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kiri/Research/MTE/git/text/"/>
    </mc:Choice>
  </mc:AlternateContent>
  <bookViews>
    <workbookView xWindow="-920" yWindow="2200" windowWidth="22080" windowHeight="15900" tabRatio="500" activeTab="4"/>
  </bookViews>
  <sheets>
    <sheet name="LPSC15-V1" sheetId="1" r:id="rId1"/>
    <sheet name="LPSC15-V2" sheetId="2" r:id="rId2"/>
    <sheet name="LPSC15-V3" sheetId="5" r:id="rId3"/>
    <sheet name="LPSC15-V3-Raymond-V2" sheetId="6" r:id="rId4"/>
    <sheet name="LPSC16-V3" sheetId="4" r:id="rId5"/>
    <sheet name="Performance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4" l="1"/>
  <c r="P3" i="4"/>
  <c r="O3" i="4"/>
  <c r="O4" i="4"/>
  <c r="P5" i="4"/>
  <c r="O5" i="4"/>
  <c r="L3" i="4"/>
  <c r="L4" i="4"/>
  <c r="L5" i="4"/>
  <c r="K3" i="4"/>
  <c r="K4" i="4"/>
  <c r="K5" i="4"/>
  <c r="H3" i="4"/>
  <c r="H4" i="4"/>
  <c r="H5" i="4"/>
  <c r="G3" i="4"/>
  <c r="G4" i="4"/>
  <c r="G5" i="4"/>
  <c r="D5" i="4"/>
  <c r="C5" i="4"/>
  <c r="D4" i="4"/>
  <c r="C4" i="4"/>
  <c r="D3" i="4"/>
  <c r="C3" i="4"/>
  <c r="M8" i="4"/>
  <c r="L8" i="4"/>
  <c r="K8" i="4"/>
  <c r="J8" i="4"/>
  <c r="I8" i="4"/>
  <c r="H8" i="4"/>
  <c r="G8" i="4"/>
  <c r="F8" i="4"/>
  <c r="M9" i="4"/>
  <c r="L9" i="4"/>
  <c r="K9" i="4"/>
  <c r="J9" i="4"/>
  <c r="I9" i="4"/>
  <c r="H9" i="4"/>
  <c r="G9" i="4"/>
  <c r="F9" i="4"/>
  <c r="E9" i="4"/>
  <c r="D9" i="4"/>
  <c r="C9" i="4"/>
  <c r="B9" i="4"/>
  <c r="E8" i="4"/>
  <c r="D8" i="4"/>
  <c r="C8" i="4"/>
  <c r="B8" i="4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N4" i="6"/>
  <c r="N5" i="6"/>
  <c r="J3" i="6"/>
  <c r="J4" i="6"/>
  <c r="J5" i="6"/>
  <c r="F3" i="6"/>
  <c r="F4" i="6"/>
  <c r="F5" i="6"/>
  <c r="B3" i="6"/>
  <c r="B4" i="6"/>
  <c r="B5" i="6"/>
  <c r="N2" i="6"/>
  <c r="J2" i="6"/>
  <c r="F2" i="6"/>
  <c r="B2" i="6"/>
  <c r="F7" i="5"/>
  <c r="H7" i="5"/>
  <c r="L7" i="5"/>
  <c r="J7" i="5"/>
  <c r="N4" i="5"/>
  <c r="N5" i="5"/>
  <c r="K7" i="5"/>
  <c r="M7" i="5"/>
  <c r="J3" i="5"/>
  <c r="J4" i="5"/>
  <c r="J5" i="5"/>
  <c r="F4" i="5"/>
  <c r="I7" i="5"/>
  <c r="G7" i="5"/>
  <c r="F3" i="5"/>
  <c r="F5" i="5"/>
  <c r="B5" i="5"/>
  <c r="O7" i="5"/>
  <c r="N7" i="5"/>
  <c r="E7" i="5"/>
  <c r="D7" i="5"/>
  <c r="C7" i="5"/>
  <c r="B7" i="5"/>
  <c r="B4" i="5"/>
  <c r="B3" i="5"/>
  <c r="N2" i="5"/>
  <c r="J2" i="5"/>
  <c r="F2" i="5"/>
  <c r="B2" i="5"/>
  <c r="N5" i="4"/>
  <c r="J5" i="4"/>
  <c r="F5" i="4"/>
  <c r="B5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N4" i="4"/>
  <c r="J4" i="4"/>
  <c r="F4" i="4"/>
  <c r="B4" i="4"/>
  <c r="J3" i="4"/>
  <c r="F3" i="4"/>
  <c r="B3" i="4"/>
  <c r="N2" i="4"/>
  <c r="J2" i="4"/>
  <c r="F2" i="4"/>
  <c r="B2" i="4"/>
  <c r="L12" i="3"/>
  <c r="K12" i="3"/>
  <c r="I12" i="3"/>
  <c r="H12" i="3"/>
  <c r="F12" i="3"/>
  <c r="E12" i="3"/>
  <c r="C12" i="3"/>
  <c r="B12" i="3"/>
  <c r="M12" i="3"/>
  <c r="J12" i="3"/>
  <c r="G12" i="3"/>
  <c r="D12" i="3"/>
  <c r="M15" i="3"/>
  <c r="J15" i="3"/>
  <c r="G15" i="3"/>
  <c r="D15" i="3"/>
  <c r="M14" i="3"/>
  <c r="J14" i="3"/>
  <c r="G14" i="3"/>
  <c r="D14" i="3"/>
  <c r="L13" i="3"/>
  <c r="K13" i="3"/>
  <c r="M13" i="3"/>
  <c r="I13" i="3"/>
  <c r="H13" i="3"/>
  <c r="J13" i="3"/>
  <c r="F13" i="3"/>
  <c r="E13" i="3"/>
  <c r="G13" i="3"/>
  <c r="B13" i="3"/>
  <c r="C13" i="3"/>
  <c r="D13" i="3"/>
  <c r="M10" i="3"/>
  <c r="J10" i="3"/>
  <c r="G10" i="3"/>
  <c r="D10" i="3"/>
  <c r="M8" i="3"/>
  <c r="M7" i="3"/>
  <c r="M6" i="3"/>
  <c r="M5" i="3"/>
  <c r="B6" i="1"/>
  <c r="F6" i="1"/>
  <c r="J6" i="1"/>
  <c r="D6" i="1"/>
  <c r="H6" i="1"/>
  <c r="L6" i="1"/>
  <c r="C6" i="1"/>
  <c r="G6" i="1"/>
  <c r="K6" i="1"/>
  <c r="N2" i="1"/>
  <c r="K3" i="3"/>
  <c r="N4" i="1"/>
  <c r="L3" i="3"/>
  <c r="M3" i="3"/>
  <c r="G7" i="3"/>
  <c r="J8" i="3"/>
  <c r="J2" i="1"/>
  <c r="H3" i="3"/>
  <c r="J4" i="1"/>
  <c r="I3" i="3"/>
  <c r="J3" i="3"/>
  <c r="F2" i="1"/>
  <c r="E3" i="3"/>
  <c r="F4" i="1"/>
  <c r="F3" i="3"/>
  <c r="G3" i="3"/>
  <c r="D6" i="3"/>
  <c r="D5" i="3"/>
  <c r="D4" i="3"/>
  <c r="B2" i="1"/>
  <c r="B3" i="3"/>
  <c r="B4" i="1"/>
  <c r="C3" i="3"/>
  <c r="D3" i="3"/>
  <c r="M6" i="1"/>
  <c r="J3" i="1"/>
  <c r="I6" i="1"/>
  <c r="F3" i="1"/>
  <c r="E6" i="1"/>
  <c r="B3" i="1"/>
  <c r="M6" i="2"/>
  <c r="K6" i="2"/>
  <c r="J3" i="2"/>
  <c r="I6" i="2"/>
  <c r="G6" i="2"/>
  <c r="F3" i="2"/>
  <c r="E6" i="2"/>
  <c r="C6" i="2"/>
  <c r="B3" i="2"/>
  <c r="O6" i="2"/>
  <c r="N6" i="2"/>
  <c r="L6" i="2"/>
  <c r="J6" i="2"/>
  <c r="H6" i="2"/>
  <c r="F6" i="2"/>
  <c r="D6" i="2"/>
  <c r="B6" i="2"/>
  <c r="N4" i="2"/>
  <c r="J4" i="2"/>
  <c r="F4" i="2"/>
  <c r="B4" i="2"/>
  <c r="N2" i="2"/>
  <c r="J2" i="2"/>
  <c r="F2" i="2"/>
  <c r="B2" i="2"/>
  <c r="O6" i="1"/>
  <c r="N6" i="1"/>
</calcChain>
</file>

<file path=xl/sharedStrings.xml><?xml version="1.0" encoding="utf-8"?>
<sst xmlns="http://schemas.openxmlformats.org/spreadsheetml/2006/main" count="163" uniqueCount="39">
  <si>
    <t># relations (Shows, IsSituatedIn, BelongsTo)</t>
  </si>
  <si>
    <t>Total</t>
  </si>
  <si>
    <t>Document</t>
  </si>
  <si>
    <t>Elements</t>
  </si>
  <si>
    <t>Auto</t>
  </si>
  <si>
    <t>Raymond</t>
  </si>
  <si>
    <t>Spurious</t>
  </si>
  <si>
    <t>Missed</t>
  </si>
  <si>
    <t>Minerals</t>
  </si>
  <si>
    <t>Targets</t>
  </si>
  <si>
    <t>Coverage (work saved)</t>
  </si>
  <si>
    <t># events (e.g., Contains)</t>
  </si>
  <si>
    <t>Recall</t>
  </si>
  <si>
    <t>Precision</t>
  </si>
  <si>
    <t>Overall</t>
  </si>
  <si>
    <t>V1</t>
  </si>
  <si>
    <t xml:space="preserve">Coverage (work saved) </t>
  </si>
  <si>
    <t>F-measure</t>
  </si>
  <si>
    <t>Omit elements at end of sentence</t>
  </si>
  <si>
    <t>(Note these exclude yellow abstracts so real improvements are larger)</t>
  </si>
  <si>
    <t>Omit As, At, In, Mt, No</t>
  </si>
  <si>
    <t>Enable detection with trailing -</t>
  </si>
  <si>
    <t>Added Raymond's extra (non-ite) minerals and excluded list of non-minerals that end in -ite</t>
  </si>
  <si>
    <t>Notes</t>
  </si>
  <si>
    <t>Only one item affected</t>
  </si>
  <si>
    <t>Precision should be MUCH higher; Raymond hadn't annotated all of these to start.</t>
  </si>
  <si>
    <t>Target processing and list updates</t>
  </si>
  <si>
    <t>With all documents updated</t>
  </si>
  <si>
    <t>Thamme's sol-707 annots NER model</t>
  </si>
  <si>
    <t>Thamme's sol-1159 annots NER model</t>
  </si>
  <si>
    <t>Last 8 docs, v1</t>
  </si>
  <si>
    <t>V2 on the last 8 documents (to compare with Thamme)</t>
  </si>
  <si>
    <t>Thamme's new test set, v1</t>
  </si>
  <si>
    <t>Thamme's new test set, v2</t>
  </si>
  <si>
    <t xml:space="preserve">Thamme - train </t>
  </si>
  <si>
    <t>Thamme's updated model with all LPSC16 docs</t>
  </si>
  <si>
    <t>F1</t>
  </si>
  <si>
    <t>Dev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</si>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</sst>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3"/>
      <color theme="1"/>
      <name val="Lucida Grande"/>
    </font>
    <font>
      <sz val="12"/>
      <color theme="1"/>
      <name val="Lucida Grande"/>
    </font>
    <font>
      <b/>
      <sz val="12"/>
      <color theme="1"/>
      <name val="Lucida Grande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Lucida Grande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2" fillId="2" borderId="0" xfId="0" applyFont="1" applyFill="1"/>
    <xf numFmtId="0" fontId="2" fillId="2" borderId="0" xfId="0" applyFont="1" applyFill="1" applyAlignment="1"/>
    <xf numFmtId="0" fontId="0" fillId="0" borderId="0" xfId="0" applyAlignment="1">
      <alignment wrapText="1"/>
    </xf>
    <xf numFmtId="164" fontId="4" fillId="0" borderId="0" xfId="0" applyNumberFormat="1" applyFont="1"/>
    <xf numFmtId="0" fontId="4" fillId="0" borderId="0" xfId="0" applyFont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0" borderId="1" xfId="0" applyFont="1" applyBorder="1"/>
    <xf numFmtId="164" fontId="0" fillId="0" borderId="1" xfId="0" applyNumberFormat="1" applyBorder="1"/>
    <xf numFmtId="164" fontId="4" fillId="0" borderId="1" xfId="0" applyNumberFormat="1" applyFont="1" applyBorder="1"/>
    <xf numFmtId="0" fontId="0" fillId="0" borderId="1" xfId="0" applyBorder="1"/>
    <xf numFmtId="164" fontId="0" fillId="0" borderId="1" xfId="0" applyNumberFormat="1" applyFont="1" applyBorder="1"/>
    <xf numFmtId="0" fontId="1" fillId="0" borderId="0" xfId="0" applyFont="1" applyAlignment="1">
      <alignment horizontal="center"/>
    </xf>
    <xf numFmtId="0" fontId="2" fillId="4" borderId="0" xfId="0" applyFont="1" applyFill="1"/>
    <xf numFmtId="0" fontId="1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480" ySplit="3040" topLeftCell="A45" activePane="bottomRight"/>
      <selection activeCell="A3" sqref="A3:XFD3"/>
      <selection pane="topRight" activeCell="N2" sqref="N2"/>
      <selection pane="bottomLeft" activeCell="A62" sqref="A62:XFD69"/>
      <selection pane="bottomRight" activeCell="A62" sqref="A62:A69"/>
    </sheetView>
  </sheetViews>
  <sheetFormatPr baseColWidth="10" defaultRowHeight="16" x14ac:dyDescent="0.2"/>
  <cols>
    <col min="1" max="1" width="10.5" customWidth="1"/>
    <col min="2" max="2" width="11.1640625" customWidth="1"/>
    <col min="3" max="3" width="13" customWidth="1"/>
    <col min="4" max="4" width="11.33203125" customWidth="1"/>
    <col min="5" max="5" width="9.33203125" customWidth="1"/>
  </cols>
  <sheetData>
    <row r="1" spans="1:15" ht="17" x14ac:dyDescent="0.2">
      <c r="A1" s="1"/>
      <c r="B1" s="33" t="s">
        <v>3</v>
      </c>
      <c r="C1" s="33"/>
      <c r="D1" s="33"/>
      <c r="E1" s="33"/>
      <c r="F1" s="33" t="s">
        <v>8</v>
      </c>
      <c r="G1" s="33"/>
      <c r="H1" s="33"/>
      <c r="I1" s="33"/>
      <c r="J1" s="33" t="s">
        <v>9</v>
      </c>
      <c r="K1" s="33"/>
      <c r="L1" s="33"/>
      <c r="M1" s="33"/>
      <c r="N1" s="12" t="s">
        <v>14</v>
      </c>
      <c r="O1" s="1"/>
    </row>
    <row r="2" spans="1:15" ht="48" x14ac:dyDescent="0.2">
      <c r="A2" s="9" t="s">
        <v>10</v>
      </c>
      <c r="B2" s="8">
        <f>(B6-D6)/C6</f>
        <v>0.95695695695695693</v>
      </c>
      <c r="C2" s="4"/>
      <c r="D2" s="4"/>
      <c r="E2" s="4"/>
      <c r="F2" s="8">
        <f>(F6-H6)/G6</f>
        <v>0.69158878504672894</v>
      </c>
      <c r="G2" s="4"/>
      <c r="H2" s="4"/>
      <c r="I2" s="4"/>
      <c r="J2" s="8">
        <f>(J6-L6)/K6</f>
        <v>0.48316831683168315</v>
      </c>
      <c r="K2" s="4"/>
      <c r="L2" s="4"/>
      <c r="M2" s="4"/>
      <c r="N2" s="10">
        <f>(B6+F6+J6-D6-H6-L6)/(C6+G6+K6)</f>
        <v>0.77432712215320909</v>
      </c>
      <c r="O2" s="1"/>
    </row>
    <row r="3" spans="1:15" ht="17" x14ac:dyDescent="0.2">
      <c r="A3" s="9" t="s">
        <v>12</v>
      </c>
      <c r="B3" s="8">
        <f>1-E6/C6</f>
        <v>0.95695695695695693</v>
      </c>
      <c r="C3" s="11"/>
      <c r="D3" s="11"/>
      <c r="E3" s="11"/>
      <c r="F3" s="8">
        <f>1-I6/G6</f>
        <v>0.69158878504672905</v>
      </c>
      <c r="G3" s="11"/>
      <c r="H3" s="11"/>
      <c r="I3" s="11"/>
      <c r="J3" s="8">
        <f>1-M6/K6</f>
        <v>0.48316831683168315</v>
      </c>
      <c r="K3" s="11"/>
      <c r="L3" s="11"/>
      <c r="M3" s="11"/>
      <c r="N3" s="8"/>
      <c r="O3" s="1"/>
    </row>
    <row r="4" spans="1:15" ht="17" x14ac:dyDescent="0.2">
      <c r="A4" s="9" t="s">
        <v>13</v>
      </c>
      <c r="B4" s="8">
        <f>(B6-D6)/B6</f>
        <v>0.53557422969187674</v>
      </c>
      <c r="C4" s="11"/>
      <c r="D4" s="11"/>
      <c r="E4" s="11"/>
      <c r="F4" s="8">
        <f>(F6-H6)/F6</f>
        <v>0.82913165266106448</v>
      </c>
      <c r="G4" s="11"/>
      <c r="H4" s="11"/>
      <c r="I4" s="11"/>
      <c r="J4" s="8">
        <f>(J6-L6)/J6</f>
        <v>0.89377289377289382</v>
      </c>
      <c r="K4" s="11"/>
      <c r="L4" s="11"/>
      <c r="M4" s="11"/>
      <c r="N4" s="10">
        <f>(B6+F6+J6-D6-H6-L6)/(B6+F6+J6)</f>
        <v>0.61946169772256732</v>
      </c>
      <c r="O4" s="1"/>
    </row>
    <row r="5" spans="1:15" x14ac:dyDescent="0.2">
      <c r="A5" s="2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4</v>
      </c>
      <c r="K5" s="5" t="s">
        <v>5</v>
      </c>
      <c r="L5" s="5" t="s">
        <v>6</v>
      </c>
      <c r="M5" s="5" t="s">
        <v>7</v>
      </c>
      <c r="N5" s="2" t="s">
        <v>0</v>
      </c>
      <c r="O5" s="2" t="s">
        <v>11</v>
      </c>
    </row>
    <row r="6" spans="1:15" x14ac:dyDescent="0.2">
      <c r="A6" s="3" t="s">
        <v>1</v>
      </c>
      <c r="B6" s="3">
        <f t="shared" ref="B6:O6" si="0">SUM(B7:B69)</f>
        <v>1785</v>
      </c>
      <c r="C6" s="3">
        <f t="shared" si="0"/>
        <v>999</v>
      </c>
      <c r="D6" s="3">
        <f t="shared" si="0"/>
        <v>829</v>
      </c>
      <c r="E6" s="3">
        <f t="shared" si="0"/>
        <v>43</v>
      </c>
      <c r="F6" s="3">
        <f t="shared" si="0"/>
        <v>357</v>
      </c>
      <c r="G6" s="3">
        <f t="shared" si="0"/>
        <v>428</v>
      </c>
      <c r="H6" s="3">
        <f t="shared" si="0"/>
        <v>61</v>
      </c>
      <c r="I6" s="3">
        <f t="shared" si="0"/>
        <v>132</v>
      </c>
      <c r="J6" s="3">
        <f t="shared" si="0"/>
        <v>273</v>
      </c>
      <c r="K6" s="3">
        <f t="shared" si="0"/>
        <v>505</v>
      </c>
      <c r="L6" s="3">
        <f t="shared" si="0"/>
        <v>29</v>
      </c>
      <c r="M6" s="3">
        <f t="shared" si="0"/>
        <v>261</v>
      </c>
      <c r="N6" s="3">
        <f t="shared" si="0"/>
        <v>236</v>
      </c>
      <c r="O6" s="3">
        <f t="shared" si="0"/>
        <v>160</v>
      </c>
    </row>
    <row r="7" spans="1:15" x14ac:dyDescent="0.2">
      <c r="A7" s="2">
        <v>1249</v>
      </c>
      <c r="B7" s="7">
        <v>29</v>
      </c>
      <c r="C7" s="7">
        <v>17</v>
      </c>
      <c r="D7" s="7">
        <v>14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7</v>
      </c>
      <c r="K7" s="7">
        <v>10</v>
      </c>
      <c r="L7" s="7">
        <v>0</v>
      </c>
      <c r="M7" s="7">
        <v>3</v>
      </c>
      <c r="N7" s="7">
        <v>16</v>
      </c>
      <c r="O7" s="7">
        <v>8</v>
      </c>
    </row>
    <row r="8" spans="1:15" x14ac:dyDescent="0.2">
      <c r="A8" s="2">
        <v>1369</v>
      </c>
      <c r="B8" s="7">
        <v>46</v>
      </c>
      <c r="C8" s="7">
        <v>28</v>
      </c>
      <c r="D8" s="7">
        <v>18</v>
      </c>
      <c r="E8" s="7">
        <v>0</v>
      </c>
      <c r="F8" s="7">
        <v>1</v>
      </c>
      <c r="G8" s="7">
        <v>0</v>
      </c>
      <c r="H8" s="7">
        <v>1</v>
      </c>
      <c r="I8" s="7">
        <v>0</v>
      </c>
      <c r="J8" s="7">
        <v>10</v>
      </c>
      <c r="K8" s="7">
        <v>18</v>
      </c>
      <c r="L8" s="7">
        <v>1</v>
      </c>
      <c r="M8" s="7">
        <v>9</v>
      </c>
      <c r="N8" s="7">
        <v>0</v>
      </c>
      <c r="O8" s="7">
        <v>5</v>
      </c>
    </row>
    <row r="9" spans="1:15" x14ac:dyDescent="0.2">
      <c r="A9" s="2">
        <v>1373</v>
      </c>
      <c r="B9" s="7">
        <v>16</v>
      </c>
      <c r="C9" s="7">
        <v>2</v>
      </c>
      <c r="D9" s="7">
        <v>14</v>
      </c>
      <c r="E9" s="7">
        <v>0</v>
      </c>
      <c r="F9" s="7">
        <v>2</v>
      </c>
      <c r="G9" s="7">
        <v>2</v>
      </c>
      <c r="H9" s="7">
        <v>0</v>
      </c>
      <c r="I9" s="7">
        <v>0</v>
      </c>
      <c r="J9" s="7">
        <v>0</v>
      </c>
      <c r="K9" s="7">
        <v>2</v>
      </c>
      <c r="L9" s="7">
        <v>0</v>
      </c>
      <c r="M9" s="7">
        <v>2</v>
      </c>
      <c r="N9" s="7">
        <v>1</v>
      </c>
      <c r="O9" s="7">
        <v>1</v>
      </c>
    </row>
    <row r="10" spans="1:15" x14ac:dyDescent="0.2">
      <c r="A10" s="6">
        <v>1413</v>
      </c>
      <c r="B10" s="7">
        <v>70</v>
      </c>
      <c r="C10" s="7">
        <v>58</v>
      </c>
      <c r="D10" s="7">
        <v>13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9</v>
      </c>
      <c r="K10" s="7">
        <v>9</v>
      </c>
      <c r="L10" s="7">
        <v>0</v>
      </c>
      <c r="M10" s="7">
        <v>0</v>
      </c>
      <c r="N10" s="7">
        <v>0</v>
      </c>
      <c r="O10" s="7">
        <v>5</v>
      </c>
    </row>
    <row r="11" spans="1:15" x14ac:dyDescent="0.2">
      <c r="A11" s="6">
        <v>1433</v>
      </c>
      <c r="B11" s="7">
        <v>15</v>
      </c>
      <c r="C11" s="7">
        <v>6</v>
      </c>
      <c r="D11" s="7">
        <v>9</v>
      </c>
      <c r="E11" s="7">
        <v>0</v>
      </c>
      <c r="F11" s="7">
        <v>7</v>
      </c>
      <c r="G11" s="7">
        <v>9</v>
      </c>
      <c r="H11" s="7">
        <v>0</v>
      </c>
      <c r="I11" s="7">
        <v>2</v>
      </c>
      <c r="J11" s="7">
        <v>3</v>
      </c>
      <c r="K11" s="7">
        <v>15</v>
      </c>
      <c r="L11" s="7">
        <v>0</v>
      </c>
      <c r="M11" s="7">
        <v>12</v>
      </c>
      <c r="N11" s="7">
        <v>20</v>
      </c>
      <c r="O11" s="7">
        <v>7</v>
      </c>
    </row>
    <row r="12" spans="1:15" x14ac:dyDescent="0.2">
      <c r="A12" s="6">
        <v>1438</v>
      </c>
      <c r="B12" s="7">
        <v>41</v>
      </c>
      <c r="C12" s="7">
        <v>21</v>
      </c>
      <c r="D12" s="7">
        <v>20</v>
      </c>
      <c r="E12" s="7">
        <v>0</v>
      </c>
      <c r="F12" s="7">
        <v>1</v>
      </c>
      <c r="G12" s="7">
        <v>2</v>
      </c>
      <c r="H12" s="7">
        <v>0</v>
      </c>
      <c r="I12" s="7">
        <v>1</v>
      </c>
      <c r="J12" s="7">
        <v>18</v>
      </c>
      <c r="K12" s="7">
        <v>19</v>
      </c>
      <c r="L12" s="7">
        <v>0</v>
      </c>
      <c r="M12" s="7">
        <v>1</v>
      </c>
      <c r="N12" s="7">
        <v>9</v>
      </c>
      <c r="O12" s="7">
        <v>8</v>
      </c>
    </row>
    <row r="13" spans="1:15" x14ac:dyDescent="0.2">
      <c r="A13" s="6">
        <v>1505</v>
      </c>
      <c r="B13" s="7">
        <v>29</v>
      </c>
      <c r="C13" s="7">
        <v>23</v>
      </c>
      <c r="D13" s="7">
        <v>6</v>
      </c>
      <c r="E13" s="7">
        <v>0</v>
      </c>
      <c r="F13" s="7">
        <v>47</v>
      </c>
      <c r="G13" s="7">
        <v>47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">
      <c r="A14" s="2">
        <v>1510</v>
      </c>
      <c r="B14" s="7">
        <v>24</v>
      </c>
      <c r="C14" s="7">
        <v>10</v>
      </c>
      <c r="D14" s="7">
        <v>14</v>
      </c>
      <c r="E14" s="7">
        <v>0</v>
      </c>
      <c r="F14" s="7">
        <v>6</v>
      </c>
      <c r="G14" s="7">
        <v>0</v>
      </c>
      <c r="H14" s="7">
        <v>6</v>
      </c>
      <c r="I14" s="7">
        <v>0</v>
      </c>
      <c r="J14" s="7">
        <v>1</v>
      </c>
      <c r="K14" s="7">
        <v>0</v>
      </c>
      <c r="L14" s="7">
        <v>1</v>
      </c>
      <c r="M14" s="7">
        <v>0</v>
      </c>
      <c r="N14" s="7">
        <v>0</v>
      </c>
      <c r="O14" s="7">
        <v>0</v>
      </c>
    </row>
    <row r="15" spans="1:15" x14ac:dyDescent="0.2">
      <c r="A15" s="6">
        <v>1514</v>
      </c>
      <c r="B15" s="7">
        <v>17</v>
      </c>
      <c r="C15" s="7">
        <v>12</v>
      </c>
      <c r="D15" s="7">
        <v>7</v>
      </c>
      <c r="E15" s="7">
        <v>2</v>
      </c>
      <c r="F15" s="7">
        <v>6</v>
      </c>
      <c r="G15" s="7">
        <v>10</v>
      </c>
      <c r="H15" s="7">
        <v>2</v>
      </c>
      <c r="I15" s="7">
        <v>6</v>
      </c>
      <c r="J15" s="7">
        <v>9</v>
      </c>
      <c r="K15" s="7">
        <v>13</v>
      </c>
      <c r="L15" s="7">
        <v>0</v>
      </c>
      <c r="M15" s="7">
        <v>4</v>
      </c>
      <c r="N15" s="7">
        <v>0</v>
      </c>
      <c r="O15" s="7">
        <v>5</v>
      </c>
    </row>
    <row r="16" spans="1:15" x14ac:dyDescent="0.2">
      <c r="A16" s="6">
        <v>1524</v>
      </c>
      <c r="B16" s="7">
        <v>40</v>
      </c>
      <c r="C16" s="7">
        <v>23</v>
      </c>
      <c r="D16" s="7">
        <v>20</v>
      </c>
      <c r="E16" s="7">
        <v>3</v>
      </c>
      <c r="F16" s="7">
        <v>2</v>
      </c>
      <c r="G16" s="7">
        <v>2</v>
      </c>
      <c r="H16" s="7">
        <v>0</v>
      </c>
      <c r="I16" s="7">
        <v>0</v>
      </c>
      <c r="J16" s="7">
        <v>2</v>
      </c>
      <c r="K16" s="7">
        <v>0</v>
      </c>
      <c r="L16" s="7">
        <v>2</v>
      </c>
      <c r="M16" s="7">
        <v>0</v>
      </c>
      <c r="N16" s="7">
        <v>0</v>
      </c>
      <c r="O16" s="7">
        <v>0</v>
      </c>
    </row>
    <row r="17" spans="1:15" x14ac:dyDescent="0.2">
      <c r="A17" s="6">
        <v>1566</v>
      </c>
      <c r="B17" s="7">
        <v>11</v>
      </c>
      <c r="C17" s="7">
        <v>6</v>
      </c>
      <c r="D17" s="7">
        <v>5</v>
      </c>
      <c r="E17" s="7">
        <v>0</v>
      </c>
      <c r="F17" s="7">
        <v>1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</row>
    <row r="18" spans="1:15" x14ac:dyDescent="0.2">
      <c r="A18" s="6">
        <v>1634</v>
      </c>
      <c r="B18" s="7">
        <v>17</v>
      </c>
      <c r="C18" s="7">
        <v>1</v>
      </c>
      <c r="D18" s="7">
        <v>16</v>
      </c>
      <c r="E18" s="7">
        <v>0</v>
      </c>
      <c r="F18" s="7">
        <v>4</v>
      </c>
      <c r="G18" s="7">
        <v>11</v>
      </c>
      <c r="H18" s="7">
        <v>3</v>
      </c>
      <c r="I18" s="7">
        <v>10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">
      <c r="A19" s="6">
        <v>1682</v>
      </c>
      <c r="B19" s="7">
        <v>22</v>
      </c>
      <c r="C19" s="7">
        <v>9</v>
      </c>
      <c r="D19" s="7">
        <v>13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">
      <c r="A20" s="6">
        <v>1736</v>
      </c>
      <c r="B20" s="7">
        <v>17</v>
      </c>
      <c r="C20" s="7">
        <v>4</v>
      </c>
      <c r="D20" s="7">
        <v>13</v>
      </c>
      <c r="E20" s="7">
        <v>0</v>
      </c>
      <c r="F20" s="7">
        <v>3</v>
      </c>
      <c r="G20" s="7">
        <v>17</v>
      </c>
      <c r="H20" s="7">
        <v>2</v>
      </c>
      <c r="I20" s="7">
        <v>16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">
      <c r="A21" s="6">
        <v>1769</v>
      </c>
      <c r="B21" s="7">
        <v>27</v>
      </c>
      <c r="C21" s="7">
        <v>12</v>
      </c>
      <c r="D21" s="7">
        <v>16</v>
      </c>
      <c r="E21" s="7">
        <v>1</v>
      </c>
      <c r="F21" s="7">
        <v>34</v>
      </c>
      <c r="G21" s="7">
        <v>40</v>
      </c>
      <c r="H21" s="7">
        <v>8</v>
      </c>
      <c r="I21" s="7">
        <v>14</v>
      </c>
      <c r="J21" s="7">
        <v>8</v>
      </c>
      <c r="K21" s="7">
        <v>7</v>
      </c>
      <c r="L21" s="7">
        <v>2</v>
      </c>
      <c r="M21" s="7">
        <v>1</v>
      </c>
      <c r="N21" s="7">
        <v>1</v>
      </c>
      <c r="O21" s="7">
        <v>2</v>
      </c>
    </row>
    <row r="22" spans="1:15" x14ac:dyDescent="0.2">
      <c r="A22" s="6">
        <v>1855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4</v>
      </c>
      <c r="O22" s="7">
        <v>8</v>
      </c>
    </row>
    <row r="23" spans="1:15" x14ac:dyDescent="0.2">
      <c r="A23" s="6">
        <v>1875</v>
      </c>
      <c r="B23" s="7">
        <v>55</v>
      </c>
      <c r="C23" s="7">
        <v>27</v>
      </c>
      <c r="D23" s="7">
        <v>30</v>
      </c>
      <c r="E23" s="7">
        <v>2</v>
      </c>
      <c r="F23" s="7">
        <v>7</v>
      </c>
      <c r="G23" s="7">
        <v>1</v>
      </c>
      <c r="H23" s="7">
        <v>6</v>
      </c>
      <c r="I23" s="7">
        <v>0</v>
      </c>
      <c r="J23" s="7">
        <v>3</v>
      </c>
      <c r="K23" s="7">
        <v>1</v>
      </c>
      <c r="L23" s="7">
        <v>2</v>
      </c>
      <c r="M23" s="7">
        <v>0</v>
      </c>
      <c r="N23" s="7">
        <v>0</v>
      </c>
      <c r="O23" s="7">
        <v>1</v>
      </c>
    </row>
    <row r="24" spans="1:15" x14ac:dyDescent="0.2">
      <c r="A24" s="6">
        <v>1901</v>
      </c>
      <c r="B24" s="7">
        <v>29</v>
      </c>
      <c r="C24" s="7">
        <v>18</v>
      </c>
      <c r="D24" s="7">
        <v>11</v>
      </c>
      <c r="E24" s="7">
        <v>0</v>
      </c>
      <c r="F24" s="7">
        <v>6</v>
      </c>
      <c r="G24" s="7">
        <v>1</v>
      </c>
      <c r="H24" s="7">
        <v>5</v>
      </c>
      <c r="I24" s="7">
        <v>0</v>
      </c>
      <c r="J24" s="7">
        <v>1</v>
      </c>
      <c r="K24" s="7">
        <v>19</v>
      </c>
      <c r="L24" s="7">
        <v>0</v>
      </c>
      <c r="M24" s="7">
        <v>18</v>
      </c>
      <c r="N24" s="7">
        <v>10</v>
      </c>
      <c r="O24" s="7">
        <v>4</v>
      </c>
    </row>
    <row r="25" spans="1:15" x14ac:dyDescent="0.2">
      <c r="A25" s="6">
        <v>1903</v>
      </c>
      <c r="B25" s="7">
        <v>18</v>
      </c>
      <c r="C25" s="7">
        <v>8</v>
      </c>
      <c r="D25" s="7">
        <v>10</v>
      </c>
      <c r="E25" s="7">
        <v>0</v>
      </c>
      <c r="F25" s="7">
        <v>6</v>
      </c>
      <c r="G25" s="7">
        <v>2</v>
      </c>
      <c r="H25" s="7">
        <v>5</v>
      </c>
      <c r="I25" s="7">
        <v>1</v>
      </c>
      <c r="J25" s="7">
        <v>6</v>
      </c>
      <c r="K25" s="7">
        <v>8</v>
      </c>
      <c r="L25" s="7">
        <v>0</v>
      </c>
      <c r="M25" s="7">
        <v>2</v>
      </c>
      <c r="N25" s="7">
        <v>1</v>
      </c>
      <c r="O25" s="7">
        <v>2</v>
      </c>
    </row>
    <row r="26" spans="1:15" x14ac:dyDescent="0.2">
      <c r="A26" s="6">
        <v>1943</v>
      </c>
      <c r="B26" s="7">
        <v>25</v>
      </c>
      <c r="C26" s="7">
        <v>23</v>
      </c>
      <c r="D26" s="7">
        <v>12</v>
      </c>
      <c r="E26" s="7">
        <v>10</v>
      </c>
      <c r="F26" s="7">
        <v>13</v>
      </c>
      <c r="G26" s="7">
        <v>19</v>
      </c>
      <c r="H26" s="7">
        <v>4</v>
      </c>
      <c r="I26" s="7">
        <v>10</v>
      </c>
      <c r="J26" s="7">
        <v>24</v>
      </c>
      <c r="K26" s="7">
        <v>31</v>
      </c>
      <c r="L26" s="7">
        <v>0</v>
      </c>
      <c r="M26" s="7">
        <v>7</v>
      </c>
      <c r="N26" s="7">
        <v>9</v>
      </c>
      <c r="O26" s="7">
        <v>2</v>
      </c>
    </row>
    <row r="27" spans="1:15" x14ac:dyDescent="0.2">
      <c r="A27" s="2">
        <v>1989</v>
      </c>
      <c r="B27" s="7">
        <v>70</v>
      </c>
      <c r="C27" s="7">
        <v>51</v>
      </c>
      <c r="D27" s="7">
        <v>25</v>
      </c>
      <c r="E27" s="7">
        <v>6</v>
      </c>
      <c r="F27" s="7">
        <v>8</v>
      </c>
      <c r="G27" s="7">
        <v>17</v>
      </c>
      <c r="H27" s="7">
        <v>1</v>
      </c>
      <c r="I27" s="7">
        <v>10</v>
      </c>
      <c r="J27" s="7">
        <v>9</v>
      </c>
      <c r="K27" s="7">
        <v>10</v>
      </c>
      <c r="L27" s="7">
        <v>0</v>
      </c>
      <c r="M27" s="7">
        <v>1</v>
      </c>
      <c r="N27" s="7">
        <v>4</v>
      </c>
      <c r="O27" s="7">
        <v>6</v>
      </c>
    </row>
    <row r="28" spans="1:15" s="1" customFormat="1" x14ac:dyDescent="0.2">
      <c r="A28" s="2">
        <v>1994</v>
      </c>
      <c r="B28" s="2">
        <v>11</v>
      </c>
      <c r="C28" s="2">
        <v>1</v>
      </c>
      <c r="D28" s="2">
        <v>10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20</v>
      </c>
      <c r="L28" s="2">
        <v>0</v>
      </c>
      <c r="M28" s="2">
        <v>20</v>
      </c>
      <c r="N28" s="2">
        <v>24</v>
      </c>
      <c r="O28" s="2">
        <v>1</v>
      </c>
    </row>
    <row r="29" spans="1:15" x14ac:dyDescent="0.2">
      <c r="A29" s="2">
        <v>2022</v>
      </c>
      <c r="B29" s="7">
        <v>41</v>
      </c>
      <c r="C29" s="7">
        <v>30</v>
      </c>
      <c r="D29" s="7">
        <v>11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3</v>
      </c>
      <c r="K29" s="7">
        <v>5</v>
      </c>
      <c r="L29" s="7">
        <v>1</v>
      </c>
      <c r="M29" s="7">
        <v>3</v>
      </c>
      <c r="N29" s="7">
        <v>3</v>
      </c>
      <c r="O29" s="7">
        <v>2</v>
      </c>
    </row>
    <row r="30" spans="1:15" x14ac:dyDescent="0.2">
      <c r="A30" s="2">
        <v>2093</v>
      </c>
      <c r="B30" s="7">
        <v>23</v>
      </c>
      <c r="C30" s="7">
        <v>19</v>
      </c>
      <c r="D30" s="7">
        <v>4</v>
      </c>
      <c r="E30" s="7">
        <v>0</v>
      </c>
      <c r="F30" s="7">
        <v>0</v>
      </c>
      <c r="G30" s="7">
        <v>4</v>
      </c>
      <c r="H30" s="7">
        <v>0</v>
      </c>
      <c r="I30" s="7">
        <v>4</v>
      </c>
      <c r="J30" s="7">
        <v>4</v>
      </c>
      <c r="K30" s="7">
        <v>14</v>
      </c>
      <c r="L30" s="7">
        <v>0</v>
      </c>
      <c r="M30" s="7">
        <v>10</v>
      </c>
      <c r="N30" s="7">
        <v>3</v>
      </c>
      <c r="O30" s="7">
        <v>6</v>
      </c>
    </row>
    <row r="31" spans="1:15" x14ac:dyDescent="0.2">
      <c r="A31" s="2">
        <v>2099</v>
      </c>
      <c r="B31" s="7">
        <v>61</v>
      </c>
      <c r="C31" s="7">
        <v>57</v>
      </c>
      <c r="D31" s="7">
        <v>6</v>
      </c>
      <c r="E31" s="7">
        <v>2</v>
      </c>
      <c r="F31" s="7">
        <v>1</v>
      </c>
      <c r="G31" s="7">
        <v>1</v>
      </c>
      <c r="H31" s="7">
        <v>0</v>
      </c>
      <c r="I31" s="7">
        <v>0</v>
      </c>
      <c r="J31" s="7">
        <v>1</v>
      </c>
      <c r="K31" s="7">
        <v>29</v>
      </c>
      <c r="L31" s="7">
        <v>0</v>
      </c>
      <c r="M31" s="7">
        <v>28</v>
      </c>
      <c r="N31" s="7">
        <v>22</v>
      </c>
      <c r="O31" s="7">
        <v>19</v>
      </c>
    </row>
    <row r="32" spans="1:15" x14ac:dyDescent="0.2">
      <c r="A32" s="2">
        <v>2119</v>
      </c>
      <c r="B32" s="7">
        <v>47</v>
      </c>
      <c r="C32" s="7">
        <v>41</v>
      </c>
      <c r="D32" s="7">
        <v>6</v>
      </c>
      <c r="E32" s="7">
        <v>0</v>
      </c>
      <c r="F32" s="7">
        <v>1</v>
      </c>
      <c r="G32" s="7">
        <v>1</v>
      </c>
      <c r="H32" s="7">
        <v>0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">
      <c r="A33" s="2">
        <v>2124</v>
      </c>
      <c r="B33" s="7">
        <v>17</v>
      </c>
      <c r="C33" s="7">
        <v>2</v>
      </c>
      <c r="D33" s="7">
        <v>15</v>
      </c>
      <c r="E33" s="7">
        <v>0</v>
      </c>
      <c r="F33" s="7">
        <v>4</v>
      </c>
      <c r="G33" s="7">
        <v>4</v>
      </c>
      <c r="H33" s="7">
        <v>0</v>
      </c>
      <c r="I33" s="7">
        <v>0</v>
      </c>
      <c r="J33" s="7">
        <v>1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</row>
    <row r="34" spans="1:15" x14ac:dyDescent="0.2">
      <c r="A34" s="2">
        <v>2132</v>
      </c>
      <c r="B34" s="7">
        <v>15</v>
      </c>
      <c r="C34" s="7">
        <v>15</v>
      </c>
      <c r="D34" s="7">
        <v>0</v>
      </c>
      <c r="E34" s="7">
        <v>0</v>
      </c>
      <c r="F34" s="7">
        <v>14</v>
      </c>
      <c r="G34" s="7">
        <v>14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2</v>
      </c>
      <c r="N34" s="7">
        <v>2</v>
      </c>
      <c r="O34" s="7">
        <v>1</v>
      </c>
    </row>
    <row r="35" spans="1:15" x14ac:dyDescent="0.2">
      <c r="A35" s="2">
        <v>2201</v>
      </c>
      <c r="B35" s="7">
        <v>12</v>
      </c>
      <c r="C35" s="7">
        <v>0</v>
      </c>
      <c r="D35" s="7">
        <v>12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</row>
    <row r="36" spans="1:15" x14ac:dyDescent="0.2">
      <c r="A36" s="2">
        <v>2232</v>
      </c>
      <c r="B36" s="7">
        <v>28</v>
      </c>
      <c r="C36" s="7">
        <v>17</v>
      </c>
      <c r="D36" s="7">
        <v>11</v>
      </c>
      <c r="E36" s="7">
        <v>0</v>
      </c>
      <c r="F36" s="7">
        <v>11</v>
      </c>
      <c r="G36" s="7">
        <v>8</v>
      </c>
      <c r="H36" s="7">
        <v>5</v>
      </c>
      <c r="I36" s="7">
        <v>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">
      <c r="A37" s="2">
        <v>2234</v>
      </c>
      <c r="B37" s="7">
        <v>16</v>
      </c>
      <c r="C37" s="7">
        <v>2</v>
      </c>
      <c r="D37" s="7">
        <v>14</v>
      </c>
      <c r="E37" s="7">
        <v>0</v>
      </c>
      <c r="F37" s="7">
        <v>5</v>
      </c>
      <c r="G37" s="7">
        <v>5</v>
      </c>
      <c r="H37" s="7">
        <v>0</v>
      </c>
      <c r="I37" s="7">
        <v>0</v>
      </c>
      <c r="J37" s="7">
        <v>2</v>
      </c>
      <c r="K37" s="7">
        <v>3</v>
      </c>
      <c r="L37" s="7">
        <v>0</v>
      </c>
      <c r="M37" s="7">
        <v>1</v>
      </c>
      <c r="N37" s="7">
        <v>2</v>
      </c>
      <c r="O37" s="7">
        <v>0</v>
      </c>
    </row>
    <row r="38" spans="1:15" x14ac:dyDescent="0.2">
      <c r="A38" s="2">
        <v>2284</v>
      </c>
      <c r="B38" s="7">
        <v>49</v>
      </c>
      <c r="C38" s="7">
        <v>23</v>
      </c>
      <c r="D38" s="7">
        <v>26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</row>
    <row r="39" spans="1:15" x14ac:dyDescent="0.2">
      <c r="A39" s="2">
        <v>2301</v>
      </c>
      <c r="B39" s="7">
        <v>45</v>
      </c>
      <c r="C39" s="7">
        <v>28</v>
      </c>
      <c r="D39" s="7">
        <v>17</v>
      </c>
      <c r="E39" s="7">
        <v>0</v>
      </c>
      <c r="F39" s="7">
        <v>9</v>
      </c>
      <c r="G39" s="7">
        <v>13</v>
      </c>
      <c r="H39" s="7">
        <v>0</v>
      </c>
      <c r="I39" s="7">
        <v>4</v>
      </c>
      <c r="J39" s="7">
        <v>15</v>
      </c>
      <c r="K39" s="7">
        <v>26</v>
      </c>
      <c r="L39" s="7">
        <v>1</v>
      </c>
      <c r="M39" s="7">
        <v>12</v>
      </c>
      <c r="N39" s="7">
        <v>4</v>
      </c>
      <c r="O39" s="7">
        <v>8</v>
      </c>
    </row>
    <row r="40" spans="1:15" x14ac:dyDescent="0.2">
      <c r="A40" s="2">
        <v>2324</v>
      </c>
      <c r="B40" s="7">
        <v>15</v>
      </c>
      <c r="C40" s="7">
        <v>4</v>
      </c>
      <c r="D40" s="7">
        <v>11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8</v>
      </c>
      <c r="K40" s="7">
        <v>9</v>
      </c>
      <c r="L40" s="7">
        <v>0</v>
      </c>
      <c r="M40" s="7">
        <v>1</v>
      </c>
      <c r="N40" s="7">
        <v>2</v>
      </c>
      <c r="O40" s="7">
        <v>1</v>
      </c>
    </row>
    <row r="41" spans="1:15" x14ac:dyDescent="0.2">
      <c r="A41" s="2">
        <v>2338</v>
      </c>
      <c r="B41" s="7">
        <v>45</v>
      </c>
      <c r="C41" s="7">
        <v>17</v>
      </c>
      <c r="D41" s="7">
        <v>28</v>
      </c>
      <c r="E41" s="7">
        <v>0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">
      <c r="A42" s="2">
        <v>2339</v>
      </c>
      <c r="B42" s="7">
        <v>70</v>
      </c>
      <c r="C42" s="7">
        <v>55</v>
      </c>
      <c r="D42" s="7">
        <v>15</v>
      </c>
      <c r="E42" s="7">
        <v>0</v>
      </c>
      <c r="F42" s="7">
        <v>4</v>
      </c>
      <c r="G42" s="7">
        <v>5</v>
      </c>
      <c r="H42" s="7">
        <v>0</v>
      </c>
      <c r="I42" s="7">
        <v>1</v>
      </c>
      <c r="J42" s="7">
        <v>0</v>
      </c>
      <c r="K42" s="7">
        <v>12</v>
      </c>
      <c r="L42" s="7">
        <v>0</v>
      </c>
      <c r="M42" s="7">
        <v>12</v>
      </c>
      <c r="N42" s="7">
        <v>9</v>
      </c>
      <c r="O42" s="7">
        <v>6</v>
      </c>
    </row>
    <row r="43" spans="1:15" x14ac:dyDescent="0.2">
      <c r="A43" s="2">
        <v>2399</v>
      </c>
      <c r="B43" s="7">
        <v>9</v>
      </c>
      <c r="C43" s="7">
        <v>4</v>
      </c>
      <c r="D43" s="7">
        <v>5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  <c r="J43" s="7">
        <v>0</v>
      </c>
      <c r="K43" s="7">
        <v>4</v>
      </c>
      <c r="L43" s="7">
        <v>0</v>
      </c>
      <c r="M43" s="7">
        <v>4</v>
      </c>
      <c r="N43" s="7">
        <v>8</v>
      </c>
      <c r="O43" s="7">
        <v>0</v>
      </c>
    </row>
    <row r="44" spans="1:15" x14ac:dyDescent="0.2">
      <c r="A44" s="2">
        <v>2417</v>
      </c>
      <c r="B44" s="7">
        <v>8</v>
      </c>
      <c r="C44" s="7">
        <v>1</v>
      </c>
      <c r="D44" s="7">
        <v>7</v>
      </c>
      <c r="E44" s="7">
        <v>0</v>
      </c>
      <c r="F44" s="7">
        <v>4</v>
      </c>
      <c r="G44" s="7">
        <v>4</v>
      </c>
      <c r="H44" s="7">
        <v>0</v>
      </c>
      <c r="I44" s="7">
        <v>0</v>
      </c>
      <c r="J44" s="7">
        <v>14</v>
      </c>
      <c r="K44" s="7">
        <v>22</v>
      </c>
      <c r="L44" s="7">
        <v>4</v>
      </c>
      <c r="M44" s="7">
        <v>12</v>
      </c>
      <c r="N44" s="7">
        <v>5</v>
      </c>
      <c r="O44" s="7">
        <v>6</v>
      </c>
    </row>
    <row r="45" spans="1:15" x14ac:dyDescent="0.2">
      <c r="A45" s="2">
        <v>2452</v>
      </c>
      <c r="B45" s="7">
        <v>26</v>
      </c>
      <c r="C45" s="7">
        <v>13</v>
      </c>
      <c r="D45" s="7">
        <v>15</v>
      </c>
      <c r="E45" s="7">
        <v>2</v>
      </c>
      <c r="F45" s="7">
        <v>8</v>
      </c>
      <c r="G45" s="7">
        <v>12</v>
      </c>
      <c r="H45" s="7">
        <v>0</v>
      </c>
      <c r="I45" s="7">
        <v>4</v>
      </c>
      <c r="J45" s="7">
        <v>10</v>
      </c>
      <c r="K45" s="7">
        <v>12</v>
      </c>
      <c r="L45" s="7">
        <v>0</v>
      </c>
      <c r="M45" s="7">
        <v>2</v>
      </c>
      <c r="N45" s="7">
        <v>8</v>
      </c>
      <c r="O45" s="7">
        <v>3</v>
      </c>
    </row>
    <row r="46" spans="1:15" x14ac:dyDescent="0.2">
      <c r="A46" s="2">
        <v>2536</v>
      </c>
      <c r="B46" s="7">
        <v>14</v>
      </c>
      <c r="C46" s="7">
        <v>0</v>
      </c>
      <c r="D46" s="7">
        <v>14</v>
      </c>
      <c r="E46" s="7">
        <v>0</v>
      </c>
      <c r="F46" s="7">
        <v>7</v>
      </c>
      <c r="G46" s="7">
        <v>1</v>
      </c>
      <c r="H46" s="7">
        <v>6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2">
      <c r="A47" s="2">
        <v>2620</v>
      </c>
      <c r="B47" s="7">
        <v>25</v>
      </c>
      <c r="C47" s="7">
        <v>19</v>
      </c>
      <c r="D47" s="7">
        <v>7</v>
      </c>
      <c r="E47" s="7">
        <v>1</v>
      </c>
      <c r="F47" s="7">
        <v>17</v>
      </c>
      <c r="G47" s="7">
        <v>32</v>
      </c>
      <c r="H47" s="7">
        <v>0</v>
      </c>
      <c r="I47" s="7">
        <v>15</v>
      </c>
      <c r="J47" s="7">
        <v>25</v>
      </c>
      <c r="K47" s="7">
        <v>26</v>
      </c>
      <c r="L47" s="7">
        <v>1</v>
      </c>
      <c r="M47" s="7">
        <v>2</v>
      </c>
      <c r="N47" s="7">
        <v>5</v>
      </c>
      <c r="O47" s="7">
        <v>16</v>
      </c>
    </row>
    <row r="48" spans="1:15" x14ac:dyDescent="0.2">
      <c r="A48" s="2">
        <v>2715</v>
      </c>
      <c r="B48" s="7">
        <v>15</v>
      </c>
      <c r="C48" s="7">
        <v>5</v>
      </c>
      <c r="D48" s="7">
        <v>10</v>
      </c>
      <c r="E48" s="7">
        <v>0</v>
      </c>
      <c r="F48" s="7">
        <v>3</v>
      </c>
      <c r="G48" s="7">
        <v>4</v>
      </c>
      <c r="H48" s="7">
        <v>0</v>
      </c>
      <c r="I48" s="7">
        <v>1</v>
      </c>
      <c r="J48" s="7">
        <v>3</v>
      </c>
      <c r="K48" s="7">
        <v>7</v>
      </c>
      <c r="L48" s="7">
        <v>0</v>
      </c>
      <c r="M48" s="7">
        <v>4</v>
      </c>
      <c r="N48" s="7">
        <v>10</v>
      </c>
      <c r="O48" s="7">
        <v>4</v>
      </c>
    </row>
    <row r="49" spans="1:15" x14ac:dyDescent="0.2">
      <c r="A49" s="2">
        <v>2720</v>
      </c>
      <c r="B49" s="7">
        <v>69</v>
      </c>
      <c r="C49" s="7">
        <v>33</v>
      </c>
      <c r="D49" s="7">
        <v>37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">
      <c r="A50" s="2">
        <v>2724</v>
      </c>
      <c r="B50" s="7">
        <v>40</v>
      </c>
      <c r="C50" s="7">
        <v>25</v>
      </c>
      <c r="D50" s="7">
        <v>15</v>
      </c>
      <c r="E50" s="7">
        <v>0</v>
      </c>
      <c r="F50" s="7">
        <v>1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2">
      <c r="A51" s="2">
        <v>2735</v>
      </c>
      <c r="B51" s="7">
        <v>17</v>
      </c>
      <c r="C51" s="7">
        <v>3</v>
      </c>
      <c r="D51" s="7">
        <v>14</v>
      </c>
      <c r="E51" s="7">
        <v>0</v>
      </c>
      <c r="F51" s="7">
        <v>43</v>
      </c>
      <c r="G51" s="7">
        <v>64</v>
      </c>
      <c r="H51" s="7">
        <v>0</v>
      </c>
      <c r="I51" s="7">
        <v>21</v>
      </c>
      <c r="J51" s="7">
        <v>8</v>
      </c>
      <c r="K51" s="7">
        <v>23</v>
      </c>
      <c r="L51" s="7">
        <v>0</v>
      </c>
      <c r="M51" s="7">
        <v>15</v>
      </c>
      <c r="N51" s="7">
        <v>2</v>
      </c>
      <c r="O51" s="7">
        <v>7</v>
      </c>
    </row>
    <row r="52" spans="1:15" x14ac:dyDescent="0.2">
      <c r="A52" s="2">
        <v>2748</v>
      </c>
      <c r="B52" s="7">
        <v>24</v>
      </c>
      <c r="C52" s="7">
        <v>17</v>
      </c>
      <c r="D52" s="7">
        <v>11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10</v>
      </c>
      <c r="K52" s="7">
        <v>16</v>
      </c>
      <c r="L52" s="7">
        <v>0</v>
      </c>
      <c r="M52" s="7">
        <v>6</v>
      </c>
      <c r="N52" s="7">
        <v>0</v>
      </c>
      <c r="O52" s="7">
        <v>2</v>
      </c>
    </row>
    <row r="53" spans="1:15" x14ac:dyDescent="0.2">
      <c r="A53" s="2">
        <v>2767</v>
      </c>
      <c r="B53" s="7">
        <v>46</v>
      </c>
      <c r="C53" s="7">
        <v>30</v>
      </c>
      <c r="D53" s="7">
        <v>16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1</v>
      </c>
      <c r="N53" s="7">
        <v>0</v>
      </c>
      <c r="O53" s="7">
        <v>0</v>
      </c>
    </row>
    <row r="54" spans="1:15" x14ac:dyDescent="0.2">
      <c r="A54" s="2">
        <v>2773</v>
      </c>
      <c r="B54" s="7">
        <v>13</v>
      </c>
      <c r="C54" s="7">
        <v>1</v>
      </c>
      <c r="D54" s="7">
        <v>12</v>
      </c>
      <c r="E54" s="7">
        <v>0</v>
      </c>
      <c r="F54" s="7">
        <v>1</v>
      </c>
      <c r="G54" s="7">
        <v>0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2">
      <c r="A55" s="2">
        <v>2775</v>
      </c>
      <c r="B55" s="7">
        <v>36</v>
      </c>
      <c r="C55" s="7">
        <v>3</v>
      </c>
      <c r="D55" s="7">
        <v>33</v>
      </c>
      <c r="E55" s="7">
        <v>0</v>
      </c>
      <c r="F55" s="7">
        <v>2</v>
      </c>
      <c r="G55" s="7">
        <v>0</v>
      </c>
      <c r="H55" s="7">
        <v>2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2">
      <c r="A56" s="2">
        <v>2781</v>
      </c>
      <c r="B56" s="7">
        <v>16</v>
      </c>
      <c r="C56" s="7">
        <v>5</v>
      </c>
      <c r="D56" s="7">
        <v>11</v>
      </c>
      <c r="E56" s="7">
        <v>0</v>
      </c>
      <c r="F56" s="7">
        <v>9</v>
      </c>
      <c r="G56" s="7">
        <v>10</v>
      </c>
      <c r="H56" s="7">
        <v>0</v>
      </c>
      <c r="I56" s="7">
        <v>1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</row>
    <row r="57" spans="1:15" x14ac:dyDescent="0.2">
      <c r="A57" s="2">
        <v>2789</v>
      </c>
      <c r="B57" s="7">
        <v>49</v>
      </c>
      <c r="C57" s="7">
        <v>40</v>
      </c>
      <c r="D57" s="7">
        <v>11</v>
      </c>
      <c r="E57" s="7">
        <v>2</v>
      </c>
      <c r="F57" s="7">
        <v>2</v>
      </c>
      <c r="G57" s="7">
        <v>4</v>
      </c>
      <c r="H57" s="7">
        <v>0</v>
      </c>
      <c r="I57" s="7">
        <v>2</v>
      </c>
      <c r="J57" s="7">
        <v>16</v>
      </c>
      <c r="K57" s="7">
        <v>15</v>
      </c>
      <c r="L57" s="7">
        <v>1</v>
      </c>
      <c r="M57" s="7">
        <v>0</v>
      </c>
      <c r="N57" s="7">
        <v>2</v>
      </c>
      <c r="O57" s="7">
        <v>5</v>
      </c>
    </row>
    <row r="58" spans="1:15" x14ac:dyDescent="0.2">
      <c r="A58" s="2">
        <v>2791</v>
      </c>
      <c r="B58" s="7">
        <v>8</v>
      </c>
      <c r="C58" s="7">
        <v>1</v>
      </c>
      <c r="D58" s="7">
        <v>7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2</v>
      </c>
      <c r="K58" s="7">
        <v>0</v>
      </c>
      <c r="L58" s="7">
        <v>2</v>
      </c>
      <c r="M58" s="7">
        <v>0</v>
      </c>
      <c r="N58" s="7">
        <v>0</v>
      </c>
      <c r="O58" s="7">
        <v>0</v>
      </c>
    </row>
    <row r="59" spans="1:15" x14ac:dyDescent="0.2">
      <c r="A59" s="2">
        <v>2818</v>
      </c>
      <c r="B59" s="7">
        <v>27</v>
      </c>
      <c r="C59" s="7">
        <v>0</v>
      </c>
      <c r="D59" s="7">
        <v>27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</row>
    <row r="60" spans="1:15" x14ac:dyDescent="0.2">
      <c r="A60" s="2">
        <v>2850</v>
      </c>
      <c r="B60" s="7">
        <v>56</v>
      </c>
      <c r="C60" s="7">
        <v>34</v>
      </c>
      <c r="D60" s="7">
        <v>23</v>
      </c>
      <c r="E60" s="7">
        <v>1</v>
      </c>
      <c r="F60" s="7">
        <v>7</v>
      </c>
      <c r="G60" s="7">
        <v>7</v>
      </c>
      <c r="H60" s="7">
        <v>1</v>
      </c>
      <c r="I60" s="7">
        <v>1</v>
      </c>
      <c r="J60" s="7">
        <v>1</v>
      </c>
      <c r="K60" s="7">
        <v>10</v>
      </c>
      <c r="L60" s="7">
        <v>0</v>
      </c>
      <c r="M60" s="7">
        <v>9</v>
      </c>
      <c r="N60" s="7">
        <v>0</v>
      </c>
      <c r="O60" s="7">
        <v>2</v>
      </c>
    </row>
    <row r="61" spans="1:15" x14ac:dyDescent="0.2">
      <c r="A61" s="2">
        <v>2855</v>
      </c>
      <c r="B61" s="7">
        <v>12</v>
      </c>
      <c r="C61" s="7">
        <v>0</v>
      </c>
      <c r="D61" s="7">
        <v>12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5</v>
      </c>
      <c r="K61" s="7">
        <v>58</v>
      </c>
      <c r="L61" s="7">
        <v>0</v>
      </c>
      <c r="M61" s="7">
        <v>53</v>
      </c>
      <c r="N61" s="7">
        <v>42</v>
      </c>
      <c r="O61" s="7">
        <v>0</v>
      </c>
    </row>
    <row r="62" spans="1:15" x14ac:dyDescent="0.2">
      <c r="A62" s="28">
        <v>2892</v>
      </c>
      <c r="B62" s="7">
        <v>14</v>
      </c>
      <c r="C62" s="7">
        <v>3</v>
      </c>
      <c r="D62" s="7">
        <v>11</v>
      </c>
      <c r="E62" s="7">
        <v>0</v>
      </c>
      <c r="F62" s="7">
        <v>37</v>
      </c>
      <c r="G62" s="7">
        <v>41</v>
      </c>
      <c r="H62" s="7">
        <v>1</v>
      </c>
      <c r="I62" s="7">
        <v>5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">
      <c r="A63" s="28">
        <v>2893</v>
      </c>
      <c r="B63" s="7">
        <v>61</v>
      </c>
      <c r="C63" s="7">
        <v>48</v>
      </c>
      <c r="D63" s="7">
        <v>15</v>
      </c>
      <c r="E63" s="7">
        <v>2</v>
      </c>
      <c r="F63" s="7">
        <v>1</v>
      </c>
      <c r="G63" s="7">
        <v>1</v>
      </c>
      <c r="H63" s="7">
        <v>0</v>
      </c>
      <c r="I63" s="7">
        <v>0</v>
      </c>
      <c r="J63" s="7">
        <v>24</v>
      </c>
      <c r="K63" s="7">
        <v>22</v>
      </c>
      <c r="L63" s="7">
        <v>2</v>
      </c>
      <c r="M63" s="7">
        <v>0</v>
      </c>
      <c r="N63" s="7">
        <v>5</v>
      </c>
      <c r="O63" s="7">
        <v>4</v>
      </c>
    </row>
    <row r="64" spans="1:15" x14ac:dyDescent="0.2">
      <c r="A64" s="28">
        <v>2919</v>
      </c>
      <c r="B64" s="7">
        <v>3</v>
      </c>
      <c r="C64" s="7">
        <v>2</v>
      </c>
      <c r="D64" s="7">
        <v>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">
      <c r="A65" s="28">
        <v>2940</v>
      </c>
      <c r="B65" s="7">
        <v>10</v>
      </c>
      <c r="C65" s="7">
        <v>4</v>
      </c>
      <c r="D65" s="7">
        <v>6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4</v>
      </c>
      <c r="L65" s="7">
        <v>0</v>
      </c>
      <c r="M65" s="7">
        <v>4</v>
      </c>
      <c r="N65" s="7">
        <v>1</v>
      </c>
      <c r="O65" s="7">
        <v>1</v>
      </c>
    </row>
    <row r="66" spans="1:15" x14ac:dyDescent="0.2">
      <c r="A66" s="28">
        <v>2966</v>
      </c>
      <c r="B66" s="7">
        <v>35</v>
      </c>
      <c r="C66" s="7">
        <v>28</v>
      </c>
      <c r="D66" s="7">
        <v>7</v>
      </c>
      <c r="E66" s="7">
        <v>0</v>
      </c>
      <c r="F66" s="7">
        <v>10</v>
      </c>
      <c r="G66" s="7">
        <v>10</v>
      </c>
      <c r="H66" s="7">
        <v>0</v>
      </c>
      <c r="I66" s="7">
        <v>0</v>
      </c>
      <c r="J66" s="7">
        <v>2</v>
      </c>
      <c r="K66" s="7">
        <v>0</v>
      </c>
      <c r="L66" s="7">
        <v>2</v>
      </c>
      <c r="M66" s="7">
        <v>0</v>
      </c>
      <c r="N66" s="7">
        <v>0</v>
      </c>
      <c r="O66" s="7">
        <v>0</v>
      </c>
    </row>
    <row r="67" spans="1:15" x14ac:dyDescent="0.2">
      <c r="A67" s="28">
        <v>2990</v>
      </c>
      <c r="B67" s="7">
        <v>20</v>
      </c>
      <c r="C67" s="7">
        <v>2</v>
      </c>
      <c r="D67" s="7">
        <v>19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2</v>
      </c>
      <c r="O67" s="7">
        <v>1</v>
      </c>
    </row>
    <row r="68" spans="1:15" x14ac:dyDescent="0.2">
      <c r="A68" s="28">
        <v>3012</v>
      </c>
      <c r="B68" s="7">
        <v>6</v>
      </c>
      <c r="C68" s="7">
        <v>4</v>
      </c>
      <c r="D68" s="7">
        <v>2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">
      <c r="A69" s="28">
        <v>3021</v>
      </c>
      <c r="B69" s="7">
        <v>13</v>
      </c>
      <c r="C69" s="7">
        <v>4</v>
      </c>
      <c r="D69" s="7">
        <v>9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</sheetData>
  <mergeCells count="3">
    <mergeCell ref="F1:I1"/>
    <mergeCell ref="J1:M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200" ySplit="3700" topLeftCell="A27" activePane="bottomRight"/>
      <selection activeCell="A3" sqref="A3:XFD3"/>
      <selection pane="topRight" sqref="A1:P6"/>
      <selection pane="bottomLeft" activeCell="A31" sqref="A31"/>
      <selection pane="bottomRight" activeCell="A12" sqref="A12"/>
    </sheetView>
  </sheetViews>
  <sheetFormatPr baseColWidth="10" defaultRowHeight="16" x14ac:dyDescent="0.2"/>
  <sheetData>
    <row r="1" spans="1:15" ht="17" x14ac:dyDescent="0.2">
      <c r="A1" s="1"/>
      <c r="B1" s="33" t="s">
        <v>3</v>
      </c>
      <c r="C1" s="33"/>
      <c r="D1" s="33"/>
      <c r="E1" s="33"/>
      <c r="F1" s="33" t="s">
        <v>8</v>
      </c>
      <c r="G1" s="33"/>
      <c r="H1" s="33"/>
      <c r="I1" s="33"/>
      <c r="J1" s="33" t="s">
        <v>9</v>
      </c>
      <c r="K1" s="33"/>
      <c r="L1" s="33"/>
      <c r="M1" s="33"/>
      <c r="N1" s="12" t="s">
        <v>14</v>
      </c>
      <c r="O1" s="1"/>
    </row>
    <row r="2" spans="1:15" ht="48" x14ac:dyDescent="0.2">
      <c r="A2" s="9" t="s">
        <v>16</v>
      </c>
      <c r="B2" s="8">
        <f>(B6-D6)/C6</f>
        <v>0.89189189189189189</v>
      </c>
      <c r="C2" s="11"/>
      <c r="D2" s="11"/>
      <c r="E2" s="11"/>
      <c r="F2" s="8">
        <f>(F6-H6)/G6</f>
        <v>0.93095238095238098</v>
      </c>
      <c r="G2" s="11"/>
      <c r="H2" s="11"/>
      <c r="I2" s="11"/>
      <c r="J2" s="8">
        <f>(J6-L6)/K6</f>
        <v>0.77120315581854049</v>
      </c>
      <c r="K2" s="11"/>
      <c r="L2" s="11"/>
      <c r="M2" s="11"/>
      <c r="N2" s="10">
        <f>(B6+F6+J6-D6-H6-L6)/(C6+G6+K6)</f>
        <v>0.86863966770508827</v>
      </c>
      <c r="O2" s="1"/>
    </row>
    <row r="3" spans="1:15" ht="17" x14ac:dyDescent="0.2">
      <c r="A3" s="9" t="s">
        <v>12</v>
      </c>
      <c r="B3" s="8">
        <f>1-E6/C6</f>
        <v>0.89189189189189189</v>
      </c>
      <c r="C3" s="11"/>
      <c r="D3" s="11"/>
      <c r="E3" s="11"/>
      <c r="F3" s="8">
        <f>1-I6/G6</f>
        <v>0.93095238095238098</v>
      </c>
      <c r="G3" s="11"/>
      <c r="H3" s="11"/>
      <c r="I3" s="11"/>
      <c r="J3" s="8">
        <f>1-M6/K6</f>
        <v>0.77120315581854038</v>
      </c>
      <c r="K3" s="11"/>
      <c r="L3" s="11"/>
      <c r="M3" s="11"/>
      <c r="N3" s="8"/>
      <c r="O3" s="1"/>
    </row>
    <row r="4" spans="1:15" ht="17" x14ac:dyDescent="0.2">
      <c r="A4" s="9" t="s">
        <v>13</v>
      </c>
      <c r="B4" s="8">
        <f>(B6-D6)/B6</f>
        <v>0.86170212765957444</v>
      </c>
      <c r="C4" s="11"/>
      <c r="D4" s="11"/>
      <c r="E4" s="11"/>
      <c r="F4" s="8">
        <f>(F6-H6)/F6</f>
        <v>0.67182130584192434</v>
      </c>
      <c r="G4" s="11"/>
      <c r="H4" s="11"/>
      <c r="I4" s="11"/>
      <c r="J4" s="8">
        <f>(J6-L6)/J6</f>
        <v>0.73358348968105069</v>
      </c>
      <c r="K4" s="11"/>
      <c r="L4" s="11"/>
      <c r="M4" s="11"/>
      <c r="N4" s="10">
        <f>(B6+F6+J6-D6-H6-L6)/(B6+F6+J6)</f>
        <v>0.77850162866449513</v>
      </c>
      <c r="O4" s="1"/>
    </row>
    <row r="5" spans="1:15" x14ac:dyDescent="0.2">
      <c r="A5" s="2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4</v>
      </c>
      <c r="K5" s="5" t="s">
        <v>5</v>
      </c>
      <c r="L5" s="5" t="s">
        <v>6</v>
      </c>
      <c r="M5" s="5" t="s">
        <v>7</v>
      </c>
      <c r="N5" s="2" t="s">
        <v>0</v>
      </c>
      <c r="O5" s="2" t="s">
        <v>11</v>
      </c>
    </row>
    <row r="6" spans="1:15" x14ac:dyDescent="0.2">
      <c r="A6" s="3" t="s">
        <v>1</v>
      </c>
      <c r="B6" s="3">
        <f t="shared" ref="B6:O6" si="0">SUM(B7:B69)</f>
        <v>1034</v>
      </c>
      <c r="C6" s="3">
        <f t="shared" si="0"/>
        <v>999</v>
      </c>
      <c r="D6" s="3">
        <f t="shared" si="0"/>
        <v>143</v>
      </c>
      <c r="E6" s="3">
        <f t="shared" si="0"/>
        <v>108</v>
      </c>
      <c r="F6" s="3">
        <f t="shared" si="0"/>
        <v>582</v>
      </c>
      <c r="G6" s="3">
        <f t="shared" si="0"/>
        <v>420</v>
      </c>
      <c r="H6" s="3">
        <f t="shared" si="0"/>
        <v>191</v>
      </c>
      <c r="I6" s="3">
        <f t="shared" si="0"/>
        <v>29</v>
      </c>
      <c r="J6" s="3">
        <f t="shared" si="0"/>
        <v>533</v>
      </c>
      <c r="K6" s="3">
        <f t="shared" si="0"/>
        <v>507</v>
      </c>
      <c r="L6" s="3">
        <f t="shared" si="0"/>
        <v>142</v>
      </c>
      <c r="M6" s="3">
        <f t="shared" si="0"/>
        <v>116</v>
      </c>
      <c r="N6" s="3">
        <f t="shared" si="0"/>
        <v>236</v>
      </c>
      <c r="O6" s="3">
        <f t="shared" si="0"/>
        <v>160</v>
      </c>
    </row>
    <row r="7" spans="1:15" x14ac:dyDescent="0.2">
      <c r="A7" s="2">
        <v>1249</v>
      </c>
      <c r="B7" s="7">
        <v>16</v>
      </c>
      <c r="C7" s="7">
        <v>17</v>
      </c>
      <c r="D7" s="7">
        <v>1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13</v>
      </c>
      <c r="K7" s="7">
        <v>10</v>
      </c>
      <c r="L7" s="7">
        <v>4</v>
      </c>
      <c r="M7" s="7">
        <v>1</v>
      </c>
      <c r="N7" s="7">
        <v>16</v>
      </c>
      <c r="O7" s="7">
        <v>8</v>
      </c>
    </row>
    <row r="8" spans="1:15" x14ac:dyDescent="0.2">
      <c r="A8" s="2">
        <v>1369</v>
      </c>
      <c r="B8" s="7">
        <v>35</v>
      </c>
      <c r="C8" s="7">
        <v>28</v>
      </c>
      <c r="D8" s="7">
        <v>7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22</v>
      </c>
      <c r="K8" s="7">
        <v>18</v>
      </c>
      <c r="L8" s="7">
        <v>4</v>
      </c>
      <c r="M8" s="7">
        <v>0</v>
      </c>
      <c r="N8" s="7">
        <v>0</v>
      </c>
      <c r="O8" s="7">
        <v>5</v>
      </c>
    </row>
    <row r="9" spans="1:15" x14ac:dyDescent="0.2">
      <c r="A9" s="15">
        <v>1373</v>
      </c>
      <c r="B9" s="7">
        <v>4</v>
      </c>
      <c r="C9" s="7">
        <v>2</v>
      </c>
      <c r="D9" s="7">
        <v>2</v>
      </c>
      <c r="E9" s="7">
        <v>0</v>
      </c>
      <c r="F9" s="7">
        <v>4</v>
      </c>
      <c r="G9" s="7">
        <v>2</v>
      </c>
      <c r="H9" s="7">
        <v>2</v>
      </c>
      <c r="I9" s="7">
        <v>0</v>
      </c>
      <c r="J9" s="7">
        <v>2</v>
      </c>
      <c r="K9" s="7">
        <v>2</v>
      </c>
      <c r="L9" s="7">
        <v>0</v>
      </c>
      <c r="M9" s="7">
        <v>0</v>
      </c>
      <c r="N9" s="7">
        <v>1</v>
      </c>
      <c r="O9" s="7">
        <v>1</v>
      </c>
    </row>
    <row r="10" spans="1:15" x14ac:dyDescent="0.2">
      <c r="A10" s="16">
        <v>1413</v>
      </c>
      <c r="B10" s="7">
        <v>57</v>
      </c>
      <c r="C10" s="7">
        <v>58</v>
      </c>
      <c r="D10" s="7">
        <v>0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10</v>
      </c>
      <c r="K10" s="7">
        <v>9</v>
      </c>
      <c r="L10" s="7">
        <v>1</v>
      </c>
      <c r="M10" s="7">
        <v>0</v>
      </c>
      <c r="N10" s="7">
        <v>0</v>
      </c>
      <c r="O10" s="7">
        <v>5</v>
      </c>
    </row>
    <row r="11" spans="1:15" x14ac:dyDescent="0.2">
      <c r="A11" s="16">
        <v>1433</v>
      </c>
      <c r="B11" s="7">
        <v>3</v>
      </c>
      <c r="C11" s="7">
        <v>6</v>
      </c>
      <c r="D11" s="7">
        <v>0</v>
      </c>
      <c r="E11" s="7">
        <v>3</v>
      </c>
      <c r="F11" s="7">
        <v>11</v>
      </c>
      <c r="G11" s="7">
        <v>9</v>
      </c>
      <c r="H11" s="7">
        <v>4</v>
      </c>
      <c r="I11" s="7">
        <v>2</v>
      </c>
      <c r="J11" s="7">
        <v>22</v>
      </c>
      <c r="K11" s="7">
        <v>15</v>
      </c>
      <c r="L11" s="7">
        <v>9</v>
      </c>
      <c r="M11" s="7">
        <v>2</v>
      </c>
      <c r="N11" s="7">
        <v>20</v>
      </c>
      <c r="O11" s="7">
        <v>7</v>
      </c>
    </row>
    <row r="12" spans="1:15" x14ac:dyDescent="0.2">
      <c r="A12" s="16">
        <v>1438</v>
      </c>
      <c r="B12" s="7">
        <v>23</v>
      </c>
      <c r="C12" s="7">
        <v>21</v>
      </c>
      <c r="D12" s="7">
        <v>5</v>
      </c>
      <c r="E12" s="7">
        <v>3</v>
      </c>
      <c r="F12" s="7">
        <v>1</v>
      </c>
      <c r="G12" s="7">
        <v>2</v>
      </c>
      <c r="H12" s="7">
        <v>0</v>
      </c>
      <c r="I12" s="7">
        <v>1</v>
      </c>
      <c r="J12" s="7">
        <v>21</v>
      </c>
      <c r="K12" s="7">
        <v>19</v>
      </c>
      <c r="L12" s="7">
        <v>3</v>
      </c>
      <c r="M12" s="7">
        <v>1</v>
      </c>
      <c r="N12" s="7">
        <v>9</v>
      </c>
      <c r="O12" s="7">
        <v>8</v>
      </c>
    </row>
    <row r="13" spans="1:15" x14ac:dyDescent="0.2">
      <c r="A13" s="16">
        <v>1505</v>
      </c>
      <c r="B13" s="7">
        <v>22</v>
      </c>
      <c r="C13" s="7">
        <v>23</v>
      </c>
      <c r="D13" s="7">
        <v>2</v>
      </c>
      <c r="E13" s="7">
        <v>3</v>
      </c>
      <c r="F13" s="7">
        <v>67</v>
      </c>
      <c r="G13" s="7">
        <v>46</v>
      </c>
      <c r="H13" s="7">
        <v>21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">
      <c r="A14" s="15">
        <v>1510</v>
      </c>
      <c r="B14" s="7">
        <v>14</v>
      </c>
      <c r="C14" s="7">
        <v>10</v>
      </c>
      <c r="D14" s="7">
        <v>4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2</v>
      </c>
      <c r="M14" s="7">
        <v>0</v>
      </c>
      <c r="N14" s="7">
        <v>0</v>
      </c>
      <c r="O14" s="7">
        <v>0</v>
      </c>
    </row>
    <row r="15" spans="1:15" x14ac:dyDescent="0.2">
      <c r="A15" s="16">
        <v>1514</v>
      </c>
      <c r="B15" s="7">
        <v>10</v>
      </c>
      <c r="C15" s="7">
        <v>12</v>
      </c>
      <c r="D15" s="7">
        <v>1</v>
      </c>
      <c r="E15" s="7">
        <v>3</v>
      </c>
      <c r="F15" s="7">
        <v>27</v>
      </c>
      <c r="G15" s="7">
        <v>10</v>
      </c>
      <c r="H15" s="7">
        <v>17</v>
      </c>
      <c r="I15" s="7">
        <v>0</v>
      </c>
      <c r="J15" s="7">
        <v>14</v>
      </c>
      <c r="K15" s="7">
        <v>13</v>
      </c>
      <c r="L15" s="7">
        <v>1</v>
      </c>
      <c r="M15" s="7">
        <v>0</v>
      </c>
      <c r="N15" s="7">
        <v>0</v>
      </c>
      <c r="O15" s="7">
        <v>5</v>
      </c>
    </row>
    <row r="16" spans="1:15" x14ac:dyDescent="0.2">
      <c r="A16" s="16">
        <v>1524</v>
      </c>
      <c r="B16" s="7">
        <v>19</v>
      </c>
      <c r="C16" s="7">
        <v>23</v>
      </c>
      <c r="D16" s="7">
        <v>1</v>
      </c>
      <c r="E16" s="7">
        <v>5</v>
      </c>
      <c r="F16" s="7">
        <v>2</v>
      </c>
      <c r="G16" s="7">
        <v>0</v>
      </c>
      <c r="H16" s="7">
        <v>2</v>
      </c>
      <c r="I16" s="7">
        <v>0</v>
      </c>
      <c r="J16" s="7">
        <v>4</v>
      </c>
      <c r="K16" s="7">
        <v>0</v>
      </c>
      <c r="L16" s="7">
        <v>4</v>
      </c>
      <c r="M16" s="7">
        <v>0</v>
      </c>
      <c r="N16" s="7">
        <v>0</v>
      </c>
      <c r="O16" s="7">
        <v>0</v>
      </c>
    </row>
    <row r="17" spans="1:15" x14ac:dyDescent="0.2">
      <c r="A17" s="16">
        <v>1566</v>
      </c>
      <c r="B17" s="7">
        <v>5</v>
      </c>
      <c r="C17" s="7">
        <v>6</v>
      </c>
      <c r="D17" s="7">
        <v>0</v>
      </c>
      <c r="E17" s="7">
        <v>1</v>
      </c>
      <c r="F17" s="7">
        <v>1</v>
      </c>
      <c r="G17" s="7">
        <v>0</v>
      </c>
      <c r="H17" s="7">
        <v>1</v>
      </c>
      <c r="I17" s="7">
        <v>0</v>
      </c>
      <c r="J17" s="7">
        <v>2</v>
      </c>
      <c r="K17" s="7">
        <v>0</v>
      </c>
      <c r="L17" s="7">
        <v>2</v>
      </c>
      <c r="M17" s="7">
        <v>0</v>
      </c>
      <c r="N17" s="7">
        <v>0</v>
      </c>
      <c r="O17" s="7">
        <v>0</v>
      </c>
    </row>
    <row r="18" spans="1:15" x14ac:dyDescent="0.2">
      <c r="A18" s="16">
        <v>1634</v>
      </c>
      <c r="B18" s="7">
        <v>4</v>
      </c>
      <c r="C18" s="7">
        <v>1</v>
      </c>
      <c r="D18" s="7">
        <v>3</v>
      </c>
      <c r="E18" s="7">
        <v>0</v>
      </c>
      <c r="F18" s="7">
        <v>13</v>
      </c>
      <c r="G18" s="7">
        <v>11</v>
      </c>
      <c r="H18" s="7">
        <v>3</v>
      </c>
      <c r="I18" s="7">
        <v>1</v>
      </c>
      <c r="J18" s="7">
        <v>6</v>
      </c>
      <c r="K18" s="7">
        <v>0</v>
      </c>
      <c r="L18" s="7">
        <v>6</v>
      </c>
      <c r="M18" s="7">
        <v>0</v>
      </c>
      <c r="N18" s="7">
        <v>0</v>
      </c>
      <c r="O18" s="7">
        <v>0</v>
      </c>
    </row>
    <row r="19" spans="1:15" x14ac:dyDescent="0.2">
      <c r="A19" s="16">
        <v>1682</v>
      </c>
      <c r="B19" s="7">
        <v>9</v>
      </c>
      <c r="C19" s="7">
        <v>9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7</v>
      </c>
      <c r="K19" s="7">
        <v>0</v>
      </c>
      <c r="L19" s="7">
        <v>7</v>
      </c>
      <c r="M19" s="7">
        <v>0</v>
      </c>
      <c r="N19" s="7">
        <v>0</v>
      </c>
      <c r="O19" s="7">
        <v>0</v>
      </c>
    </row>
    <row r="20" spans="1:15" x14ac:dyDescent="0.2">
      <c r="A20" s="16">
        <v>1736</v>
      </c>
      <c r="B20" s="7">
        <v>5</v>
      </c>
      <c r="C20" s="7">
        <v>4</v>
      </c>
      <c r="D20" s="7">
        <v>1</v>
      </c>
      <c r="E20" s="7">
        <v>0</v>
      </c>
      <c r="F20" s="7">
        <v>17</v>
      </c>
      <c r="G20" s="7">
        <v>17</v>
      </c>
      <c r="H20" s="7">
        <v>2</v>
      </c>
      <c r="I20" s="7">
        <v>2</v>
      </c>
      <c r="J20" s="7">
        <v>1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</row>
    <row r="21" spans="1:15" x14ac:dyDescent="0.2">
      <c r="A21" s="16">
        <v>1769</v>
      </c>
      <c r="B21" s="7">
        <v>14</v>
      </c>
      <c r="C21" s="7">
        <v>12</v>
      </c>
      <c r="D21" s="7">
        <v>3</v>
      </c>
      <c r="E21" s="7">
        <v>1</v>
      </c>
      <c r="F21" s="7">
        <v>46</v>
      </c>
      <c r="G21" s="7">
        <v>39</v>
      </c>
      <c r="H21" s="7">
        <v>10</v>
      </c>
      <c r="I21" s="7">
        <v>3</v>
      </c>
      <c r="J21" s="7">
        <v>21</v>
      </c>
      <c r="K21" s="7">
        <v>7</v>
      </c>
      <c r="L21" s="7">
        <v>14</v>
      </c>
      <c r="M21" s="7">
        <v>0</v>
      </c>
      <c r="N21" s="7">
        <v>1</v>
      </c>
      <c r="O21" s="7">
        <v>2</v>
      </c>
    </row>
    <row r="22" spans="1:15" x14ac:dyDescent="0.2">
      <c r="A22" s="16">
        <v>1855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4</v>
      </c>
      <c r="O22" s="7">
        <v>8</v>
      </c>
    </row>
    <row r="23" spans="1:15" x14ac:dyDescent="0.2">
      <c r="A23" s="16">
        <v>1875</v>
      </c>
      <c r="B23" s="7">
        <v>27</v>
      </c>
      <c r="C23" s="7">
        <v>27</v>
      </c>
      <c r="D23" s="7">
        <v>2</v>
      </c>
      <c r="E23" s="7">
        <v>2</v>
      </c>
      <c r="F23" s="7">
        <v>1</v>
      </c>
      <c r="G23" s="7">
        <v>0</v>
      </c>
      <c r="H23" s="7">
        <v>1</v>
      </c>
      <c r="I23" s="7">
        <v>0</v>
      </c>
      <c r="J23" s="7">
        <v>3</v>
      </c>
      <c r="K23" s="7">
        <v>1</v>
      </c>
      <c r="L23" s="7">
        <v>2</v>
      </c>
      <c r="M23" s="7">
        <v>0</v>
      </c>
      <c r="N23" s="7">
        <v>0</v>
      </c>
      <c r="O23" s="7">
        <v>1</v>
      </c>
    </row>
    <row r="24" spans="1:15" x14ac:dyDescent="0.2">
      <c r="A24" s="16">
        <v>1901</v>
      </c>
      <c r="B24" s="7">
        <v>24</v>
      </c>
      <c r="C24" s="7">
        <v>18</v>
      </c>
      <c r="D24" s="7">
        <v>6</v>
      </c>
      <c r="E24" s="7">
        <v>0</v>
      </c>
      <c r="F24" s="7">
        <v>2</v>
      </c>
      <c r="G24" s="7">
        <v>1</v>
      </c>
      <c r="H24" s="7">
        <v>1</v>
      </c>
      <c r="I24" s="7">
        <v>0</v>
      </c>
      <c r="J24" s="7">
        <v>14</v>
      </c>
      <c r="K24" s="7">
        <v>20</v>
      </c>
      <c r="L24" s="7">
        <v>1</v>
      </c>
      <c r="M24" s="7">
        <v>7</v>
      </c>
      <c r="N24" s="7">
        <v>10</v>
      </c>
      <c r="O24" s="7">
        <v>4</v>
      </c>
    </row>
    <row r="25" spans="1:15" x14ac:dyDescent="0.2">
      <c r="A25" s="16">
        <v>1903</v>
      </c>
      <c r="B25" s="7">
        <v>13</v>
      </c>
      <c r="C25" s="7">
        <v>8</v>
      </c>
      <c r="D25" s="7">
        <v>6</v>
      </c>
      <c r="E25" s="7">
        <v>1</v>
      </c>
      <c r="F25" s="7">
        <v>6</v>
      </c>
      <c r="G25" s="7">
        <v>1</v>
      </c>
      <c r="H25" s="7">
        <v>6</v>
      </c>
      <c r="I25" s="7">
        <v>1</v>
      </c>
      <c r="J25" s="7">
        <v>13</v>
      </c>
      <c r="K25" s="7">
        <v>8</v>
      </c>
      <c r="L25" s="7">
        <v>7</v>
      </c>
      <c r="M25" s="7">
        <v>2</v>
      </c>
      <c r="N25" s="7">
        <v>1</v>
      </c>
      <c r="O25" s="7">
        <v>2</v>
      </c>
    </row>
    <row r="26" spans="1:15" x14ac:dyDescent="0.2">
      <c r="A26" s="16">
        <v>1943</v>
      </c>
      <c r="B26" s="7">
        <v>13</v>
      </c>
      <c r="C26" s="7">
        <v>23</v>
      </c>
      <c r="D26" s="7">
        <v>0</v>
      </c>
      <c r="E26" s="7">
        <v>10</v>
      </c>
      <c r="F26" s="7">
        <v>17</v>
      </c>
      <c r="G26" s="7">
        <v>18</v>
      </c>
      <c r="H26" s="7">
        <v>4</v>
      </c>
      <c r="I26" s="7">
        <v>5</v>
      </c>
      <c r="J26" s="7">
        <v>29</v>
      </c>
      <c r="K26" s="7">
        <v>31</v>
      </c>
      <c r="L26" s="7">
        <v>1</v>
      </c>
      <c r="M26" s="7">
        <v>3</v>
      </c>
      <c r="N26" s="7">
        <v>9</v>
      </c>
      <c r="O26" s="7">
        <v>2</v>
      </c>
    </row>
    <row r="27" spans="1:15" x14ac:dyDescent="0.2">
      <c r="A27" s="15">
        <v>1989</v>
      </c>
      <c r="B27" s="7">
        <v>48</v>
      </c>
      <c r="C27" s="7">
        <v>51</v>
      </c>
      <c r="D27" s="7">
        <v>4</v>
      </c>
      <c r="E27" s="7">
        <v>7</v>
      </c>
      <c r="F27" s="7">
        <v>11</v>
      </c>
      <c r="G27" s="7">
        <v>16</v>
      </c>
      <c r="H27" s="7">
        <v>2</v>
      </c>
      <c r="I27" s="7">
        <v>7</v>
      </c>
      <c r="J27" s="7">
        <v>13</v>
      </c>
      <c r="K27" s="7">
        <v>10</v>
      </c>
      <c r="L27" s="7">
        <v>4</v>
      </c>
      <c r="M27" s="7">
        <v>1</v>
      </c>
      <c r="N27" s="7">
        <v>4</v>
      </c>
      <c r="O27" s="7">
        <v>6</v>
      </c>
    </row>
    <row r="28" spans="1:15" x14ac:dyDescent="0.2">
      <c r="A28" s="2">
        <v>1994</v>
      </c>
      <c r="B28" s="2">
        <v>1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6</v>
      </c>
      <c r="K28" s="2">
        <v>20</v>
      </c>
      <c r="L28" s="2">
        <v>1</v>
      </c>
      <c r="M28" s="2">
        <v>15</v>
      </c>
      <c r="N28" s="2">
        <v>24</v>
      </c>
      <c r="O28" s="2">
        <v>1</v>
      </c>
    </row>
    <row r="29" spans="1:15" x14ac:dyDescent="0.2">
      <c r="A29" s="2">
        <v>2022</v>
      </c>
      <c r="B29" s="7">
        <v>30</v>
      </c>
      <c r="C29" s="7">
        <v>30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7</v>
      </c>
      <c r="K29" s="7">
        <v>5</v>
      </c>
      <c r="L29" s="7">
        <v>2</v>
      </c>
      <c r="M29" s="7">
        <v>0</v>
      </c>
      <c r="N29" s="7">
        <v>3</v>
      </c>
      <c r="O29" s="7">
        <v>2</v>
      </c>
    </row>
    <row r="30" spans="1:15" x14ac:dyDescent="0.2">
      <c r="A30" s="2">
        <v>2093</v>
      </c>
      <c r="B30" s="7">
        <v>18</v>
      </c>
      <c r="C30" s="7">
        <v>19</v>
      </c>
      <c r="D30" s="7">
        <v>0</v>
      </c>
      <c r="E30" s="7">
        <v>1</v>
      </c>
      <c r="F30" s="7">
        <v>9</v>
      </c>
      <c r="G30" s="7">
        <v>4</v>
      </c>
      <c r="H30" s="7">
        <v>5</v>
      </c>
      <c r="I30" s="7">
        <v>0</v>
      </c>
      <c r="J30" s="7">
        <v>13</v>
      </c>
      <c r="K30" s="7">
        <v>14</v>
      </c>
      <c r="L30" s="7">
        <v>1</v>
      </c>
      <c r="M30" s="7">
        <v>2</v>
      </c>
      <c r="N30" s="7">
        <v>3</v>
      </c>
      <c r="O30" s="7">
        <v>6</v>
      </c>
    </row>
    <row r="31" spans="1:15" x14ac:dyDescent="0.2">
      <c r="A31" s="2">
        <v>2099</v>
      </c>
      <c r="B31" s="7">
        <v>42</v>
      </c>
      <c r="C31" s="7">
        <v>57</v>
      </c>
      <c r="D31" s="7">
        <v>0</v>
      </c>
      <c r="E31" s="7">
        <v>15</v>
      </c>
      <c r="F31" s="7">
        <v>3</v>
      </c>
      <c r="G31" s="7">
        <v>1</v>
      </c>
      <c r="H31" s="7">
        <v>2</v>
      </c>
      <c r="I31" s="7">
        <v>0</v>
      </c>
      <c r="J31" s="7">
        <v>16</v>
      </c>
      <c r="K31" s="7">
        <v>29</v>
      </c>
      <c r="L31" s="7">
        <v>0</v>
      </c>
      <c r="M31" s="7">
        <v>13</v>
      </c>
      <c r="N31" s="7">
        <v>22</v>
      </c>
      <c r="O31" s="7">
        <v>19</v>
      </c>
    </row>
    <row r="32" spans="1:15" x14ac:dyDescent="0.2">
      <c r="A32" s="2">
        <v>2119</v>
      </c>
      <c r="B32" s="7">
        <v>37</v>
      </c>
      <c r="C32" s="7">
        <v>41</v>
      </c>
      <c r="D32" s="7">
        <v>0</v>
      </c>
      <c r="E32" s="7">
        <v>4</v>
      </c>
      <c r="F32" s="7">
        <v>6</v>
      </c>
      <c r="G32" s="7">
        <v>1</v>
      </c>
      <c r="H32" s="7">
        <v>5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">
      <c r="A33" s="2">
        <v>2124</v>
      </c>
      <c r="B33" s="7">
        <v>4</v>
      </c>
      <c r="C33" s="7">
        <v>2</v>
      </c>
      <c r="D33" s="7">
        <v>2</v>
      </c>
      <c r="E33" s="7">
        <v>0</v>
      </c>
      <c r="F33" s="7">
        <v>7</v>
      </c>
      <c r="G33" s="7">
        <v>4</v>
      </c>
      <c r="H33" s="7">
        <v>3</v>
      </c>
      <c r="I33" s="7">
        <v>0</v>
      </c>
      <c r="J33" s="7">
        <v>8</v>
      </c>
      <c r="K33" s="7">
        <v>0</v>
      </c>
      <c r="L33" s="7">
        <v>8</v>
      </c>
      <c r="M33" s="7">
        <v>0</v>
      </c>
      <c r="N33" s="7">
        <v>0</v>
      </c>
      <c r="O33" s="7">
        <v>0</v>
      </c>
    </row>
    <row r="34" spans="1:15" x14ac:dyDescent="0.2">
      <c r="A34" s="2">
        <v>2132</v>
      </c>
      <c r="B34" s="7">
        <v>12</v>
      </c>
      <c r="C34" s="7">
        <v>15</v>
      </c>
      <c r="D34" s="7">
        <v>0</v>
      </c>
      <c r="E34" s="7">
        <v>3</v>
      </c>
      <c r="F34" s="7">
        <v>14</v>
      </c>
      <c r="G34" s="7">
        <v>14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2</v>
      </c>
      <c r="N34" s="7">
        <v>2</v>
      </c>
      <c r="O34" s="7">
        <v>1</v>
      </c>
    </row>
    <row r="35" spans="1:15" x14ac:dyDescent="0.2">
      <c r="A35" s="2">
        <v>2201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</row>
    <row r="36" spans="1:15" x14ac:dyDescent="0.2">
      <c r="A36" s="2">
        <v>2232</v>
      </c>
      <c r="B36" s="7">
        <v>17</v>
      </c>
      <c r="C36" s="7">
        <v>17</v>
      </c>
      <c r="D36" s="7">
        <v>0</v>
      </c>
      <c r="E36" s="7">
        <v>0</v>
      </c>
      <c r="F36" s="7">
        <v>8</v>
      </c>
      <c r="G36" s="7">
        <v>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">
      <c r="A37" s="2">
        <v>2234</v>
      </c>
      <c r="B37" s="7">
        <v>4</v>
      </c>
      <c r="C37" s="7">
        <v>2</v>
      </c>
      <c r="D37" s="7">
        <v>2</v>
      </c>
      <c r="E37" s="7">
        <v>0</v>
      </c>
      <c r="F37" s="7">
        <v>5</v>
      </c>
      <c r="G37" s="7">
        <v>5</v>
      </c>
      <c r="H37" s="7">
        <v>0</v>
      </c>
      <c r="I37" s="7">
        <v>0</v>
      </c>
      <c r="J37" s="7">
        <v>3</v>
      </c>
      <c r="K37" s="7">
        <v>3</v>
      </c>
      <c r="L37" s="7">
        <v>0</v>
      </c>
      <c r="M37" s="7">
        <v>0</v>
      </c>
      <c r="N37" s="7">
        <v>2</v>
      </c>
      <c r="O37" s="7">
        <v>0</v>
      </c>
    </row>
    <row r="38" spans="1:15" x14ac:dyDescent="0.2">
      <c r="A38" s="2">
        <v>2284</v>
      </c>
      <c r="B38" s="7">
        <v>27</v>
      </c>
      <c r="C38" s="7">
        <v>23</v>
      </c>
      <c r="D38" s="7">
        <v>5</v>
      </c>
      <c r="E38" s="7">
        <v>1</v>
      </c>
      <c r="F38" s="7">
        <v>1</v>
      </c>
      <c r="G38" s="7">
        <v>0</v>
      </c>
      <c r="H38" s="7">
        <v>1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</row>
    <row r="39" spans="1:15" x14ac:dyDescent="0.2">
      <c r="A39" s="2">
        <v>2301</v>
      </c>
      <c r="B39" s="7">
        <v>28</v>
      </c>
      <c r="C39" s="7">
        <v>28</v>
      </c>
      <c r="D39" s="7">
        <v>1</v>
      </c>
      <c r="E39" s="7">
        <v>1</v>
      </c>
      <c r="F39" s="7">
        <v>12</v>
      </c>
      <c r="G39" s="7">
        <v>13</v>
      </c>
      <c r="H39" s="7">
        <v>0</v>
      </c>
      <c r="I39" s="7">
        <v>1</v>
      </c>
      <c r="J39" s="7">
        <v>29</v>
      </c>
      <c r="K39" s="7">
        <v>26</v>
      </c>
      <c r="L39" s="7">
        <v>5</v>
      </c>
      <c r="M39" s="7">
        <v>2</v>
      </c>
      <c r="N39" s="7">
        <v>4</v>
      </c>
      <c r="O39" s="7">
        <v>8</v>
      </c>
    </row>
    <row r="40" spans="1:15" x14ac:dyDescent="0.2">
      <c r="A40" s="2">
        <v>2324</v>
      </c>
      <c r="B40" s="7">
        <v>3</v>
      </c>
      <c r="C40" s="7">
        <v>4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8</v>
      </c>
      <c r="K40" s="7">
        <v>9</v>
      </c>
      <c r="L40" s="7">
        <v>0</v>
      </c>
      <c r="M40" s="7">
        <v>1</v>
      </c>
      <c r="N40" s="7">
        <v>2</v>
      </c>
      <c r="O40" s="7">
        <v>1</v>
      </c>
    </row>
    <row r="41" spans="1:15" x14ac:dyDescent="0.2">
      <c r="A41" s="2">
        <v>2338</v>
      </c>
      <c r="B41" s="7">
        <v>21</v>
      </c>
      <c r="C41" s="7">
        <v>17</v>
      </c>
      <c r="D41" s="7">
        <v>7</v>
      </c>
      <c r="E41" s="7">
        <v>3</v>
      </c>
      <c r="F41" s="7">
        <v>1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">
      <c r="A42" s="2">
        <v>2339</v>
      </c>
      <c r="B42" s="7">
        <v>52</v>
      </c>
      <c r="C42" s="7">
        <v>55</v>
      </c>
      <c r="D42" s="7">
        <v>1</v>
      </c>
      <c r="E42" s="7">
        <v>4</v>
      </c>
      <c r="F42" s="7">
        <v>6</v>
      </c>
      <c r="G42" s="7">
        <v>5</v>
      </c>
      <c r="H42" s="7">
        <v>1</v>
      </c>
      <c r="I42" s="7">
        <v>0</v>
      </c>
      <c r="J42" s="7">
        <v>19</v>
      </c>
      <c r="K42" s="7">
        <v>13</v>
      </c>
      <c r="L42" s="7">
        <v>12</v>
      </c>
      <c r="M42" s="7">
        <v>6</v>
      </c>
      <c r="N42" s="7">
        <v>9</v>
      </c>
      <c r="O42" s="7">
        <v>6</v>
      </c>
    </row>
    <row r="43" spans="1:15" x14ac:dyDescent="0.2">
      <c r="A43" s="2">
        <v>2399</v>
      </c>
      <c r="B43" s="7">
        <v>4</v>
      </c>
      <c r="C43" s="7">
        <v>4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4</v>
      </c>
      <c r="K43" s="7">
        <v>4</v>
      </c>
      <c r="L43" s="7">
        <v>2</v>
      </c>
      <c r="M43" s="7">
        <v>2</v>
      </c>
      <c r="N43" s="7">
        <v>8</v>
      </c>
      <c r="O43" s="7">
        <v>0</v>
      </c>
    </row>
    <row r="44" spans="1:15" x14ac:dyDescent="0.2">
      <c r="A44" s="2">
        <v>2417</v>
      </c>
      <c r="B44" s="7">
        <v>1</v>
      </c>
      <c r="C44" s="7">
        <v>1</v>
      </c>
      <c r="D44" s="7">
        <v>0</v>
      </c>
      <c r="E44" s="7">
        <v>0</v>
      </c>
      <c r="F44" s="7">
        <v>4</v>
      </c>
      <c r="G44" s="7">
        <v>4</v>
      </c>
      <c r="H44" s="7">
        <v>0</v>
      </c>
      <c r="I44" s="7">
        <v>0</v>
      </c>
      <c r="J44" s="7">
        <v>32</v>
      </c>
      <c r="K44" s="7">
        <v>22</v>
      </c>
      <c r="L44" s="7">
        <v>11</v>
      </c>
      <c r="M44" s="7">
        <v>1</v>
      </c>
      <c r="N44" s="7">
        <v>5</v>
      </c>
      <c r="O44" s="7">
        <v>6</v>
      </c>
    </row>
    <row r="45" spans="1:15" x14ac:dyDescent="0.2">
      <c r="A45" s="2">
        <v>2452</v>
      </c>
      <c r="B45" s="7">
        <v>15</v>
      </c>
      <c r="C45" s="7">
        <v>13</v>
      </c>
      <c r="D45" s="7">
        <v>4</v>
      </c>
      <c r="E45" s="7">
        <v>2</v>
      </c>
      <c r="F45" s="7">
        <v>20</v>
      </c>
      <c r="G45" s="7">
        <v>12</v>
      </c>
      <c r="H45" s="7">
        <v>11</v>
      </c>
      <c r="I45" s="7">
        <v>3</v>
      </c>
      <c r="J45" s="7">
        <v>11</v>
      </c>
      <c r="K45" s="7">
        <v>12</v>
      </c>
      <c r="L45" s="7">
        <v>0</v>
      </c>
      <c r="M45" s="7">
        <v>1</v>
      </c>
      <c r="N45" s="7">
        <v>8</v>
      </c>
      <c r="O45" s="7">
        <v>3</v>
      </c>
    </row>
    <row r="46" spans="1:15" x14ac:dyDescent="0.2">
      <c r="A46" s="2">
        <v>2536</v>
      </c>
      <c r="B46" s="7">
        <v>1</v>
      </c>
      <c r="C46" s="7">
        <v>0</v>
      </c>
      <c r="D46" s="7">
        <v>1</v>
      </c>
      <c r="E46" s="7">
        <v>0</v>
      </c>
      <c r="F46" s="7">
        <v>7</v>
      </c>
      <c r="G46" s="7">
        <v>1</v>
      </c>
      <c r="H46" s="7">
        <v>6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2">
      <c r="A47" s="2">
        <v>2620</v>
      </c>
      <c r="B47" s="7">
        <v>21</v>
      </c>
      <c r="C47" s="7">
        <v>19</v>
      </c>
      <c r="D47" s="7">
        <v>3</v>
      </c>
      <c r="E47" s="7">
        <v>1</v>
      </c>
      <c r="F47" s="7">
        <v>38</v>
      </c>
      <c r="G47" s="7">
        <v>32</v>
      </c>
      <c r="H47" s="7">
        <v>8</v>
      </c>
      <c r="I47" s="7">
        <v>2</v>
      </c>
      <c r="J47" s="7">
        <v>26</v>
      </c>
      <c r="K47" s="7">
        <v>26</v>
      </c>
      <c r="L47" s="7">
        <v>1</v>
      </c>
      <c r="M47" s="7">
        <v>1</v>
      </c>
      <c r="N47" s="7">
        <v>5</v>
      </c>
      <c r="O47" s="7">
        <v>16</v>
      </c>
    </row>
    <row r="48" spans="1:15" x14ac:dyDescent="0.2">
      <c r="A48" s="2">
        <v>2715</v>
      </c>
      <c r="B48" s="7">
        <v>5</v>
      </c>
      <c r="C48" s="7">
        <v>5</v>
      </c>
      <c r="D48" s="7">
        <v>0</v>
      </c>
      <c r="E48" s="7">
        <v>0</v>
      </c>
      <c r="F48" s="7">
        <v>4</v>
      </c>
      <c r="G48" s="7">
        <v>4</v>
      </c>
      <c r="H48" s="7">
        <v>0</v>
      </c>
      <c r="I48" s="7">
        <v>0</v>
      </c>
      <c r="J48" s="7">
        <v>10</v>
      </c>
      <c r="K48" s="7">
        <v>7</v>
      </c>
      <c r="L48" s="7">
        <v>4</v>
      </c>
      <c r="M48" s="7">
        <v>1</v>
      </c>
      <c r="N48" s="7">
        <v>10</v>
      </c>
      <c r="O48" s="7">
        <v>4</v>
      </c>
    </row>
    <row r="49" spans="1:15" x14ac:dyDescent="0.2">
      <c r="A49" s="2">
        <v>2720</v>
      </c>
      <c r="B49" s="7">
        <v>51</v>
      </c>
      <c r="C49" s="7">
        <v>33</v>
      </c>
      <c r="D49" s="7">
        <v>20</v>
      </c>
      <c r="E49" s="7">
        <v>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">
      <c r="A50" s="2">
        <v>2724</v>
      </c>
      <c r="B50" s="7">
        <v>32</v>
      </c>
      <c r="C50" s="7">
        <v>25</v>
      </c>
      <c r="D50" s="7">
        <v>7</v>
      </c>
      <c r="E50" s="7">
        <v>0</v>
      </c>
      <c r="F50" s="7">
        <v>10</v>
      </c>
      <c r="G50" s="7">
        <v>1</v>
      </c>
      <c r="H50" s="7">
        <v>9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2">
      <c r="A51" s="2">
        <v>2735</v>
      </c>
      <c r="B51" s="7">
        <v>3</v>
      </c>
      <c r="C51" s="7">
        <v>3</v>
      </c>
      <c r="D51" s="7">
        <v>0</v>
      </c>
      <c r="E51" s="7">
        <v>0</v>
      </c>
      <c r="F51" s="7">
        <v>85</v>
      </c>
      <c r="G51" s="7">
        <v>64</v>
      </c>
      <c r="H51" s="7">
        <v>21</v>
      </c>
      <c r="I51" s="7">
        <v>0</v>
      </c>
      <c r="J51" s="7">
        <v>22</v>
      </c>
      <c r="K51" s="7">
        <v>23</v>
      </c>
      <c r="L51" s="7">
        <v>3</v>
      </c>
      <c r="M51" s="7">
        <v>4</v>
      </c>
      <c r="N51" s="7">
        <v>2</v>
      </c>
      <c r="O51" s="7">
        <v>7</v>
      </c>
    </row>
    <row r="52" spans="1:15" x14ac:dyDescent="0.2">
      <c r="A52" s="2">
        <v>2748</v>
      </c>
      <c r="B52" s="7">
        <v>12</v>
      </c>
      <c r="C52" s="7">
        <v>17</v>
      </c>
      <c r="D52" s="7">
        <v>2</v>
      </c>
      <c r="E52" s="7">
        <v>7</v>
      </c>
      <c r="F52" s="7">
        <v>0</v>
      </c>
      <c r="G52" s="7">
        <v>0</v>
      </c>
      <c r="H52" s="7">
        <v>0</v>
      </c>
      <c r="I52" s="7">
        <v>0</v>
      </c>
      <c r="J52" s="7">
        <v>10</v>
      </c>
      <c r="K52" s="7">
        <v>16</v>
      </c>
      <c r="L52" s="7">
        <v>0</v>
      </c>
      <c r="M52" s="7">
        <v>6</v>
      </c>
      <c r="N52" s="7">
        <v>0</v>
      </c>
      <c r="O52" s="7">
        <v>2</v>
      </c>
    </row>
    <row r="53" spans="1:15" x14ac:dyDescent="0.2">
      <c r="A53" s="2">
        <v>2767</v>
      </c>
      <c r="B53" s="7">
        <v>28</v>
      </c>
      <c r="C53" s="7">
        <v>30</v>
      </c>
      <c r="D53" s="7">
        <v>2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</row>
    <row r="54" spans="1:15" x14ac:dyDescent="0.2">
      <c r="A54" s="2">
        <v>2773</v>
      </c>
      <c r="B54" s="7">
        <v>2</v>
      </c>
      <c r="C54" s="7">
        <v>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2">
      <c r="A55" s="2">
        <v>2775</v>
      </c>
      <c r="B55" s="7">
        <v>8</v>
      </c>
      <c r="C55" s="7">
        <v>3</v>
      </c>
      <c r="D55" s="7">
        <v>5</v>
      </c>
      <c r="E55" s="7">
        <v>0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2">
      <c r="A56" s="2">
        <v>2781</v>
      </c>
      <c r="B56" s="7">
        <v>7</v>
      </c>
      <c r="C56" s="7">
        <v>5</v>
      </c>
      <c r="D56" s="7">
        <v>2</v>
      </c>
      <c r="E56" s="7">
        <v>0</v>
      </c>
      <c r="F56" s="7">
        <v>21</v>
      </c>
      <c r="G56" s="7">
        <v>10</v>
      </c>
      <c r="H56" s="7">
        <v>11</v>
      </c>
      <c r="I56" s="7">
        <v>0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</row>
    <row r="57" spans="1:15" x14ac:dyDescent="0.2">
      <c r="A57" s="2">
        <v>2789</v>
      </c>
      <c r="B57" s="7">
        <v>37</v>
      </c>
      <c r="C57" s="7">
        <v>40</v>
      </c>
      <c r="D57" s="7">
        <v>1</v>
      </c>
      <c r="E57" s="7">
        <v>4</v>
      </c>
      <c r="F57" s="7">
        <v>6</v>
      </c>
      <c r="G57" s="7">
        <v>4</v>
      </c>
      <c r="H57" s="7">
        <v>2</v>
      </c>
      <c r="I57" s="7">
        <v>0</v>
      </c>
      <c r="J57" s="7">
        <v>17</v>
      </c>
      <c r="K57" s="7">
        <v>15</v>
      </c>
      <c r="L57" s="7">
        <v>2</v>
      </c>
      <c r="M57" s="7">
        <v>0</v>
      </c>
      <c r="N57" s="7">
        <v>2</v>
      </c>
      <c r="O57" s="7">
        <v>5</v>
      </c>
    </row>
    <row r="58" spans="1:15" x14ac:dyDescent="0.2">
      <c r="A58" s="2">
        <v>2791</v>
      </c>
      <c r="B58" s="7">
        <v>1</v>
      </c>
      <c r="C58" s="7">
        <v>1</v>
      </c>
      <c r="D58" s="7">
        <v>0</v>
      </c>
      <c r="E58" s="7">
        <v>0</v>
      </c>
      <c r="F58" s="7">
        <v>2</v>
      </c>
      <c r="G58" s="7">
        <v>0</v>
      </c>
      <c r="H58" s="7">
        <v>2</v>
      </c>
      <c r="I58" s="7">
        <v>0</v>
      </c>
      <c r="J58" s="7">
        <v>4</v>
      </c>
      <c r="K58" s="7">
        <v>0</v>
      </c>
      <c r="L58" s="7">
        <v>4</v>
      </c>
      <c r="M58" s="7">
        <v>0</v>
      </c>
      <c r="N58" s="7">
        <v>0</v>
      </c>
      <c r="O58" s="7">
        <v>0</v>
      </c>
    </row>
    <row r="59" spans="1:15" x14ac:dyDescent="0.2">
      <c r="A59" s="2">
        <v>2818</v>
      </c>
      <c r="B59" s="7">
        <v>1</v>
      </c>
      <c r="C59" s="7">
        <v>0</v>
      </c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</row>
    <row r="60" spans="1:15" x14ac:dyDescent="0.2">
      <c r="A60" s="2">
        <v>2850</v>
      </c>
      <c r="B60" s="7">
        <v>42</v>
      </c>
      <c r="C60" s="7">
        <v>34</v>
      </c>
      <c r="D60" s="7">
        <v>9</v>
      </c>
      <c r="E60" s="7">
        <v>1</v>
      </c>
      <c r="F60" s="7">
        <v>9</v>
      </c>
      <c r="G60" s="7">
        <v>7</v>
      </c>
      <c r="H60" s="7">
        <v>2</v>
      </c>
      <c r="I60" s="7">
        <v>0</v>
      </c>
      <c r="J60" s="7">
        <v>1</v>
      </c>
      <c r="K60" s="7">
        <v>10</v>
      </c>
      <c r="L60" s="7">
        <v>0</v>
      </c>
      <c r="M60" s="7">
        <v>9</v>
      </c>
      <c r="N60" s="7">
        <v>0</v>
      </c>
      <c r="O60" s="7">
        <v>2</v>
      </c>
    </row>
    <row r="61" spans="1:15" x14ac:dyDescent="0.2">
      <c r="A61" s="2">
        <v>2855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27</v>
      </c>
      <c r="K61" s="7">
        <v>58</v>
      </c>
      <c r="L61" s="7">
        <v>2</v>
      </c>
      <c r="M61" s="7">
        <v>33</v>
      </c>
      <c r="N61" s="7">
        <v>42</v>
      </c>
      <c r="O61" s="7">
        <v>0</v>
      </c>
    </row>
    <row r="62" spans="1:15" x14ac:dyDescent="0.2">
      <c r="A62" s="20">
        <v>2892</v>
      </c>
      <c r="B62" s="7">
        <v>8</v>
      </c>
      <c r="C62" s="7">
        <v>3</v>
      </c>
      <c r="D62" s="7">
        <v>5</v>
      </c>
      <c r="E62" s="7">
        <v>0</v>
      </c>
      <c r="F62" s="7">
        <v>48</v>
      </c>
      <c r="G62" s="7">
        <v>41</v>
      </c>
      <c r="H62" s="7">
        <v>8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">
      <c r="A63" s="20">
        <v>2893</v>
      </c>
      <c r="B63" s="7">
        <v>43</v>
      </c>
      <c r="C63" s="7">
        <v>48</v>
      </c>
      <c r="D63" s="7">
        <v>2</v>
      </c>
      <c r="E63" s="7">
        <v>7</v>
      </c>
      <c r="F63" s="7">
        <v>2</v>
      </c>
      <c r="G63" s="7">
        <v>1</v>
      </c>
      <c r="H63" s="7">
        <v>1</v>
      </c>
      <c r="I63" s="7">
        <v>0</v>
      </c>
      <c r="J63" s="7">
        <v>24</v>
      </c>
      <c r="K63" s="7">
        <v>22</v>
      </c>
      <c r="L63" s="7">
        <v>2</v>
      </c>
      <c r="M63" s="7">
        <v>0</v>
      </c>
      <c r="N63" s="7">
        <v>5</v>
      </c>
      <c r="O63" s="7">
        <v>4</v>
      </c>
    </row>
    <row r="64" spans="1:15" x14ac:dyDescent="0.2">
      <c r="A64" s="20">
        <v>2919</v>
      </c>
      <c r="B64" s="7">
        <v>1</v>
      </c>
      <c r="C64" s="7">
        <v>2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">
      <c r="A65" s="20">
        <v>2940</v>
      </c>
      <c r="B65" s="7">
        <v>6</v>
      </c>
      <c r="C65" s="7">
        <v>4</v>
      </c>
      <c r="D65" s="7">
        <v>3</v>
      </c>
      <c r="E65" s="7">
        <v>1</v>
      </c>
      <c r="F65" s="7">
        <v>1</v>
      </c>
      <c r="G65" s="7">
        <v>0</v>
      </c>
      <c r="H65" s="7">
        <v>1</v>
      </c>
      <c r="I65" s="7">
        <v>0</v>
      </c>
      <c r="J65" s="7">
        <v>6</v>
      </c>
      <c r="K65" s="7">
        <v>4</v>
      </c>
      <c r="L65" s="7">
        <v>2</v>
      </c>
      <c r="M65" s="7">
        <v>0</v>
      </c>
      <c r="N65" s="7">
        <v>1</v>
      </c>
      <c r="O65" s="7">
        <v>1</v>
      </c>
    </row>
    <row r="66" spans="1:15" x14ac:dyDescent="0.2">
      <c r="A66" s="20">
        <v>2966</v>
      </c>
      <c r="B66" s="7">
        <v>30</v>
      </c>
      <c r="C66" s="7">
        <v>28</v>
      </c>
      <c r="D66" s="7">
        <v>2</v>
      </c>
      <c r="E66" s="7">
        <v>0</v>
      </c>
      <c r="F66" s="7">
        <v>22</v>
      </c>
      <c r="G66" s="7">
        <v>10</v>
      </c>
      <c r="H66" s="7">
        <v>12</v>
      </c>
      <c r="I66" s="7">
        <v>0</v>
      </c>
      <c r="J66" s="7">
        <v>2</v>
      </c>
      <c r="K66" s="7">
        <v>0</v>
      </c>
      <c r="L66" s="7">
        <v>2</v>
      </c>
      <c r="M66" s="7">
        <v>0</v>
      </c>
      <c r="N66" s="7">
        <v>0</v>
      </c>
      <c r="O66" s="7">
        <v>0</v>
      </c>
    </row>
    <row r="67" spans="1:15" x14ac:dyDescent="0.2">
      <c r="A67" s="20">
        <v>2990</v>
      </c>
      <c r="B67" s="7">
        <v>2</v>
      </c>
      <c r="C67" s="7">
        <v>2</v>
      </c>
      <c r="D67" s="7">
        <v>1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2</v>
      </c>
      <c r="O67" s="7">
        <v>1</v>
      </c>
    </row>
    <row r="68" spans="1:15" x14ac:dyDescent="0.2">
      <c r="A68" s="20">
        <v>3012</v>
      </c>
      <c r="B68" s="7">
        <v>3</v>
      </c>
      <c r="C68" s="7">
        <v>4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">
      <c r="A69" s="20">
        <v>3021</v>
      </c>
      <c r="B69" s="7">
        <v>9</v>
      </c>
      <c r="C69" s="7">
        <v>4</v>
      </c>
      <c r="D69" s="7">
        <v>5</v>
      </c>
      <c r="E69" s="7">
        <v>0</v>
      </c>
      <c r="F69" s="7">
        <v>2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200" ySplit="3700" topLeftCell="A28" activePane="topRight"/>
      <selection activeCell="A5" sqref="A5:XFD5"/>
      <selection pane="topRight" activeCell="N4" sqref="N4"/>
      <selection pane="bottomLeft" activeCell="A22" sqref="A22:XFD22"/>
      <selection pane="bottomRight" activeCell="J70" sqref="J70"/>
    </sheetView>
  </sheetViews>
  <sheetFormatPr baseColWidth="10" defaultRowHeight="16" x14ac:dyDescent="0.2"/>
  <sheetData>
    <row r="1" spans="1:15" ht="17" x14ac:dyDescent="0.2">
      <c r="A1" s="1"/>
      <c r="B1" s="33" t="s">
        <v>3</v>
      </c>
      <c r="C1" s="33"/>
      <c r="D1" s="33"/>
      <c r="E1" s="33"/>
      <c r="F1" s="33" t="s">
        <v>8</v>
      </c>
      <c r="G1" s="33"/>
      <c r="H1" s="33"/>
      <c r="I1" s="33"/>
      <c r="J1" s="33" t="s">
        <v>9</v>
      </c>
      <c r="K1" s="33"/>
      <c r="L1" s="33"/>
      <c r="M1" s="33"/>
      <c r="N1" s="12" t="s">
        <v>14</v>
      </c>
      <c r="O1" s="1"/>
    </row>
    <row r="2" spans="1:15" ht="48" x14ac:dyDescent="0.2">
      <c r="A2" s="9" t="s">
        <v>16</v>
      </c>
      <c r="B2" s="8">
        <f>(B7-D7)/C7</f>
        <v>0.90833333333333333</v>
      </c>
      <c r="C2" s="27"/>
      <c r="D2" s="27"/>
      <c r="E2" s="27"/>
      <c r="F2" s="8">
        <f>(F7-H7)/G7</f>
        <v>0.87338501291989667</v>
      </c>
      <c r="G2" s="27"/>
      <c r="H2" s="27"/>
      <c r="I2" s="27"/>
      <c r="J2" s="8">
        <f>(J7-L7)/K7</f>
        <v>0.75245579567779963</v>
      </c>
      <c r="K2" s="27"/>
      <c r="L2" s="27"/>
      <c r="M2" s="27"/>
      <c r="N2" s="10">
        <f>(B7+F7+J7-D7-H7-L7)/(C7+G7+K7)</f>
        <v>0.85829741379310343</v>
      </c>
      <c r="O2" s="1"/>
    </row>
    <row r="3" spans="1:15" ht="17" x14ac:dyDescent="0.2">
      <c r="A3" s="9" t="s">
        <v>12</v>
      </c>
      <c r="B3" s="8">
        <f>1-E7/C7</f>
        <v>0.90833333333333333</v>
      </c>
      <c r="C3" s="27"/>
      <c r="D3" s="27"/>
      <c r="E3" s="27"/>
      <c r="F3" s="8">
        <f>1-I7/G7</f>
        <v>0.87338501291989667</v>
      </c>
      <c r="G3" s="27"/>
      <c r="H3" s="27"/>
      <c r="I3" s="27"/>
      <c r="J3" s="8">
        <f>1-M7/K7</f>
        <v>0.75245579567779963</v>
      </c>
      <c r="K3" s="27"/>
      <c r="L3" s="27"/>
      <c r="M3" s="27"/>
      <c r="N3" s="8">
        <v>0.85799999999999998</v>
      </c>
      <c r="O3" s="1"/>
    </row>
    <row r="4" spans="1:15" ht="17" x14ac:dyDescent="0.2">
      <c r="A4" s="9" t="s">
        <v>13</v>
      </c>
      <c r="B4" s="8">
        <f>(B7-D7)/B7</f>
        <v>0.85406464250734571</v>
      </c>
      <c r="C4" s="27"/>
      <c r="D4" s="27"/>
      <c r="E4" s="27"/>
      <c r="F4" s="8">
        <f>(F7-H7)/F7</f>
        <v>0.59298245614035083</v>
      </c>
      <c r="G4" s="27"/>
      <c r="H4" s="27"/>
      <c r="I4" s="27"/>
      <c r="J4" s="8">
        <f>(J7-L7)/J7</f>
        <v>0.74951076320939336</v>
      </c>
      <c r="K4" s="27"/>
      <c r="L4" s="27"/>
      <c r="M4" s="27"/>
      <c r="N4" s="10">
        <f>(B7+F7+J7-D7-H7-L7)/(B7+F7+J7)</f>
        <v>0.75784966698382494</v>
      </c>
      <c r="O4" s="1"/>
    </row>
    <row r="5" spans="1:15" ht="17" x14ac:dyDescent="0.2">
      <c r="A5" s="9" t="s">
        <v>36</v>
      </c>
      <c r="B5" s="30">
        <f>2*B3*B4/(B3+B4)</f>
        <v>0.88036345280161532</v>
      </c>
      <c r="C5" s="27"/>
      <c r="D5" s="27"/>
      <c r="E5" s="27"/>
      <c r="F5" s="30">
        <f>2*F3*F4/(F3+F4)</f>
        <v>0.70637408568443039</v>
      </c>
      <c r="G5" s="27"/>
      <c r="H5" s="27"/>
      <c r="I5" s="27"/>
      <c r="J5" s="30">
        <f>2*J3*J4/(J3+J4)</f>
        <v>0.75098039215686285</v>
      </c>
      <c r="K5" s="27"/>
      <c r="L5" s="27"/>
      <c r="M5" s="27"/>
      <c r="N5" s="30">
        <f>2*N3*N4/(N3+N4)</f>
        <v>0.80482117558109545</v>
      </c>
      <c r="O5" s="1"/>
    </row>
    <row r="6" spans="1:15" x14ac:dyDescent="0.2">
      <c r="A6" s="2" t="s">
        <v>2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4</v>
      </c>
      <c r="K6" s="5" t="s">
        <v>5</v>
      </c>
      <c r="L6" s="5" t="s">
        <v>6</v>
      </c>
      <c r="M6" s="5" t="s">
        <v>7</v>
      </c>
      <c r="N6" s="2" t="s">
        <v>0</v>
      </c>
      <c r="O6" s="2" t="s">
        <v>11</v>
      </c>
    </row>
    <row r="7" spans="1:15" x14ac:dyDescent="0.2">
      <c r="A7" s="3" t="s">
        <v>1</v>
      </c>
      <c r="B7" s="3">
        <f t="shared" ref="B7:O7" si="0">SUM(B8:B69)</f>
        <v>1021</v>
      </c>
      <c r="C7" s="3">
        <f t="shared" si="0"/>
        <v>960</v>
      </c>
      <c r="D7" s="3">
        <f t="shared" si="0"/>
        <v>149</v>
      </c>
      <c r="E7" s="3">
        <f t="shared" si="0"/>
        <v>88</v>
      </c>
      <c r="F7" s="3">
        <f t="shared" si="0"/>
        <v>570</v>
      </c>
      <c r="G7" s="3">
        <f t="shared" si="0"/>
        <v>387</v>
      </c>
      <c r="H7" s="3">
        <f t="shared" si="0"/>
        <v>232</v>
      </c>
      <c r="I7" s="3">
        <f t="shared" si="0"/>
        <v>49</v>
      </c>
      <c r="J7" s="3">
        <f t="shared" si="0"/>
        <v>511</v>
      </c>
      <c r="K7" s="3">
        <f t="shared" si="0"/>
        <v>509</v>
      </c>
      <c r="L7" s="3">
        <f t="shared" si="0"/>
        <v>128</v>
      </c>
      <c r="M7" s="3">
        <f t="shared" si="0"/>
        <v>126</v>
      </c>
      <c r="N7" s="3">
        <f t="shared" si="0"/>
        <v>232</v>
      </c>
      <c r="O7" s="3">
        <f t="shared" si="0"/>
        <v>152</v>
      </c>
    </row>
    <row r="8" spans="1:15" x14ac:dyDescent="0.2">
      <c r="A8" s="2">
        <v>1249</v>
      </c>
      <c r="B8" s="7">
        <v>16</v>
      </c>
      <c r="C8" s="7">
        <v>17</v>
      </c>
      <c r="D8" s="7">
        <v>0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13</v>
      </c>
      <c r="K8" s="7">
        <v>11</v>
      </c>
      <c r="L8" s="7">
        <v>3</v>
      </c>
      <c r="M8" s="7">
        <v>1</v>
      </c>
      <c r="N8" s="7">
        <v>16</v>
      </c>
      <c r="O8" s="7">
        <v>8</v>
      </c>
    </row>
    <row r="9" spans="1:15" x14ac:dyDescent="0.2">
      <c r="A9" s="2">
        <v>1369</v>
      </c>
      <c r="B9" s="7">
        <v>29</v>
      </c>
      <c r="C9" s="7">
        <v>29</v>
      </c>
      <c r="D9" s="7">
        <v>6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21</v>
      </c>
      <c r="K9" s="7">
        <v>17</v>
      </c>
      <c r="L9" s="7">
        <v>4</v>
      </c>
      <c r="M9" s="7">
        <v>0</v>
      </c>
      <c r="N9" s="7">
        <v>0</v>
      </c>
      <c r="O9" s="7">
        <v>5</v>
      </c>
    </row>
    <row r="10" spans="1:15" x14ac:dyDescent="0.2">
      <c r="A10" s="31">
        <v>1373</v>
      </c>
      <c r="B10" s="7">
        <v>4</v>
      </c>
      <c r="C10" s="7">
        <v>2</v>
      </c>
      <c r="D10" s="7">
        <v>2</v>
      </c>
      <c r="E10" s="7">
        <v>0</v>
      </c>
      <c r="F10" s="7">
        <v>4</v>
      </c>
      <c r="G10" s="7">
        <v>2</v>
      </c>
      <c r="H10" s="7">
        <v>2</v>
      </c>
      <c r="I10" s="7">
        <v>0</v>
      </c>
      <c r="J10" s="7">
        <v>2</v>
      </c>
      <c r="K10" s="7">
        <v>0</v>
      </c>
      <c r="L10" s="7">
        <v>2</v>
      </c>
      <c r="M10" s="7">
        <v>0</v>
      </c>
      <c r="N10" s="7">
        <v>1</v>
      </c>
      <c r="O10" s="7">
        <v>1</v>
      </c>
    </row>
    <row r="11" spans="1:15" x14ac:dyDescent="0.2">
      <c r="A11" s="32">
        <v>1413</v>
      </c>
      <c r="B11" s="7">
        <v>55</v>
      </c>
      <c r="C11" s="7">
        <v>49</v>
      </c>
      <c r="D11" s="7">
        <v>9</v>
      </c>
      <c r="E11" s="7">
        <v>3</v>
      </c>
      <c r="F11" s="7">
        <v>1</v>
      </c>
      <c r="G11" s="7">
        <v>1</v>
      </c>
      <c r="H11" s="7">
        <v>0</v>
      </c>
      <c r="I11" s="7">
        <v>0</v>
      </c>
      <c r="J11" s="7">
        <v>9</v>
      </c>
      <c r="K11" s="7">
        <v>9</v>
      </c>
      <c r="L11" s="7">
        <v>1</v>
      </c>
      <c r="M11" s="7">
        <v>1</v>
      </c>
      <c r="N11" s="7">
        <v>0</v>
      </c>
      <c r="O11" s="7">
        <v>5</v>
      </c>
    </row>
    <row r="12" spans="1:15" x14ac:dyDescent="0.2">
      <c r="A12" s="32">
        <v>1433</v>
      </c>
      <c r="B12" s="7">
        <v>3</v>
      </c>
      <c r="C12" s="7">
        <v>1</v>
      </c>
      <c r="D12" s="7">
        <v>2</v>
      </c>
      <c r="E12" s="7">
        <v>0</v>
      </c>
      <c r="F12" s="7">
        <v>10</v>
      </c>
      <c r="G12" s="7">
        <v>11</v>
      </c>
      <c r="H12" s="7">
        <v>4</v>
      </c>
      <c r="I12" s="7">
        <v>5</v>
      </c>
      <c r="J12" s="7">
        <v>19</v>
      </c>
      <c r="K12" s="7">
        <v>17</v>
      </c>
      <c r="L12" s="7">
        <v>5</v>
      </c>
      <c r="M12" s="7">
        <v>3</v>
      </c>
      <c r="N12" s="7">
        <v>20</v>
      </c>
      <c r="O12" s="7">
        <v>7</v>
      </c>
    </row>
    <row r="13" spans="1:15" x14ac:dyDescent="0.2">
      <c r="A13" s="32">
        <v>1438</v>
      </c>
      <c r="B13" s="7">
        <v>23</v>
      </c>
      <c r="C13" s="7">
        <v>23</v>
      </c>
      <c r="D13" s="7">
        <v>5</v>
      </c>
      <c r="E13" s="7">
        <v>5</v>
      </c>
      <c r="F13" s="7">
        <v>1</v>
      </c>
      <c r="G13" s="7">
        <v>1</v>
      </c>
      <c r="H13" s="7">
        <v>0</v>
      </c>
      <c r="I13" s="7">
        <v>0</v>
      </c>
      <c r="J13" s="7">
        <v>21</v>
      </c>
      <c r="K13" s="7">
        <v>20</v>
      </c>
      <c r="L13" s="7">
        <v>3</v>
      </c>
      <c r="M13" s="7">
        <v>2</v>
      </c>
      <c r="N13" s="7">
        <v>9</v>
      </c>
      <c r="O13" s="7">
        <v>8</v>
      </c>
    </row>
    <row r="14" spans="1:15" x14ac:dyDescent="0.2">
      <c r="A14" s="32">
        <v>1505</v>
      </c>
      <c r="B14" s="7">
        <v>22</v>
      </c>
      <c r="C14" s="7">
        <v>16</v>
      </c>
      <c r="D14" s="7">
        <v>6</v>
      </c>
      <c r="E14" s="7">
        <v>0</v>
      </c>
      <c r="F14" s="7">
        <v>67</v>
      </c>
      <c r="G14" s="7">
        <v>49</v>
      </c>
      <c r="H14" s="7">
        <v>21</v>
      </c>
      <c r="I14" s="7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15" x14ac:dyDescent="0.2">
      <c r="A15" s="31">
        <v>1510</v>
      </c>
      <c r="B15" s="7">
        <v>14</v>
      </c>
      <c r="C15" s="7">
        <v>11</v>
      </c>
      <c r="D15" s="7">
        <v>3</v>
      </c>
      <c r="E15" s="7">
        <v>0</v>
      </c>
      <c r="F15" s="7">
        <v>0</v>
      </c>
      <c r="G15" s="7">
        <v>1</v>
      </c>
      <c r="H15" s="7">
        <v>0</v>
      </c>
      <c r="I15" s="7">
        <v>1</v>
      </c>
      <c r="J15" s="7">
        <v>2</v>
      </c>
      <c r="K15" s="7">
        <v>0</v>
      </c>
      <c r="L15" s="7">
        <v>2</v>
      </c>
      <c r="M15" s="7">
        <v>0</v>
      </c>
      <c r="N15" s="7">
        <v>0</v>
      </c>
      <c r="O15" s="7">
        <v>0</v>
      </c>
    </row>
    <row r="16" spans="1:15" x14ac:dyDescent="0.2">
      <c r="A16" s="32">
        <v>1514</v>
      </c>
      <c r="B16" s="7">
        <v>10</v>
      </c>
      <c r="C16" s="7">
        <v>9</v>
      </c>
      <c r="D16" s="7">
        <v>1</v>
      </c>
      <c r="E16" s="7">
        <v>0</v>
      </c>
      <c r="F16" s="7">
        <v>26</v>
      </c>
      <c r="G16" s="7">
        <v>11</v>
      </c>
      <c r="H16" s="7">
        <v>18</v>
      </c>
      <c r="I16" s="7">
        <v>3</v>
      </c>
      <c r="J16" s="7">
        <v>14</v>
      </c>
      <c r="K16" s="7">
        <v>15</v>
      </c>
      <c r="L16" s="7">
        <v>0</v>
      </c>
      <c r="M16" s="7">
        <v>1</v>
      </c>
      <c r="N16" s="7">
        <v>0</v>
      </c>
      <c r="O16" s="7">
        <v>5</v>
      </c>
    </row>
    <row r="17" spans="1:15" x14ac:dyDescent="0.2">
      <c r="A17" s="32">
        <v>1524</v>
      </c>
      <c r="B17" s="7">
        <v>19</v>
      </c>
      <c r="C17" s="7">
        <v>20</v>
      </c>
      <c r="D17" s="7">
        <v>0</v>
      </c>
      <c r="E17" s="7">
        <v>1</v>
      </c>
      <c r="F17" s="7">
        <v>2</v>
      </c>
      <c r="G17" s="7">
        <v>0</v>
      </c>
      <c r="H17" s="7">
        <v>2</v>
      </c>
      <c r="I17" s="7">
        <v>0</v>
      </c>
      <c r="J17" s="7">
        <v>2</v>
      </c>
      <c r="K17" s="7">
        <v>0</v>
      </c>
      <c r="L17" s="7">
        <v>2</v>
      </c>
      <c r="M17" s="7">
        <v>0</v>
      </c>
      <c r="N17" s="7">
        <v>0</v>
      </c>
      <c r="O17" s="7">
        <v>0</v>
      </c>
    </row>
    <row r="18" spans="1:15" x14ac:dyDescent="0.2">
      <c r="A18" s="32">
        <v>1566</v>
      </c>
      <c r="B18" s="7">
        <v>6</v>
      </c>
      <c r="C18" s="7">
        <v>4</v>
      </c>
      <c r="D18" s="7">
        <v>2</v>
      </c>
      <c r="E18" s="7">
        <v>0</v>
      </c>
      <c r="F18" s="7">
        <v>1</v>
      </c>
      <c r="G18" s="7">
        <v>0</v>
      </c>
      <c r="H18" s="7">
        <v>1</v>
      </c>
      <c r="I18" s="7">
        <v>0</v>
      </c>
      <c r="J18" s="7">
        <v>2</v>
      </c>
      <c r="K18" s="7">
        <v>1</v>
      </c>
      <c r="L18" s="7">
        <v>2</v>
      </c>
      <c r="M18" s="7">
        <v>1</v>
      </c>
      <c r="N18" s="7">
        <v>0</v>
      </c>
      <c r="O18" s="7">
        <v>0</v>
      </c>
    </row>
    <row r="19" spans="1:15" x14ac:dyDescent="0.2">
      <c r="A19" s="32">
        <v>1634</v>
      </c>
      <c r="B19" s="7">
        <v>4</v>
      </c>
      <c r="C19" s="7">
        <v>1</v>
      </c>
      <c r="D19" s="7">
        <v>3</v>
      </c>
      <c r="E19" s="7">
        <v>0</v>
      </c>
      <c r="F19" s="7">
        <v>13</v>
      </c>
      <c r="G19" s="7">
        <v>5</v>
      </c>
      <c r="H19" s="7">
        <v>9</v>
      </c>
      <c r="I19" s="7">
        <v>1</v>
      </c>
      <c r="J19" s="7">
        <v>5</v>
      </c>
      <c r="K19" s="7">
        <v>0</v>
      </c>
      <c r="L19" s="7">
        <v>5</v>
      </c>
      <c r="M19" s="7">
        <v>0</v>
      </c>
      <c r="N19" s="7">
        <v>0</v>
      </c>
      <c r="O19" s="7">
        <v>0</v>
      </c>
    </row>
    <row r="20" spans="1:15" x14ac:dyDescent="0.2">
      <c r="A20" s="32">
        <v>1682</v>
      </c>
      <c r="B20" s="7">
        <v>9</v>
      </c>
      <c r="C20" s="7">
        <v>9</v>
      </c>
      <c r="D20" s="7">
        <v>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3</v>
      </c>
      <c r="K20" s="7">
        <v>0</v>
      </c>
      <c r="L20" s="7">
        <v>3</v>
      </c>
      <c r="M20" s="7">
        <v>0</v>
      </c>
      <c r="N20" s="7">
        <v>0</v>
      </c>
      <c r="O20" s="7">
        <v>0</v>
      </c>
    </row>
    <row r="21" spans="1:15" x14ac:dyDescent="0.2">
      <c r="A21" s="32">
        <v>1736</v>
      </c>
      <c r="B21" s="7">
        <v>5</v>
      </c>
      <c r="C21" s="7">
        <v>3</v>
      </c>
      <c r="D21" s="7">
        <v>2</v>
      </c>
      <c r="E21" s="7">
        <v>0</v>
      </c>
      <c r="F21" s="7">
        <v>17</v>
      </c>
      <c r="G21" s="7">
        <v>2</v>
      </c>
      <c r="H21" s="7">
        <v>15</v>
      </c>
      <c r="I21" s="7">
        <v>0</v>
      </c>
      <c r="J21" s="7">
        <v>1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</row>
    <row r="22" spans="1:15" x14ac:dyDescent="0.2">
      <c r="A22" s="32">
        <v>1769</v>
      </c>
      <c r="B22" s="7">
        <v>14</v>
      </c>
      <c r="C22" s="7">
        <v>12</v>
      </c>
      <c r="D22" s="7">
        <v>2</v>
      </c>
      <c r="E22" s="7">
        <v>0</v>
      </c>
      <c r="F22" s="7">
        <v>44</v>
      </c>
      <c r="G22" s="7">
        <v>37</v>
      </c>
      <c r="H22" s="7">
        <v>11</v>
      </c>
      <c r="I22" s="7">
        <v>4</v>
      </c>
      <c r="J22" s="7">
        <v>19</v>
      </c>
      <c r="K22" s="7">
        <v>7</v>
      </c>
      <c r="L22" s="7">
        <v>12</v>
      </c>
      <c r="M22" s="7">
        <v>0</v>
      </c>
      <c r="N22" s="7">
        <v>1</v>
      </c>
      <c r="O22" s="7">
        <v>2</v>
      </c>
    </row>
    <row r="23" spans="1:15" x14ac:dyDescent="0.2">
      <c r="A23" s="32">
        <v>1875</v>
      </c>
      <c r="B23" s="7">
        <v>27</v>
      </c>
      <c r="C23" s="7">
        <v>26</v>
      </c>
      <c r="D23" s="7">
        <v>2</v>
      </c>
      <c r="E23" s="7">
        <v>1</v>
      </c>
      <c r="F23" s="7">
        <v>1</v>
      </c>
      <c r="G23" s="7">
        <v>0</v>
      </c>
      <c r="H23" s="7">
        <v>1</v>
      </c>
      <c r="I23" s="7">
        <v>0</v>
      </c>
      <c r="J23" s="7">
        <v>3</v>
      </c>
      <c r="K23" s="7">
        <v>1</v>
      </c>
      <c r="L23" s="7">
        <v>2</v>
      </c>
      <c r="M23" s="7">
        <v>0</v>
      </c>
      <c r="N23" s="7">
        <v>0</v>
      </c>
      <c r="O23" s="7">
        <v>1</v>
      </c>
    </row>
    <row r="24" spans="1:15" x14ac:dyDescent="0.2">
      <c r="A24" s="32">
        <v>1901</v>
      </c>
      <c r="B24" s="7">
        <v>20</v>
      </c>
      <c r="C24" s="7">
        <v>17</v>
      </c>
      <c r="D24" s="7">
        <v>3</v>
      </c>
      <c r="E24" s="7">
        <v>0</v>
      </c>
      <c r="F24" s="7">
        <v>2</v>
      </c>
      <c r="G24" s="7">
        <v>2</v>
      </c>
      <c r="H24" s="7">
        <v>1</v>
      </c>
      <c r="I24" s="7">
        <v>1</v>
      </c>
      <c r="J24" s="7">
        <v>14</v>
      </c>
      <c r="K24" s="7">
        <v>20</v>
      </c>
      <c r="L24" s="7">
        <v>2</v>
      </c>
      <c r="M24" s="7">
        <v>8</v>
      </c>
      <c r="N24" s="7">
        <v>10</v>
      </c>
      <c r="O24" s="7">
        <v>4</v>
      </c>
    </row>
    <row r="25" spans="1:15" x14ac:dyDescent="0.2">
      <c r="A25" s="32">
        <v>1903</v>
      </c>
      <c r="B25" s="7">
        <v>13</v>
      </c>
      <c r="C25" s="7">
        <v>10</v>
      </c>
      <c r="D25" s="7">
        <v>4</v>
      </c>
      <c r="E25" s="7">
        <v>1</v>
      </c>
      <c r="F25" s="7">
        <v>6</v>
      </c>
      <c r="G25" s="7">
        <v>1</v>
      </c>
      <c r="H25" s="7">
        <v>6</v>
      </c>
      <c r="I25" s="7">
        <v>1</v>
      </c>
      <c r="J25" s="7">
        <v>13</v>
      </c>
      <c r="K25" s="7">
        <v>6</v>
      </c>
      <c r="L25" s="7">
        <v>7</v>
      </c>
      <c r="M25" s="7">
        <v>0</v>
      </c>
      <c r="N25" s="7">
        <v>1</v>
      </c>
      <c r="O25" s="7">
        <v>2</v>
      </c>
    </row>
    <row r="26" spans="1:15" x14ac:dyDescent="0.2">
      <c r="A26" s="32">
        <v>1943</v>
      </c>
      <c r="B26" s="7">
        <v>13</v>
      </c>
      <c r="C26" s="7">
        <v>13</v>
      </c>
      <c r="D26" s="7">
        <v>0</v>
      </c>
      <c r="E26" s="7">
        <v>0</v>
      </c>
      <c r="F26" s="7">
        <v>18</v>
      </c>
      <c r="G26" s="7">
        <v>9</v>
      </c>
      <c r="H26" s="7">
        <v>10</v>
      </c>
      <c r="I26" s="7">
        <v>1</v>
      </c>
      <c r="J26" s="7">
        <v>29</v>
      </c>
      <c r="K26" s="7">
        <v>29</v>
      </c>
      <c r="L26" s="7">
        <v>2</v>
      </c>
      <c r="M26" s="7">
        <v>2</v>
      </c>
      <c r="N26" s="7">
        <v>9</v>
      </c>
      <c r="O26" s="7">
        <v>2</v>
      </c>
    </row>
    <row r="27" spans="1:15" x14ac:dyDescent="0.2">
      <c r="A27" s="31">
        <v>1989</v>
      </c>
      <c r="B27" s="7">
        <v>48</v>
      </c>
      <c r="C27" s="7">
        <v>48</v>
      </c>
      <c r="D27" s="7">
        <v>2</v>
      </c>
      <c r="E27" s="7">
        <v>2</v>
      </c>
      <c r="F27" s="7">
        <v>11</v>
      </c>
      <c r="G27" s="7">
        <v>7</v>
      </c>
      <c r="H27" s="7">
        <v>5</v>
      </c>
      <c r="I27" s="7">
        <v>1</v>
      </c>
      <c r="J27" s="7">
        <v>13</v>
      </c>
      <c r="K27" s="7">
        <v>12</v>
      </c>
      <c r="L27" s="7">
        <v>1</v>
      </c>
      <c r="M27" s="7">
        <v>0</v>
      </c>
      <c r="N27" s="7">
        <v>4</v>
      </c>
      <c r="O27" s="7">
        <v>6</v>
      </c>
    </row>
    <row r="28" spans="1:15" x14ac:dyDescent="0.2">
      <c r="A28" s="2">
        <v>1994</v>
      </c>
      <c r="B28" s="2">
        <v>1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6</v>
      </c>
      <c r="K28" s="2">
        <v>20</v>
      </c>
      <c r="L28" s="2">
        <v>1</v>
      </c>
      <c r="M28" s="2">
        <v>15</v>
      </c>
      <c r="N28" s="2">
        <v>24</v>
      </c>
      <c r="O28" s="2">
        <v>1</v>
      </c>
    </row>
    <row r="29" spans="1:15" x14ac:dyDescent="0.2">
      <c r="A29" s="2">
        <v>2022</v>
      </c>
      <c r="B29" s="7">
        <v>30</v>
      </c>
      <c r="C29" s="7">
        <v>30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7</v>
      </c>
      <c r="K29" s="7">
        <v>5</v>
      </c>
      <c r="L29" s="7">
        <v>2</v>
      </c>
      <c r="M29" s="7">
        <v>0</v>
      </c>
      <c r="N29" s="7">
        <v>3</v>
      </c>
      <c r="O29" s="7">
        <v>2</v>
      </c>
    </row>
    <row r="30" spans="1:15" x14ac:dyDescent="0.2">
      <c r="A30" s="2">
        <v>2093</v>
      </c>
      <c r="B30" s="7">
        <v>18</v>
      </c>
      <c r="C30" s="7">
        <v>19</v>
      </c>
      <c r="D30" s="7">
        <v>0</v>
      </c>
      <c r="E30" s="7">
        <v>1</v>
      </c>
      <c r="F30" s="7">
        <v>10</v>
      </c>
      <c r="G30" s="7">
        <v>4</v>
      </c>
      <c r="H30" s="7">
        <v>7</v>
      </c>
      <c r="I30" s="7">
        <v>1</v>
      </c>
      <c r="J30" s="7">
        <v>16</v>
      </c>
      <c r="K30" s="7">
        <v>14</v>
      </c>
      <c r="L30" s="7">
        <v>5</v>
      </c>
      <c r="M30" s="7">
        <v>3</v>
      </c>
      <c r="N30" s="7">
        <v>3</v>
      </c>
      <c r="O30" s="7">
        <v>6</v>
      </c>
    </row>
    <row r="31" spans="1:15" x14ac:dyDescent="0.2">
      <c r="A31" s="2">
        <v>2099</v>
      </c>
      <c r="B31" s="7">
        <v>42</v>
      </c>
      <c r="C31" s="7">
        <v>57</v>
      </c>
      <c r="D31" s="7">
        <v>0</v>
      </c>
      <c r="E31" s="7">
        <v>15</v>
      </c>
      <c r="F31" s="7">
        <v>2</v>
      </c>
      <c r="G31" s="7">
        <v>1</v>
      </c>
      <c r="H31" s="7">
        <v>2</v>
      </c>
      <c r="I31" s="7">
        <v>1</v>
      </c>
      <c r="J31" s="7">
        <v>16</v>
      </c>
      <c r="K31" s="7">
        <v>29</v>
      </c>
      <c r="L31" s="7">
        <v>4</v>
      </c>
      <c r="M31" s="7">
        <v>17</v>
      </c>
      <c r="N31" s="7">
        <v>22</v>
      </c>
      <c r="O31" s="7">
        <v>19</v>
      </c>
    </row>
    <row r="32" spans="1:15" x14ac:dyDescent="0.2">
      <c r="A32" s="2">
        <v>2119</v>
      </c>
      <c r="B32" s="7">
        <v>37</v>
      </c>
      <c r="C32" s="7">
        <v>41</v>
      </c>
      <c r="D32" s="7">
        <v>0</v>
      </c>
      <c r="E32" s="7">
        <v>4</v>
      </c>
      <c r="F32" s="7">
        <v>6</v>
      </c>
      <c r="G32" s="7">
        <v>1</v>
      </c>
      <c r="H32" s="7">
        <v>5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">
      <c r="A33" s="2">
        <v>2124</v>
      </c>
      <c r="B33" s="7">
        <v>4</v>
      </c>
      <c r="C33" s="7">
        <v>2</v>
      </c>
      <c r="D33" s="7">
        <v>2</v>
      </c>
      <c r="E33" s="7">
        <v>0</v>
      </c>
      <c r="F33" s="7">
        <v>7</v>
      </c>
      <c r="G33" s="7">
        <v>4</v>
      </c>
      <c r="H33" s="7">
        <v>3</v>
      </c>
      <c r="I33" s="7">
        <v>0</v>
      </c>
      <c r="J33" s="7">
        <v>2</v>
      </c>
      <c r="K33" s="7">
        <v>0</v>
      </c>
      <c r="L33" s="7">
        <v>2</v>
      </c>
      <c r="M33" s="7">
        <v>0</v>
      </c>
      <c r="N33" s="7">
        <v>0</v>
      </c>
      <c r="O33" s="7">
        <v>0</v>
      </c>
    </row>
    <row r="34" spans="1:15" x14ac:dyDescent="0.2">
      <c r="A34" s="2">
        <v>2132</v>
      </c>
      <c r="B34" s="7">
        <v>12</v>
      </c>
      <c r="C34" s="7">
        <v>15</v>
      </c>
      <c r="D34" s="7">
        <v>0</v>
      </c>
      <c r="E34" s="7">
        <v>3</v>
      </c>
      <c r="F34" s="7">
        <v>14</v>
      </c>
      <c r="G34" s="7">
        <v>14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2</v>
      </c>
      <c r="N34" s="7">
        <v>2</v>
      </c>
      <c r="O34" s="7">
        <v>1</v>
      </c>
    </row>
    <row r="35" spans="1:15" x14ac:dyDescent="0.2">
      <c r="A35" s="2">
        <v>2201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</row>
    <row r="36" spans="1:15" x14ac:dyDescent="0.2">
      <c r="A36" s="2">
        <v>2232</v>
      </c>
      <c r="B36" s="7">
        <v>17</v>
      </c>
      <c r="C36" s="7">
        <v>17</v>
      </c>
      <c r="D36" s="7">
        <v>0</v>
      </c>
      <c r="E36" s="7">
        <v>0</v>
      </c>
      <c r="F36" s="7">
        <v>8</v>
      </c>
      <c r="G36" s="7">
        <v>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">
      <c r="A37" s="2">
        <v>2234</v>
      </c>
      <c r="B37" s="7">
        <v>4</v>
      </c>
      <c r="C37" s="7">
        <v>2</v>
      </c>
      <c r="D37" s="7">
        <v>2</v>
      </c>
      <c r="E37" s="7">
        <v>0</v>
      </c>
      <c r="F37" s="7">
        <v>5</v>
      </c>
      <c r="G37" s="7">
        <v>5</v>
      </c>
      <c r="H37" s="7">
        <v>0</v>
      </c>
      <c r="I37" s="7">
        <v>0</v>
      </c>
      <c r="J37" s="7">
        <v>4</v>
      </c>
      <c r="K37" s="7">
        <v>3</v>
      </c>
      <c r="L37" s="7">
        <v>1</v>
      </c>
      <c r="M37" s="7">
        <v>0</v>
      </c>
      <c r="N37" s="7">
        <v>2</v>
      </c>
      <c r="O37" s="7">
        <v>0</v>
      </c>
    </row>
    <row r="38" spans="1:15" x14ac:dyDescent="0.2">
      <c r="A38" s="2">
        <v>2284</v>
      </c>
      <c r="B38" s="7">
        <v>27</v>
      </c>
      <c r="C38" s="7">
        <v>23</v>
      </c>
      <c r="D38" s="7">
        <v>5</v>
      </c>
      <c r="E38" s="7">
        <v>1</v>
      </c>
      <c r="F38" s="7">
        <v>1</v>
      </c>
      <c r="G38" s="7">
        <v>0</v>
      </c>
      <c r="H38" s="7">
        <v>1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</row>
    <row r="39" spans="1:15" x14ac:dyDescent="0.2">
      <c r="A39" s="2">
        <v>2301</v>
      </c>
      <c r="B39" s="7">
        <v>28</v>
      </c>
      <c r="C39" s="7">
        <v>28</v>
      </c>
      <c r="D39" s="7">
        <v>1</v>
      </c>
      <c r="E39" s="7">
        <v>1</v>
      </c>
      <c r="F39" s="7">
        <v>11</v>
      </c>
      <c r="G39" s="7">
        <v>13</v>
      </c>
      <c r="H39" s="7">
        <v>0</v>
      </c>
      <c r="I39" s="7">
        <v>2</v>
      </c>
      <c r="J39" s="7">
        <v>29</v>
      </c>
      <c r="K39" s="7">
        <v>26</v>
      </c>
      <c r="L39" s="7">
        <v>5</v>
      </c>
      <c r="M39" s="7">
        <v>2</v>
      </c>
      <c r="N39" s="7">
        <v>4</v>
      </c>
      <c r="O39" s="7">
        <v>8</v>
      </c>
    </row>
    <row r="40" spans="1:15" x14ac:dyDescent="0.2">
      <c r="A40" s="2">
        <v>2324</v>
      </c>
      <c r="B40" s="7">
        <v>3</v>
      </c>
      <c r="C40" s="7">
        <v>4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9</v>
      </c>
      <c r="K40" s="7">
        <v>9</v>
      </c>
      <c r="L40" s="7">
        <v>3</v>
      </c>
      <c r="M40" s="7">
        <v>3</v>
      </c>
      <c r="N40" s="7">
        <v>2</v>
      </c>
      <c r="O40" s="7">
        <v>1</v>
      </c>
    </row>
    <row r="41" spans="1:15" x14ac:dyDescent="0.2">
      <c r="A41" s="2">
        <v>2338</v>
      </c>
      <c r="B41" s="7">
        <v>21</v>
      </c>
      <c r="C41" s="7">
        <v>17</v>
      </c>
      <c r="D41" s="7">
        <v>7</v>
      </c>
      <c r="E41" s="7">
        <v>3</v>
      </c>
      <c r="F41" s="7">
        <v>1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">
      <c r="A42" s="2">
        <v>2339</v>
      </c>
      <c r="B42" s="7">
        <v>52</v>
      </c>
      <c r="C42" s="7">
        <v>55</v>
      </c>
      <c r="D42" s="7">
        <v>1</v>
      </c>
      <c r="E42" s="7">
        <v>4</v>
      </c>
      <c r="F42" s="7">
        <v>6</v>
      </c>
      <c r="G42" s="7">
        <v>5</v>
      </c>
      <c r="H42" s="7">
        <v>1</v>
      </c>
      <c r="I42" s="7">
        <v>0</v>
      </c>
      <c r="J42" s="7">
        <v>11</v>
      </c>
      <c r="K42" s="7">
        <v>13</v>
      </c>
      <c r="L42" s="7">
        <v>5</v>
      </c>
      <c r="M42" s="7">
        <v>7</v>
      </c>
      <c r="N42" s="7">
        <v>9</v>
      </c>
      <c r="O42" s="7">
        <v>6</v>
      </c>
    </row>
    <row r="43" spans="1:15" x14ac:dyDescent="0.2">
      <c r="A43" s="2">
        <v>2399</v>
      </c>
      <c r="B43" s="7">
        <v>4</v>
      </c>
      <c r="C43" s="7">
        <v>4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2</v>
      </c>
      <c r="K43" s="7">
        <v>4</v>
      </c>
      <c r="L43" s="7">
        <v>0</v>
      </c>
      <c r="M43" s="7">
        <v>2</v>
      </c>
      <c r="N43" s="7">
        <v>8</v>
      </c>
      <c r="O43" s="7">
        <v>0</v>
      </c>
    </row>
    <row r="44" spans="1:15" x14ac:dyDescent="0.2">
      <c r="A44" s="2">
        <v>2417</v>
      </c>
      <c r="B44" s="7">
        <v>1</v>
      </c>
      <c r="C44" s="7">
        <v>1</v>
      </c>
      <c r="D44" s="7">
        <v>0</v>
      </c>
      <c r="E44" s="7">
        <v>0</v>
      </c>
      <c r="F44" s="7">
        <v>3</v>
      </c>
      <c r="G44" s="7">
        <v>4</v>
      </c>
      <c r="H44" s="7">
        <v>0</v>
      </c>
      <c r="I44" s="7">
        <v>1</v>
      </c>
      <c r="J44" s="7">
        <v>32</v>
      </c>
      <c r="K44" s="7">
        <v>22</v>
      </c>
      <c r="L44" s="7">
        <v>11</v>
      </c>
      <c r="M44" s="7">
        <v>1</v>
      </c>
      <c r="N44" s="7">
        <v>5</v>
      </c>
      <c r="O44" s="7">
        <v>6</v>
      </c>
    </row>
    <row r="45" spans="1:15" x14ac:dyDescent="0.2">
      <c r="A45" s="2">
        <v>2452</v>
      </c>
      <c r="B45" s="7">
        <v>15</v>
      </c>
      <c r="C45" s="7">
        <v>13</v>
      </c>
      <c r="D45" s="7">
        <v>4</v>
      </c>
      <c r="E45" s="7">
        <v>2</v>
      </c>
      <c r="F45" s="7">
        <v>19</v>
      </c>
      <c r="G45" s="7">
        <v>12</v>
      </c>
      <c r="H45" s="7">
        <v>13</v>
      </c>
      <c r="I45" s="7">
        <v>6</v>
      </c>
      <c r="J45" s="7">
        <v>11</v>
      </c>
      <c r="K45" s="7">
        <v>12</v>
      </c>
      <c r="L45" s="7">
        <v>0</v>
      </c>
      <c r="M45" s="7">
        <v>1</v>
      </c>
      <c r="N45" s="7">
        <v>8</v>
      </c>
      <c r="O45" s="7">
        <v>3</v>
      </c>
    </row>
    <row r="46" spans="1:15" x14ac:dyDescent="0.2">
      <c r="A46" s="2">
        <v>2536</v>
      </c>
      <c r="B46" s="7">
        <v>1</v>
      </c>
      <c r="C46" s="7">
        <v>0</v>
      </c>
      <c r="D46" s="7">
        <v>1</v>
      </c>
      <c r="E46" s="7">
        <v>0</v>
      </c>
      <c r="F46" s="7">
        <v>6</v>
      </c>
      <c r="G46" s="7">
        <v>1</v>
      </c>
      <c r="H46" s="7">
        <v>5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2">
      <c r="A47" s="2">
        <v>2620</v>
      </c>
      <c r="B47" s="7">
        <v>21</v>
      </c>
      <c r="C47" s="7">
        <v>19</v>
      </c>
      <c r="D47" s="7">
        <v>3</v>
      </c>
      <c r="E47" s="7">
        <v>1</v>
      </c>
      <c r="F47" s="7">
        <v>40</v>
      </c>
      <c r="G47" s="7">
        <v>32</v>
      </c>
      <c r="H47" s="7">
        <v>12</v>
      </c>
      <c r="I47" s="7">
        <v>4</v>
      </c>
      <c r="J47" s="7">
        <v>29</v>
      </c>
      <c r="K47" s="7">
        <v>26</v>
      </c>
      <c r="L47" s="7">
        <v>4</v>
      </c>
      <c r="M47" s="7">
        <v>1</v>
      </c>
      <c r="N47" s="7">
        <v>5</v>
      </c>
      <c r="O47" s="7">
        <v>16</v>
      </c>
    </row>
    <row r="48" spans="1:15" x14ac:dyDescent="0.2">
      <c r="A48" s="2">
        <v>2715</v>
      </c>
      <c r="B48" s="7">
        <v>5</v>
      </c>
      <c r="C48" s="7">
        <v>5</v>
      </c>
      <c r="D48" s="7">
        <v>0</v>
      </c>
      <c r="E48" s="7">
        <v>0</v>
      </c>
      <c r="F48" s="7">
        <v>3</v>
      </c>
      <c r="G48" s="7">
        <v>4</v>
      </c>
      <c r="H48" s="7">
        <v>0</v>
      </c>
      <c r="I48" s="7">
        <v>1</v>
      </c>
      <c r="J48" s="7">
        <v>6</v>
      </c>
      <c r="K48" s="7">
        <v>7</v>
      </c>
      <c r="L48" s="7">
        <v>0</v>
      </c>
      <c r="M48" s="7">
        <v>1</v>
      </c>
      <c r="N48" s="7">
        <v>10</v>
      </c>
      <c r="O48" s="7">
        <v>4</v>
      </c>
    </row>
    <row r="49" spans="1:15" x14ac:dyDescent="0.2">
      <c r="A49" s="2">
        <v>2720</v>
      </c>
      <c r="B49" s="7">
        <v>51</v>
      </c>
      <c r="C49" s="7">
        <v>33</v>
      </c>
      <c r="D49" s="7">
        <v>20</v>
      </c>
      <c r="E49" s="7">
        <v>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">
      <c r="A50" s="2">
        <v>2724</v>
      </c>
      <c r="B50" s="7">
        <v>32</v>
      </c>
      <c r="C50" s="7">
        <v>25</v>
      </c>
      <c r="D50" s="7">
        <v>7</v>
      </c>
      <c r="E50" s="7">
        <v>0</v>
      </c>
      <c r="F50" s="7">
        <v>10</v>
      </c>
      <c r="G50" s="7">
        <v>1</v>
      </c>
      <c r="H50" s="7">
        <v>10</v>
      </c>
      <c r="I50" s="7">
        <v>1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2">
      <c r="A51" s="2">
        <v>2735</v>
      </c>
      <c r="B51" s="7">
        <v>5</v>
      </c>
      <c r="C51" s="7">
        <v>3</v>
      </c>
      <c r="D51" s="7">
        <v>2</v>
      </c>
      <c r="E51" s="7">
        <v>0</v>
      </c>
      <c r="F51" s="7">
        <v>81</v>
      </c>
      <c r="G51" s="7">
        <v>64</v>
      </c>
      <c r="H51" s="7">
        <v>23</v>
      </c>
      <c r="I51" s="7">
        <v>6</v>
      </c>
      <c r="J51" s="7">
        <v>21</v>
      </c>
      <c r="K51" s="7">
        <v>23</v>
      </c>
      <c r="L51" s="7">
        <v>2</v>
      </c>
      <c r="M51" s="7">
        <v>4</v>
      </c>
      <c r="N51" s="7">
        <v>2</v>
      </c>
      <c r="O51" s="7">
        <v>7</v>
      </c>
    </row>
    <row r="52" spans="1:15" x14ac:dyDescent="0.2">
      <c r="A52" s="2">
        <v>2748</v>
      </c>
      <c r="B52" s="7">
        <v>10</v>
      </c>
      <c r="C52" s="7">
        <v>17</v>
      </c>
      <c r="D52" s="7">
        <v>0</v>
      </c>
      <c r="E52" s="7">
        <v>7</v>
      </c>
      <c r="F52" s="7">
        <v>0</v>
      </c>
      <c r="G52" s="7">
        <v>0</v>
      </c>
      <c r="H52" s="7">
        <v>0</v>
      </c>
      <c r="I52" s="7">
        <v>0</v>
      </c>
      <c r="J52" s="7">
        <v>10</v>
      </c>
      <c r="K52" s="7">
        <v>16</v>
      </c>
      <c r="L52" s="7">
        <v>0</v>
      </c>
      <c r="M52" s="7">
        <v>6</v>
      </c>
      <c r="N52" s="7">
        <v>0</v>
      </c>
      <c r="O52" s="7">
        <v>2</v>
      </c>
    </row>
    <row r="53" spans="1:15" x14ac:dyDescent="0.2">
      <c r="A53" s="2">
        <v>2767</v>
      </c>
      <c r="B53" s="7">
        <v>28</v>
      </c>
      <c r="C53" s="7">
        <v>30</v>
      </c>
      <c r="D53" s="7">
        <v>2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9</v>
      </c>
      <c r="K53" s="7">
        <v>1</v>
      </c>
      <c r="L53" s="7">
        <v>8</v>
      </c>
      <c r="M53" s="7">
        <v>0</v>
      </c>
      <c r="N53" s="7">
        <v>0</v>
      </c>
      <c r="O53" s="7">
        <v>0</v>
      </c>
    </row>
    <row r="54" spans="1:15" x14ac:dyDescent="0.2">
      <c r="A54" s="2">
        <v>2773</v>
      </c>
      <c r="B54" s="7">
        <v>2</v>
      </c>
      <c r="C54" s="7">
        <v>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2">
      <c r="A55" s="2">
        <v>2775</v>
      </c>
      <c r="B55" s="7">
        <v>8</v>
      </c>
      <c r="C55" s="7">
        <v>3</v>
      </c>
      <c r="D55" s="7">
        <v>5</v>
      </c>
      <c r="E55" s="7">
        <v>0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2">
      <c r="A56" s="2">
        <v>2781</v>
      </c>
      <c r="B56" s="7">
        <v>7</v>
      </c>
      <c r="C56" s="7">
        <v>5</v>
      </c>
      <c r="D56" s="7">
        <v>2</v>
      </c>
      <c r="E56" s="7">
        <v>0</v>
      </c>
      <c r="F56" s="7">
        <v>21</v>
      </c>
      <c r="G56" s="7">
        <v>10</v>
      </c>
      <c r="H56" s="7">
        <v>11</v>
      </c>
      <c r="I56" s="7">
        <v>0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</row>
    <row r="57" spans="1:15" x14ac:dyDescent="0.2">
      <c r="A57" s="2">
        <v>2789</v>
      </c>
      <c r="B57" s="7">
        <v>37</v>
      </c>
      <c r="C57" s="7">
        <v>40</v>
      </c>
      <c r="D57" s="7">
        <v>1</v>
      </c>
      <c r="E57" s="7">
        <v>4</v>
      </c>
      <c r="F57" s="7">
        <v>6</v>
      </c>
      <c r="G57" s="7">
        <v>4</v>
      </c>
      <c r="H57" s="7">
        <v>3</v>
      </c>
      <c r="I57" s="7">
        <v>1</v>
      </c>
      <c r="J57" s="7">
        <v>17</v>
      </c>
      <c r="K57" s="7">
        <v>15</v>
      </c>
      <c r="L57" s="7">
        <v>2</v>
      </c>
      <c r="M57" s="7">
        <v>0</v>
      </c>
      <c r="N57" s="7">
        <v>2</v>
      </c>
      <c r="O57" s="7">
        <v>5</v>
      </c>
    </row>
    <row r="58" spans="1:15" x14ac:dyDescent="0.2">
      <c r="A58" s="2">
        <v>2791</v>
      </c>
      <c r="B58" s="7">
        <v>1</v>
      </c>
      <c r="C58" s="7">
        <v>1</v>
      </c>
      <c r="D58" s="7">
        <v>0</v>
      </c>
      <c r="E58" s="7">
        <v>0</v>
      </c>
      <c r="F58" s="7">
        <v>2</v>
      </c>
      <c r="G58" s="7">
        <v>0</v>
      </c>
      <c r="H58" s="7">
        <v>2</v>
      </c>
      <c r="I58" s="7">
        <v>0</v>
      </c>
      <c r="J58" s="7">
        <v>3</v>
      </c>
      <c r="K58" s="7">
        <v>0</v>
      </c>
      <c r="L58" s="7">
        <v>3</v>
      </c>
      <c r="M58" s="7">
        <v>0</v>
      </c>
      <c r="N58" s="7">
        <v>0</v>
      </c>
      <c r="O58" s="7">
        <v>0</v>
      </c>
    </row>
    <row r="59" spans="1:15" x14ac:dyDescent="0.2">
      <c r="A59" s="2">
        <v>2818</v>
      </c>
      <c r="B59" s="7">
        <v>1</v>
      </c>
      <c r="C59" s="7">
        <v>0</v>
      </c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</row>
    <row r="60" spans="1:15" x14ac:dyDescent="0.2">
      <c r="A60" s="2">
        <v>2850</v>
      </c>
      <c r="B60" s="7">
        <v>40</v>
      </c>
      <c r="C60" s="7">
        <v>34</v>
      </c>
      <c r="D60" s="7">
        <v>9</v>
      </c>
      <c r="E60" s="7">
        <v>3</v>
      </c>
      <c r="F60" s="7">
        <v>9</v>
      </c>
      <c r="G60" s="7">
        <v>7</v>
      </c>
      <c r="H60" s="7">
        <v>2</v>
      </c>
      <c r="I60" s="7">
        <v>0</v>
      </c>
      <c r="J60" s="7">
        <v>1</v>
      </c>
      <c r="K60" s="7">
        <v>10</v>
      </c>
      <c r="L60" s="7">
        <v>0</v>
      </c>
      <c r="M60" s="7">
        <v>9</v>
      </c>
      <c r="N60" s="7">
        <v>0</v>
      </c>
      <c r="O60" s="7">
        <v>2</v>
      </c>
    </row>
    <row r="61" spans="1:15" x14ac:dyDescent="0.2">
      <c r="A61" s="2">
        <v>2855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25</v>
      </c>
      <c r="K61" s="7">
        <v>58</v>
      </c>
      <c r="L61" s="7">
        <v>0</v>
      </c>
      <c r="M61" s="7">
        <v>33</v>
      </c>
      <c r="N61" s="7">
        <v>42</v>
      </c>
      <c r="O61" s="7">
        <v>0</v>
      </c>
    </row>
    <row r="62" spans="1:15" x14ac:dyDescent="0.2">
      <c r="A62" s="31">
        <v>2892</v>
      </c>
      <c r="B62" s="7">
        <v>8</v>
      </c>
      <c r="C62" s="7">
        <v>3</v>
      </c>
      <c r="D62" s="7">
        <v>5</v>
      </c>
      <c r="E62" s="7">
        <v>0</v>
      </c>
      <c r="F62" s="7">
        <v>47</v>
      </c>
      <c r="G62" s="7">
        <v>41</v>
      </c>
      <c r="H62" s="7">
        <v>7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">
      <c r="A63" s="31">
        <v>2893</v>
      </c>
      <c r="B63" s="7">
        <v>43</v>
      </c>
      <c r="C63" s="7">
        <v>48</v>
      </c>
      <c r="D63" s="7">
        <v>2</v>
      </c>
      <c r="E63" s="7">
        <v>7</v>
      </c>
      <c r="F63" s="7">
        <v>2</v>
      </c>
      <c r="G63" s="7">
        <v>1</v>
      </c>
      <c r="H63" s="7">
        <v>2</v>
      </c>
      <c r="I63" s="7">
        <v>1</v>
      </c>
      <c r="J63" s="7">
        <v>24</v>
      </c>
      <c r="K63" s="7">
        <v>22</v>
      </c>
      <c r="L63" s="7">
        <v>2</v>
      </c>
      <c r="M63" s="7">
        <v>0</v>
      </c>
      <c r="N63" s="7">
        <v>5</v>
      </c>
      <c r="O63" s="7">
        <v>4</v>
      </c>
    </row>
    <row r="64" spans="1:15" x14ac:dyDescent="0.2">
      <c r="A64" s="31">
        <v>2919</v>
      </c>
      <c r="B64" s="7">
        <v>1</v>
      </c>
      <c r="C64" s="7">
        <v>2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">
      <c r="A65" s="31">
        <v>2940</v>
      </c>
      <c r="B65" s="7">
        <v>6</v>
      </c>
      <c r="C65" s="7">
        <v>4</v>
      </c>
      <c r="D65" s="7">
        <v>3</v>
      </c>
      <c r="E65" s="7">
        <v>1</v>
      </c>
      <c r="F65" s="7">
        <v>1</v>
      </c>
      <c r="G65" s="7">
        <v>0</v>
      </c>
      <c r="H65" s="7">
        <v>1</v>
      </c>
      <c r="I65" s="7">
        <v>0</v>
      </c>
      <c r="J65" s="7">
        <v>6</v>
      </c>
      <c r="K65" s="7">
        <v>4</v>
      </c>
      <c r="L65" s="7">
        <v>2</v>
      </c>
      <c r="M65" s="7">
        <v>0</v>
      </c>
      <c r="N65" s="7">
        <v>1</v>
      </c>
      <c r="O65" s="7">
        <v>1</v>
      </c>
    </row>
    <row r="66" spans="1:15" x14ac:dyDescent="0.2">
      <c r="A66" s="31">
        <v>2966</v>
      </c>
      <c r="B66" s="7">
        <v>30</v>
      </c>
      <c r="C66" s="7">
        <v>28</v>
      </c>
      <c r="D66" s="7">
        <v>2</v>
      </c>
      <c r="E66" s="7">
        <v>0</v>
      </c>
      <c r="F66" s="7">
        <v>21</v>
      </c>
      <c r="G66" s="7">
        <v>10</v>
      </c>
      <c r="H66" s="7">
        <v>12</v>
      </c>
      <c r="I66" s="7">
        <v>1</v>
      </c>
      <c r="J66" s="7">
        <v>2</v>
      </c>
      <c r="K66" s="7">
        <v>0</v>
      </c>
      <c r="L66" s="7">
        <v>2</v>
      </c>
      <c r="M66" s="7">
        <v>0</v>
      </c>
      <c r="N66" s="7">
        <v>0</v>
      </c>
      <c r="O66" s="7">
        <v>0</v>
      </c>
    </row>
    <row r="67" spans="1:15" x14ac:dyDescent="0.2">
      <c r="A67" s="31">
        <v>2990</v>
      </c>
      <c r="B67" s="7">
        <v>2</v>
      </c>
      <c r="C67" s="7">
        <v>2</v>
      </c>
      <c r="D67" s="7">
        <v>1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2</v>
      </c>
      <c r="O67" s="7">
        <v>1</v>
      </c>
    </row>
    <row r="68" spans="1:15" x14ac:dyDescent="0.2">
      <c r="A68" s="31">
        <v>3012</v>
      </c>
      <c r="B68" s="7">
        <v>3</v>
      </c>
      <c r="C68" s="7">
        <v>4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">
      <c r="A69" s="31">
        <v>3021</v>
      </c>
      <c r="B69" s="7">
        <v>9</v>
      </c>
      <c r="C69" s="7">
        <v>4</v>
      </c>
      <c r="D69" s="7">
        <v>5</v>
      </c>
      <c r="E69" s="7">
        <v>0</v>
      </c>
      <c r="F69" s="7">
        <v>2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480" ySplit="3700" topLeftCell="A5" activePane="bottomRight"/>
      <selection activeCell="A5" sqref="A5:XFD5"/>
      <selection pane="topRight" activeCell="N4" sqref="N4"/>
      <selection pane="bottomLeft" activeCell="A6" sqref="A6:XFD6"/>
      <selection pane="bottomRight" activeCell="J5" sqref="J5"/>
    </sheetView>
  </sheetViews>
  <sheetFormatPr baseColWidth="10" defaultRowHeight="16" x14ac:dyDescent="0.2"/>
  <sheetData>
    <row r="1" spans="1:15" ht="17" x14ac:dyDescent="0.2">
      <c r="A1" s="1"/>
      <c r="B1" s="33" t="s">
        <v>3</v>
      </c>
      <c r="C1" s="33"/>
      <c r="D1" s="33"/>
      <c r="E1" s="33"/>
      <c r="F1" s="33" t="s">
        <v>8</v>
      </c>
      <c r="G1" s="33"/>
      <c r="H1" s="33"/>
      <c r="I1" s="33"/>
      <c r="J1" s="33" t="s">
        <v>9</v>
      </c>
      <c r="K1" s="33"/>
      <c r="L1" s="33"/>
      <c r="M1" s="33"/>
      <c r="N1" s="12" t="s">
        <v>14</v>
      </c>
      <c r="O1" s="1"/>
    </row>
    <row r="2" spans="1:15" ht="48" x14ac:dyDescent="0.2">
      <c r="A2" s="9" t="s">
        <v>16</v>
      </c>
      <c r="B2" s="8">
        <f>(B7-D7)/C7</f>
        <v>0.74488054607508536</v>
      </c>
      <c r="C2" s="27"/>
      <c r="D2" s="27"/>
      <c r="E2" s="27"/>
      <c r="F2" s="8">
        <f>(F7-H7)/G7</f>
        <v>0.73188405797101452</v>
      </c>
      <c r="G2" s="27"/>
      <c r="H2" s="27"/>
      <c r="I2" s="27"/>
      <c r="J2" s="8">
        <f>(J7-L7)/K7</f>
        <v>0.71735241502683367</v>
      </c>
      <c r="K2" s="27"/>
      <c r="L2" s="27"/>
      <c r="M2" s="27"/>
      <c r="N2" s="10">
        <f>(B7+F7+J7-D7-H7-L7)/(C7+G7+K7)</f>
        <v>0.73482032218091697</v>
      </c>
      <c r="O2" s="1"/>
    </row>
    <row r="3" spans="1:15" ht="17" x14ac:dyDescent="0.2">
      <c r="A3" s="9" t="s">
        <v>12</v>
      </c>
      <c r="B3" s="8">
        <f>1-E7/C7</f>
        <v>0.74488054607508536</v>
      </c>
      <c r="C3" s="27"/>
      <c r="D3" s="27"/>
      <c r="E3" s="27"/>
      <c r="F3" s="8">
        <f>1-I7/G7</f>
        <v>0.73188405797101441</v>
      </c>
      <c r="G3" s="27"/>
      <c r="H3" s="27"/>
      <c r="I3" s="27"/>
      <c r="J3" s="8">
        <f>1-M7/K7</f>
        <v>0.71735241502683356</v>
      </c>
      <c r="K3" s="27"/>
      <c r="L3" s="27"/>
      <c r="M3" s="27"/>
      <c r="N3" s="8">
        <v>0.73499999999999999</v>
      </c>
      <c r="O3" s="1"/>
    </row>
    <row r="4" spans="1:15" ht="17" x14ac:dyDescent="0.2">
      <c r="A4" s="9" t="s">
        <v>13</v>
      </c>
      <c r="B4" s="8">
        <f>(B7-D7)/B7</f>
        <v>0.85504407443682662</v>
      </c>
      <c r="C4" s="27"/>
      <c r="D4" s="27"/>
      <c r="E4" s="27"/>
      <c r="F4" s="8">
        <f>(F7-H7)/F7</f>
        <v>0.88596491228070173</v>
      </c>
      <c r="G4" s="27"/>
      <c r="H4" s="27"/>
      <c r="I4" s="27"/>
      <c r="J4" s="8">
        <f>(J7-L7)/J7</f>
        <v>0.78627450980392155</v>
      </c>
      <c r="K4" s="27"/>
      <c r="L4" s="27"/>
      <c r="M4" s="27"/>
      <c r="N4" s="10">
        <f>(B7+F7+J7-D7-H7-L7)/(B7+F7+J7)</f>
        <v>0.84673964778676825</v>
      </c>
      <c r="O4" s="1"/>
    </row>
    <row r="5" spans="1:15" ht="17" x14ac:dyDescent="0.2">
      <c r="A5" s="9" t="s">
        <v>36</v>
      </c>
      <c r="B5" s="30">
        <f>2*B3*B4/(B3+B4)</f>
        <v>0.79616963064295476</v>
      </c>
      <c r="C5" s="27"/>
      <c r="D5" s="27"/>
      <c r="E5" s="27"/>
      <c r="F5" s="30">
        <f>2*F3*F4/(F3+F4)</f>
        <v>0.8015873015873014</v>
      </c>
      <c r="G5" s="27"/>
      <c r="H5" s="27"/>
      <c r="I5" s="27"/>
      <c r="J5" s="30">
        <f>2*J3*J4/(J3+J4)</f>
        <v>0.75023386342376042</v>
      </c>
      <c r="K5" s="27"/>
      <c r="L5" s="27"/>
      <c r="M5" s="27"/>
      <c r="N5" s="30">
        <f>2*N3*N4/(N3+N4)</f>
        <v>0.78692298317753628</v>
      </c>
      <c r="O5" s="1"/>
    </row>
    <row r="6" spans="1:15" x14ac:dyDescent="0.2">
      <c r="A6" s="2" t="s">
        <v>2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4</v>
      </c>
      <c r="K6" s="5" t="s">
        <v>5</v>
      </c>
      <c r="L6" s="5" t="s">
        <v>6</v>
      </c>
      <c r="M6" s="5" t="s">
        <v>7</v>
      </c>
      <c r="N6" s="2" t="s">
        <v>0</v>
      </c>
      <c r="O6" s="2" t="s">
        <v>11</v>
      </c>
    </row>
    <row r="7" spans="1:15" x14ac:dyDescent="0.2">
      <c r="A7" s="3" t="s">
        <v>1</v>
      </c>
      <c r="B7" s="3">
        <f t="shared" ref="B7:O7" si="0">SUM(B8:B69)</f>
        <v>1021</v>
      </c>
      <c r="C7" s="3">
        <f t="shared" si="0"/>
        <v>1172</v>
      </c>
      <c r="D7" s="3">
        <f t="shared" si="0"/>
        <v>148</v>
      </c>
      <c r="E7" s="3">
        <f t="shared" si="0"/>
        <v>299</v>
      </c>
      <c r="F7" s="3">
        <f t="shared" si="0"/>
        <v>570</v>
      </c>
      <c r="G7" s="3">
        <f t="shared" si="0"/>
        <v>690</v>
      </c>
      <c r="H7" s="3">
        <f t="shared" si="0"/>
        <v>65</v>
      </c>
      <c r="I7" s="3">
        <f t="shared" si="0"/>
        <v>185</v>
      </c>
      <c r="J7" s="3">
        <f t="shared" si="0"/>
        <v>510</v>
      </c>
      <c r="K7" s="3">
        <f t="shared" si="0"/>
        <v>559</v>
      </c>
      <c r="L7" s="3">
        <f t="shared" si="0"/>
        <v>109</v>
      </c>
      <c r="M7" s="3">
        <f t="shared" si="0"/>
        <v>158</v>
      </c>
      <c r="N7" s="3">
        <f t="shared" si="0"/>
        <v>0</v>
      </c>
      <c r="O7" s="3">
        <f t="shared" si="0"/>
        <v>0</v>
      </c>
    </row>
    <row r="8" spans="1:15" x14ac:dyDescent="0.2">
      <c r="A8" s="2">
        <v>1249</v>
      </c>
      <c r="B8" s="7">
        <v>16</v>
      </c>
      <c r="C8" s="7">
        <v>18</v>
      </c>
      <c r="D8" s="7">
        <v>0</v>
      </c>
      <c r="E8" s="7">
        <v>2</v>
      </c>
      <c r="F8" s="7">
        <v>0</v>
      </c>
      <c r="G8" s="7">
        <v>1</v>
      </c>
      <c r="H8" s="7">
        <v>0</v>
      </c>
      <c r="I8" s="7">
        <v>1</v>
      </c>
      <c r="J8" s="7">
        <v>13</v>
      </c>
      <c r="K8" s="7">
        <v>11</v>
      </c>
      <c r="L8" s="7">
        <v>3</v>
      </c>
      <c r="M8" s="7">
        <v>1</v>
      </c>
      <c r="N8" s="7"/>
      <c r="O8" s="7"/>
    </row>
    <row r="9" spans="1:15" x14ac:dyDescent="0.2">
      <c r="A9" s="2">
        <v>1369</v>
      </c>
      <c r="B9" s="7">
        <v>29</v>
      </c>
      <c r="C9" s="7">
        <v>29</v>
      </c>
      <c r="D9" s="7">
        <v>6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21</v>
      </c>
      <c r="K9" s="7">
        <v>22</v>
      </c>
      <c r="L9" s="7">
        <v>1</v>
      </c>
      <c r="M9" s="7">
        <v>2</v>
      </c>
      <c r="N9" s="7"/>
      <c r="O9" s="7"/>
    </row>
    <row r="10" spans="1:15" x14ac:dyDescent="0.2">
      <c r="A10" s="31">
        <v>1373</v>
      </c>
      <c r="B10" s="7">
        <v>4</v>
      </c>
      <c r="C10" s="7">
        <v>2</v>
      </c>
      <c r="D10" s="7">
        <v>2</v>
      </c>
      <c r="E10" s="7">
        <v>0</v>
      </c>
      <c r="F10" s="7">
        <v>4</v>
      </c>
      <c r="G10" s="7">
        <v>4</v>
      </c>
      <c r="H10" s="7">
        <v>0</v>
      </c>
      <c r="I10" s="7">
        <v>0</v>
      </c>
      <c r="J10" s="7">
        <v>2</v>
      </c>
      <c r="K10" s="7">
        <v>0</v>
      </c>
      <c r="L10" s="7">
        <v>2</v>
      </c>
      <c r="M10" s="7">
        <v>0</v>
      </c>
      <c r="N10" s="7"/>
      <c r="O10" s="7"/>
    </row>
    <row r="11" spans="1:15" x14ac:dyDescent="0.2">
      <c r="A11" s="32">
        <v>1413</v>
      </c>
      <c r="B11" s="7">
        <v>55</v>
      </c>
      <c r="C11" s="7">
        <v>52</v>
      </c>
      <c r="D11" s="7">
        <v>9</v>
      </c>
      <c r="E11" s="7">
        <v>6</v>
      </c>
      <c r="F11" s="7">
        <v>1</v>
      </c>
      <c r="G11" s="7">
        <v>1</v>
      </c>
      <c r="H11" s="7">
        <v>0</v>
      </c>
      <c r="I11" s="7">
        <v>0</v>
      </c>
      <c r="J11" s="7">
        <v>9</v>
      </c>
      <c r="K11" s="7">
        <v>9</v>
      </c>
      <c r="L11" s="7">
        <v>1</v>
      </c>
      <c r="M11" s="7">
        <v>1</v>
      </c>
      <c r="N11" s="7"/>
      <c r="O11" s="7"/>
    </row>
    <row r="12" spans="1:15" x14ac:dyDescent="0.2">
      <c r="A12" s="32">
        <v>1433</v>
      </c>
      <c r="B12" s="7">
        <v>3</v>
      </c>
      <c r="C12" s="7">
        <v>1</v>
      </c>
      <c r="D12" s="7">
        <v>2</v>
      </c>
      <c r="E12" s="7">
        <v>0</v>
      </c>
      <c r="F12" s="7">
        <v>10</v>
      </c>
      <c r="G12" s="7">
        <v>15</v>
      </c>
      <c r="H12" s="7">
        <v>1</v>
      </c>
      <c r="I12" s="7">
        <v>6</v>
      </c>
      <c r="J12" s="7">
        <v>19</v>
      </c>
      <c r="K12" s="7">
        <v>20</v>
      </c>
      <c r="L12" s="7">
        <v>4</v>
      </c>
      <c r="M12" s="7">
        <v>5</v>
      </c>
      <c r="N12" s="7"/>
      <c r="O12" s="7"/>
    </row>
    <row r="13" spans="1:15" x14ac:dyDescent="0.2">
      <c r="A13" s="32">
        <v>1438</v>
      </c>
      <c r="B13" s="7">
        <v>23</v>
      </c>
      <c r="C13" s="7">
        <v>30</v>
      </c>
      <c r="D13" s="7">
        <v>5</v>
      </c>
      <c r="E13" s="7">
        <v>12</v>
      </c>
      <c r="F13" s="7">
        <v>1</v>
      </c>
      <c r="G13" s="7">
        <v>1</v>
      </c>
      <c r="H13" s="7">
        <v>0</v>
      </c>
      <c r="I13" s="7">
        <v>0</v>
      </c>
      <c r="J13" s="7">
        <v>21</v>
      </c>
      <c r="K13" s="7">
        <v>20</v>
      </c>
      <c r="L13" s="7">
        <v>3</v>
      </c>
      <c r="M13" s="7">
        <v>2</v>
      </c>
      <c r="N13" s="7"/>
      <c r="O13" s="7"/>
    </row>
    <row r="14" spans="1:15" x14ac:dyDescent="0.2">
      <c r="A14" s="32">
        <v>1505</v>
      </c>
      <c r="B14" s="7">
        <v>22</v>
      </c>
      <c r="C14" s="7">
        <v>18</v>
      </c>
      <c r="D14" s="7">
        <v>6</v>
      </c>
      <c r="E14" s="7">
        <v>2</v>
      </c>
      <c r="F14" s="7">
        <v>67</v>
      </c>
      <c r="G14" s="7">
        <v>74</v>
      </c>
      <c r="H14" s="7">
        <v>3</v>
      </c>
      <c r="I14" s="7">
        <v>10</v>
      </c>
      <c r="J14" s="7">
        <v>0</v>
      </c>
      <c r="K14" s="7">
        <v>0</v>
      </c>
      <c r="L14" s="7">
        <v>0</v>
      </c>
      <c r="M14" s="7">
        <v>0</v>
      </c>
      <c r="N14" s="7"/>
      <c r="O14" s="7"/>
    </row>
    <row r="15" spans="1:15" x14ac:dyDescent="0.2">
      <c r="A15" s="31">
        <v>1510</v>
      </c>
      <c r="B15" s="7">
        <v>14</v>
      </c>
      <c r="C15" s="7">
        <v>11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2</v>
      </c>
      <c r="K15" s="7">
        <v>0</v>
      </c>
      <c r="L15" s="7">
        <v>2</v>
      </c>
      <c r="M15" s="7">
        <v>0</v>
      </c>
      <c r="N15" s="7"/>
      <c r="O15" s="7"/>
    </row>
    <row r="16" spans="1:15" x14ac:dyDescent="0.2">
      <c r="A16" s="32">
        <v>1514</v>
      </c>
      <c r="B16" s="7">
        <v>10</v>
      </c>
      <c r="C16" s="7">
        <v>54</v>
      </c>
      <c r="D16" s="7">
        <v>1</v>
      </c>
      <c r="E16" s="7">
        <v>45</v>
      </c>
      <c r="F16" s="7">
        <v>26</v>
      </c>
      <c r="G16" s="7">
        <v>29</v>
      </c>
      <c r="H16" s="7">
        <v>3</v>
      </c>
      <c r="I16" s="7">
        <v>6</v>
      </c>
      <c r="J16" s="7">
        <v>14</v>
      </c>
      <c r="K16" s="7">
        <v>15</v>
      </c>
      <c r="L16" s="7">
        <v>0</v>
      </c>
      <c r="M16" s="7">
        <v>1</v>
      </c>
      <c r="N16" s="7"/>
      <c r="O16" s="7"/>
    </row>
    <row r="17" spans="1:15" x14ac:dyDescent="0.2">
      <c r="A17" s="32">
        <v>1524</v>
      </c>
      <c r="B17" s="7">
        <v>19</v>
      </c>
      <c r="C17" s="7">
        <v>22</v>
      </c>
      <c r="D17" s="7">
        <v>0</v>
      </c>
      <c r="E17" s="7">
        <v>3</v>
      </c>
      <c r="F17" s="7">
        <v>2</v>
      </c>
      <c r="G17" s="7">
        <v>4</v>
      </c>
      <c r="H17" s="7">
        <v>0</v>
      </c>
      <c r="I17" s="7">
        <v>2</v>
      </c>
      <c r="J17" s="7">
        <v>2</v>
      </c>
      <c r="K17" s="7">
        <v>0</v>
      </c>
      <c r="L17" s="7">
        <v>2</v>
      </c>
      <c r="M17" s="7">
        <v>0</v>
      </c>
      <c r="N17" s="7"/>
      <c r="O17" s="7"/>
    </row>
    <row r="18" spans="1:15" x14ac:dyDescent="0.2">
      <c r="A18" s="32">
        <v>1566</v>
      </c>
      <c r="B18" s="7">
        <v>6</v>
      </c>
      <c r="C18" s="7">
        <v>14</v>
      </c>
      <c r="D18" s="7">
        <v>2</v>
      </c>
      <c r="E18" s="7">
        <v>10</v>
      </c>
      <c r="F18" s="7">
        <v>1</v>
      </c>
      <c r="G18" s="7">
        <v>1</v>
      </c>
      <c r="H18" s="7">
        <v>0</v>
      </c>
      <c r="I18" s="7">
        <v>0</v>
      </c>
      <c r="J18" s="7">
        <v>2</v>
      </c>
      <c r="K18" s="7">
        <v>1</v>
      </c>
      <c r="L18" s="7">
        <v>2</v>
      </c>
      <c r="M18" s="7">
        <v>1</v>
      </c>
      <c r="N18" s="7"/>
      <c r="O18" s="7"/>
    </row>
    <row r="19" spans="1:15" x14ac:dyDescent="0.2">
      <c r="A19" s="32">
        <v>1634</v>
      </c>
      <c r="B19" s="7">
        <v>4</v>
      </c>
      <c r="C19" s="7">
        <v>1</v>
      </c>
      <c r="D19" s="7">
        <v>3</v>
      </c>
      <c r="E19" s="7">
        <v>0</v>
      </c>
      <c r="F19" s="7">
        <v>13</v>
      </c>
      <c r="G19" s="7">
        <v>16</v>
      </c>
      <c r="H19" s="7">
        <v>0</v>
      </c>
      <c r="I19" s="7">
        <v>3</v>
      </c>
      <c r="J19" s="7">
        <v>5</v>
      </c>
      <c r="K19" s="7">
        <v>0</v>
      </c>
      <c r="L19" s="7">
        <v>5</v>
      </c>
      <c r="M19" s="7">
        <v>0</v>
      </c>
      <c r="N19" s="7"/>
      <c r="O19" s="7"/>
    </row>
    <row r="20" spans="1:15" x14ac:dyDescent="0.2">
      <c r="A20" s="32">
        <v>1682</v>
      </c>
      <c r="B20" s="7">
        <v>9</v>
      </c>
      <c r="C20" s="7">
        <v>9</v>
      </c>
      <c r="D20" s="7">
        <v>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3</v>
      </c>
      <c r="K20" s="7">
        <v>0</v>
      </c>
      <c r="L20" s="7">
        <v>3</v>
      </c>
      <c r="M20" s="7">
        <v>0</v>
      </c>
      <c r="N20" s="7"/>
      <c r="O20" s="7"/>
    </row>
    <row r="21" spans="1:15" x14ac:dyDescent="0.2">
      <c r="A21" s="32">
        <v>1736</v>
      </c>
      <c r="B21" s="7">
        <v>5</v>
      </c>
      <c r="C21" s="7">
        <v>5</v>
      </c>
      <c r="D21" s="7">
        <v>2</v>
      </c>
      <c r="E21" s="7">
        <v>2</v>
      </c>
      <c r="F21" s="7">
        <v>17</v>
      </c>
      <c r="G21" s="7">
        <v>18</v>
      </c>
      <c r="H21" s="7">
        <v>3</v>
      </c>
      <c r="I21" s="7">
        <v>4</v>
      </c>
      <c r="J21" s="7">
        <v>1</v>
      </c>
      <c r="K21" s="7">
        <v>0</v>
      </c>
      <c r="L21" s="7">
        <v>1</v>
      </c>
      <c r="M21" s="7">
        <v>0</v>
      </c>
      <c r="N21" s="7"/>
      <c r="O21" s="7"/>
    </row>
    <row r="22" spans="1:15" x14ac:dyDescent="0.2">
      <c r="A22" s="32">
        <v>1769</v>
      </c>
      <c r="B22" s="7">
        <v>14</v>
      </c>
      <c r="C22" s="7">
        <v>12</v>
      </c>
      <c r="D22" s="7">
        <v>2</v>
      </c>
      <c r="E22" s="7">
        <v>0</v>
      </c>
      <c r="F22" s="7">
        <v>44</v>
      </c>
      <c r="G22" s="7">
        <v>48</v>
      </c>
      <c r="H22" s="7">
        <v>1</v>
      </c>
      <c r="I22" s="7">
        <v>5</v>
      </c>
      <c r="J22" s="7">
        <v>19</v>
      </c>
      <c r="K22" s="7">
        <v>7</v>
      </c>
      <c r="L22" s="7">
        <v>12</v>
      </c>
      <c r="M22" s="7">
        <v>0</v>
      </c>
      <c r="N22" s="7"/>
      <c r="O22" s="7"/>
    </row>
    <row r="23" spans="1:15" x14ac:dyDescent="0.2">
      <c r="A23" s="32">
        <v>1875</v>
      </c>
      <c r="B23" s="7">
        <v>27</v>
      </c>
      <c r="C23" s="7">
        <v>27</v>
      </c>
      <c r="D23" s="7">
        <v>2</v>
      </c>
      <c r="E23" s="7">
        <v>2</v>
      </c>
      <c r="F23" s="7">
        <v>1</v>
      </c>
      <c r="G23" s="7">
        <v>0</v>
      </c>
      <c r="H23" s="7">
        <v>1</v>
      </c>
      <c r="I23" s="7">
        <v>0</v>
      </c>
      <c r="J23" s="7">
        <v>3</v>
      </c>
      <c r="K23" s="7">
        <v>2</v>
      </c>
      <c r="L23" s="7">
        <v>2</v>
      </c>
      <c r="M23" s="7">
        <v>1</v>
      </c>
      <c r="N23" s="7"/>
      <c r="O23" s="7"/>
    </row>
    <row r="24" spans="1:15" x14ac:dyDescent="0.2">
      <c r="A24" s="32">
        <v>1901</v>
      </c>
      <c r="B24" s="7">
        <v>20</v>
      </c>
      <c r="C24" s="7">
        <v>17</v>
      </c>
      <c r="D24" s="7">
        <v>3</v>
      </c>
      <c r="E24" s="7">
        <v>0</v>
      </c>
      <c r="F24" s="7">
        <v>2</v>
      </c>
      <c r="G24" s="7">
        <v>3</v>
      </c>
      <c r="H24" s="7">
        <v>0</v>
      </c>
      <c r="I24" s="7">
        <v>1</v>
      </c>
      <c r="J24" s="7">
        <v>14</v>
      </c>
      <c r="K24" s="7">
        <v>20</v>
      </c>
      <c r="L24" s="7">
        <v>2</v>
      </c>
      <c r="M24" s="7">
        <v>8</v>
      </c>
      <c r="N24" s="7"/>
      <c r="O24" s="7"/>
    </row>
    <row r="25" spans="1:15" x14ac:dyDescent="0.2">
      <c r="A25" s="32">
        <v>1903</v>
      </c>
      <c r="B25" s="7">
        <v>13</v>
      </c>
      <c r="C25" s="7">
        <v>10</v>
      </c>
      <c r="D25" s="7">
        <v>4</v>
      </c>
      <c r="E25" s="7">
        <v>1</v>
      </c>
      <c r="F25" s="7">
        <v>6</v>
      </c>
      <c r="G25" s="7">
        <v>5</v>
      </c>
      <c r="H25" s="7">
        <v>3</v>
      </c>
      <c r="I25" s="7">
        <v>2</v>
      </c>
      <c r="J25" s="7">
        <v>13</v>
      </c>
      <c r="K25" s="7">
        <v>7</v>
      </c>
      <c r="L25" s="7">
        <v>7</v>
      </c>
      <c r="M25" s="7">
        <v>1</v>
      </c>
      <c r="N25" s="7"/>
      <c r="O25" s="7"/>
    </row>
    <row r="26" spans="1:15" x14ac:dyDescent="0.2">
      <c r="A26" s="32">
        <v>1943</v>
      </c>
      <c r="B26" s="7">
        <v>13</v>
      </c>
      <c r="C26" s="7">
        <v>35</v>
      </c>
      <c r="D26" s="7">
        <v>0</v>
      </c>
      <c r="E26" s="7">
        <v>22</v>
      </c>
      <c r="F26" s="7">
        <v>18</v>
      </c>
      <c r="G26" s="7">
        <v>20</v>
      </c>
      <c r="H26" s="7">
        <v>9</v>
      </c>
      <c r="I26" s="7">
        <v>11</v>
      </c>
      <c r="J26" s="7">
        <v>29</v>
      </c>
      <c r="K26" s="7">
        <v>34</v>
      </c>
      <c r="L26" s="7">
        <v>1</v>
      </c>
      <c r="M26" s="7">
        <v>6</v>
      </c>
      <c r="N26" s="7"/>
      <c r="O26" s="7"/>
    </row>
    <row r="27" spans="1:15" x14ac:dyDescent="0.2">
      <c r="A27" s="31">
        <v>1989</v>
      </c>
      <c r="B27" s="7">
        <v>48</v>
      </c>
      <c r="C27" s="7">
        <v>55</v>
      </c>
      <c r="D27" s="7">
        <v>2</v>
      </c>
      <c r="E27" s="7">
        <v>9</v>
      </c>
      <c r="F27" s="7">
        <v>11</v>
      </c>
      <c r="G27" s="7">
        <v>16</v>
      </c>
      <c r="H27" s="7">
        <v>3</v>
      </c>
      <c r="I27" s="7">
        <v>8</v>
      </c>
      <c r="J27" s="7">
        <v>13</v>
      </c>
      <c r="K27" s="7">
        <v>14</v>
      </c>
      <c r="L27" s="7">
        <v>1</v>
      </c>
      <c r="M27" s="7">
        <v>2</v>
      </c>
      <c r="N27" s="7"/>
      <c r="O27" s="7"/>
    </row>
    <row r="28" spans="1:15" x14ac:dyDescent="0.2">
      <c r="A28" s="2">
        <v>1994</v>
      </c>
      <c r="B28" s="2">
        <v>1</v>
      </c>
      <c r="C28" s="2">
        <v>2</v>
      </c>
      <c r="D28" s="2">
        <v>0</v>
      </c>
      <c r="E28" s="2">
        <v>1</v>
      </c>
      <c r="F28" s="2">
        <v>1</v>
      </c>
      <c r="G28" s="2">
        <v>2</v>
      </c>
      <c r="H28" s="2">
        <v>1</v>
      </c>
      <c r="I28" s="2">
        <v>2</v>
      </c>
      <c r="J28" s="2">
        <v>6</v>
      </c>
      <c r="K28" s="2">
        <v>21</v>
      </c>
      <c r="L28" s="2">
        <v>1</v>
      </c>
      <c r="M28" s="2">
        <v>16</v>
      </c>
      <c r="N28" s="2"/>
      <c r="O28" s="2"/>
    </row>
    <row r="29" spans="1:15" x14ac:dyDescent="0.2">
      <c r="A29" s="2">
        <v>2022</v>
      </c>
      <c r="B29" s="7">
        <v>30</v>
      </c>
      <c r="C29" s="7">
        <v>31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7</v>
      </c>
      <c r="K29" s="7">
        <v>5</v>
      </c>
      <c r="L29" s="7">
        <v>2</v>
      </c>
      <c r="M29" s="7">
        <v>0</v>
      </c>
      <c r="N29" s="7"/>
      <c r="O29" s="7"/>
    </row>
    <row r="30" spans="1:15" x14ac:dyDescent="0.2">
      <c r="A30" s="2">
        <v>2093</v>
      </c>
      <c r="B30" s="7">
        <v>18</v>
      </c>
      <c r="C30" s="7">
        <v>18</v>
      </c>
      <c r="D30" s="7">
        <v>2</v>
      </c>
      <c r="E30" s="7">
        <v>2</v>
      </c>
      <c r="F30" s="7">
        <v>10</v>
      </c>
      <c r="G30" s="7">
        <v>6</v>
      </c>
      <c r="H30" s="7">
        <v>7</v>
      </c>
      <c r="I30" s="7">
        <v>3</v>
      </c>
      <c r="J30" s="7">
        <v>16</v>
      </c>
      <c r="K30" s="7">
        <v>15</v>
      </c>
      <c r="L30" s="7">
        <v>5</v>
      </c>
      <c r="M30" s="7">
        <v>4</v>
      </c>
      <c r="N30" s="7"/>
      <c r="O30" s="7"/>
    </row>
    <row r="31" spans="1:15" x14ac:dyDescent="0.2">
      <c r="A31" s="2">
        <v>2099</v>
      </c>
      <c r="B31" s="7">
        <v>42</v>
      </c>
      <c r="C31" s="7">
        <v>53</v>
      </c>
      <c r="D31" s="7">
        <v>0</v>
      </c>
      <c r="E31" s="7">
        <v>11</v>
      </c>
      <c r="F31" s="7">
        <v>2</v>
      </c>
      <c r="G31" s="7">
        <v>3</v>
      </c>
      <c r="H31" s="7">
        <v>1</v>
      </c>
      <c r="I31" s="7">
        <v>2</v>
      </c>
      <c r="J31" s="7">
        <v>16</v>
      </c>
      <c r="K31" s="7">
        <v>44</v>
      </c>
      <c r="L31" s="7">
        <v>0</v>
      </c>
      <c r="M31" s="7">
        <v>28</v>
      </c>
      <c r="N31" s="7"/>
      <c r="O31" s="7"/>
    </row>
    <row r="32" spans="1:15" x14ac:dyDescent="0.2">
      <c r="A32" s="2">
        <v>2119</v>
      </c>
      <c r="B32" s="7">
        <v>37</v>
      </c>
      <c r="C32" s="7">
        <v>42</v>
      </c>
      <c r="D32" s="7">
        <v>0</v>
      </c>
      <c r="E32" s="7">
        <v>5</v>
      </c>
      <c r="F32" s="7">
        <v>6</v>
      </c>
      <c r="G32" s="7">
        <v>8</v>
      </c>
      <c r="H32" s="7">
        <v>1</v>
      </c>
      <c r="I32" s="7">
        <v>3</v>
      </c>
      <c r="J32" s="7">
        <v>1</v>
      </c>
      <c r="K32" s="7">
        <v>0</v>
      </c>
      <c r="L32" s="7">
        <v>1</v>
      </c>
      <c r="M32" s="7">
        <v>0</v>
      </c>
      <c r="N32" s="7"/>
      <c r="O32" s="7"/>
    </row>
    <row r="33" spans="1:15" x14ac:dyDescent="0.2">
      <c r="A33" s="2">
        <v>2124</v>
      </c>
      <c r="B33" s="7">
        <v>4</v>
      </c>
      <c r="C33" s="7">
        <v>2</v>
      </c>
      <c r="D33" s="7">
        <v>2</v>
      </c>
      <c r="E33" s="7">
        <v>0</v>
      </c>
      <c r="F33" s="7">
        <v>7</v>
      </c>
      <c r="G33" s="7">
        <v>6</v>
      </c>
      <c r="H33" s="7">
        <v>2</v>
      </c>
      <c r="I33" s="7">
        <v>1</v>
      </c>
      <c r="J33" s="7">
        <v>2</v>
      </c>
      <c r="K33" s="7">
        <v>0</v>
      </c>
      <c r="L33" s="7">
        <v>2</v>
      </c>
      <c r="M33" s="7">
        <v>0</v>
      </c>
      <c r="N33" s="7"/>
      <c r="O33" s="7"/>
    </row>
    <row r="34" spans="1:15" x14ac:dyDescent="0.2">
      <c r="A34" s="2">
        <v>2132</v>
      </c>
      <c r="B34" s="7">
        <v>12</v>
      </c>
      <c r="C34" s="7">
        <v>14</v>
      </c>
      <c r="D34" s="7">
        <v>0</v>
      </c>
      <c r="E34" s="7">
        <v>2</v>
      </c>
      <c r="F34" s="7">
        <v>14</v>
      </c>
      <c r="G34" s="7">
        <v>21</v>
      </c>
      <c r="H34" s="7">
        <v>0</v>
      </c>
      <c r="I34" s="7">
        <v>7</v>
      </c>
      <c r="J34" s="7">
        <v>0</v>
      </c>
      <c r="K34" s="7">
        <v>2</v>
      </c>
      <c r="L34" s="7">
        <v>0</v>
      </c>
      <c r="M34" s="7">
        <v>2</v>
      </c>
      <c r="N34" s="7"/>
      <c r="O34" s="7"/>
    </row>
    <row r="35" spans="1:15" x14ac:dyDescent="0.2">
      <c r="A35" s="2">
        <v>2201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/>
      <c r="O35" s="7"/>
    </row>
    <row r="36" spans="1:15" x14ac:dyDescent="0.2">
      <c r="A36" s="2">
        <v>2232</v>
      </c>
      <c r="B36" s="7">
        <v>17</v>
      </c>
      <c r="C36" s="7">
        <v>17</v>
      </c>
      <c r="D36" s="7">
        <v>0</v>
      </c>
      <c r="E36" s="7">
        <v>0</v>
      </c>
      <c r="F36" s="7">
        <v>8</v>
      </c>
      <c r="G36" s="7">
        <v>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/>
      <c r="O36" s="7"/>
    </row>
    <row r="37" spans="1:15" x14ac:dyDescent="0.2">
      <c r="A37" s="2">
        <v>2234</v>
      </c>
      <c r="B37" s="7">
        <v>4</v>
      </c>
      <c r="C37" s="7">
        <v>3</v>
      </c>
      <c r="D37" s="7">
        <v>2</v>
      </c>
      <c r="E37" s="7">
        <v>1</v>
      </c>
      <c r="F37" s="7">
        <v>5</v>
      </c>
      <c r="G37" s="7">
        <v>5</v>
      </c>
      <c r="H37" s="7">
        <v>0</v>
      </c>
      <c r="I37" s="7">
        <v>0</v>
      </c>
      <c r="J37" s="7">
        <v>4</v>
      </c>
      <c r="K37" s="7">
        <v>3</v>
      </c>
      <c r="L37" s="7">
        <v>1</v>
      </c>
      <c r="M37" s="7">
        <v>0</v>
      </c>
      <c r="N37" s="7"/>
      <c r="O37" s="7"/>
    </row>
    <row r="38" spans="1:15" x14ac:dyDescent="0.2">
      <c r="A38" s="2">
        <v>2284</v>
      </c>
      <c r="B38" s="7">
        <v>27</v>
      </c>
      <c r="C38" s="7">
        <v>29</v>
      </c>
      <c r="D38" s="7">
        <v>5</v>
      </c>
      <c r="E38" s="7">
        <v>7</v>
      </c>
      <c r="F38" s="7">
        <v>1</v>
      </c>
      <c r="G38" s="7">
        <v>0</v>
      </c>
      <c r="H38" s="7">
        <v>1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/>
      <c r="O38" s="7"/>
    </row>
    <row r="39" spans="1:15" x14ac:dyDescent="0.2">
      <c r="A39" s="2">
        <v>2301</v>
      </c>
      <c r="B39" s="7">
        <v>28</v>
      </c>
      <c r="C39" s="7">
        <v>39</v>
      </c>
      <c r="D39" s="7">
        <v>1</v>
      </c>
      <c r="E39" s="7">
        <v>12</v>
      </c>
      <c r="F39" s="7">
        <v>11</v>
      </c>
      <c r="G39" s="7">
        <v>34</v>
      </c>
      <c r="H39" s="7">
        <v>0</v>
      </c>
      <c r="I39" s="7">
        <v>23</v>
      </c>
      <c r="J39" s="7">
        <v>29</v>
      </c>
      <c r="K39" s="7">
        <v>29</v>
      </c>
      <c r="L39" s="7">
        <v>2</v>
      </c>
      <c r="M39" s="7">
        <v>2</v>
      </c>
      <c r="N39" s="7"/>
      <c r="O39" s="7"/>
    </row>
    <row r="40" spans="1:15" x14ac:dyDescent="0.2">
      <c r="A40" s="2">
        <v>2324</v>
      </c>
      <c r="B40" s="7">
        <v>3</v>
      </c>
      <c r="C40" s="7">
        <v>4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9</v>
      </c>
      <c r="K40" s="7">
        <v>9</v>
      </c>
      <c r="L40" s="7">
        <v>4</v>
      </c>
      <c r="M40" s="7">
        <v>4</v>
      </c>
      <c r="N40" s="7"/>
      <c r="O40" s="7"/>
    </row>
    <row r="41" spans="1:15" x14ac:dyDescent="0.2">
      <c r="A41" s="2">
        <v>2338</v>
      </c>
      <c r="B41" s="7">
        <v>21</v>
      </c>
      <c r="C41" s="7">
        <v>23</v>
      </c>
      <c r="D41" s="7">
        <v>7</v>
      </c>
      <c r="E41" s="7">
        <v>9</v>
      </c>
      <c r="F41" s="7">
        <v>1</v>
      </c>
      <c r="G41" s="7">
        <v>2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/>
      <c r="O41" s="7"/>
    </row>
    <row r="42" spans="1:15" x14ac:dyDescent="0.2">
      <c r="A42" s="2">
        <v>2339</v>
      </c>
      <c r="B42" s="7">
        <v>52</v>
      </c>
      <c r="C42" s="7">
        <v>61</v>
      </c>
      <c r="D42" s="7">
        <v>1</v>
      </c>
      <c r="E42" s="7">
        <v>10</v>
      </c>
      <c r="F42" s="7">
        <v>6</v>
      </c>
      <c r="G42" s="7">
        <v>6</v>
      </c>
      <c r="H42" s="7">
        <v>0</v>
      </c>
      <c r="I42" s="7">
        <v>0</v>
      </c>
      <c r="J42" s="7">
        <v>11</v>
      </c>
      <c r="K42" s="7">
        <v>18</v>
      </c>
      <c r="L42" s="7">
        <v>0</v>
      </c>
      <c r="M42" s="7">
        <v>7</v>
      </c>
      <c r="N42" s="7"/>
      <c r="O42" s="7"/>
    </row>
    <row r="43" spans="1:15" x14ac:dyDescent="0.2">
      <c r="A43" s="2">
        <v>2399</v>
      </c>
      <c r="B43" s="7">
        <v>4</v>
      </c>
      <c r="C43" s="7">
        <v>4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2</v>
      </c>
      <c r="K43" s="7">
        <v>4</v>
      </c>
      <c r="L43" s="7">
        <v>0</v>
      </c>
      <c r="M43" s="7">
        <v>2</v>
      </c>
      <c r="N43" s="7"/>
      <c r="O43" s="7"/>
    </row>
    <row r="44" spans="1:15" x14ac:dyDescent="0.2">
      <c r="A44" s="2">
        <v>2417</v>
      </c>
      <c r="B44" s="7">
        <v>1</v>
      </c>
      <c r="C44" s="7">
        <v>1</v>
      </c>
      <c r="D44" s="7">
        <v>0</v>
      </c>
      <c r="E44" s="7">
        <v>0</v>
      </c>
      <c r="F44" s="7">
        <v>3</v>
      </c>
      <c r="G44" s="7">
        <v>4</v>
      </c>
      <c r="H44" s="7">
        <v>0</v>
      </c>
      <c r="I44" s="7">
        <v>1</v>
      </c>
      <c r="J44" s="7">
        <v>32</v>
      </c>
      <c r="K44" s="7">
        <v>23</v>
      </c>
      <c r="L44" s="7">
        <v>10</v>
      </c>
      <c r="M44" s="7">
        <v>1</v>
      </c>
      <c r="N44" s="7"/>
      <c r="O44" s="7"/>
    </row>
    <row r="45" spans="1:15" x14ac:dyDescent="0.2">
      <c r="A45" s="2">
        <v>2452</v>
      </c>
      <c r="B45" s="7">
        <v>15</v>
      </c>
      <c r="C45" s="7">
        <v>28</v>
      </c>
      <c r="D45" s="7">
        <v>4</v>
      </c>
      <c r="E45" s="7">
        <v>17</v>
      </c>
      <c r="F45" s="7">
        <v>19</v>
      </c>
      <c r="G45" s="7">
        <v>26</v>
      </c>
      <c r="H45" s="7">
        <v>3</v>
      </c>
      <c r="I45" s="7">
        <v>10</v>
      </c>
      <c r="J45" s="7">
        <v>11</v>
      </c>
      <c r="K45" s="7">
        <v>12</v>
      </c>
      <c r="L45" s="7">
        <v>0</v>
      </c>
      <c r="M45" s="7">
        <v>1</v>
      </c>
      <c r="N45" s="7"/>
      <c r="O45" s="7"/>
    </row>
    <row r="46" spans="1:15" x14ac:dyDescent="0.2">
      <c r="A46" s="2">
        <v>2536</v>
      </c>
      <c r="B46" s="7">
        <v>1</v>
      </c>
      <c r="C46" s="7">
        <v>1</v>
      </c>
      <c r="D46" s="7">
        <v>0</v>
      </c>
      <c r="E46" s="7">
        <v>0</v>
      </c>
      <c r="F46" s="7">
        <v>6</v>
      </c>
      <c r="G46" s="7">
        <v>0</v>
      </c>
      <c r="H46" s="7">
        <v>6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/>
      <c r="O46" s="7"/>
    </row>
    <row r="47" spans="1:15" x14ac:dyDescent="0.2">
      <c r="A47" s="2">
        <v>2620</v>
      </c>
      <c r="B47" s="7">
        <v>21</v>
      </c>
      <c r="C47" s="7">
        <v>31</v>
      </c>
      <c r="D47" s="7">
        <v>3</v>
      </c>
      <c r="E47" s="7">
        <v>13</v>
      </c>
      <c r="F47" s="7">
        <v>40</v>
      </c>
      <c r="G47" s="7">
        <v>55</v>
      </c>
      <c r="H47" s="7">
        <v>4</v>
      </c>
      <c r="I47" s="7">
        <v>19</v>
      </c>
      <c r="J47" s="7">
        <v>29</v>
      </c>
      <c r="K47" s="7">
        <v>26</v>
      </c>
      <c r="L47" s="7">
        <v>4</v>
      </c>
      <c r="M47" s="7">
        <v>1</v>
      </c>
      <c r="N47" s="7"/>
      <c r="O47" s="7"/>
    </row>
    <row r="48" spans="1:15" x14ac:dyDescent="0.2">
      <c r="A48" s="2">
        <v>2715</v>
      </c>
      <c r="B48" s="7">
        <v>5</v>
      </c>
      <c r="C48" s="7">
        <v>7</v>
      </c>
      <c r="D48" s="7">
        <v>0</v>
      </c>
      <c r="E48" s="7">
        <v>2</v>
      </c>
      <c r="F48" s="7">
        <v>3</v>
      </c>
      <c r="G48" s="7">
        <v>4</v>
      </c>
      <c r="H48" s="7">
        <v>0</v>
      </c>
      <c r="I48" s="7">
        <v>1</v>
      </c>
      <c r="J48" s="7">
        <v>6</v>
      </c>
      <c r="K48" s="7">
        <v>7</v>
      </c>
      <c r="L48" s="7">
        <v>0</v>
      </c>
      <c r="M48" s="7">
        <v>1</v>
      </c>
      <c r="N48" s="7"/>
      <c r="O48" s="7"/>
    </row>
    <row r="49" spans="1:15" x14ac:dyDescent="0.2">
      <c r="A49" s="2">
        <v>2720</v>
      </c>
      <c r="B49" s="7">
        <v>51</v>
      </c>
      <c r="C49" s="7">
        <v>35</v>
      </c>
      <c r="D49" s="7">
        <v>19</v>
      </c>
      <c r="E49" s="7">
        <v>3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/>
      <c r="O49" s="7"/>
    </row>
    <row r="50" spans="1:15" x14ac:dyDescent="0.2">
      <c r="A50" s="2">
        <v>2724</v>
      </c>
      <c r="B50" s="7">
        <v>32</v>
      </c>
      <c r="C50" s="7">
        <v>25</v>
      </c>
      <c r="D50" s="7">
        <v>7</v>
      </c>
      <c r="E50" s="7">
        <v>0</v>
      </c>
      <c r="F50" s="7">
        <v>10</v>
      </c>
      <c r="G50" s="7">
        <v>18</v>
      </c>
      <c r="H50" s="7">
        <v>0</v>
      </c>
      <c r="I50" s="7">
        <v>8</v>
      </c>
      <c r="J50" s="7">
        <v>0</v>
      </c>
      <c r="K50" s="7">
        <v>0</v>
      </c>
      <c r="L50" s="7">
        <v>0</v>
      </c>
      <c r="M50" s="7">
        <v>0</v>
      </c>
      <c r="N50" s="7"/>
      <c r="O50" s="7"/>
    </row>
    <row r="51" spans="1:15" x14ac:dyDescent="0.2">
      <c r="A51" s="2">
        <v>2735</v>
      </c>
      <c r="B51" s="7">
        <v>5</v>
      </c>
      <c r="C51" s="7">
        <v>8</v>
      </c>
      <c r="D51" s="7">
        <v>0</v>
      </c>
      <c r="E51" s="7">
        <v>3</v>
      </c>
      <c r="F51" s="7">
        <v>81</v>
      </c>
      <c r="G51" s="7">
        <v>88</v>
      </c>
      <c r="H51" s="7">
        <v>5</v>
      </c>
      <c r="I51" s="7">
        <v>12</v>
      </c>
      <c r="J51" s="7">
        <v>21</v>
      </c>
      <c r="K51" s="7">
        <v>28</v>
      </c>
      <c r="L51" s="7">
        <v>2</v>
      </c>
      <c r="M51" s="7">
        <v>9</v>
      </c>
      <c r="N51" s="7"/>
      <c r="O51" s="7"/>
    </row>
    <row r="52" spans="1:15" x14ac:dyDescent="0.2">
      <c r="A52" s="2">
        <v>2748</v>
      </c>
      <c r="B52" s="7">
        <v>10</v>
      </c>
      <c r="C52" s="7">
        <v>44</v>
      </c>
      <c r="D52" s="7">
        <v>0</v>
      </c>
      <c r="E52" s="7">
        <v>34</v>
      </c>
      <c r="F52" s="7">
        <v>0</v>
      </c>
      <c r="G52" s="7">
        <v>8</v>
      </c>
      <c r="H52" s="7">
        <v>0</v>
      </c>
      <c r="I52" s="7">
        <v>8</v>
      </c>
      <c r="J52" s="7">
        <v>10</v>
      </c>
      <c r="K52" s="7">
        <v>16</v>
      </c>
      <c r="L52" s="7">
        <v>0</v>
      </c>
      <c r="M52" s="7">
        <v>6</v>
      </c>
      <c r="N52" s="7"/>
      <c r="O52" s="7"/>
    </row>
    <row r="53" spans="1:15" x14ac:dyDescent="0.2">
      <c r="A53" s="2">
        <v>2767</v>
      </c>
      <c r="B53" s="7">
        <v>28</v>
      </c>
      <c r="C53" s="7">
        <v>30</v>
      </c>
      <c r="D53" s="7">
        <v>2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9</v>
      </c>
      <c r="K53" s="7">
        <v>1</v>
      </c>
      <c r="L53" s="7">
        <v>8</v>
      </c>
      <c r="M53" s="7">
        <v>0</v>
      </c>
      <c r="N53" s="7"/>
      <c r="O53" s="7"/>
    </row>
    <row r="54" spans="1:15" x14ac:dyDescent="0.2">
      <c r="A54" s="2">
        <v>2773</v>
      </c>
      <c r="B54" s="7">
        <v>2</v>
      </c>
      <c r="C54" s="7">
        <v>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/>
      <c r="O54" s="7"/>
    </row>
    <row r="55" spans="1:15" x14ac:dyDescent="0.2">
      <c r="A55" s="2">
        <v>2775</v>
      </c>
      <c r="B55" s="7">
        <v>8</v>
      </c>
      <c r="C55" s="7">
        <v>3</v>
      </c>
      <c r="D55" s="7">
        <v>5</v>
      </c>
      <c r="E55" s="7">
        <v>0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/>
      <c r="O55" s="7"/>
    </row>
    <row r="56" spans="1:15" x14ac:dyDescent="0.2">
      <c r="A56" s="2">
        <v>2781</v>
      </c>
      <c r="B56" s="7">
        <v>7</v>
      </c>
      <c r="C56" s="7">
        <v>5</v>
      </c>
      <c r="D56" s="7">
        <v>2</v>
      </c>
      <c r="E56" s="7">
        <v>0</v>
      </c>
      <c r="F56" s="7">
        <v>21</v>
      </c>
      <c r="G56" s="7">
        <v>21</v>
      </c>
      <c r="H56" s="7">
        <v>1</v>
      </c>
      <c r="I56" s="7">
        <v>1</v>
      </c>
      <c r="J56" s="7">
        <v>0</v>
      </c>
      <c r="K56" s="7">
        <v>0</v>
      </c>
      <c r="L56" s="7">
        <v>0</v>
      </c>
      <c r="M56" s="7">
        <v>0</v>
      </c>
      <c r="N56" s="7"/>
      <c r="O56" s="7"/>
    </row>
    <row r="57" spans="1:15" x14ac:dyDescent="0.2">
      <c r="A57" s="2">
        <v>2789</v>
      </c>
      <c r="B57" s="7">
        <v>37</v>
      </c>
      <c r="C57" s="7">
        <v>48</v>
      </c>
      <c r="D57" s="7">
        <v>1</v>
      </c>
      <c r="E57" s="7">
        <v>12</v>
      </c>
      <c r="F57" s="7">
        <v>6</v>
      </c>
      <c r="G57" s="7">
        <v>9</v>
      </c>
      <c r="H57" s="7">
        <v>1</v>
      </c>
      <c r="I57" s="7">
        <v>4</v>
      </c>
      <c r="J57" s="7">
        <v>17</v>
      </c>
      <c r="K57" s="7">
        <v>15</v>
      </c>
      <c r="L57" s="7">
        <v>2</v>
      </c>
      <c r="M57" s="7">
        <v>0</v>
      </c>
      <c r="N57" s="7"/>
      <c r="O57" s="7"/>
    </row>
    <row r="58" spans="1:15" x14ac:dyDescent="0.2">
      <c r="A58" s="2">
        <v>2791</v>
      </c>
      <c r="B58" s="7">
        <v>1</v>
      </c>
      <c r="C58" s="7">
        <v>1</v>
      </c>
      <c r="D58" s="7">
        <v>0</v>
      </c>
      <c r="E58" s="7">
        <v>0</v>
      </c>
      <c r="F58" s="7">
        <v>2</v>
      </c>
      <c r="G58" s="7">
        <v>2</v>
      </c>
      <c r="H58" s="7">
        <v>0</v>
      </c>
      <c r="I58" s="7">
        <v>0</v>
      </c>
      <c r="J58" s="7">
        <v>3</v>
      </c>
      <c r="K58" s="7">
        <v>0</v>
      </c>
      <c r="L58" s="7">
        <v>3</v>
      </c>
      <c r="M58" s="7">
        <v>0</v>
      </c>
      <c r="N58" s="7"/>
      <c r="O58" s="7"/>
    </row>
    <row r="59" spans="1:15" x14ac:dyDescent="0.2">
      <c r="A59" s="2">
        <v>2818</v>
      </c>
      <c r="B59" s="7">
        <v>1</v>
      </c>
      <c r="C59" s="7">
        <v>0</v>
      </c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/>
      <c r="O59" s="7"/>
    </row>
    <row r="60" spans="1:15" x14ac:dyDescent="0.2">
      <c r="A60" s="2">
        <v>2850</v>
      </c>
      <c r="B60" s="7">
        <v>40</v>
      </c>
      <c r="C60" s="7">
        <v>36</v>
      </c>
      <c r="D60" s="7">
        <v>9</v>
      </c>
      <c r="E60" s="7">
        <v>5</v>
      </c>
      <c r="F60" s="7">
        <v>9</v>
      </c>
      <c r="G60" s="7">
        <v>8</v>
      </c>
      <c r="H60" s="7">
        <v>1</v>
      </c>
      <c r="I60" s="7">
        <v>0</v>
      </c>
      <c r="J60" s="7">
        <v>1</v>
      </c>
      <c r="K60" s="7">
        <v>10</v>
      </c>
      <c r="L60" s="7">
        <v>0</v>
      </c>
      <c r="M60" s="7">
        <v>9</v>
      </c>
      <c r="N60" s="7"/>
      <c r="O60" s="7"/>
    </row>
    <row r="61" spans="1:15" x14ac:dyDescent="0.2">
      <c r="A61" s="2">
        <v>2855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25</v>
      </c>
      <c r="K61" s="7">
        <v>59</v>
      </c>
      <c r="L61" s="7">
        <v>0</v>
      </c>
      <c r="M61" s="7">
        <v>34</v>
      </c>
      <c r="N61" s="7"/>
      <c r="O61" s="7"/>
    </row>
    <row r="62" spans="1:15" x14ac:dyDescent="0.2">
      <c r="A62" s="31">
        <v>2892</v>
      </c>
      <c r="B62" s="7">
        <v>8</v>
      </c>
      <c r="C62" s="7">
        <v>7</v>
      </c>
      <c r="D62" s="7">
        <v>5</v>
      </c>
      <c r="E62" s="7">
        <v>4</v>
      </c>
      <c r="F62" s="7">
        <v>47</v>
      </c>
      <c r="G62" s="7">
        <v>54</v>
      </c>
      <c r="H62" s="7">
        <v>1</v>
      </c>
      <c r="I62" s="7">
        <v>8</v>
      </c>
      <c r="J62" s="7">
        <v>0</v>
      </c>
      <c r="K62" s="7">
        <v>0</v>
      </c>
      <c r="L62" s="7">
        <v>0</v>
      </c>
      <c r="M62" s="7">
        <v>0</v>
      </c>
      <c r="N62" s="7"/>
      <c r="O62" s="7"/>
    </row>
    <row r="63" spans="1:15" x14ac:dyDescent="0.2">
      <c r="A63" s="31">
        <v>2893</v>
      </c>
      <c r="B63" s="7">
        <v>43</v>
      </c>
      <c r="C63" s="7">
        <v>53</v>
      </c>
      <c r="D63" s="7">
        <v>2</v>
      </c>
      <c r="E63" s="7">
        <v>12</v>
      </c>
      <c r="F63" s="7">
        <v>2</v>
      </c>
      <c r="G63" s="7">
        <v>4</v>
      </c>
      <c r="H63" s="7">
        <v>0</v>
      </c>
      <c r="I63" s="7">
        <v>2</v>
      </c>
      <c r="J63" s="7">
        <v>24</v>
      </c>
      <c r="K63" s="7">
        <v>22</v>
      </c>
      <c r="L63" s="7">
        <v>2</v>
      </c>
      <c r="M63" s="7">
        <v>0</v>
      </c>
      <c r="N63" s="7"/>
      <c r="O63" s="7"/>
    </row>
    <row r="64" spans="1:15" x14ac:dyDescent="0.2">
      <c r="A64" s="31">
        <v>2919</v>
      </c>
      <c r="B64" s="7">
        <v>1</v>
      </c>
      <c r="C64" s="7">
        <v>1</v>
      </c>
      <c r="D64" s="7">
        <v>1</v>
      </c>
      <c r="E64" s="7">
        <v>1</v>
      </c>
      <c r="F64" s="7">
        <v>0</v>
      </c>
      <c r="G64" s="7">
        <v>2</v>
      </c>
      <c r="H64" s="7">
        <v>0</v>
      </c>
      <c r="I64" s="7">
        <v>2</v>
      </c>
      <c r="J64" s="7">
        <v>0</v>
      </c>
      <c r="K64" s="7">
        <v>0</v>
      </c>
      <c r="L64" s="7">
        <v>0</v>
      </c>
      <c r="M64" s="7">
        <v>0</v>
      </c>
      <c r="N64" s="7"/>
      <c r="O64" s="7"/>
    </row>
    <row r="65" spans="1:15" x14ac:dyDescent="0.2">
      <c r="A65" s="31">
        <v>2940</v>
      </c>
      <c r="B65" s="7">
        <v>6</v>
      </c>
      <c r="C65" s="7">
        <v>4</v>
      </c>
      <c r="D65" s="7">
        <v>3</v>
      </c>
      <c r="E65" s="7">
        <v>1</v>
      </c>
      <c r="F65" s="7">
        <v>1</v>
      </c>
      <c r="G65" s="7">
        <v>2</v>
      </c>
      <c r="H65" s="7">
        <v>0</v>
      </c>
      <c r="I65" s="7">
        <v>1</v>
      </c>
      <c r="J65" s="7">
        <v>6</v>
      </c>
      <c r="K65" s="7">
        <v>6</v>
      </c>
      <c r="L65" s="7">
        <v>0</v>
      </c>
      <c r="M65" s="7">
        <v>0</v>
      </c>
      <c r="N65" s="7"/>
      <c r="O65" s="7"/>
    </row>
    <row r="66" spans="1:15" x14ac:dyDescent="0.2">
      <c r="A66" s="31">
        <v>2966</v>
      </c>
      <c r="B66" s="7">
        <v>30</v>
      </c>
      <c r="C66" s="7">
        <v>29</v>
      </c>
      <c r="D66" s="7">
        <v>2</v>
      </c>
      <c r="E66" s="7">
        <v>1</v>
      </c>
      <c r="F66" s="7">
        <v>21</v>
      </c>
      <c r="G66" s="7">
        <v>26</v>
      </c>
      <c r="H66" s="7">
        <v>2</v>
      </c>
      <c r="I66" s="7">
        <v>7</v>
      </c>
      <c r="J66" s="7">
        <v>2</v>
      </c>
      <c r="K66" s="7">
        <v>0</v>
      </c>
      <c r="L66" s="7">
        <v>2</v>
      </c>
      <c r="M66" s="7">
        <v>0</v>
      </c>
      <c r="N66" s="7"/>
      <c r="O66" s="7"/>
    </row>
    <row r="67" spans="1:15" x14ac:dyDescent="0.2">
      <c r="A67" s="31">
        <v>2990</v>
      </c>
      <c r="B67" s="7">
        <v>2</v>
      </c>
      <c r="C67" s="7">
        <v>2</v>
      </c>
      <c r="D67" s="7">
        <v>1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/>
      <c r="O67" s="7"/>
    </row>
    <row r="68" spans="1:15" x14ac:dyDescent="0.2">
      <c r="A68" s="31">
        <v>3012</v>
      </c>
      <c r="B68" s="7">
        <v>3</v>
      </c>
      <c r="C68" s="7">
        <v>4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/>
      <c r="O68" s="7"/>
    </row>
    <row r="69" spans="1:15" x14ac:dyDescent="0.2">
      <c r="A69" s="31">
        <v>3021</v>
      </c>
      <c r="B69" s="7">
        <v>9</v>
      </c>
      <c r="C69" s="7">
        <v>4</v>
      </c>
      <c r="D69" s="7">
        <v>5</v>
      </c>
      <c r="E69" s="7">
        <v>0</v>
      </c>
      <c r="F69" s="7">
        <v>2</v>
      </c>
      <c r="G69" s="7">
        <v>2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/>
      <c r="O69" s="7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2" workbookViewId="0">
      <pane ySplit="3060" topLeftCell="A2"/>
      <selection activeCell="P5" sqref="P5"/>
      <selection pane="bottomLeft" activeCell="B10" sqref="B10"/>
    </sheetView>
  </sheetViews>
  <sheetFormatPr baseColWidth="10" defaultRowHeight="16" x14ac:dyDescent="0.2"/>
  <sheetData>
    <row r="1" spans="1:16" ht="17" x14ac:dyDescent="0.2">
      <c r="A1" s="1"/>
      <c r="B1" s="33" t="s">
        <v>3</v>
      </c>
      <c r="C1" s="33"/>
      <c r="D1" s="33"/>
      <c r="E1" s="33"/>
      <c r="F1" s="33" t="s">
        <v>8</v>
      </c>
      <c r="G1" s="33"/>
      <c r="H1" s="33"/>
      <c r="I1" s="33"/>
      <c r="J1" s="33" t="s">
        <v>9</v>
      </c>
      <c r="K1" s="33"/>
      <c r="L1" s="33"/>
      <c r="M1" s="33"/>
      <c r="N1" s="12" t="s">
        <v>14</v>
      </c>
      <c r="O1" s="1"/>
    </row>
    <row r="2" spans="1:16" ht="48" x14ac:dyDescent="0.2">
      <c r="A2" s="9" t="s">
        <v>16</v>
      </c>
      <c r="B2" s="8">
        <f>(B7-D7)/C7</f>
        <v>0.95107398568019097</v>
      </c>
      <c r="C2" s="27" t="s">
        <v>37</v>
      </c>
      <c r="D2" s="27" t="s">
        <v>38</v>
      </c>
      <c r="E2" s="27"/>
      <c r="F2" s="8">
        <f>(F7-H7)/G7</f>
        <v>0.9422382671480144</v>
      </c>
      <c r="G2" s="29" t="s">
        <v>37</v>
      </c>
      <c r="H2" s="29" t="s">
        <v>38</v>
      </c>
      <c r="I2" s="27"/>
      <c r="J2" s="8">
        <f>(J7-L7)/K7</f>
        <v>0.74285714285714288</v>
      </c>
      <c r="K2" s="29" t="s">
        <v>37</v>
      </c>
      <c r="L2" s="29" t="s">
        <v>38</v>
      </c>
      <c r="M2" s="27"/>
      <c r="N2" s="10">
        <f>(B7+F7+J7-D7-H7-L7)/(C7+G7+K7)</f>
        <v>0.90642939150401836</v>
      </c>
      <c r="O2" s="29" t="s">
        <v>37</v>
      </c>
      <c r="P2" s="29" t="s">
        <v>38</v>
      </c>
    </row>
    <row r="3" spans="1:16" ht="17" x14ac:dyDescent="0.2">
      <c r="A3" s="9" t="s">
        <v>12</v>
      </c>
      <c r="B3" s="8">
        <f>1-E7/C7</f>
        <v>0.95107398568019097</v>
      </c>
      <c r="C3" s="8">
        <f>1-E8/C8</f>
        <v>0.93633952254641906</v>
      </c>
      <c r="D3" s="8">
        <f>1-E9/C9</f>
        <v>0.96312364425162689</v>
      </c>
      <c r="E3" s="27"/>
      <c r="F3" s="8">
        <f>1-I7/G7</f>
        <v>0.9422382671480144</v>
      </c>
      <c r="G3" s="8">
        <f>1-I8/G8</f>
        <v>0.92561983471074383</v>
      </c>
      <c r="H3" s="8">
        <f>1-I9/G9</f>
        <v>0.95512820512820518</v>
      </c>
      <c r="I3" s="27"/>
      <c r="J3" s="8">
        <f>1-M7/K7</f>
        <v>0.74285714285714288</v>
      </c>
      <c r="K3" s="8">
        <f>1-M8/K8</f>
        <v>0.83766233766233766</v>
      </c>
      <c r="L3" s="8">
        <f>1-M9/K9</f>
        <v>0.66836734693877553</v>
      </c>
      <c r="M3" s="27"/>
      <c r="N3" s="10">
        <v>0.90600000000000003</v>
      </c>
      <c r="O3" s="10">
        <f>(B8+F8+J8-D8-H8-L8)/(C8+G8+K8)</f>
        <v>0.91332470892626128</v>
      </c>
      <c r="P3" s="10">
        <f>(B9+F9+J9-D9-H9-L9)/(C9+G9+K9)</f>
        <v>0.90092879256965941</v>
      </c>
    </row>
    <row r="4" spans="1:16" ht="17" x14ac:dyDescent="0.2">
      <c r="A4" s="9" t="s">
        <v>13</v>
      </c>
      <c r="B4" s="8">
        <f>(B7-D7)/B7</f>
        <v>0.89651293588301462</v>
      </c>
      <c r="C4" s="8">
        <f>(B8-D8)/B8</f>
        <v>0.93139841688654357</v>
      </c>
      <c r="D4" s="8">
        <f>(B9-D9)/B9</f>
        <v>0.87058823529411766</v>
      </c>
      <c r="E4" s="27"/>
      <c r="F4" s="8">
        <f>(F7-H7)/F7</f>
        <v>0.97570093457943929</v>
      </c>
      <c r="G4" s="8">
        <f>(F8-H8)/F8</f>
        <v>0.97391304347826091</v>
      </c>
      <c r="H4" s="8">
        <f>(F9-H9)/F9</f>
        <v>0.9770491803278688</v>
      </c>
      <c r="I4" s="27"/>
      <c r="J4" s="8">
        <f>(J7-L7)/J7</f>
        <v>0.72625698324022347</v>
      </c>
      <c r="K4" s="8">
        <f>(J8-L8)/J8</f>
        <v>0.82165605095541405</v>
      </c>
      <c r="L4" s="8">
        <f>(J9-L9)/J9</f>
        <v>0.65174129353233834</v>
      </c>
      <c r="M4" s="27"/>
      <c r="N4" s="10">
        <f>(B7+F7+J7-D7-H7-L7)/(B7+F7+J7)</f>
        <v>0.88608305274971944</v>
      </c>
      <c r="O4" s="10">
        <f>(B8+F8+J8-D8-H8-L8)/(B8+F8+J8)</f>
        <v>0.92167101827676245</v>
      </c>
      <c r="P4" s="10">
        <f>(B9+F9+J9-D9-H9-L9)/(B9+F9+J9)</f>
        <v>0.85925196850393704</v>
      </c>
    </row>
    <row r="5" spans="1:16" ht="17" x14ac:dyDescent="0.2">
      <c r="A5" s="9" t="s">
        <v>36</v>
      </c>
      <c r="B5" s="30">
        <f>2*B3*B4/(B3+B4)</f>
        <v>0.92298784018529256</v>
      </c>
      <c r="C5" s="30">
        <f>2*C3*C4/(C3+C4)</f>
        <v>0.93386243386243395</v>
      </c>
      <c r="D5" s="30">
        <f>2*D3*D4/(D3+D4)</f>
        <v>0.91452111225540678</v>
      </c>
      <c r="E5" s="27"/>
      <c r="F5" s="30">
        <f>2*F3*F4/(F3+F4)</f>
        <v>0.95867768595041325</v>
      </c>
      <c r="G5" s="30">
        <f>2*G3*G4/(G3+G4)</f>
        <v>0.94915254237288138</v>
      </c>
      <c r="H5" s="30">
        <f>2*H3*H4/(H3+H4)</f>
        <v>0.96596434359805516</v>
      </c>
      <c r="I5" s="27"/>
      <c r="J5" s="30">
        <f>2*J3*J4/(J3+J4)</f>
        <v>0.7344632768361582</v>
      </c>
      <c r="K5" s="30">
        <f>2*K3*K4/(K3+K4)</f>
        <v>0.82958199356913187</v>
      </c>
      <c r="L5" s="30">
        <f>2*L3*L4/(L3+L4)</f>
        <v>0.65994962216624697</v>
      </c>
      <c r="M5" s="27"/>
      <c r="N5" s="30">
        <f>2*N3*N4/(N3+N4)</f>
        <v>0.89593084936489586</v>
      </c>
      <c r="O5" s="30">
        <f>2*O3*O4/(O3+O4)</f>
        <v>0.91747888239116304</v>
      </c>
      <c r="P5" s="30">
        <f>2*P3*P4/(P3+P4)</f>
        <v>0.87959697732997488</v>
      </c>
    </row>
    <row r="6" spans="1:16" x14ac:dyDescent="0.2">
      <c r="A6" s="2" t="s">
        <v>2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4</v>
      </c>
      <c r="K6" s="5" t="s">
        <v>5</v>
      </c>
      <c r="L6" s="5" t="s">
        <v>6</v>
      </c>
      <c r="M6" s="5" t="s">
        <v>7</v>
      </c>
      <c r="N6" s="2" t="s">
        <v>0</v>
      </c>
      <c r="O6" s="2" t="s">
        <v>11</v>
      </c>
    </row>
    <row r="7" spans="1:16" x14ac:dyDescent="0.2">
      <c r="A7" s="3" t="s">
        <v>1</v>
      </c>
      <c r="B7" s="3">
        <f t="shared" ref="B7:O8" si="0">SUM(B10:B72)</f>
        <v>889</v>
      </c>
      <c r="C7" s="3">
        <f t="shared" si="0"/>
        <v>838</v>
      </c>
      <c r="D7" s="3">
        <f t="shared" si="0"/>
        <v>92</v>
      </c>
      <c r="E7" s="3">
        <f t="shared" si="0"/>
        <v>41</v>
      </c>
      <c r="F7" s="3">
        <f t="shared" si="0"/>
        <v>535</v>
      </c>
      <c r="G7" s="3">
        <f t="shared" si="0"/>
        <v>554</v>
      </c>
      <c r="H7" s="3">
        <f t="shared" si="0"/>
        <v>13</v>
      </c>
      <c r="I7" s="3">
        <f t="shared" si="0"/>
        <v>32</v>
      </c>
      <c r="J7" s="3">
        <f t="shared" si="0"/>
        <v>358</v>
      </c>
      <c r="K7" s="3">
        <f t="shared" si="0"/>
        <v>350</v>
      </c>
      <c r="L7" s="3">
        <f t="shared" si="0"/>
        <v>98</v>
      </c>
      <c r="M7" s="3">
        <f t="shared" si="0"/>
        <v>90</v>
      </c>
      <c r="N7" s="3">
        <f t="shared" si="0"/>
        <v>0</v>
      </c>
      <c r="O7" s="3">
        <f t="shared" si="0"/>
        <v>0</v>
      </c>
    </row>
    <row r="8" spans="1:16" x14ac:dyDescent="0.2">
      <c r="A8" s="3" t="s">
        <v>37</v>
      </c>
      <c r="B8" s="3">
        <f>SUM(B10:B29)</f>
        <v>379</v>
      </c>
      <c r="C8" s="3">
        <f>SUM(C10:C29)</f>
        <v>377</v>
      </c>
      <c r="D8" s="3">
        <f>SUM(D10:D29)</f>
        <v>26</v>
      </c>
      <c r="E8" s="3">
        <f>SUM(E10:E29)</f>
        <v>24</v>
      </c>
      <c r="F8" s="3">
        <f>SUM(F10:F29)</f>
        <v>230</v>
      </c>
      <c r="G8" s="3">
        <f>SUM(G10:G29)</f>
        <v>242</v>
      </c>
      <c r="H8" s="3">
        <f>SUM(H10:H29)</f>
        <v>6</v>
      </c>
      <c r="I8" s="3">
        <f>SUM(I10:I29)</f>
        <v>18</v>
      </c>
      <c r="J8" s="3">
        <f>SUM(J10:J29)</f>
        <v>157</v>
      </c>
      <c r="K8" s="3">
        <f>SUM(K10:K29)</f>
        <v>154</v>
      </c>
      <c r="L8" s="3">
        <f>SUM(L10:L29)</f>
        <v>28</v>
      </c>
      <c r="M8" s="3">
        <f>SUM(M10:M29)</f>
        <v>25</v>
      </c>
      <c r="N8" s="3"/>
      <c r="O8" s="3"/>
    </row>
    <row r="9" spans="1:16" x14ac:dyDescent="0.2">
      <c r="A9" s="3" t="s">
        <v>38</v>
      </c>
      <c r="B9" s="3">
        <f>SUM(B30:B64)</f>
        <v>510</v>
      </c>
      <c r="C9" s="3">
        <f>SUM(C30:C64)</f>
        <v>461</v>
      </c>
      <c r="D9" s="3">
        <f>SUM(D30:D64)</f>
        <v>66</v>
      </c>
      <c r="E9" s="3">
        <f>SUM(E30:E64)</f>
        <v>17</v>
      </c>
      <c r="F9" s="3">
        <f>SUM(F30:F64)</f>
        <v>305</v>
      </c>
      <c r="G9" s="3">
        <f>SUM(G30:G64)</f>
        <v>312</v>
      </c>
      <c r="H9" s="3">
        <f>SUM(H30:H64)</f>
        <v>7</v>
      </c>
      <c r="I9" s="3">
        <f>SUM(I30:I64)</f>
        <v>14</v>
      </c>
      <c r="J9" s="3">
        <f>SUM(J30:J64)</f>
        <v>201</v>
      </c>
      <c r="K9" s="3">
        <f>SUM(K30:K64)</f>
        <v>196</v>
      </c>
      <c r="L9" s="3">
        <f>SUM(L30:L64)</f>
        <v>70</v>
      </c>
      <c r="M9" s="3">
        <f>SUM(M30:M64)</f>
        <v>65</v>
      </c>
      <c r="N9" s="3"/>
      <c r="O9" s="3"/>
    </row>
    <row r="10" spans="1:16" x14ac:dyDescent="0.2">
      <c r="A10" s="2">
        <v>1029</v>
      </c>
      <c r="B10" s="2">
        <v>10</v>
      </c>
      <c r="C10" s="2">
        <v>11</v>
      </c>
      <c r="D10" s="2">
        <v>3</v>
      </c>
      <c r="E10" s="2">
        <v>4</v>
      </c>
      <c r="F10" s="2">
        <v>15</v>
      </c>
      <c r="G10" s="2">
        <v>18</v>
      </c>
      <c r="H10" s="2">
        <v>0</v>
      </c>
      <c r="I10" s="2">
        <v>3</v>
      </c>
      <c r="J10" s="2">
        <v>1</v>
      </c>
      <c r="K10" s="2">
        <v>0</v>
      </c>
      <c r="L10" s="2">
        <v>1</v>
      </c>
      <c r="M10" s="2">
        <v>0</v>
      </c>
      <c r="N10" s="2"/>
      <c r="O10" s="2"/>
      <c r="P10" s="2"/>
    </row>
    <row r="11" spans="1:16" x14ac:dyDescent="0.2">
      <c r="A11" s="2">
        <v>1155</v>
      </c>
      <c r="B11" s="2">
        <v>2</v>
      </c>
      <c r="C11" s="2">
        <v>2</v>
      </c>
      <c r="D11" s="2">
        <v>1</v>
      </c>
      <c r="E11" s="2">
        <v>1</v>
      </c>
      <c r="F11" s="2">
        <v>15</v>
      </c>
      <c r="G11" s="2">
        <v>24</v>
      </c>
      <c r="H11" s="2">
        <v>1</v>
      </c>
      <c r="I11" s="2">
        <v>10</v>
      </c>
      <c r="J11" s="2">
        <v>39</v>
      </c>
      <c r="K11" s="2">
        <v>40</v>
      </c>
      <c r="L11" s="2">
        <v>6</v>
      </c>
      <c r="M11" s="2">
        <v>7</v>
      </c>
      <c r="N11" s="2"/>
      <c r="O11" s="2"/>
      <c r="P11" s="2"/>
    </row>
    <row r="12" spans="1:16" x14ac:dyDescent="0.2">
      <c r="A12" s="2">
        <v>1163</v>
      </c>
      <c r="B12" s="2">
        <v>10</v>
      </c>
      <c r="C12" s="2">
        <v>9</v>
      </c>
      <c r="D12" s="2">
        <v>4</v>
      </c>
      <c r="E12" s="2">
        <v>3</v>
      </c>
      <c r="F12" s="2">
        <v>12</v>
      </c>
      <c r="G12" s="2">
        <v>12</v>
      </c>
      <c r="H12" s="2">
        <v>0</v>
      </c>
      <c r="I12" s="2">
        <v>0</v>
      </c>
      <c r="J12" s="2">
        <v>11</v>
      </c>
      <c r="K12" s="2">
        <v>11</v>
      </c>
      <c r="L12" s="2">
        <v>2</v>
      </c>
      <c r="M12" s="2">
        <v>2</v>
      </c>
      <c r="N12" s="2"/>
      <c r="O12" s="2"/>
      <c r="P12" s="2"/>
    </row>
    <row r="13" spans="1:16" x14ac:dyDescent="0.2">
      <c r="A13" s="2">
        <v>1206</v>
      </c>
      <c r="B13" s="2">
        <v>1</v>
      </c>
      <c r="C13" s="2">
        <v>3</v>
      </c>
      <c r="D13" s="2">
        <v>0</v>
      </c>
      <c r="E13" s="2">
        <v>2</v>
      </c>
      <c r="F13" s="2">
        <v>4</v>
      </c>
      <c r="G13" s="2">
        <v>0</v>
      </c>
      <c r="H13" s="2">
        <v>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/>
      <c r="O13" s="2"/>
      <c r="P13" s="2"/>
    </row>
    <row r="14" spans="1:16" x14ac:dyDescent="0.2">
      <c r="A14" s="2">
        <v>1318</v>
      </c>
      <c r="B14" s="2">
        <v>10</v>
      </c>
      <c r="C14" s="2">
        <v>10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/>
      <c r="O14" s="2"/>
      <c r="P14" s="2"/>
    </row>
    <row r="15" spans="1:16" x14ac:dyDescent="0.2">
      <c r="A15" s="2">
        <v>1322</v>
      </c>
      <c r="B15" s="2">
        <v>4</v>
      </c>
      <c r="C15" s="2">
        <v>3</v>
      </c>
      <c r="D15" s="2">
        <v>1</v>
      </c>
      <c r="E15" s="2">
        <v>0</v>
      </c>
      <c r="F15" s="2">
        <v>2</v>
      </c>
      <c r="G15" s="2">
        <v>2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/>
      <c r="O15" s="2"/>
      <c r="P15" s="2"/>
    </row>
    <row r="16" spans="1:16" x14ac:dyDescent="0.2">
      <c r="A16" s="2">
        <v>1336</v>
      </c>
      <c r="B16" s="2">
        <v>18</v>
      </c>
      <c r="C16" s="2">
        <v>19</v>
      </c>
      <c r="D16" s="2">
        <v>0</v>
      </c>
      <c r="E16" s="2">
        <v>1</v>
      </c>
      <c r="F16" s="2">
        <v>9</v>
      </c>
      <c r="G16" s="2">
        <v>9</v>
      </c>
      <c r="H16" s="2">
        <v>0</v>
      </c>
      <c r="I16" s="2">
        <v>0</v>
      </c>
      <c r="J16" s="2">
        <v>11</v>
      </c>
      <c r="K16" s="2">
        <v>10</v>
      </c>
      <c r="L16" s="2">
        <v>1</v>
      </c>
      <c r="M16" s="2">
        <v>0</v>
      </c>
      <c r="N16" s="2"/>
      <c r="O16" s="2"/>
      <c r="P16" s="2"/>
    </row>
    <row r="17" spans="1:16" x14ac:dyDescent="0.2">
      <c r="A17" s="2">
        <v>1347</v>
      </c>
      <c r="B17" s="2">
        <v>60</v>
      </c>
      <c r="C17" s="2">
        <v>61</v>
      </c>
      <c r="D17" s="2">
        <v>3</v>
      </c>
      <c r="E17" s="2">
        <v>4</v>
      </c>
      <c r="F17" s="2">
        <v>3</v>
      </c>
      <c r="G17" s="2">
        <v>3</v>
      </c>
      <c r="H17" s="2">
        <v>0</v>
      </c>
      <c r="I17" s="2">
        <v>0</v>
      </c>
      <c r="J17" s="2">
        <v>12</v>
      </c>
      <c r="K17" s="2">
        <v>11</v>
      </c>
      <c r="L17" s="2">
        <v>1</v>
      </c>
      <c r="M17" s="2">
        <v>0</v>
      </c>
      <c r="N17" s="2"/>
      <c r="O17" s="2"/>
      <c r="P17" s="2"/>
    </row>
    <row r="18" spans="1:16" x14ac:dyDescent="0.2">
      <c r="A18" s="2">
        <v>1348</v>
      </c>
      <c r="B18" s="2">
        <v>90</v>
      </c>
      <c r="C18" s="2">
        <v>88</v>
      </c>
      <c r="D18" s="2">
        <v>3</v>
      </c>
      <c r="E18" s="2">
        <v>1</v>
      </c>
      <c r="F18" s="2">
        <v>2</v>
      </c>
      <c r="G18" s="2">
        <v>2</v>
      </c>
      <c r="H18" s="2">
        <v>0</v>
      </c>
      <c r="I18" s="2">
        <v>0</v>
      </c>
      <c r="J18" s="2">
        <v>5</v>
      </c>
      <c r="K18" s="2">
        <v>7</v>
      </c>
      <c r="L18" s="2">
        <v>0</v>
      </c>
      <c r="M18" s="2">
        <v>2</v>
      </c>
      <c r="N18" s="2"/>
      <c r="O18" s="2"/>
      <c r="P18" s="2"/>
    </row>
    <row r="19" spans="1:16" x14ac:dyDescent="0.2">
      <c r="A19" s="2">
        <v>1364</v>
      </c>
      <c r="B19" s="2">
        <v>16</v>
      </c>
      <c r="C19" s="2">
        <v>15</v>
      </c>
      <c r="D19" s="2">
        <v>1</v>
      </c>
      <c r="E19" s="2">
        <v>0</v>
      </c>
      <c r="F19" s="2">
        <v>6</v>
      </c>
      <c r="G19" s="2">
        <v>6</v>
      </c>
      <c r="H19" s="2">
        <v>0</v>
      </c>
      <c r="I19" s="2">
        <v>0</v>
      </c>
      <c r="J19" s="2">
        <v>5</v>
      </c>
      <c r="K19" s="2">
        <v>1</v>
      </c>
      <c r="L19" s="2">
        <v>4</v>
      </c>
      <c r="M19" s="2">
        <v>0</v>
      </c>
      <c r="N19" s="2"/>
      <c r="O19" s="2"/>
      <c r="P19" s="2"/>
    </row>
    <row r="20" spans="1:16" x14ac:dyDescent="0.2">
      <c r="A20" s="2">
        <v>1495</v>
      </c>
      <c r="B20" s="2">
        <v>11</v>
      </c>
      <c r="C20" s="2">
        <v>12</v>
      </c>
      <c r="D20" s="2">
        <v>0</v>
      </c>
      <c r="E20" s="2">
        <v>1</v>
      </c>
      <c r="F20" s="2">
        <v>17</v>
      </c>
      <c r="G20" s="2">
        <v>17</v>
      </c>
      <c r="H20" s="2">
        <v>0</v>
      </c>
      <c r="I20" s="2">
        <v>0</v>
      </c>
      <c r="J20" s="2">
        <v>1</v>
      </c>
      <c r="K20" s="2">
        <v>2</v>
      </c>
      <c r="L20" s="2">
        <v>0</v>
      </c>
      <c r="M20" s="2">
        <v>1</v>
      </c>
      <c r="N20" s="2"/>
      <c r="O20" s="2"/>
      <c r="P20" s="2"/>
    </row>
    <row r="21" spans="1:16" x14ac:dyDescent="0.2">
      <c r="A21" s="2">
        <v>1507</v>
      </c>
      <c r="B21" s="2">
        <v>24</v>
      </c>
      <c r="C21" s="2">
        <v>27</v>
      </c>
      <c r="D21" s="2">
        <v>0</v>
      </c>
      <c r="E21" s="2">
        <v>3</v>
      </c>
      <c r="F21" s="2">
        <v>32</v>
      </c>
      <c r="G21" s="2">
        <v>33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/>
      <c r="O21" s="2"/>
      <c r="P21" s="2"/>
    </row>
    <row r="22" spans="1:16" x14ac:dyDescent="0.2">
      <c r="A22" s="2">
        <v>1536</v>
      </c>
      <c r="B22" s="2">
        <v>11</v>
      </c>
      <c r="C22" s="2">
        <v>9</v>
      </c>
      <c r="D22" s="2">
        <v>3</v>
      </c>
      <c r="E22" s="2">
        <v>1</v>
      </c>
      <c r="F22" s="2">
        <v>2</v>
      </c>
      <c r="G22" s="2">
        <v>2</v>
      </c>
      <c r="H22" s="2">
        <v>0</v>
      </c>
      <c r="I22" s="2">
        <v>0</v>
      </c>
      <c r="J22" s="2">
        <v>4</v>
      </c>
      <c r="K22" s="2">
        <v>9</v>
      </c>
      <c r="L22" s="2">
        <v>3</v>
      </c>
      <c r="M22" s="2">
        <v>8</v>
      </c>
      <c r="N22" s="2"/>
      <c r="O22" s="2"/>
      <c r="P22" s="2"/>
    </row>
    <row r="23" spans="1:16" x14ac:dyDescent="0.2">
      <c r="A23" s="2">
        <v>1604</v>
      </c>
      <c r="B23" s="2">
        <v>7</v>
      </c>
      <c r="C23" s="2">
        <v>7</v>
      </c>
      <c r="D23" s="2">
        <v>0</v>
      </c>
      <c r="E23" s="2">
        <v>0</v>
      </c>
      <c r="F23" s="2">
        <v>56</v>
      </c>
      <c r="G23" s="2">
        <v>56</v>
      </c>
      <c r="H23" s="2">
        <v>0</v>
      </c>
      <c r="I23" s="2">
        <v>0</v>
      </c>
      <c r="J23" s="2">
        <v>4</v>
      </c>
      <c r="K23" s="2">
        <v>3</v>
      </c>
      <c r="L23" s="2">
        <v>1</v>
      </c>
      <c r="M23" s="2">
        <v>0</v>
      </c>
      <c r="N23" s="2"/>
      <c r="O23" s="2"/>
      <c r="P23" s="2"/>
    </row>
    <row r="24" spans="1:16" x14ac:dyDescent="0.2">
      <c r="A24" s="2">
        <v>1614</v>
      </c>
      <c r="B24" s="2">
        <v>7</v>
      </c>
      <c r="C24" s="2">
        <v>5</v>
      </c>
      <c r="D24" s="2">
        <v>2</v>
      </c>
      <c r="E24" s="2">
        <v>0</v>
      </c>
      <c r="F24" s="2">
        <v>7</v>
      </c>
      <c r="G24" s="2">
        <v>6</v>
      </c>
      <c r="H24" s="2">
        <v>1</v>
      </c>
      <c r="I24" s="2">
        <v>0</v>
      </c>
      <c r="J24" s="2">
        <v>10</v>
      </c>
      <c r="K24" s="2">
        <v>8</v>
      </c>
      <c r="L24" s="2">
        <v>3</v>
      </c>
      <c r="M24" s="2">
        <v>1</v>
      </c>
      <c r="N24" s="2"/>
      <c r="O24" s="2"/>
      <c r="P24" s="2"/>
    </row>
    <row r="25" spans="1:16" x14ac:dyDescent="0.2">
      <c r="A25" s="2">
        <v>1675</v>
      </c>
      <c r="B25" s="2">
        <v>9</v>
      </c>
      <c r="C25" s="2">
        <v>8</v>
      </c>
      <c r="D25" s="2">
        <v>1</v>
      </c>
      <c r="E25" s="2">
        <v>0</v>
      </c>
      <c r="F25" s="2">
        <v>5</v>
      </c>
      <c r="G25" s="2">
        <v>5</v>
      </c>
      <c r="H25" s="2">
        <v>0</v>
      </c>
      <c r="I25" s="2">
        <v>0</v>
      </c>
      <c r="J25" s="2">
        <v>42</v>
      </c>
      <c r="K25" s="2">
        <v>45</v>
      </c>
      <c r="L25" s="2">
        <v>0</v>
      </c>
      <c r="M25" s="2">
        <v>3</v>
      </c>
      <c r="N25" s="2"/>
      <c r="O25" s="2"/>
      <c r="P25" s="2"/>
    </row>
    <row r="26" spans="1:16" x14ac:dyDescent="0.2">
      <c r="A26" s="2">
        <v>1703</v>
      </c>
      <c r="B26" s="2">
        <v>52</v>
      </c>
      <c r="C26" s="2">
        <v>55</v>
      </c>
      <c r="D26" s="2">
        <v>0</v>
      </c>
      <c r="E26" s="2">
        <v>3</v>
      </c>
      <c r="F26" s="2">
        <v>25</v>
      </c>
      <c r="G26" s="2">
        <v>28</v>
      </c>
      <c r="H26" s="2">
        <v>0</v>
      </c>
      <c r="I26" s="2">
        <v>3</v>
      </c>
      <c r="J26" s="2">
        <v>2</v>
      </c>
      <c r="K26" s="2">
        <v>1</v>
      </c>
      <c r="L26" s="2">
        <v>1</v>
      </c>
      <c r="M26" s="2">
        <v>0</v>
      </c>
      <c r="N26" s="2"/>
      <c r="O26" s="2"/>
      <c r="P26" s="2"/>
    </row>
    <row r="27" spans="1:16" x14ac:dyDescent="0.2">
      <c r="A27" s="2">
        <v>1739</v>
      </c>
      <c r="B27" s="2">
        <v>12</v>
      </c>
      <c r="C27" s="2">
        <v>11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/>
      <c r="O27" s="2"/>
      <c r="P27" s="2"/>
    </row>
    <row r="28" spans="1:16" x14ac:dyDescent="0.2">
      <c r="A28" s="2">
        <v>1761</v>
      </c>
      <c r="B28" s="2">
        <v>2</v>
      </c>
      <c r="C28" s="2">
        <v>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2">
      <c r="A29" s="2">
        <v>1767</v>
      </c>
      <c r="B29" s="2">
        <v>23</v>
      </c>
      <c r="C29" s="2">
        <v>20</v>
      </c>
      <c r="D29" s="2">
        <v>3</v>
      </c>
      <c r="E29" s="2">
        <v>0</v>
      </c>
      <c r="F29" s="2">
        <v>18</v>
      </c>
      <c r="G29" s="2">
        <v>19</v>
      </c>
      <c r="H29" s="2">
        <v>0</v>
      </c>
      <c r="I29" s="2">
        <v>1</v>
      </c>
      <c r="J29" s="2">
        <v>7</v>
      </c>
      <c r="K29" s="2">
        <v>6</v>
      </c>
      <c r="L29" s="2">
        <v>2</v>
      </c>
      <c r="M29" s="2">
        <v>1</v>
      </c>
      <c r="N29" s="2"/>
      <c r="O29" s="2"/>
      <c r="P29" s="2"/>
    </row>
    <row r="30" spans="1:16" x14ac:dyDescent="0.2">
      <c r="A30" s="36">
        <v>1770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/>
      <c r="O30" s="2"/>
      <c r="P30" s="2"/>
    </row>
    <row r="31" spans="1:16" x14ac:dyDescent="0.2">
      <c r="A31" s="36">
        <v>1826</v>
      </c>
      <c r="B31" s="2">
        <v>41</v>
      </c>
      <c r="C31" s="2">
        <v>43</v>
      </c>
      <c r="D31" s="2">
        <v>0</v>
      </c>
      <c r="E31" s="2">
        <v>2</v>
      </c>
      <c r="F31" s="2">
        <v>26</v>
      </c>
      <c r="G31" s="2">
        <v>25</v>
      </c>
      <c r="H31" s="2">
        <v>1</v>
      </c>
      <c r="I31" s="2">
        <v>0</v>
      </c>
      <c r="J31" s="2">
        <v>0</v>
      </c>
      <c r="K31" s="2">
        <v>2</v>
      </c>
      <c r="L31" s="2">
        <v>0</v>
      </c>
      <c r="M31" s="2">
        <v>2</v>
      </c>
      <c r="N31" s="2"/>
      <c r="O31" s="2"/>
      <c r="P31" s="2"/>
    </row>
    <row r="32" spans="1:16" x14ac:dyDescent="0.2">
      <c r="A32" s="36">
        <v>1886</v>
      </c>
      <c r="B32" s="2">
        <v>14</v>
      </c>
      <c r="C32" s="2">
        <v>12</v>
      </c>
      <c r="D32" s="2">
        <v>2</v>
      </c>
      <c r="E32" s="2">
        <v>0</v>
      </c>
      <c r="F32" s="2">
        <v>49</v>
      </c>
      <c r="G32" s="2">
        <v>50</v>
      </c>
      <c r="H32" s="2">
        <v>0</v>
      </c>
      <c r="I32" s="2">
        <v>1</v>
      </c>
      <c r="J32" s="2">
        <v>9</v>
      </c>
      <c r="K32" s="2">
        <v>7</v>
      </c>
      <c r="L32" s="2">
        <v>2</v>
      </c>
      <c r="M32" s="2">
        <v>0</v>
      </c>
      <c r="N32" s="2"/>
      <c r="O32" s="2"/>
      <c r="P32" s="2"/>
    </row>
    <row r="33" spans="1:16" x14ac:dyDescent="0.2">
      <c r="A33" s="36">
        <v>1899</v>
      </c>
      <c r="B33" s="2">
        <v>6</v>
      </c>
      <c r="C33" s="2">
        <v>6</v>
      </c>
      <c r="D33" s="2">
        <v>0</v>
      </c>
      <c r="E33" s="2">
        <v>0</v>
      </c>
      <c r="F33" s="2">
        <v>15</v>
      </c>
      <c r="G33" s="2">
        <v>16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/>
      <c r="O33" s="2"/>
      <c r="P33" s="2"/>
    </row>
    <row r="34" spans="1:16" x14ac:dyDescent="0.2">
      <c r="A34" s="36">
        <v>1990</v>
      </c>
      <c r="B34" s="2">
        <v>37</v>
      </c>
      <c r="C34" s="2">
        <v>38</v>
      </c>
      <c r="D34" s="2">
        <v>0</v>
      </c>
      <c r="E34" s="2">
        <v>1</v>
      </c>
      <c r="F34" s="2">
        <v>9</v>
      </c>
      <c r="G34" s="2">
        <v>10</v>
      </c>
      <c r="H34" s="2">
        <v>0</v>
      </c>
      <c r="I34" s="2">
        <v>1</v>
      </c>
      <c r="J34" s="2">
        <v>12</v>
      </c>
      <c r="K34" s="2">
        <v>12</v>
      </c>
      <c r="L34" s="2">
        <v>6</v>
      </c>
      <c r="M34" s="2">
        <v>6</v>
      </c>
      <c r="N34" s="2"/>
      <c r="O34" s="2"/>
      <c r="P34" s="2"/>
    </row>
    <row r="35" spans="1:16" x14ac:dyDescent="0.2">
      <c r="A35" s="36">
        <v>2013</v>
      </c>
      <c r="B35" s="2">
        <v>5</v>
      </c>
      <c r="C35" s="2">
        <v>0</v>
      </c>
      <c r="D35" s="2">
        <v>5</v>
      </c>
      <c r="E35" s="2">
        <v>0</v>
      </c>
      <c r="F35" s="2">
        <v>5</v>
      </c>
      <c r="G35" s="2">
        <v>5</v>
      </c>
      <c r="H35" s="2">
        <v>0</v>
      </c>
      <c r="I35" s="2">
        <v>0</v>
      </c>
      <c r="J35" s="2">
        <v>4</v>
      </c>
      <c r="K35" s="2">
        <v>0</v>
      </c>
      <c r="L35" s="2">
        <v>4</v>
      </c>
      <c r="M35" s="2">
        <v>0</v>
      </c>
      <c r="N35" s="2"/>
      <c r="O35" s="2"/>
      <c r="P35" s="2"/>
    </row>
    <row r="36" spans="1:16" x14ac:dyDescent="0.2">
      <c r="A36" s="36">
        <v>2037</v>
      </c>
      <c r="B36" s="2">
        <v>9</v>
      </c>
      <c r="C36" s="2">
        <v>7</v>
      </c>
      <c r="D36" s="2">
        <v>2</v>
      </c>
      <c r="E36" s="2">
        <v>0</v>
      </c>
      <c r="F36" s="2">
        <v>29</v>
      </c>
      <c r="G36" s="2">
        <v>29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2">
      <c r="A37" s="36">
        <v>2044</v>
      </c>
      <c r="B37" s="2">
        <v>7</v>
      </c>
      <c r="C37" s="2">
        <v>7</v>
      </c>
      <c r="D37" s="2">
        <v>0</v>
      </c>
      <c r="E37" s="2">
        <v>0</v>
      </c>
      <c r="F37" s="2">
        <v>2</v>
      </c>
      <c r="G37" s="2">
        <v>2</v>
      </c>
      <c r="H37" s="2">
        <v>0</v>
      </c>
      <c r="I37" s="2">
        <v>0</v>
      </c>
      <c r="J37" s="2">
        <v>6</v>
      </c>
      <c r="K37" s="2">
        <v>44</v>
      </c>
      <c r="L37" s="2">
        <v>2</v>
      </c>
      <c r="M37" s="2">
        <v>40</v>
      </c>
      <c r="N37" s="2"/>
      <c r="O37" s="2"/>
      <c r="P37" s="2"/>
    </row>
    <row r="38" spans="1:16" x14ac:dyDescent="0.2">
      <c r="A38" s="36">
        <v>2046</v>
      </c>
      <c r="B38" s="2">
        <v>3</v>
      </c>
      <c r="C38" s="2">
        <v>2</v>
      </c>
      <c r="D38" s="2">
        <v>1</v>
      </c>
      <c r="E38" s="2">
        <v>0</v>
      </c>
      <c r="F38" s="2">
        <v>2</v>
      </c>
      <c r="G38" s="2">
        <v>3</v>
      </c>
      <c r="H38" s="2">
        <v>0</v>
      </c>
      <c r="I38" s="2">
        <v>1</v>
      </c>
      <c r="J38" s="2">
        <v>2</v>
      </c>
      <c r="K38" s="2">
        <v>0</v>
      </c>
      <c r="L38" s="2">
        <v>2</v>
      </c>
      <c r="M38" s="2">
        <v>0</v>
      </c>
      <c r="N38" s="2"/>
      <c r="O38" s="2"/>
      <c r="P38" s="2"/>
    </row>
    <row r="39" spans="1:16" x14ac:dyDescent="0.2">
      <c r="A39" s="36">
        <v>2145</v>
      </c>
      <c r="B39" s="2">
        <v>34</v>
      </c>
      <c r="C39" s="2">
        <v>41</v>
      </c>
      <c r="D39" s="2">
        <v>1</v>
      </c>
      <c r="E39" s="2">
        <v>8</v>
      </c>
      <c r="F39" s="2">
        <v>2</v>
      </c>
      <c r="G39" s="2">
        <v>3</v>
      </c>
      <c r="H39" s="2">
        <v>0</v>
      </c>
      <c r="I39" s="2">
        <v>1</v>
      </c>
      <c r="J39" s="2">
        <v>37</v>
      </c>
      <c r="K39" s="2">
        <v>34</v>
      </c>
      <c r="L39" s="2">
        <v>4</v>
      </c>
      <c r="M39" s="2">
        <v>1</v>
      </c>
      <c r="N39" s="2"/>
      <c r="O39" s="2"/>
      <c r="P39" s="2"/>
    </row>
    <row r="40" spans="1:16" x14ac:dyDescent="0.2">
      <c r="A40" s="36">
        <v>2160</v>
      </c>
      <c r="B40" s="2">
        <v>5</v>
      </c>
      <c r="C40" s="2">
        <v>3</v>
      </c>
      <c r="D40" s="2">
        <v>2</v>
      </c>
      <c r="E40" s="2">
        <v>0</v>
      </c>
      <c r="F40" s="2">
        <v>8</v>
      </c>
      <c r="G40" s="2">
        <v>9</v>
      </c>
      <c r="H40" s="2">
        <v>0</v>
      </c>
      <c r="I40" s="2">
        <v>1</v>
      </c>
      <c r="J40" s="2">
        <v>4</v>
      </c>
      <c r="K40" s="2">
        <v>7</v>
      </c>
      <c r="L40" s="2">
        <v>1</v>
      </c>
      <c r="M40" s="2">
        <v>4</v>
      </c>
      <c r="N40" s="2"/>
      <c r="O40" s="2"/>
      <c r="P40" s="2"/>
    </row>
    <row r="41" spans="1:16" x14ac:dyDescent="0.2">
      <c r="A41" s="36">
        <v>2191</v>
      </c>
      <c r="B41" s="2">
        <v>64</v>
      </c>
      <c r="C41" s="2">
        <v>64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0</v>
      </c>
      <c r="N41" s="2"/>
      <c r="O41" s="2"/>
      <c r="P41" s="2"/>
    </row>
    <row r="42" spans="1:16" x14ac:dyDescent="0.2">
      <c r="A42" s="36">
        <v>2205</v>
      </c>
      <c r="B42" s="2">
        <v>12</v>
      </c>
      <c r="C42" s="2">
        <v>10</v>
      </c>
      <c r="D42" s="2">
        <v>2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3</v>
      </c>
      <c r="M42" s="2">
        <v>0</v>
      </c>
      <c r="N42" s="2"/>
      <c r="O42" s="2"/>
      <c r="P42" s="2"/>
    </row>
    <row r="43" spans="1:16" x14ac:dyDescent="0.2">
      <c r="A43" s="36">
        <v>2226</v>
      </c>
      <c r="B43" s="2">
        <v>22</v>
      </c>
      <c r="C43" s="2">
        <v>19</v>
      </c>
      <c r="D43" s="2">
        <v>4</v>
      </c>
      <c r="E43" s="2">
        <v>1</v>
      </c>
      <c r="F43" s="2">
        <v>4</v>
      </c>
      <c r="G43" s="2">
        <v>4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/>
      <c r="O43" s="2"/>
      <c r="P43" s="2"/>
    </row>
    <row r="44" spans="1:16" x14ac:dyDescent="0.2">
      <c r="A44" s="36">
        <v>2298</v>
      </c>
      <c r="B44" s="2">
        <v>7</v>
      </c>
      <c r="C44" s="2">
        <v>7</v>
      </c>
      <c r="D44" s="2">
        <v>0</v>
      </c>
      <c r="E44" s="2">
        <v>0</v>
      </c>
      <c r="F44" s="2">
        <v>2</v>
      </c>
      <c r="G44" s="2">
        <v>2</v>
      </c>
      <c r="H44" s="2">
        <v>0</v>
      </c>
      <c r="I44" s="2">
        <v>0</v>
      </c>
      <c r="J44" s="2">
        <v>3</v>
      </c>
      <c r="K44" s="2">
        <v>0</v>
      </c>
      <c r="L44" s="2">
        <v>3</v>
      </c>
      <c r="M44" s="2">
        <v>0</v>
      </c>
      <c r="N44" s="2"/>
      <c r="O44" s="2"/>
      <c r="P44" s="2"/>
    </row>
    <row r="45" spans="1:16" x14ac:dyDescent="0.2">
      <c r="A45" s="36">
        <v>2325</v>
      </c>
      <c r="B45" s="2">
        <v>35</v>
      </c>
      <c r="C45" s="2">
        <v>36</v>
      </c>
      <c r="D45" s="2">
        <v>2</v>
      </c>
      <c r="E45" s="2">
        <v>3</v>
      </c>
      <c r="F45" s="2">
        <v>6</v>
      </c>
      <c r="G45" s="2">
        <v>5</v>
      </c>
      <c r="H45" s="2">
        <v>1</v>
      </c>
      <c r="I45" s="2">
        <v>0</v>
      </c>
      <c r="J45" s="2">
        <v>1</v>
      </c>
      <c r="K45" s="2">
        <v>0</v>
      </c>
      <c r="L45" s="2">
        <v>1</v>
      </c>
      <c r="M45" s="2">
        <v>0</v>
      </c>
      <c r="N45" s="2"/>
      <c r="O45" s="2"/>
      <c r="P45" s="2"/>
    </row>
    <row r="46" spans="1:16" x14ac:dyDescent="0.2">
      <c r="A46" s="36">
        <v>2329</v>
      </c>
      <c r="B46" s="2">
        <v>0</v>
      </c>
      <c r="C46" s="2">
        <v>0</v>
      </c>
      <c r="D46" s="2">
        <v>0</v>
      </c>
      <c r="E46" s="2">
        <v>0</v>
      </c>
      <c r="F46" s="2">
        <v>4</v>
      </c>
      <c r="G46" s="2">
        <v>4</v>
      </c>
      <c r="H46" s="2">
        <v>0</v>
      </c>
      <c r="I46" s="2">
        <v>0</v>
      </c>
      <c r="J46" s="2">
        <v>9</v>
      </c>
      <c r="K46" s="2">
        <v>1</v>
      </c>
      <c r="L46" s="2">
        <v>8</v>
      </c>
      <c r="M46" s="2">
        <v>0</v>
      </c>
      <c r="N46" s="2"/>
      <c r="O46" s="2"/>
      <c r="P46" s="2"/>
    </row>
    <row r="47" spans="1:16" x14ac:dyDescent="0.2">
      <c r="A47" s="36">
        <v>2349</v>
      </c>
      <c r="B47" s="2">
        <v>0</v>
      </c>
      <c r="C47" s="2">
        <v>0</v>
      </c>
      <c r="D47" s="2">
        <v>0</v>
      </c>
      <c r="E47" s="2">
        <v>0</v>
      </c>
      <c r="F47" s="2">
        <v>3</v>
      </c>
      <c r="G47" s="2">
        <v>3</v>
      </c>
      <c r="H47" s="2">
        <v>0</v>
      </c>
      <c r="I47" s="2">
        <v>0</v>
      </c>
      <c r="J47" s="2">
        <v>18</v>
      </c>
      <c r="K47" s="2">
        <v>9</v>
      </c>
      <c r="L47" s="2">
        <v>9</v>
      </c>
      <c r="M47" s="2">
        <v>0</v>
      </c>
      <c r="N47" s="2"/>
      <c r="O47" s="2"/>
      <c r="P47" s="2"/>
    </row>
    <row r="48" spans="1:16" x14ac:dyDescent="0.2">
      <c r="A48" s="36">
        <v>2397</v>
      </c>
      <c r="B48" s="2">
        <v>28</v>
      </c>
      <c r="C48" s="2">
        <v>17</v>
      </c>
      <c r="D48" s="2">
        <v>11</v>
      </c>
      <c r="E48" s="2">
        <v>0</v>
      </c>
      <c r="F48" s="2">
        <v>16</v>
      </c>
      <c r="G48" s="2">
        <v>19</v>
      </c>
      <c r="H48" s="2">
        <v>0</v>
      </c>
      <c r="I48" s="2">
        <v>3</v>
      </c>
      <c r="J48" s="2">
        <v>17</v>
      </c>
      <c r="K48" s="2">
        <v>21</v>
      </c>
      <c r="L48" s="2">
        <v>0</v>
      </c>
      <c r="M48" s="2">
        <v>4</v>
      </c>
      <c r="N48" s="2"/>
      <c r="O48" s="2"/>
      <c r="P48" s="2"/>
    </row>
    <row r="49" spans="1:16" x14ac:dyDescent="0.2">
      <c r="A49" s="36">
        <v>2434</v>
      </c>
      <c r="B49" s="2">
        <v>6</v>
      </c>
      <c r="C49" s="2">
        <v>2</v>
      </c>
      <c r="D49" s="2">
        <v>4</v>
      </c>
      <c r="E49" s="2">
        <v>0</v>
      </c>
      <c r="F49" s="2">
        <v>52</v>
      </c>
      <c r="G49" s="2">
        <v>53</v>
      </c>
      <c r="H49" s="2">
        <v>0</v>
      </c>
      <c r="I49" s="2">
        <v>1</v>
      </c>
      <c r="J49" s="2">
        <v>2</v>
      </c>
      <c r="K49" s="2">
        <v>1</v>
      </c>
      <c r="L49" s="2">
        <v>1</v>
      </c>
      <c r="M49" s="2">
        <v>0</v>
      </c>
      <c r="N49" s="2"/>
      <c r="O49" s="2"/>
      <c r="P49" s="2"/>
    </row>
    <row r="50" spans="1:16" x14ac:dyDescent="0.2">
      <c r="A50" s="36">
        <v>2445</v>
      </c>
      <c r="B50" s="2">
        <v>14</v>
      </c>
      <c r="C50" s="2">
        <v>4</v>
      </c>
      <c r="D50" s="2">
        <v>10</v>
      </c>
      <c r="E50" s="2">
        <v>0</v>
      </c>
      <c r="F50" s="2">
        <v>3</v>
      </c>
      <c r="G50" s="2">
        <v>3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/>
      <c r="O50" s="2"/>
      <c r="P50" s="2"/>
    </row>
    <row r="51" spans="1:16" x14ac:dyDescent="0.2">
      <c r="A51" s="36">
        <v>2461</v>
      </c>
      <c r="B51" s="2">
        <v>18</v>
      </c>
      <c r="C51" s="2">
        <v>16</v>
      </c>
      <c r="D51" s="2">
        <v>2</v>
      </c>
      <c r="E51" s="2">
        <v>0</v>
      </c>
      <c r="F51" s="2">
        <v>9</v>
      </c>
      <c r="G51" s="2">
        <v>7</v>
      </c>
      <c r="H51" s="2">
        <v>2</v>
      </c>
      <c r="I51" s="2">
        <v>0</v>
      </c>
      <c r="J51" s="2">
        <v>7</v>
      </c>
      <c r="K51" s="2">
        <v>8</v>
      </c>
      <c r="L51" s="2">
        <v>0</v>
      </c>
      <c r="M51" s="2">
        <v>1</v>
      </c>
      <c r="N51" s="2"/>
      <c r="O51" s="2"/>
      <c r="P51" s="2"/>
    </row>
    <row r="52" spans="1:16" x14ac:dyDescent="0.2">
      <c r="A52" s="36">
        <v>2487</v>
      </c>
      <c r="B52" s="2">
        <v>2</v>
      </c>
      <c r="C52" s="2">
        <v>0</v>
      </c>
      <c r="D52" s="2">
        <v>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2">
      <c r="A53" s="36">
        <v>2493</v>
      </c>
      <c r="B53" s="2">
        <v>11</v>
      </c>
      <c r="C53" s="2">
        <v>8</v>
      </c>
      <c r="D53" s="2">
        <v>3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5</v>
      </c>
      <c r="K53" s="2">
        <v>5</v>
      </c>
      <c r="L53" s="2">
        <v>0</v>
      </c>
      <c r="M53" s="2">
        <v>0</v>
      </c>
      <c r="N53" s="2"/>
      <c r="O53" s="2"/>
      <c r="P53" s="2"/>
    </row>
    <row r="54" spans="1:16" x14ac:dyDescent="0.2">
      <c r="A54" s="36">
        <v>2494</v>
      </c>
      <c r="B54" s="2">
        <v>51</v>
      </c>
      <c r="C54" s="2">
        <v>51</v>
      </c>
      <c r="D54" s="2">
        <v>0</v>
      </c>
      <c r="E54" s="2">
        <v>0</v>
      </c>
      <c r="F54" s="2">
        <v>19</v>
      </c>
      <c r="G54" s="2">
        <v>19</v>
      </c>
      <c r="H54" s="2">
        <v>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2"/>
      <c r="O54" s="2"/>
      <c r="P54" s="2"/>
    </row>
    <row r="55" spans="1:16" x14ac:dyDescent="0.2">
      <c r="A55" s="36">
        <v>2538</v>
      </c>
      <c r="B55" s="2">
        <v>12</v>
      </c>
      <c r="C55" s="2">
        <v>12</v>
      </c>
      <c r="D55" s="2">
        <v>0</v>
      </c>
      <c r="E55" s="2">
        <v>0</v>
      </c>
      <c r="F55" s="2">
        <v>35</v>
      </c>
      <c r="G55" s="2">
        <v>36</v>
      </c>
      <c r="H55" s="2">
        <v>0</v>
      </c>
      <c r="I55" s="2">
        <v>1</v>
      </c>
      <c r="J55" s="2">
        <v>1</v>
      </c>
      <c r="K55" s="2">
        <v>0</v>
      </c>
      <c r="L55" s="2">
        <v>1</v>
      </c>
      <c r="M55" s="2">
        <v>0</v>
      </c>
      <c r="N55" s="2"/>
      <c r="O55" s="2"/>
      <c r="P55" s="2"/>
    </row>
    <row r="56" spans="1:16" x14ac:dyDescent="0.2">
      <c r="A56" s="36">
        <v>2616</v>
      </c>
      <c r="B56" s="2">
        <v>1</v>
      </c>
      <c r="C56" s="2">
        <v>0</v>
      </c>
      <c r="D56" s="2">
        <v>1</v>
      </c>
      <c r="E56" s="2">
        <v>0</v>
      </c>
      <c r="F56" s="2">
        <v>1</v>
      </c>
      <c r="G56" s="2">
        <v>0</v>
      </c>
      <c r="H56" s="2">
        <v>1</v>
      </c>
      <c r="I56" s="2">
        <v>0</v>
      </c>
      <c r="J56" s="2">
        <v>4</v>
      </c>
      <c r="K56" s="2">
        <v>0</v>
      </c>
      <c r="L56" s="2">
        <v>4</v>
      </c>
      <c r="M56" s="2">
        <v>0</v>
      </c>
      <c r="N56" s="2"/>
      <c r="O56" s="2"/>
      <c r="P56" s="2"/>
    </row>
    <row r="57" spans="1:16" x14ac:dyDescent="0.2">
      <c r="A57" s="36">
        <v>2735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1</v>
      </c>
      <c r="I57" s="2">
        <v>0</v>
      </c>
      <c r="J57" s="2">
        <v>3</v>
      </c>
      <c r="K57" s="2">
        <v>0</v>
      </c>
      <c r="L57" s="2">
        <v>3</v>
      </c>
      <c r="M57" s="2">
        <v>0</v>
      </c>
      <c r="N57" s="2"/>
      <c r="O57" s="2"/>
      <c r="P57" s="2"/>
    </row>
    <row r="58" spans="1:16" x14ac:dyDescent="0.2">
      <c r="A58" s="36">
        <v>2784</v>
      </c>
      <c r="B58" s="2">
        <v>1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5</v>
      </c>
      <c r="K58" s="2">
        <v>0</v>
      </c>
      <c r="L58" s="2">
        <v>5</v>
      </c>
      <c r="M58" s="2">
        <v>0</v>
      </c>
      <c r="N58" s="2"/>
      <c r="O58" s="2"/>
      <c r="P58" s="2"/>
    </row>
    <row r="59" spans="1:16" x14ac:dyDescent="0.2">
      <c r="A59" s="36">
        <v>2810</v>
      </c>
      <c r="B59" s="2">
        <v>1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0</v>
      </c>
      <c r="L59" s="2">
        <v>3</v>
      </c>
      <c r="M59" s="2">
        <v>0</v>
      </c>
      <c r="N59" s="2"/>
      <c r="O59" s="2"/>
      <c r="P59" s="2"/>
    </row>
    <row r="60" spans="1:16" x14ac:dyDescent="0.2">
      <c r="A60" s="36">
        <v>2834</v>
      </c>
      <c r="B60" s="2">
        <v>1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12</v>
      </c>
      <c r="K60" s="2">
        <v>16</v>
      </c>
      <c r="L60" s="2">
        <v>1</v>
      </c>
      <c r="M60" s="2">
        <v>5</v>
      </c>
      <c r="N60" s="2"/>
      <c r="O60" s="2"/>
      <c r="P60" s="2"/>
    </row>
    <row r="61" spans="1:16" x14ac:dyDescent="0.2">
      <c r="A61" s="36">
        <v>2901</v>
      </c>
      <c r="B61" s="2">
        <v>11</v>
      </c>
      <c r="C61" s="2">
        <v>11</v>
      </c>
      <c r="D61" s="2">
        <v>0</v>
      </c>
      <c r="E61" s="2">
        <v>0</v>
      </c>
      <c r="F61" s="2">
        <v>0</v>
      </c>
      <c r="G61" s="2">
        <v>1</v>
      </c>
      <c r="H61" s="2">
        <v>0</v>
      </c>
      <c r="I61" s="2">
        <v>1</v>
      </c>
      <c r="J61" s="2">
        <v>5</v>
      </c>
      <c r="K61" s="2">
        <v>4</v>
      </c>
      <c r="L61" s="2">
        <v>1</v>
      </c>
      <c r="M61" s="2">
        <v>0</v>
      </c>
      <c r="N61" s="2"/>
      <c r="O61" s="2"/>
      <c r="P61" s="2"/>
    </row>
    <row r="62" spans="1:16" x14ac:dyDescent="0.2">
      <c r="A62" s="36">
        <v>2942</v>
      </c>
      <c r="B62" s="2">
        <v>43</v>
      </c>
      <c r="C62" s="2">
        <v>43</v>
      </c>
      <c r="D62" s="2">
        <v>2</v>
      </c>
      <c r="E62" s="2">
        <v>2</v>
      </c>
      <c r="F62" s="2">
        <v>2</v>
      </c>
      <c r="G62" s="2">
        <v>4</v>
      </c>
      <c r="H62" s="2">
        <v>0</v>
      </c>
      <c r="I62" s="2">
        <v>2</v>
      </c>
      <c r="J62" s="2">
        <v>25</v>
      </c>
      <c r="K62" s="2">
        <v>25</v>
      </c>
      <c r="L62" s="2">
        <v>2</v>
      </c>
      <c r="M62" s="2">
        <v>2</v>
      </c>
      <c r="N62" s="2"/>
      <c r="O62" s="2"/>
      <c r="P62" s="2"/>
    </row>
    <row r="63" spans="1:16" x14ac:dyDescent="0.2">
      <c r="A63" s="36">
        <v>2985</v>
      </c>
      <c r="B63" s="2">
        <v>4</v>
      </c>
      <c r="C63" s="2">
        <v>2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/>
      <c r="O63" s="2"/>
      <c r="P63" s="2"/>
    </row>
    <row r="64" spans="1:16" x14ac:dyDescent="0.2">
      <c r="A64" s="36">
        <v>3044</v>
      </c>
      <c r="B64" s="2">
        <v>4</v>
      </c>
      <c r="C64" s="2">
        <v>0</v>
      </c>
      <c r="D64" s="2">
        <v>4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/>
      <c r="O64" s="2"/>
      <c r="P64" s="2"/>
    </row>
    <row r="65" spans="2:16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3" sqref="D3"/>
    </sheetView>
  </sheetViews>
  <sheetFormatPr baseColWidth="10" defaultRowHeight="16" x14ac:dyDescent="0.2"/>
  <cols>
    <col min="1" max="1" width="40.83203125" style="17" customWidth="1"/>
    <col min="4" max="4" width="10.83203125" style="25"/>
    <col min="7" max="7" width="10.83203125" style="25"/>
    <col min="10" max="10" width="10.83203125" style="25"/>
    <col min="13" max="13" width="10.83203125" style="25"/>
    <col min="14" max="14" width="31" style="17" customWidth="1"/>
  </cols>
  <sheetData>
    <row r="1" spans="1:14" ht="19" x14ac:dyDescent="0.25">
      <c r="B1" s="34" t="s">
        <v>3</v>
      </c>
      <c r="C1" s="34"/>
      <c r="D1" s="34"/>
      <c r="E1" s="34" t="s">
        <v>8</v>
      </c>
      <c r="F1" s="34"/>
      <c r="G1" s="34"/>
      <c r="H1" s="34" t="s">
        <v>9</v>
      </c>
      <c r="I1" s="34"/>
      <c r="J1" s="34"/>
      <c r="K1" s="35" t="s">
        <v>14</v>
      </c>
      <c r="L1" s="35"/>
      <c r="M1" s="35"/>
      <c r="N1" s="17" t="s">
        <v>23</v>
      </c>
    </row>
    <row r="2" spans="1:14" ht="33" x14ac:dyDescent="0.25">
      <c r="A2" s="17" t="s">
        <v>19</v>
      </c>
      <c r="B2" s="13" t="s">
        <v>12</v>
      </c>
      <c r="C2" s="13" t="s">
        <v>13</v>
      </c>
      <c r="D2" s="22" t="s">
        <v>17</v>
      </c>
      <c r="E2" s="13" t="s">
        <v>12</v>
      </c>
      <c r="F2" s="13" t="s">
        <v>13</v>
      </c>
      <c r="G2" s="22" t="s">
        <v>17</v>
      </c>
      <c r="H2" s="13" t="s">
        <v>12</v>
      </c>
      <c r="I2" s="13" t="s">
        <v>13</v>
      </c>
      <c r="J2" s="22" t="s">
        <v>17</v>
      </c>
      <c r="K2" s="13" t="s">
        <v>12</v>
      </c>
      <c r="L2" s="13" t="s">
        <v>13</v>
      </c>
      <c r="M2" s="22" t="s">
        <v>17</v>
      </c>
    </row>
    <row r="3" spans="1:14" x14ac:dyDescent="0.2">
      <c r="A3" s="17" t="s">
        <v>15</v>
      </c>
      <c r="B3" s="14">
        <f>'LPSC15-V1'!B2</f>
        <v>0.95695695695695693</v>
      </c>
      <c r="C3" s="14">
        <f>'LPSC15-V1'!B4</f>
        <v>0.53557422969187674</v>
      </c>
      <c r="D3" s="23">
        <f>2*(B3*C3)/(B3+C3)</f>
        <v>0.68678160919540221</v>
      </c>
      <c r="E3" s="14">
        <f>'LPSC15-V1'!F2</f>
        <v>0.69158878504672894</v>
      </c>
      <c r="F3" s="14">
        <f>'LPSC15-V1'!F4</f>
        <v>0.82913165266106448</v>
      </c>
      <c r="G3" s="23">
        <f>2*(E3*F3)/(E3+F3)</f>
        <v>0.75414012738853498</v>
      </c>
      <c r="H3" s="14">
        <f>'LPSC15-V1'!J2</f>
        <v>0.48316831683168315</v>
      </c>
      <c r="I3" s="14">
        <f>'LPSC15-V1'!J4</f>
        <v>0.89377289377289382</v>
      </c>
      <c r="J3" s="23">
        <f>2*(H3*I3)/(H3+I3)</f>
        <v>0.62724935732647813</v>
      </c>
      <c r="K3" s="18">
        <f>'LPSC15-V1'!N2</f>
        <v>0.77432712215320909</v>
      </c>
      <c r="L3" s="18">
        <f>'LPSC15-V1'!N4</f>
        <v>0.61946169772256732</v>
      </c>
      <c r="M3" s="24">
        <f>2*(K3*L3)/(K3+L3)</f>
        <v>0.68829077524729698</v>
      </c>
    </row>
    <row r="4" spans="1:14" x14ac:dyDescent="0.2">
      <c r="A4" s="17" t="s">
        <v>18</v>
      </c>
      <c r="B4" s="14">
        <v>0.91300000000000003</v>
      </c>
      <c r="C4" s="14">
        <v>0.65500000000000003</v>
      </c>
      <c r="D4" s="23">
        <f>2*(B4*C4)/(B4+C4)</f>
        <v>0.76277423469387762</v>
      </c>
      <c r="E4" s="14"/>
      <c r="F4" s="14"/>
      <c r="G4" s="23"/>
      <c r="H4" s="14"/>
      <c r="I4" s="14"/>
      <c r="J4" s="23"/>
      <c r="K4" s="14"/>
      <c r="L4" s="14"/>
      <c r="M4" s="23"/>
    </row>
    <row r="5" spans="1:14" x14ac:dyDescent="0.2">
      <c r="A5" s="17" t="s">
        <v>20</v>
      </c>
      <c r="B5" s="14">
        <v>0.90800000000000003</v>
      </c>
      <c r="C5" s="14">
        <v>0.71899999999999997</v>
      </c>
      <c r="D5" s="23">
        <f>2*(B5*C5)/(B5+C5)</f>
        <v>0.80252243392747391</v>
      </c>
      <c r="E5" s="14"/>
      <c r="F5" s="14"/>
      <c r="G5" s="23"/>
      <c r="H5" s="14"/>
      <c r="I5" s="14"/>
      <c r="J5" s="23"/>
      <c r="K5" s="14">
        <v>0.749</v>
      </c>
      <c r="L5" s="14">
        <v>0.76500000000000001</v>
      </c>
      <c r="M5" s="23">
        <f>2*(K5*L5)/(K5+L5)</f>
        <v>0.75691545574636721</v>
      </c>
    </row>
    <row r="6" spans="1:14" x14ac:dyDescent="0.2">
      <c r="A6" s="17" t="s">
        <v>21</v>
      </c>
      <c r="B6" s="14">
        <v>0.90800000000000003</v>
      </c>
      <c r="C6" s="14">
        <v>0.71899999999999997</v>
      </c>
      <c r="D6" s="23">
        <f>2*(B6*C6)/(B6+C6)</f>
        <v>0.80252243392747391</v>
      </c>
      <c r="E6" s="14"/>
      <c r="F6" s="14"/>
      <c r="G6" s="23"/>
      <c r="H6" s="14"/>
      <c r="I6" s="14"/>
      <c r="J6" s="23"/>
      <c r="K6" s="14">
        <v>0.749</v>
      </c>
      <c r="L6" s="14">
        <v>0.76400000000000001</v>
      </c>
      <c r="M6" s="23">
        <f>2*(K6*L6)/(K6+L6)</f>
        <v>0.75642564441506943</v>
      </c>
      <c r="N6" s="17" t="s">
        <v>24</v>
      </c>
    </row>
    <row r="7" spans="1:14" ht="48" x14ac:dyDescent="0.2">
      <c r="A7" s="17" t="s">
        <v>22</v>
      </c>
      <c r="B7" s="14"/>
      <c r="C7" s="14"/>
      <c r="D7" s="23"/>
      <c r="E7" s="14">
        <v>0.82</v>
      </c>
      <c r="F7" s="14">
        <v>0.69</v>
      </c>
      <c r="G7" s="23">
        <f>2*(E7*F7)/(E7+F7)</f>
        <v>0.74940397350993382</v>
      </c>
      <c r="H7" s="14"/>
      <c r="I7" s="14"/>
      <c r="J7" s="23"/>
      <c r="K7" s="14">
        <v>0.77700000000000002</v>
      </c>
      <c r="L7" s="14">
        <v>0.73399999999999999</v>
      </c>
      <c r="M7" s="23">
        <f>2*(K7*L7)/(K7+L7)</f>
        <v>0.75488815354070149</v>
      </c>
      <c r="N7" s="17" t="s">
        <v>25</v>
      </c>
    </row>
    <row r="8" spans="1:14" x14ac:dyDescent="0.2">
      <c r="A8" s="17" t="s">
        <v>26</v>
      </c>
      <c r="B8" s="14"/>
      <c r="C8" s="14"/>
      <c r="D8" s="23"/>
      <c r="E8" s="14"/>
      <c r="F8" s="14"/>
      <c r="G8" s="23"/>
      <c r="H8" s="14">
        <v>0.70799999999999996</v>
      </c>
      <c r="I8" s="14">
        <v>0.81</v>
      </c>
      <c r="J8" s="23">
        <f>2*(H8*I8)/(H8+I8)</f>
        <v>0.75557312252964426</v>
      </c>
      <c r="K8" s="14">
        <v>0.83599999999999997</v>
      </c>
      <c r="L8" s="14">
        <v>0.73</v>
      </c>
      <c r="M8" s="23">
        <f>2*(K8*L8)/(K8+L8)</f>
        <v>0.7794125159642401</v>
      </c>
    </row>
    <row r="9" spans="1:14" x14ac:dyDescent="0.2">
      <c r="B9" s="14"/>
      <c r="C9" s="14"/>
      <c r="D9" s="23"/>
      <c r="E9" s="14"/>
      <c r="F9" s="14"/>
      <c r="G9" s="23"/>
      <c r="H9" s="14"/>
      <c r="I9" s="14"/>
      <c r="J9" s="23"/>
      <c r="K9" s="14"/>
      <c r="L9" s="14"/>
      <c r="M9" s="23"/>
    </row>
    <row r="10" spans="1:14" x14ac:dyDescent="0.2">
      <c r="A10" s="19" t="s">
        <v>27</v>
      </c>
      <c r="B10" s="14">
        <v>0.89200000000000002</v>
      </c>
      <c r="C10" s="14">
        <v>0.86199999999999999</v>
      </c>
      <c r="D10" s="23">
        <f>2*(B10*C10)/(B10+C10)</f>
        <v>0.87674344355758271</v>
      </c>
      <c r="E10" s="14">
        <v>0.93100000000000005</v>
      </c>
      <c r="F10" s="14">
        <v>0.67200000000000004</v>
      </c>
      <c r="G10" s="23">
        <f>2*(E10*F10)/(E10+F10)</f>
        <v>0.7805764192139738</v>
      </c>
      <c r="H10" s="14">
        <v>0.77100000000000002</v>
      </c>
      <c r="I10" s="14">
        <v>0.73399999999999999</v>
      </c>
      <c r="J10" s="23">
        <f>2*(H10*I10)/(H10+I10)</f>
        <v>0.75204518272425258</v>
      </c>
      <c r="K10" s="18">
        <v>0.86899999999999999</v>
      </c>
      <c r="L10" s="18">
        <v>0.77900000000000003</v>
      </c>
      <c r="M10" s="24">
        <f>2*(K10*L10)/(K10+L10)</f>
        <v>0.8215424757281552</v>
      </c>
    </row>
    <row r="11" spans="1:14" x14ac:dyDescent="0.2">
      <c r="B11" s="14"/>
      <c r="C11" s="14"/>
      <c r="D11" s="23"/>
      <c r="E11" s="14"/>
      <c r="F11" s="14"/>
      <c r="G11" s="23"/>
      <c r="H11" s="14"/>
      <c r="I11" s="14"/>
      <c r="J11" s="23"/>
      <c r="K11" s="14"/>
      <c r="L11" s="14"/>
      <c r="M11" s="23"/>
    </row>
    <row r="12" spans="1:14" x14ac:dyDescent="0.2">
      <c r="A12" s="17" t="s">
        <v>30</v>
      </c>
      <c r="B12" s="18">
        <f>1-SUM('LPSC15-V1'!E62:'LPSC15-V1'!E69)/SUM('LPSC15-V1'!C62:'LPSC15-V1'!C69)</f>
        <v>0.96842105263157896</v>
      </c>
      <c r="C12" s="14">
        <f>(SUM('LPSC15-V1'!B62:'LPSC15-V1'!B69)-SUM('LPSC15-V1'!D62:'LPSC15-V1'!D69))/SUM('LPSC15-V1'!B62:'LPSC15-V1'!B69)</f>
        <v>0.5679012345679012</v>
      </c>
      <c r="D12" s="23">
        <f>2*(B12*C12)/(B12+C12)</f>
        <v>0.71595330739299601</v>
      </c>
      <c r="E12" s="14">
        <f>1-SUM('LPSC15-V1'!I62:'LPSC15-V1'!I69)/SUM('LPSC15-V1'!G62:'LPSC15-V1'!G69)</f>
        <v>0.90384615384615385</v>
      </c>
      <c r="F12" s="14">
        <f>(SUM('LPSC15-V1'!F62:'LPSC15-V1'!F69)-SUM('LPSC15-V1'!H62:'LPSC15-V1'!H69))/SUM('LPSC15-V1'!F62:'LPSC15-V1'!F69)</f>
        <v>0.97916666666666663</v>
      </c>
      <c r="G12" s="24">
        <f>2*(E12*F12)/(E12+F12)</f>
        <v>0.94000000000000006</v>
      </c>
      <c r="H12" s="14">
        <f>1-SUM('LPSC15-V1'!M62:'LPSC15-V1'!M69)/SUM('LPSC15-V1'!K62:'LPSC15-V1'!K69)</f>
        <v>0.85185185185185186</v>
      </c>
      <c r="I12" s="14">
        <f>(SUM('LPSC15-V1'!J62:'LPSC15-V1'!J69)-SUM('LPSC15-V1'!L62:'LPSC15-V1'!L69))/SUM('LPSC15-V1'!J62:'LPSC15-V1'!J69)</f>
        <v>0.85185185185185186</v>
      </c>
      <c r="J12" s="23">
        <f>2*(H12*I12)/(H12+I12)</f>
        <v>0.85185185185185186</v>
      </c>
      <c r="K12" s="18">
        <f>1-(SUM('LPSC15-V1'!E62:'LPSC15-V1'!E69)+SUM('LPSC15-V1'!I62:'LPSC15-V1'!I69)+SUM('LPSC15-V1'!M62:'LPSC15-V1'!M69))/(SUM('LPSC15-V1'!C62:'LPSC15-V1'!C69)+SUM('LPSC15-V1'!G62:'LPSC15-V1'!G69)+SUM('LPSC15-V1'!K62:'LPSC15-V1'!K69))</f>
        <v>0.93103448275862066</v>
      </c>
      <c r="L12" s="14">
        <f>(SUM('LPSC15-V1'!B62:'LPSC15-V1'!B69)-SUM('LPSC15-V1'!D62:'LPSC15-V1'!D69)+SUM('LPSC15-V1'!F62:'LPSC15-V1'!F69)-SUM('LPSC15-V1'!H62:'LPSC15-V1'!H69)+SUM('LPSC15-V1'!J62:'LPSC15-V1'!J69)-SUM('LPSC15-V1'!L62:'LPSC15-V1'!L69))/(SUM('LPSC15-V1'!B62:'LPSC15-V1'!B69)+SUM('LPSC15-V1'!F62:'LPSC15-V1'!F69)+SUM('LPSC15-V1'!J62:'LPSC15-V1'!J69))</f>
        <v>0.68354430379746833</v>
      </c>
      <c r="M12" s="26">
        <f>2*(K12*L12)/(K12+L12)</f>
        <v>0.7883211678832116</v>
      </c>
    </row>
    <row r="13" spans="1:14" ht="32" x14ac:dyDescent="0.2">
      <c r="A13" s="21" t="s">
        <v>31</v>
      </c>
      <c r="B13" s="14">
        <f>1-SUM('LPSC15-V2'!E62:'LPSC15-V2'!E69)/SUM('LPSC15-V2'!C62:'LPSC15-V2'!C69)</f>
        <v>0.88421052631578945</v>
      </c>
      <c r="C13" s="18">
        <f>(SUM('LPSC15-V2'!B62:'LPSC15-V2'!B69)-SUM('LPSC15-V2'!D62:'LPSC15-V2'!D69))/SUM('LPSC15-V2'!B62:'LPSC15-V2'!B69)</f>
        <v>0.82352941176470584</v>
      </c>
      <c r="D13" s="24">
        <f>2*(B13*C13)/(B13+C13)</f>
        <v>0.85279187817258884</v>
      </c>
      <c r="E13" s="18">
        <f>1-SUM('LPSC15-V2'!I62:'LPSC15-V2'!I69)/SUM('LPSC15-V2'!G62:'LPSC15-V2'!G69)</f>
        <v>0.98076923076923073</v>
      </c>
      <c r="F13" s="14">
        <f>(SUM('LPSC15-V2'!F62:'LPSC15-V2'!F69)-SUM('LPSC15-V2'!H62:'LPSC15-V2'!H69))/SUM('LPSC15-V2'!F62:'LPSC15-V2'!F69)</f>
        <v>0.68</v>
      </c>
      <c r="G13" s="23">
        <f>2*(E13*F13)/(E13+F13)</f>
        <v>0.80314960629921262</v>
      </c>
      <c r="H13" s="18">
        <f>1-SUM('LPSC15-V2'!M62:'LPSC15-V2'!M69)/SUM('LPSC15-V2'!K62:'LPSC15-V2'!K69)</f>
        <v>1</v>
      </c>
      <c r="I13" s="14">
        <f>(SUM('LPSC15-V2'!J62:'LPSC15-V2'!J69)-SUM('LPSC15-V2'!L62:'LPSC15-V2'!L69))/SUM('LPSC15-V2'!J62:'LPSC15-V2'!J69)</f>
        <v>0.81818181818181823</v>
      </c>
      <c r="J13" s="24">
        <f>2*(H13*I13)/(H13+I13)</f>
        <v>0.9</v>
      </c>
      <c r="K13" s="18">
        <f>1-(SUM('LPSC15-V2'!E62:'LPSC15-V2'!E69)+SUM('LPSC15-V2'!I62:'LPSC15-V2'!I69)+SUM('LPSC15-V2'!M62:'LPSC15-V2'!M69))/(SUM('LPSC15-V2'!C62:'LPSC15-V2'!C69)+SUM('LPSC15-V2'!G62:'LPSC15-V2'!G69)+SUM('LPSC15-V2'!K62:'LPSC15-V2'!K69))</f>
        <v>0.93103448275862066</v>
      </c>
      <c r="L13" s="18">
        <f>(SUM('LPSC15-V2'!B62:'LPSC15-V2'!B69)-SUM('LPSC15-V2'!D62:'LPSC15-V2'!D69)+SUM('LPSC15-V2'!F62:'LPSC15-V2'!F69)-SUM('LPSC15-V2'!H62:'LPSC15-V2'!H69)+SUM('LPSC15-V2'!J62:'LPSC15-V2'!J69)-SUM('LPSC15-V2'!L62:'LPSC15-V2'!L69))/(SUM('LPSC15-V2'!B62:'LPSC15-V2'!B69)+SUM('LPSC15-V2'!F62:'LPSC15-V2'!F69)+SUM('LPSC15-V2'!J62:'LPSC15-V2'!J69))</f>
        <v>0.77142857142857146</v>
      </c>
      <c r="M13" s="24">
        <f>2*(K13*L13)/(K13+L13)</f>
        <v>0.84375000000000011</v>
      </c>
    </row>
    <row r="14" spans="1:14" x14ac:dyDescent="0.2">
      <c r="A14" s="17" t="s">
        <v>28</v>
      </c>
      <c r="B14" s="14">
        <v>0.77780000000000005</v>
      </c>
      <c r="C14" s="14">
        <v>0.63060000000000005</v>
      </c>
      <c r="D14" s="23">
        <f>2*(B14*C14)/(B14+C14)</f>
        <v>0.6965076398750355</v>
      </c>
      <c r="E14" s="14">
        <v>0.68630000000000002</v>
      </c>
      <c r="F14" s="14">
        <v>0.85370000000000001</v>
      </c>
      <c r="G14" s="23">
        <f>2*(E14*F14)/(E14+F14)</f>
        <v>0.76090170129870127</v>
      </c>
      <c r="H14" s="14">
        <v>0.60870000000000002</v>
      </c>
      <c r="I14" s="18">
        <v>1</v>
      </c>
      <c r="J14" s="23">
        <f>2*(H14*I14)/(H14+I14)</f>
        <v>0.75676011686454903</v>
      </c>
      <c r="K14" s="14">
        <v>0.68</v>
      </c>
      <c r="L14" s="14">
        <v>0.71689999999999998</v>
      </c>
      <c r="M14" s="23">
        <f>2*(K14*L14)/(K14+L14)</f>
        <v>0.69796263154127003</v>
      </c>
    </row>
    <row r="15" spans="1:14" x14ac:dyDescent="0.2">
      <c r="A15" s="17" t="s">
        <v>29</v>
      </c>
      <c r="B15" s="14">
        <v>0.83330000000000004</v>
      </c>
      <c r="C15" s="14">
        <v>0.71430000000000005</v>
      </c>
      <c r="D15" s="23">
        <f>2*(B15*C15)/(B15+C15)</f>
        <v>0.76922485138278629</v>
      </c>
      <c r="E15" s="14">
        <v>0.33329999999999999</v>
      </c>
      <c r="F15" s="18">
        <v>1</v>
      </c>
      <c r="G15" s="23">
        <f>2*(E15*F15)/(E15+F15)</f>
        <v>0.49996249906247658</v>
      </c>
      <c r="H15" s="14">
        <v>0.56520000000000004</v>
      </c>
      <c r="I15" s="14">
        <v>0.65</v>
      </c>
      <c r="J15" s="23">
        <f>2*(H15*I15)/(H15+I15)</f>
        <v>0.604641211323239</v>
      </c>
      <c r="K15" s="14">
        <v>0.6</v>
      </c>
      <c r="L15" s="14">
        <v>0.73429999999999995</v>
      </c>
      <c r="M15" s="23">
        <f>2*(K15*L15)/(K15+L15)</f>
        <v>0.66039121636813314</v>
      </c>
    </row>
    <row r="16" spans="1:14" x14ac:dyDescent="0.2">
      <c r="A16" s="17" t="s">
        <v>35</v>
      </c>
      <c r="B16" s="14">
        <v>0.88900000000000001</v>
      </c>
      <c r="C16" s="14">
        <v>0.67230000000000001</v>
      </c>
      <c r="D16" s="23">
        <v>0.76559999999999995</v>
      </c>
      <c r="E16" s="14">
        <v>0.84309999999999996</v>
      </c>
      <c r="F16" s="14">
        <v>0.91490000000000005</v>
      </c>
      <c r="G16" s="23">
        <v>0.87760000000000005</v>
      </c>
      <c r="H16" s="14">
        <v>0.91300000000000003</v>
      </c>
      <c r="I16" s="14">
        <v>0.95450000000000002</v>
      </c>
      <c r="J16" s="23">
        <v>0.93330000000000002</v>
      </c>
      <c r="K16" s="14">
        <v>0.86709999999999998</v>
      </c>
      <c r="L16" s="14">
        <v>0.75390000000000001</v>
      </c>
      <c r="M16" s="23">
        <v>0.80220000000000002</v>
      </c>
    </row>
    <row r="17" spans="1:13" x14ac:dyDescent="0.2">
      <c r="B17" s="14"/>
      <c r="C17" s="14"/>
      <c r="D17" s="23"/>
      <c r="E17" s="14"/>
      <c r="F17" s="14"/>
      <c r="G17" s="23"/>
      <c r="H17" s="14"/>
      <c r="I17" s="14"/>
      <c r="J17" s="23"/>
      <c r="K17" s="14"/>
      <c r="L17" s="14"/>
      <c r="M17" s="23"/>
    </row>
    <row r="18" spans="1:13" x14ac:dyDescent="0.2">
      <c r="A18" s="17" t="s">
        <v>32</v>
      </c>
      <c r="B18" s="14"/>
      <c r="C18" s="14"/>
      <c r="D18" s="23"/>
      <c r="E18" s="14"/>
      <c r="F18" s="14"/>
      <c r="G18" s="23"/>
      <c r="H18" s="14"/>
      <c r="I18" s="14"/>
      <c r="J18" s="23"/>
      <c r="K18" s="14"/>
      <c r="L18" s="14"/>
      <c r="M18" s="23"/>
    </row>
    <row r="19" spans="1:13" x14ac:dyDescent="0.2">
      <c r="A19" s="17" t="s">
        <v>33</v>
      </c>
      <c r="B19" s="14"/>
      <c r="C19" s="14"/>
      <c r="D19" s="23"/>
      <c r="E19" s="14"/>
      <c r="F19" s="14"/>
      <c r="G19" s="23"/>
      <c r="H19" s="14"/>
      <c r="I19" s="14"/>
      <c r="J19" s="23"/>
      <c r="K19" s="14"/>
      <c r="L19" s="14"/>
      <c r="M19" s="23"/>
    </row>
    <row r="20" spans="1:13" x14ac:dyDescent="0.2">
      <c r="A20" s="17" t="s">
        <v>34</v>
      </c>
    </row>
  </sheetData>
  <mergeCells count="4">
    <mergeCell ref="H1:J1"/>
    <mergeCell ref="B1:D1"/>
    <mergeCell ref="E1:G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LPSC15-V1</vt:lpstr>
      <vt:lpstr>LPSC15-V2</vt:lpstr>
      <vt:lpstr>LPSC15-V3</vt:lpstr>
      <vt:lpstr>LPSC15-V3-Raymond-V2</vt:lpstr>
      <vt:lpstr>LPSC16-V3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 Wagstaff</dc:creator>
  <cp:lastModifiedBy>Kiri Wagstaff</cp:lastModifiedBy>
  <dcterms:created xsi:type="dcterms:W3CDTF">2016-07-13T15:25:21Z</dcterms:created>
  <dcterms:modified xsi:type="dcterms:W3CDTF">2017-03-23T17:30:20Z</dcterms:modified>
</cp:coreProperties>
</file>