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mports-refined%" sheetId="1" r:id="rId4"/>
    <sheet name="Local_Regional" sheetId="2" r:id="rId5"/>
    <sheet name="Imports_Local" sheetId="3" r:id="rId6"/>
    <sheet name="Imports_RAW" sheetId="4" r:id="rId7"/>
  </sheets>
</workbook>
</file>

<file path=xl/sharedStrings.xml><?xml version="1.0" encoding="utf-8"?>
<sst xmlns="http://schemas.openxmlformats.org/spreadsheetml/2006/main" uniqueCount="62">
  <si>
    <t>Source node</t>
  </si>
  <si>
    <t>Target node</t>
  </si>
  <si>
    <t>Quantity</t>
  </si>
  <si>
    <t>% of imports for site per century</t>
  </si>
  <si>
    <t>% of imports and local for site per century</t>
  </si>
  <si>
    <t xml:space="preserve">Didymoteicho </t>
  </si>
  <si>
    <t>Izmir</t>
  </si>
  <si>
    <t>X</t>
  </si>
  <si>
    <t xml:space="preserve">Çanakkale </t>
  </si>
  <si>
    <t>Kütahya</t>
  </si>
  <si>
    <t>Near East</t>
  </si>
  <si>
    <t>Abisola_(Italy)</t>
  </si>
  <si>
    <t>Montelupo_(Italy)</t>
  </si>
  <si>
    <t>Pesaro_Cerreto_Salerne_(Italy)</t>
  </si>
  <si>
    <t>Liguria_(Italy)</t>
  </si>
  <si>
    <t>France</t>
  </si>
  <si>
    <t>Delft (Netherlands)</t>
  </si>
  <si>
    <t>England</t>
  </si>
  <si>
    <t>Meissen</t>
  </si>
  <si>
    <t>China</t>
  </si>
  <si>
    <t>Iznik</t>
  </si>
  <si>
    <t>Belgrade</t>
  </si>
  <si>
    <t>Central_Europe</t>
  </si>
  <si>
    <t>Italy</t>
  </si>
  <si>
    <t>Miletus_(Iznik)</t>
  </si>
  <si>
    <t>Sofia</t>
  </si>
  <si>
    <t>Valencia</t>
  </si>
  <si>
    <t>Eastern_Mediterranean_(Ephesus)</t>
  </si>
  <si>
    <t>Central_Europe_(N_Serbia/Hungary)</t>
  </si>
  <si>
    <t>Florence</t>
  </si>
  <si>
    <t>Faenza</t>
  </si>
  <si>
    <t>Liguria</t>
  </si>
  <si>
    <t>Montelupo</t>
  </si>
  <si>
    <t>Iznik/Kütahya</t>
  </si>
  <si>
    <t>Thuringia</t>
  </si>
  <si>
    <t>Vienna</t>
  </si>
  <si>
    <t>Varna</t>
  </si>
  <si>
    <t>Orvieto_(Italy)</t>
  </si>
  <si>
    <t>Tuscany</t>
  </si>
  <si>
    <t>Çanakkale</t>
  </si>
  <si>
    <t>Akçalaan_(Iznik)</t>
  </si>
  <si>
    <t>Mytilini</t>
  </si>
  <si>
    <t>Didymoteicho</t>
  </si>
  <si>
    <t>Japan</t>
  </si>
  <si>
    <t>Western_Europe</t>
  </si>
  <si>
    <t>Syria</t>
  </si>
  <si>
    <t>Southern_Italy</t>
  </si>
  <si>
    <t>Table 1</t>
  </si>
  <si>
    <t>Site</t>
  </si>
  <si>
    <t>TOTAL</t>
  </si>
  <si>
    <t>Imports total</t>
  </si>
  <si>
    <t>Imports %</t>
  </si>
  <si>
    <t>Local/Regional total</t>
  </si>
  <si>
    <t>Local/Regional %</t>
  </si>
  <si>
    <t>Pottery total</t>
  </si>
  <si>
    <t>Belgrade - per century</t>
  </si>
  <si>
    <t>Imports</t>
  </si>
  <si>
    <t>Local/Regional</t>
  </si>
  <si>
    <t>Total</t>
  </si>
  <si>
    <t>Sofia - per century</t>
  </si>
  <si>
    <t>Varna- per century</t>
  </si>
  <si>
    <t>Mytilini - per century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</si>
</sst>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3" borderId="1" applyNumberFormat="1" applyFont="1" applyFill="1" applyBorder="1" applyAlignment="1" applyProtection="0">
      <alignment horizontal="center" vertical="center" wrapText="1"/>
    </xf>
    <xf numFmtId="0" fontId="2" fillId="3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2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59" fontId="0" borderId="10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2" fillId="2" borderId="11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0" fontId="0" fillId="4" borderId="11" applyNumberFormat="1" applyFont="1" applyFill="1" applyBorder="1" applyAlignment="1" applyProtection="0">
      <alignment vertical="top" wrapText="1"/>
    </xf>
    <xf numFmtId="59" fontId="0" fillId="4" borderId="11" applyNumberFormat="1" applyFont="1" applyFill="1" applyBorder="1" applyAlignment="1" applyProtection="0">
      <alignment vertical="top" wrapText="1"/>
    </xf>
    <xf numFmtId="59" fontId="0" borderId="12" applyNumberFormat="1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horizontal="center"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horizontal="center"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2" fillId="2" borderId="11" applyNumberFormat="1" applyFont="1" applyFill="1" applyBorder="1" applyAlignment="1" applyProtection="0">
      <alignment horizontal="left" vertical="top" wrapText="1" readingOrder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59" fontId="0" borderId="16" applyNumberFormat="1" applyFont="1" applyFill="0" applyBorder="1" applyAlignment="1" applyProtection="0">
      <alignment vertical="top" wrapText="1"/>
    </xf>
    <xf numFmtId="59" fontId="0" borderId="13" applyNumberFormat="1" applyFont="1" applyFill="0" applyBorder="1" applyAlignment="1" applyProtection="0">
      <alignment vertical="top" wrapText="1"/>
    </xf>
    <xf numFmtId="49" fontId="2" fillId="2" borderId="17" applyNumberFormat="1" applyFont="1" applyFill="1" applyBorder="1" applyAlignment="1" applyProtection="0">
      <alignment vertical="top" wrapText="1"/>
    </xf>
    <xf numFmtId="0" fontId="0" fillId="4" borderId="16" applyNumberFormat="1" applyFont="1" applyFill="1" applyBorder="1" applyAlignment="1" applyProtection="0">
      <alignment vertical="top" wrapText="1"/>
    </xf>
    <xf numFmtId="49" fontId="2" fillId="2" borderId="13" applyNumberFormat="1" applyFont="1" applyFill="1" applyBorder="1" applyAlignment="1" applyProtection="0">
      <alignment vertical="top" wrapText="1"/>
    </xf>
    <xf numFmtId="0" fontId="0" fillId="4" borderId="12" applyNumberFormat="1" applyFont="1" applyFill="1" applyBorder="1" applyAlignment="1" applyProtection="0">
      <alignment vertical="top" wrapText="1"/>
    </xf>
    <xf numFmtId="0" fontId="0" fillId="4" borderId="18" applyNumberFormat="1" applyFont="1" applyFill="1" applyBorder="1" applyAlignment="1" applyProtection="0">
      <alignment vertical="top" wrapText="1"/>
    </xf>
    <xf numFmtId="49" fontId="2" fillId="2" borderId="14" applyNumberFormat="1" applyFont="1" applyFill="1" applyBorder="1" applyAlignment="1" applyProtection="0">
      <alignment vertical="top" wrapText="1"/>
    </xf>
    <xf numFmtId="0" fontId="0" fillId="4" borderId="15" applyNumberFormat="1" applyFont="1" applyFill="1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horizontal="center" vertical="top" wrapText="1"/>
    </xf>
    <xf numFmtId="49" fontId="0" borderId="11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49" fontId="2" fillId="5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2" fillId="5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1" applyNumberFormat="0" applyFont="1" applyFill="1" applyBorder="1" applyAlignment="1" applyProtection="0">
      <alignment vertical="top" wrapText="1"/>
    </xf>
    <xf numFmtId="9" fontId="0" borderId="6" applyNumberFormat="1" applyFont="1" applyFill="0" applyBorder="1" applyAlignment="1" applyProtection="0">
      <alignment vertical="top" wrapText="1"/>
    </xf>
    <xf numFmtId="9" fontId="0" borderId="7" applyNumberFormat="1" applyFont="1" applyFill="0" applyBorder="1" applyAlignment="1" applyProtection="0">
      <alignment vertical="top" wrapText="1"/>
    </xf>
    <xf numFmtId="0" fontId="2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3f3f3f"/>
      <rgbColor rgb="ffbdc0bf"/>
      <rgbColor rgb="ffbfbfbf"/>
      <rgbColor rgb="fffefffe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9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27.0625" style="1" customWidth="1"/>
    <col min="2" max="2" width="10.9375" style="1" customWidth="1"/>
    <col min="3" max="3" width="6.75" style="1" customWidth="1"/>
    <col min="4" max="4" width="17.9062" style="1" customWidth="1"/>
    <col min="5" max="5" width="15.1641" style="1" customWidth="1"/>
    <col min="6" max="11" width="3.40625" style="1" customWidth="1"/>
    <col min="12" max="16384" width="16.3516" style="1" customWidth="1"/>
  </cols>
  <sheetData>
    <row r="1" ht="4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>
        <v>15</v>
      </c>
      <c r="G1" s="4">
        <v>16</v>
      </c>
      <c r="H1" s="4">
        <v>17</v>
      </c>
      <c r="I1" s="4">
        <v>18</v>
      </c>
      <c r="J1" s="4">
        <v>19</v>
      </c>
      <c r="K1" s="4">
        <v>20</v>
      </c>
    </row>
    <row r="2" ht="20.25" customHeight="1">
      <c r="A2" t="s" s="5">
        <v>5</v>
      </c>
      <c r="B2" t="s" s="6">
        <v>6</v>
      </c>
      <c r="C2" s="7">
        <v>75</v>
      </c>
      <c r="D2" s="8">
        <f>C2/'Imports_Local'!$B$3</f>
        <v>0.0746268656716418</v>
      </c>
      <c r="E2" s="8">
        <f>C2/'Imports_Local'!F$3</f>
        <v>0.0410509031198686</v>
      </c>
      <c r="F2" s="9"/>
      <c r="G2" s="9"/>
      <c r="H2" s="9"/>
      <c r="I2" t="s" s="10">
        <v>7</v>
      </c>
      <c r="J2" s="9"/>
      <c r="K2" s="9"/>
    </row>
    <row r="3" ht="20.05" customHeight="1">
      <c r="A3" t="s" s="11">
        <v>8</v>
      </c>
      <c r="B3" t="s" s="12">
        <v>6</v>
      </c>
      <c r="C3" s="13">
        <v>100</v>
      </c>
      <c r="D3" s="14">
        <f>C3/'Imports_Local'!$B$3</f>
        <v>0.0995024875621891</v>
      </c>
      <c r="E3" s="14">
        <f>C3/'Imports_Local'!F$3</f>
        <v>0.0547345374931582</v>
      </c>
      <c r="F3" s="15"/>
      <c r="G3" s="15"/>
      <c r="H3" s="15"/>
      <c r="I3" t="s" s="16">
        <v>7</v>
      </c>
      <c r="J3" s="15"/>
      <c r="K3" s="15"/>
    </row>
    <row r="4" ht="20.05" customHeight="1">
      <c r="A4" t="s" s="11">
        <v>9</v>
      </c>
      <c r="B4" t="s" s="12">
        <v>6</v>
      </c>
      <c r="C4" s="13">
        <v>270</v>
      </c>
      <c r="D4" s="14">
        <f>C4/'Imports_Local'!$B$3</f>
        <v>0.26865671641791</v>
      </c>
      <c r="E4" s="14">
        <f>C4/'Imports_Local'!F$3</f>
        <v>0.147783251231527</v>
      </c>
      <c r="F4" s="15"/>
      <c r="G4" s="15"/>
      <c r="H4" s="15"/>
      <c r="I4" t="s" s="16">
        <v>7</v>
      </c>
      <c r="J4" s="15"/>
      <c r="K4" s="15"/>
    </row>
    <row r="5" ht="20.05" customHeight="1">
      <c r="A5" t="s" s="11">
        <v>10</v>
      </c>
      <c r="B5" t="s" s="12">
        <v>6</v>
      </c>
      <c r="C5" s="13">
        <v>5</v>
      </c>
      <c r="D5" s="14">
        <f>C5/'Imports_Local'!$B$3</f>
        <v>0.00497512437810945</v>
      </c>
      <c r="E5" s="14">
        <f>C5/'Imports_Local'!F$3</f>
        <v>0.00273672687465791</v>
      </c>
      <c r="F5" s="15"/>
      <c r="G5" s="15"/>
      <c r="H5" s="15"/>
      <c r="I5" t="s" s="16">
        <v>7</v>
      </c>
      <c r="J5" s="15"/>
      <c r="K5" s="15"/>
    </row>
    <row r="6" ht="20.05" customHeight="1">
      <c r="A6" t="s" s="11">
        <v>11</v>
      </c>
      <c r="B6" t="s" s="12">
        <v>6</v>
      </c>
      <c r="C6" s="13">
        <v>112</v>
      </c>
      <c r="D6" s="14">
        <f>C6/'Imports_Local'!$B$3</f>
        <v>0.111442786069652</v>
      </c>
      <c r="E6" s="14">
        <f>C6/'Imports_Local'!F$3</f>
        <v>0.0613026819923372</v>
      </c>
      <c r="F6" s="15"/>
      <c r="G6" s="15"/>
      <c r="H6" s="15"/>
      <c r="I6" t="s" s="16">
        <v>7</v>
      </c>
      <c r="J6" s="15"/>
      <c r="K6" s="15"/>
    </row>
    <row r="7" ht="20.05" customHeight="1">
      <c r="A7" t="s" s="11">
        <v>12</v>
      </c>
      <c r="B7" t="s" s="12">
        <v>6</v>
      </c>
      <c r="C7" s="13">
        <v>14</v>
      </c>
      <c r="D7" s="14">
        <f>C7/'Imports_Local'!$B$3</f>
        <v>0.0139303482587065</v>
      </c>
      <c r="E7" s="14">
        <f>C7/'Imports_Local'!F$3</f>
        <v>0.00766283524904215</v>
      </c>
      <c r="F7" s="15"/>
      <c r="G7" s="15"/>
      <c r="H7" s="15"/>
      <c r="I7" t="s" s="16">
        <v>7</v>
      </c>
      <c r="J7" s="15"/>
      <c r="K7" s="15"/>
    </row>
    <row r="8" ht="20.05" customHeight="1">
      <c r="A8" t="s" s="11">
        <v>13</v>
      </c>
      <c r="B8" t="s" s="12">
        <v>6</v>
      </c>
      <c r="C8" s="13">
        <v>25</v>
      </c>
      <c r="D8" s="14">
        <f>C8/'Imports_Local'!$B$3</f>
        <v>0.0248756218905473</v>
      </c>
      <c r="E8" s="14">
        <f>C8/'Imports_Local'!F$3</f>
        <v>0.0136836343732895</v>
      </c>
      <c r="F8" s="15"/>
      <c r="G8" s="15"/>
      <c r="H8" s="15"/>
      <c r="I8" t="s" s="16">
        <v>7</v>
      </c>
      <c r="J8" s="15"/>
      <c r="K8" s="15"/>
    </row>
    <row r="9" ht="20.05" customHeight="1">
      <c r="A9" t="s" s="11">
        <v>14</v>
      </c>
      <c r="B9" t="s" s="12">
        <v>6</v>
      </c>
      <c r="C9" s="13">
        <v>4</v>
      </c>
      <c r="D9" s="14">
        <f>C9/'Imports_Local'!$B$3</f>
        <v>0.00398009950248756</v>
      </c>
      <c r="E9" s="14">
        <f>C9/'Imports_Local'!F$3</f>
        <v>0.00218938149972633</v>
      </c>
      <c r="F9" s="15"/>
      <c r="G9" s="15"/>
      <c r="H9" s="15"/>
      <c r="I9" t="s" s="16">
        <v>7</v>
      </c>
      <c r="J9" s="15"/>
      <c r="K9" s="15"/>
    </row>
    <row r="10" ht="20.05" customHeight="1">
      <c r="A10" t="s" s="11">
        <v>15</v>
      </c>
      <c r="B10" t="s" s="12">
        <v>6</v>
      </c>
      <c r="C10" s="13">
        <v>206</v>
      </c>
      <c r="D10" s="14">
        <f>C10/'Imports_Local'!$B$3</f>
        <v>0.204975124378109</v>
      </c>
      <c r="E10" s="14">
        <f>C10/'Imports_Local'!F$3</f>
        <v>0.112753147235906</v>
      </c>
      <c r="F10" s="15"/>
      <c r="G10" s="15"/>
      <c r="H10" s="15"/>
      <c r="I10" t="s" s="16">
        <v>7</v>
      </c>
      <c r="J10" s="15"/>
      <c r="K10" s="15"/>
    </row>
    <row r="11" ht="20.05" customHeight="1">
      <c r="A11" t="s" s="11">
        <v>16</v>
      </c>
      <c r="B11" t="s" s="12">
        <v>6</v>
      </c>
      <c r="C11" s="13">
        <v>18</v>
      </c>
      <c r="D11" s="14">
        <f>C11/'Imports_Local'!$B$3</f>
        <v>0.017910447761194</v>
      </c>
      <c r="E11" s="14">
        <f>C11/'Imports_Local'!F$3</f>
        <v>0.00985221674876847</v>
      </c>
      <c r="F11" s="15"/>
      <c r="G11" s="15"/>
      <c r="H11" s="15"/>
      <c r="I11" t="s" s="16">
        <v>7</v>
      </c>
      <c r="J11" s="15"/>
      <c r="K11" s="15"/>
    </row>
    <row r="12" ht="20.05" customHeight="1">
      <c r="A12" t="s" s="11">
        <v>17</v>
      </c>
      <c r="B12" t="s" s="12">
        <v>6</v>
      </c>
      <c r="C12" s="13">
        <v>91</v>
      </c>
      <c r="D12" s="14">
        <f>C12/'Imports_Local'!$B$3</f>
        <v>0.09054726368159199</v>
      </c>
      <c r="E12" s="14">
        <f>C12/'Imports_Local'!F$3</f>
        <v>0.0498084291187739</v>
      </c>
      <c r="F12" s="15"/>
      <c r="G12" s="15"/>
      <c r="H12" s="15"/>
      <c r="I12" t="s" s="16">
        <v>7</v>
      </c>
      <c r="J12" s="15"/>
      <c r="K12" s="15"/>
    </row>
    <row r="13" ht="20.05" customHeight="1">
      <c r="A13" t="s" s="11">
        <v>18</v>
      </c>
      <c r="B13" t="s" s="12">
        <v>6</v>
      </c>
      <c r="C13" s="13">
        <v>62</v>
      </c>
      <c r="D13" s="14">
        <f>C13/'Imports_Local'!$B$3</f>
        <v>0.0616915422885572</v>
      </c>
      <c r="E13" s="14">
        <f>C13/'Imports_Local'!F$3</f>
        <v>0.0339354132457581</v>
      </c>
      <c r="F13" s="15"/>
      <c r="G13" s="15"/>
      <c r="H13" s="15"/>
      <c r="I13" t="s" s="16">
        <v>7</v>
      </c>
      <c r="J13" s="15"/>
      <c r="K13" s="15"/>
    </row>
    <row r="14" ht="20.05" customHeight="1">
      <c r="A14" t="s" s="17">
        <v>19</v>
      </c>
      <c r="B14" t="s" s="18">
        <v>6</v>
      </c>
      <c r="C14" s="19">
        <v>23</v>
      </c>
      <c r="D14" s="20">
        <f>C14/'Imports_Local'!$B$3</f>
        <v>0.0228855721393035</v>
      </c>
      <c r="E14" s="14">
        <f>C14/'Imports_Local'!F$3</f>
        <v>0.0125889436234264</v>
      </c>
      <c r="F14" s="15"/>
      <c r="G14" s="21"/>
      <c r="H14" s="21"/>
      <c r="I14" t="s" s="22">
        <v>7</v>
      </c>
      <c r="J14" s="15"/>
      <c r="K14" s="15"/>
    </row>
    <row r="15" ht="20.05" customHeight="1">
      <c r="A15" t="s" s="23">
        <v>20</v>
      </c>
      <c r="B15" t="s" s="24">
        <v>21</v>
      </c>
      <c r="C15" s="25">
        <v>17</v>
      </c>
      <c r="D15" s="26">
        <f>C15/'Imports_Local'!I$12</f>
        <v>0.944444444444444</v>
      </c>
      <c r="E15" s="27">
        <f>C15/'Imports_Local'!I$16</f>
        <v>0.0726495726495726</v>
      </c>
      <c r="F15" s="28"/>
      <c r="G15" t="s" s="29">
        <v>7</v>
      </c>
      <c r="H15" s="30"/>
      <c r="I15" s="31"/>
      <c r="J15" s="32"/>
      <c r="K15" s="15"/>
    </row>
    <row r="16" ht="20.05" customHeight="1">
      <c r="A16" t="s" s="23">
        <v>20</v>
      </c>
      <c r="B16" t="s" s="24">
        <v>21</v>
      </c>
      <c r="C16" s="25">
        <v>10</v>
      </c>
      <c r="D16" s="26">
        <f>C16/'Imports_Local'!J$12</f>
        <v>0.454545454545455</v>
      </c>
      <c r="E16" s="27">
        <f>C16/'Imports_Local'!J$16</f>
        <v>0.0420168067226891</v>
      </c>
      <c r="F16" s="28"/>
      <c r="G16" s="31"/>
      <c r="H16" t="s" s="24">
        <v>7</v>
      </c>
      <c r="I16" s="31"/>
      <c r="J16" s="32"/>
      <c r="K16" s="15"/>
    </row>
    <row r="17" ht="20.05" customHeight="1">
      <c r="A17" t="s" s="33">
        <v>22</v>
      </c>
      <c r="B17" t="s" s="24">
        <v>21</v>
      </c>
      <c r="C17" s="25">
        <v>8.5</v>
      </c>
      <c r="D17" s="26">
        <f>C17/'Imports_Local'!J$12</f>
        <v>0.386363636363636</v>
      </c>
      <c r="E17" s="27">
        <f>C17/'Imports_Local'!J$16</f>
        <v>0.0357142857142857</v>
      </c>
      <c r="F17" s="28"/>
      <c r="G17" s="31"/>
      <c r="H17" t="s" s="24">
        <v>7</v>
      </c>
      <c r="I17" s="31"/>
      <c r="J17" s="32"/>
      <c r="K17" s="15"/>
    </row>
    <row r="18" ht="20.05" customHeight="1">
      <c r="A18" t="s" s="33">
        <v>22</v>
      </c>
      <c r="B18" t="s" s="24">
        <v>21</v>
      </c>
      <c r="C18" s="25">
        <v>2.5</v>
      </c>
      <c r="D18" s="26">
        <f>C18/'Imports_Local'!K12</f>
        <v>0.833333333333333</v>
      </c>
      <c r="E18" s="27">
        <f>C18/'Imports_Local'!K16</f>
        <v>0.833333333333333</v>
      </c>
      <c r="F18" s="28"/>
      <c r="G18" s="31"/>
      <c r="H18" s="30"/>
      <c r="I18" t="s" s="29">
        <v>7</v>
      </c>
      <c r="J18" s="32"/>
      <c r="K18" s="15"/>
    </row>
    <row r="19" ht="20.05" customHeight="1">
      <c r="A19" t="s" s="23">
        <v>23</v>
      </c>
      <c r="B19" t="s" s="24">
        <v>21</v>
      </c>
      <c r="C19" s="25">
        <v>2.5</v>
      </c>
      <c r="D19" s="26">
        <f>C19/'Imports_Local'!J$12</f>
        <v>0.113636363636364</v>
      </c>
      <c r="E19" s="27">
        <f>C19/'Imports_Local'!J$16</f>
        <v>0.0105042016806723</v>
      </c>
      <c r="F19" s="28"/>
      <c r="G19" s="31"/>
      <c r="H19" t="s" s="24">
        <v>7</v>
      </c>
      <c r="I19" s="31"/>
      <c r="J19" s="32"/>
      <c r="K19" s="15"/>
    </row>
    <row r="20" ht="20.05" customHeight="1">
      <c r="A20" t="s" s="23">
        <v>23</v>
      </c>
      <c r="B20" t="s" s="24">
        <v>21</v>
      </c>
      <c r="C20" s="25">
        <v>0.5</v>
      </c>
      <c r="D20" s="26">
        <f>C20/'Imports_Local'!K12</f>
        <v>0.166666666666667</v>
      </c>
      <c r="E20" s="27">
        <f>C20/'Imports_Local'!K16</f>
        <v>0.166666666666667</v>
      </c>
      <c r="F20" s="28"/>
      <c r="G20" s="31"/>
      <c r="H20" s="30"/>
      <c r="I20" t="s" s="29">
        <v>7</v>
      </c>
      <c r="J20" s="32"/>
      <c r="K20" s="15"/>
    </row>
    <row r="21" ht="20.05" customHeight="1">
      <c r="A21" t="s" s="23">
        <v>19</v>
      </c>
      <c r="B21" t="s" s="24">
        <v>21</v>
      </c>
      <c r="C21" s="25">
        <v>1</v>
      </c>
      <c r="D21" s="26">
        <f>C21/'Imports_Local'!I$12</f>
        <v>0.0555555555555556</v>
      </c>
      <c r="E21" s="27">
        <f>C21/'Imports_Local'!I$16</f>
        <v>0.00427350427350427</v>
      </c>
      <c r="F21" s="28"/>
      <c r="G21" t="s" s="29">
        <v>7</v>
      </c>
      <c r="H21" s="30"/>
      <c r="I21" s="31"/>
      <c r="J21" s="32"/>
      <c r="K21" s="15"/>
    </row>
    <row r="22" ht="20.05" customHeight="1">
      <c r="A22" t="s" s="23">
        <v>19</v>
      </c>
      <c r="B22" t="s" s="24">
        <v>21</v>
      </c>
      <c r="C22" s="25">
        <v>1</v>
      </c>
      <c r="D22" s="26">
        <f>C22/'Imports_Local'!J$12</f>
        <v>0.0454545454545455</v>
      </c>
      <c r="E22" s="27">
        <f>C22/'Imports_Local'!J$16</f>
        <v>0.00420168067226891</v>
      </c>
      <c r="F22" s="34"/>
      <c r="G22" s="31"/>
      <c r="H22" t="s" s="24">
        <v>7</v>
      </c>
      <c r="I22" s="31"/>
      <c r="J22" s="35"/>
      <c r="K22" s="21"/>
    </row>
    <row r="23" ht="20.05" customHeight="1">
      <c r="A23" t="s" s="23">
        <v>24</v>
      </c>
      <c r="B23" t="s" s="24">
        <v>25</v>
      </c>
      <c r="C23" s="25">
        <v>8</v>
      </c>
      <c r="D23" s="36">
        <f>C23/'Imports_Local'!O$24</f>
        <v>0.421052631578947</v>
      </c>
      <c r="E23" s="37">
        <f>C23/'Imports_Local'!O$28</f>
        <v>0.219178082191781</v>
      </c>
      <c r="F23" t="s" s="29">
        <v>7</v>
      </c>
      <c r="G23" s="31"/>
      <c r="H23" s="31"/>
      <c r="I23" s="31"/>
      <c r="J23" s="31"/>
      <c r="K23" s="31"/>
    </row>
    <row r="24" ht="20.05" customHeight="1">
      <c r="A24" t="s" s="23">
        <v>10</v>
      </c>
      <c r="B24" t="s" s="24">
        <v>25</v>
      </c>
      <c r="C24" s="25">
        <v>1</v>
      </c>
      <c r="D24" s="27">
        <f>C24/'Imports_Local'!Q24</f>
        <v>0.0222222222222222</v>
      </c>
      <c r="E24" s="37">
        <f>C24/'Imports_Local'!Q$28</f>
        <v>0.0168067226890756</v>
      </c>
      <c r="F24" s="31"/>
      <c r="G24" s="31"/>
      <c r="H24" t="s" s="29">
        <v>7</v>
      </c>
      <c r="I24" s="31"/>
      <c r="J24" s="31"/>
      <c r="K24" s="31"/>
    </row>
    <row r="25" ht="20.05" customHeight="1">
      <c r="A25" t="s" s="23">
        <v>26</v>
      </c>
      <c r="B25" t="s" s="24">
        <v>25</v>
      </c>
      <c r="C25" s="25">
        <v>2</v>
      </c>
      <c r="D25" s="27">
        <f>C25/'Imports_Local'!O$24</f>
        <v>0.105263157894737</v>
      </c>
      <c r="E25" s="37">
        <f>C25/'Imports_Local'!O$28</f>
        <v>0.0547945205479452</v>
      </c>
      <c r="F25" t="s" s="29">
        <v>7</v>
      </c>
      <c r="G25" s="31"/>
      <c r="H25" s="31"/>
      <c r="I25" s="31"/>
      <c r="J25" s="31"/>
      <c r="K25" s="31"/>
    </row>
    <row r="26" ht="20.05" customHeight="1">
      <c r="A26" t="s" s="23">
        <v>26</v>
      </c>
      <c r="B26" t="s" s="24">
        <v>25</v>
      </c>
      <c r="C26" s="25">
        <v>1</v>
      </c>
      <c r="D26" s="27">
        <f>C26/'Imports_Local'!P24</f>
        <v>0.0240963855421687</v>
      </c>
      <c r="E26" s="37">
        <f>C26/'Imports_Local'!P$28</f>
        <v>0.016260162601626</v>
      </c>
      <c r="F26" s="31"/>
      <c r="G26" t="s" s="29">
        <v>7</v>
      </c>
      <c r="H26" s="31"/>
      <c r="I26" s="31"/>
      <c r="J26" s="31"/>
      <c r="K26" s="31"/>
    </row>
    <row r="27" ht="32.05" customHeight="1">
      <c r="A27" t="s" s="23">
        <v>27</v>
      </c>
      <c r="B27" t="s" s="24">
        <v>25</v>
      </c>
      <c r="C27" s="25">
        <v>6</v>
      </c>
      <c r="D27" s="27">
        <f>C27/'Imports_Local'!O$24</f>
        <v>0.315789473684211</v>
      </c>
      <c r="E27" s="37">
        <f>C27/'Imports_Local'!O$28</f>
        <v>0.164383561643836</v>
      </c>
      <c r="F27" t="s" s="29">
        <v>7</v>
      </c>
      <c r="G27" s="31"/>
      <c r="H27" s="31"/>
      <c r="I27" s="31"/>
      <c r="J27" s="31"/>
      <c r="K27" s="31"/>
    </row>
    <row r="28" ht="32.05" customHeight="1">
      <c r="A28" t="s" s="23">
        <v>28</v>
      </c>
      <c r="B28" t="s" s="24">
        <v>25</v>
      </c>
      <c r="C28" s="25">
        <v>1.5</v>
      </c>
      <c r="D28" s="27">
        <f>C28/'Imports_Local'!P24</f>
        <v>0.036144578313253</v>
      </c>
      <c r="E28" s="37">
        <f>C28/'Imports_Local'!P$28</f>
        <v>0.024390243902439</v>
      </c>
      <c r="F28" s="31"/>
      <c r="G28" t="s" s="29">
        <v>7</v>
      </c>
      <c r="H28" s="31"/>
      <c r="I28" s="31"/>
      <c r="J28" s="31"/>
      <c r="K28" s="31"/>
    </row>
    <row r="29" ht="32.05" customHeight="1">
      <c r="A29" t="s" s="23">
        <v>28</v>
      </c>
      <c r="B29" t="s" s="24">
        <v>25</v>
      </c>
      <c r="C29" s="25">
        <v>1.5</v>
      </c>
      <c r="D29" s="27">
        <f>C29/'Imports_Local'!Q24</f>
        <v>0.0333333333333333</v>
      </c>
      <c r="E29" s="37">
        <f>C29/'Imports_Local'!Q$28</f>
        <v>0.0252100840336134</v>
      </c>
      <c r="F29" s="31"/>
      <c r="G29" s="31"/>
      <c r="H29" t="s" s="29">
        <v>7</v>
      </c>
      <c r="I29" s="31"/>
      <c r="J29" s="31"/>
      <c r="K29" s="31"/>
    </row>
    <row r="30" ht="20.05" customHeight="1">
      <c r="A30" t="s" s="23">
        <v>29</v>
      </c>
      <c r="B30" t="s" s="24">
        <v>25</v>
      </c>
      <c r="C30" s="25">
        <v>2</v>
      </c>
      <c r="D30" s="27">
        <f>C30/'Imports_Local'!O$24</f>
        <v>0.105263157894737</v>
      </c>
      <c r="E30" s="37">
        <f>C30/'Imports_Local'!O$28</f>
        <v>0.0547945205479452</v>
      </c>
      <c r="F30" t="s" s="29">
        <v>7</v>
      </c>
      <c r="G30" s="31"/>
      <c r="H30" s="31"/>
      <c r="I30" s="31"/>
      <c r="J30" s="31"/>
      <c r="K30" s="31"/>
    </row>
    <row r="31" ht="20.05" customHeight="1">
      <c r="A31" t="s" s="23">
        <v>30</v>
      </c>
      <c r="B31" t="s" s="24">
        <v>25</v>
      </c>
      <c r="C31" s="25">
        <v>1</v>
      </c>
      <c r="D31" s="27">
        <f>C31/'Imports_Local'!P24</f>
        <v>0.0240963855421687</v>
      </c>
      <c r="E31" s="37">
        <f>C31/'Imports_Local'!P$28</f>
        <v>0.016260162601626</v>
      </c>
      <c r="F31" s="31"/>
      <c r="G31" t="s" s="29">
        <v>7</v>
      </c>
      <c r="H31" s="31"/>
      <c r="I31" s="31"/>
      <c r="J31" s="31"/>
      <c r="K31" s="31"/>
    </row>
    <row r="32" ht="20.05" customHeight="1">
      <c r="A32" t="s" s="23">
        <v>31</v>
      </c>
      <c r="B32" t="s" s="24">
        <v>25</v>
      </c>
      <c r="C32" s="25">
        <v>2</v>
      </c>
      <c r="D32" s="27">
        <f>C32/'Imports_Local'!Q$24</f>
        <v>0.0444444444444444</v>
      </c>
      <c r="E32" s="37">
        <f>C32/'Imports_Local'!Q$28</f>
        <v>0.0336134453781513</v>
      </c>
      <c r="F32" s="31"/>
      <c r="G32" s="31"/>
      <c r="H32" t="s" s="29">
        <v>7</v>
      </c>
      <c r="I32" s="31"/>
      <c r="J32" s="31"/>
      <c r="K32" s="31"/>
    </row>
    <row r="33" ht="20.05" customHeight="1">
      <c r="A33" t="s" s="23">
        <v>32</v>
      </c>
      <c r="B33" t="s" s="24">
        <v>25</v>
      </c>
      <c r="C33" s="25">
        <v>0.5</v>
      </c>
      <c r="D33" s="27">
        <f>C33/'Imports_Local'!P24</f>
        <v>0.0120481927710843</v>
      </c>
      <c r="E33" s="37">
        <f>C33/'Imports_Local'!P$28</f>
        <v>0.008130081300813011</v>
      </c>
      <c r="F33" s="31"/>
      <c r="G33" t="s" s="29">
        <v>7</v>
      </c>
      <c r="H33" s="31"/>
      <c r="I33" s="31"/>
      <c r="J33" s="31"/>
      <c r="K33" s="31"/>
    </row>
    <row r="34" ht="20.05" customHeight="1">
      <c r="A34" t="s" s="23">
        <v>32</v>
      </c>
      <c r="B34" t="s" s="24">
        <v>25</v>
      </c>
      <c r="C34" s="25">
        <v>0.5</v>
      </c>
      <c r="D34" s="27">
        <f>C34/'Imports_Local'!Q$24</f>
        <v>0.0111111111111111</v>
      </c>
      <c r="E34" s="37">
        <f>C34/'Imports_Local'!Q$28</f>
        <v>0.00840336134453782</v>
      </c>
      <c r="F34" s="31"/>
      <c r="G34" s="31"/>
      <c r="H34" t="s" s="29">
        <v>7</v>
      </c>
      <c r="I34" s="31"/>
      <c r="J34" s="31"/>
      <c r="K34" s="31"/>
    </row>
    <row r="35" ht="20.05" customHeight="1">
      <c r="A35" t="s" s="23">
        <v>23</v>
      </c>
      <c r="B35" t="s" s="24">
        <v>25</v>
      </c>
      <c r="C35" s="25">
        <v>1</v>
      </c>
      <c r="D35" s="27">
        <f>C35/'Imports_Local'!Q$24</f>
        <v>0.0222222222222222</v>
      </c>
      <c r="E35" s="37">
        <f>C35/'Imports_Local'!Q$28</f>
        <v>0.0168067226890756</v>
      </c>
      <c r="F35" s="31"/>
      <c r="G35" s="31"/>
      <c r="H35" t="s" s="29">
        <v>7</v>
      </c>
      <c r="I35" s="31"/>
      <c r="J35" s="31"/>
      <c r="K35" s="31"/>
    </row>
    <row r="36" ht="20.05" customHeight="1">
      <c r="A36" t="s" s="23">
        <v>19</v>
      </c>
      <c r="B36" t="s" s="24">
        <v>25</v>
      </c>
      <c r="C36" s="25">
        <v>3.5</v>
      </c>
      <c r="D36" s="27">
        <f>C36/'Imports_Local'!Q$24</f>
        <v>0.07777777777777781</v>
      </c>
      <c r="E36" s="37">
        <f>C36/'Imports_Local'!Q$28</f>
        <v>0.0588235294117647</v>
      </c>
      <c r="F36" s="31"/>
      <c r="G36" s="31"/>
      <c r="H36" t="s" s="29">
        <v>7</v>
      </c>
      <c r="I36" s="31"/>
      <c r="J36" s="31"/>
      <c r="K36" s="31"/>
    </row>
    <row r="37" ht="20.05" customHeight="1">
      <c r="A37" t="s" s="23">
        <v>19</v>
      </c>
      <c r="B37" t="s" s="24">
        <v>25</v>
      </c>
      <c r="C37" s="25">
        <v>2.5</v>
      </c>
      <c r="D37" s="27">
        <f>C37/'Imports_Local'!R$24</f>
        <v>0.0595238095238095</v>
      </c>
      <c r="E37" s="37">
        <f>C37/'Imports_Local'!R$28</f>
        <v>0.040983606557377</v>
      </c>
      <c r="F37" s="31"/>
      <c r="G37" s="31"/>
      <c r="H37" s="31"/>
      <c r="I37" t="s" s="29">
        <v>7</v>
      </c>
      <c r="J37" s="31"/>
      <c r="K37" s="31"/>
    </row>
    <row r="38" ht="20.05" customHeight="1">
      <c r="A38" t="s" s="23">
        <v>20</v>
      </c>
      <c r="B38" t="s" s="24">
        <v>25</v>
      </c>
      <c r="C38" s="25">
        <v>1</v>
      </c>
      <c r="D38" s="27">
        <f>C38/'Imports_Local'!O$24</f>
        <v>0.0526315789473684</v>
      </c>
      <c r="E38" s="37">
        <f>C38/'Imports_Local'!O$28</f>
        <v>0.0273972602739726</v>
      </c>
      <c r="F38" t="s" s="29">
        <v>7</v>
      </c>
      <c r="G38" s="31"/>
      <c r="H38" s="31"/>
      <c r="I38" s="31"/>
      <c r="J38" s="31"/>
      <c r="K38" s="31"/>
    </row>
    <row r="39" ht="20.05" customHeight="1">
      <c r="A39" t="s" s="23">
        <v>20</v>
      </c>
      <c r="B39" t="s" s="24">
        <v>25</v>
      </c>
      <c r="C39" s="25">
        <v>37.5</v>
      </c>
      <c r="D39" s="27">
        <f>C39/'Imports_Local'!P24</f>
        <v>0.903614457831325</v>
      </c>
      <c r="E39" s="37">
        <f>C39/'Imports_Local'!P$28</f>
        <v>0.609756097560976</v>
      </c>
      <c r="F39" s="31"/>
      <c r="G39" t="s" s="29">
        <v>7</v>
      </c>
      <c r="H39" s="31"/>
      <c r="I39" s="31"/>
      <c r="J39" s="31"/>
      <c r="K39" s="31"/>
    </row>
    <row r="40" ht="20.05" customHeight="1">
      <c r="A40" t="s" s="23">
        <v>20</v>
      </c>
      <c r="B40" t="s" s="24">
        <v>25</v>
      </c>
      <c r="C40" s="25">
        <v>22.5</v>
      </c>
      <c r="D40" s="27">
        <f>C40/'Imports_Local'!Q$24</f>
        <v>0.5</v>
      </c>
      <c r="E40" s="37">
        <f>C40/'Imports_Local'!Q$28</f>
        <v>0.378151260504202</v>
      </c>
      <c r="F40" s="31"/>
      <c r="G40" s="31"/>
      <c r="H40" t="s" s="29">
        <v>7</v>
      </c>
      <c r="I40" s="31"/>
      <c r="J40" s="31"/>
      <c r="K40" s="31"/>
    </row>
    <row r="41" ht="20.05" customHeight="1">
      <c r="A41" t="s" s="23">
        <v>9</v>
      </c>
      <c r="B41" t="s" s="24">
        <v>25</v>
      </c>
      <c r="C41" s="25">
        <v>10</v>
      </c>
      <c r="D41" s="27">
        <f>C41/'Imports_Local'!R$24</f>
        <v>0.238095238095238</v>
      </c>
      <c r="E41" s="37">
        <f>C41/'Imports_Local'!R$28</f>
        <v>0.163934426229508</v>
      </c>
      <c r="F41" s="31"/>
      <c r="G41" s="31"/>
      <c r="H41" s="31"/>
      <c r="I41" t="s" s="29">
        <v>7</v>
      </c>
      <c r="J41" s="31"/>
      <c r="K41" s="31"/>
    </row>
    <row r="42" ht="20.05" customHeight="1">
      <c r="A42" t="s" s="23">
        <v>33</v>
      </c>
      <c r="B42" t="s" s="24">
        <v>25</v>
      </c>
      <c r="C42" s="25">
        <v>13</v>
      </c>
      <c r="D42" s="27">
        <f>C42/'Imports_Local'!Q$24</f>
        <v>0.288888888888889</v>
      </c>
      <c r="E42" s="37">
        <f>C42/'Imports_Local'!Q$28</f>
        <v>0.218487394957983</v>
      </c>
      <c r="F42" s="31"/>
      <c r="G42" s="31"/>
      <c r="H42" t="s" s="29">
        <v>7</v>
      </c>
      <c r="I42" s="31"/>
      <c r="J42" s="31"/>
      <c r="K42" s="31"/>
    </row>
    <row r="43" ht="20.05" customHeight="1">
      <c r="A43" t="s" s="23">
        <v>33</v>
      </c>
      <c r="B43" t="s" s="24">
        <v>25</v>
      </c>
      <c r="C43" s="25">
        <v>13</v>
      </c>
      <c r="D43" s="27">
        <f>C43/'Imports_Local'!R$24</f>
        <v>0.30952380952381</v>
      </c>
      <c r="E43" s="37">
        <f>C43/'Imports_Local'!R$28</f>
        <v>0.213114754098361</v>
      </c>
      <c r="F43" s="31"/>
      <c r="G43" s="31"/>
      <c r="H43" s="31"/>
      <c r="I43" t="s" s="29">
        <v>7</v>
      </c>
      <c r="J43" s="31"/>
      <c r="K43" s="31"/>
    </row>
    <row r="44" ht="20.05" customHeight="1">
      <c r="A44" t="s" s="23">
        <v>18</v>
      </c>
      <c r="B44" t="s" s="24">
        <v>25</v>
      </c>
      <c r="C44" s="25">
        <v>10</v>
      </c>
      <c r="D44" s="27">
        <f>C44/'Imports_Local'!R$24</f>
        <v>0.238095238095238</v>
      </c>
      <c r="E44" s="37">
        <f>C44/'Imports_Local'!R$28</f>
        <v>0.163934426229508</v>
      </c>
      <c r="F44" s="31"/>
      <c r="G44" s="31"/>
      <c r="H44" s="31"/>
      <c r="I44" t="s" s="29">
        <v>7</v>
      </c>
      <c r="J44" s="31"/>
      <c r="K44" s="31"/>
    </row>
    <row r="45" ht="20.05" customHeight="1">
      <c r="A45" t="s" s="23">
        <v>18</v>
      </c>
      <c r="B45" t="s" s="24">
        <v>25</v>
      </c>
      <c r="C45" s="25">
        <v>5</v>
      </c>
      <c r="D45" s="27">
        <f>C45/'Imports_Local'!S$24</f>
        <v>0.5</v>
      </c>
      <c r="E45" s="37">
        <f>C45/'Imports_Local'!S$28</f>
        <v>0.172413793103448</v>
      </c>
      <c r="F45" s="31"/>
      <c r="G45" s="31"/>
      <c r="H45" s="31"/>
      <c r="I45" s="31"/>
      <c r="J45" t="s" s="29">
        <v>7</v>
      </c>
      <c r="K45" s="31"/>
    </row>
    <row r="46" ht="20.05" customHeight="1">
      <c r="A46" t="s" s="23">
        <v>18</v>
      </c>
      <c r="B46" t="s" s="24">
        <v>25</v>
      </c>
      <c r="C46" s="25">
        <v>3</v>
      </c>
      <c r="D46" s="27">
        <f>C46/'Imports_Local'!T$24</f>
        <v>0.857142857142857</v>
      </c>
      <c r="E46" s="37">
        <f>C46/'Imports_Local'!T$28</f>
        <v>0.857142857142857</v>
      </c>
      <c r="F46" s="31"/>
      <c r="G46" s="31"/>
      <c r="H46" s="31"/>
      <c r="I46" s="31"/>
      <c r="J46" s="31"/>
      <c r="K46" t="s" s="29">
        <v>7</v>
      </c>
    </row>
    <row r="47" ht="20.05" customHeight="1">
      <c r="A47" t="s" s="23">
        <v>34</v>
      </c>
      <c r="B47" t="s" s="24">
        <v>25</v>
      </c>
      <c r="C47" s="25">
        <v>2</v>
      </c>
      <c r="D47" s="27">
        <f>C47/'Imports_Local'!R$24</f>
        <v>0.0476190476190476</v>
      </c>
      <c r="E47" s="37">
        <f>C47/'Imports_Local'!R$28</f>
        <v>0.0327868852459016</v>
      </c>
      <c r="F47" s="31"/>
      <c r="G47" s="31"/>
      <c r="H47" s="31"/>
      <c r="I47" t="s" s="29">
        <v>7</v>
      </c>
      <c r="J47" s="31"/>
      <c r="K47" s="31"/>
    </row>
    <row r="48" ht="20.05" customHeight="1">
      <c r="A48" t="s" s="23">
        <v>17</v>
      </c>
      <c r="B48" t="s" s="24">
        <v>25</v>
      </c>
      <c r="C48" s="25">
        <v>1</v>
      </c>
      <c r="D48" s="27">
        <f>C48/'Imports_Local'!R$24</f>
        <v>0.0238095238095238</v>
      </c>
      <c r="E48" s="37">
        <f>C48/'Imports_Local'!R$28</f>
        <v>0.0163934426229508</v>
      </c>
      <c r="F48" s="31"/>
      <c r="G48" s="31"/>
      <c r="H48" s="31"/>
      <c r="I48" t="s" s="29">
        <v>7</v>
      </c>
      <c r="J48" s="31"/>
      <c r="K48" s="31"/>
    </row>
    <row r="49" ht="20.05" customHeight="1">
      <c r="A49" t="s" s="23">
        <v>17</v>
      </c>
      <c r="B49" t="s" s="24">
        <v>25</v>
      </c>
      <c r="C49" s="25">
        <v>1.5</v>
      </c>
      <c r="D49" s="27">
        <f>C49/'Imports_Local'!S$24</f>
        <v>0.15</v>
      </c>
      <c r="E49" s="37">
        <f>C49/'Imports_Local'!S$28</f>
        <v>0.0517241379310345</v>
      </c>
      <c r="F49" s="31"/>
      <c r="G49" s="31"/>
      <c r="H49" s="31"/>
      <c r="I49" s="31"/>
      <c r="J49" t="s" s="29">
        <v>7</v>
      </c>
      <c r="K49" s="31"/>
    </row>
    <row r="50" ht="20.05" customHeight="1">
      <c r="A50" t="s" s="23">
        <v>17</v>
      </c>
      <c r="B50" t="s" s="24">
        <v>25</v>
      </c>
      <c r="C50" s="25">
        <v>0.5</v>
      </c>
      <c r="D50" s="27">
        <f>C50/'Imports_Local'!T$24</f>
        <v>0.142857142857143</v>
      </c>
      <c r="E50" s="37">
        <f>C50/'Imports_Local'!T$28</f>
        <v>0.142857142857143</v>
      </c>
      <c r="F50" s="31"/>
      <c r="G50" s="31"/>
      <c r="H50" s="31"/>
      <c r="I50" s="31"/>
      <c r="J50" s="31"/>
      <c r="K50" t="s" s="29">
        <v>7</v>
      </c>
    </row>
    <row r="51" ht="20.05" customHeight="1">
      <c r="A51" t="s" s="23">
        <v>35</v>
      </c>
      <c r="B51" t="s" s="24">
        <v>25</v>
      </c>
      <c r="C51" s="25">
        <v>3.5</v>
      </c>
      <c r="D51" s="27">
        <f>C51/'Imports_Local'!R$24</f>
        <v>0.0833333333333333</v>
      </c>
      <c r="E51" s="37">
        <f>C51/'Imports_Local'!R$28</f>
        <v>0.0573770491803279</v>
      </c>
      <c r="F51" s="31"/>
      <c r="G51" s="31"/>
      <c r="H51" s="31"/>
      <c r="I51" t="s" s="29">
        <v>7</v>
      </c>
      <c r="J51" s="31"/>
      <c r="K51" s="31"/>
    </row>
    <row r="52" ht="20.05" customHeight="1">
      <c r="A52" t="s" s="23">
        <v>35</v>
      </c>
      <c r="B52" t="s" s="24">
        <v>25</v>
      </c>
      <c r="C52" s="25">
        <v>3.5</v>
      </c>
      <c r="D52" s="27">
        <f>C52/'Imports_Local'!S$24</f>
        <v>0.35</v>
      </c>
      <c r="E52" s="37">
        <f>C52/'Imports_Local'!S$28</f>
        <v>0.120689655172414</v>
      </c>
      <c r="F52" s="31"/>
      <c r="G52" s="31"/>
      <c r="H52" s="31"/>
      <c r="I52" s="31"/>
      <c r="J52" t="s" s="29">
        <v>7</v>
      </c>
      <c r="K52" s="31"/>
    </row>
    <row r="53" ht="20.05" customHeight="1">
      <c r="A53" t="s" s="38">
        <v>19</v>
      </c>
      <c r="B53" t="s" s="24">
        <v>36</v>
      </c>
      <c r="C53" s="39">
        <v>6</v>
      </c>
      <c r="D53" s="14">
        <f>C53/'Imports_Local'!Y$36</f>
        <v>0.244897959183673</v>
      </c>
      <c r="E53" s="37">
        <f>C53/'Imports_Local'!Y$40</f>
        <v>0.014194464158978</v>
      </c>
      <c r="F53" s="31"/>
      <c r="G53" s="31"/>
      <c r="H53" s="31"/>
      <c r="I53" t="s" s="29">
        <v>7</v>
      </c>
      <c r="J53" s="31"/>
      <c r="K53" s="31"/>
    </row>
    <row r="54" ht="20.05" customHeight="1">
      <c r="A54" t="s" s="40">
        <v>18</v>
      </c>
      <c r="B54" t="s" s="24">
        <v>36</v>
      </c>
      <c r="C54" s="41">
        <v>2</v>
      </c>
      <c r="D54" s="14">
        <f>C54/'Imports_Local'!Y$36</f>
        <v>0.0816326530612245</v>
      </c>
      <c r="E54" s="37">
        <f>C54/'Imports_Local'!Y$40</f>
        <v>0.00473148805299267</v>
      </c>
      <c r="F54" s="31"/>
      <c r="G54" s="31"/>
      <c r="H54" s="31"/>
      <c r="I54" t="s" s="29">
        <v>7</v>
      </c>
      <c r="J54" s="31"/>
      <c r="K54" s="31"/>
    </row>
    <row r="55" ht="20.05" customHeight="1">
      <c r="A55" t="s" s="40">
        <v>24</v>
      </c>
      <c r="B55" t="s" s="24">
        <v>36</v>
      </c>
      <c r="C55" s="41">
        <v>1</v>
      </c>
      <c r="D55" s="14">
        <f>C55/'Imports_Local'!V$36</f>
        <v>0.5</v>
      </c>
      <c r="E55" s="37">
        <f>C55/'Imports_Local'!V$40</f>
        <v>0.0884955752212389</v>
      </c>
      <c r="F55" t="s" s="29">
        <v>7</v>
      </c>
      <c r="G55" s="31"/>
      <c r="H55" s="31"/>
      <c r="I55" s="31"/>
      <c r="J55" s="31"/>
      <c r="K55" s="31"/>
    </row>
    <row r="56" ht="20.05" customHeight="1">
      <c r="A56" t="s" s="40">
        <v>20</v>
      </c>
      <c r="B56" t="s" s="24">
        <v>36</v>
      </c>
      <c r="C56" s="41">
        <v>12.5</v>
      </c>
      <c r="D56" s="14">
        <f>C56/'Imports_Local'!W$36</f>
        <v>0.625</v>
      </c>
      <c r="E56" s="37">
        <f>C56/'Imports_Local'!W$40</f>
        <v>0.09936406995230521</v>
      </c>
      <c r="F56" s="31"/>
      <c r="G56" t="s" s="29">
        <v>7</v>
      </c>
      <c r="H56" s="31"/>
      <c r="I56" s="31"/>
      <c r="J56" s="31"/>
      <c r="K56" s="31"/>
    </row>
    <row r="57" ht="20.05" customHeight="1">
      <c r="A57" t="s" s="40">
        <v>20</v>
      </c>
      <c r="B57" t="s" s="24">
        <v>36</v>
      </c>
      <c r="C57" s="41">
        <v>9.5</v>
      </c>
      <c r="D57" s="14">
        <f>C57/'Imports_Local'!X$36</f>
        <v>0.475</v>
      </c>
      <c r="E57" s="37">
        <f>C57/'Imports_Local'!X$40</f>
        <v>0.0218642117376295</v>
      </c>
      <c r="F57" s="31"/>
      <c r="G57" s="31"/>
      <c r="H57" t="s" s="29">
        <v>7</v>
      </c>
      <c r="I57" s="31"/>
      <c r="J57" s="31"/>
      <c r="K57" s="31"/>
    </row>
    <row r="58" ht="20.05" customHeight="1">
      <c r="A58" t="s" s="40">
        <v>37</v>
      </c>
      <c r="B58" t="s" s="24">
        <v>36</v>
      </c>
      <c r="C58" s="41">
        <v>1</v>
      </c>
      <c r="D58" s="14">
        <f>C58/'Imports_Local'!V$36</f>
        <v>0.5</v>
      </c>
      <c r="E58" s="37">
        <f>C58/'Imports_Local'!V$40</f>
        <v>0.0884955752212389</v>
      </c>
      <c r="F58" t="s" s="29">
        <v>7</v>
      </c>
      <c r="G58" s="31"/>
      <c r="H58" s="31"/>
      <c r="I58" s="31"/>
      <c r="J58" s="31"/>
      <c r="K58" s="31"/>
    </row>
    <row r="59" ht="20.05" customHeight="1">
      <c r="A59" t="s" s="40">
        <v>38</v>
      </c>
      <c r="B59" t="s" s="24">
        <v>36</v>
      </c>
      <c r="C59" s="41">
        <v>2</v>
      </c>
      <c r="D59" s="14">
        <f>C59/'Imports_Local'!W$36</f>
        <v>0.1</v>
      </c>
      <c r="E59" s="37">
        <f>C59/'Imports_Local'!W$40</f>
        <v>0.0158982511923688</v>
      </c>
      <c r="F59" s="31"/>
      <c r="G59" t="s" s="29">
        <v>7</v>
      </c>
      <c r="H59" s="31"/>
      <c r="I59" s="31"/>
      <c r="J59" s="31"/>
      <c r="K59" s="31"/>
    </row>
    <row r="60" ht="20.05" customHeight="1">
      <c r="A60" t="s" s="40">
        <v>38</v>
      </c>
      <c r="B60" t="s" s="24">
        <v>36</v>
      </c>
      <c r="C60" s="41">
        <v>2</v>
      </c>
      <c r="D60" s="14">
        <f>C60/'Imports_Local'!X$36</f>
        <v>0.1</v>
      </c>
      <c r="E60" s="37">
        <f>C60/'Imports_Local'!X$40</f>
        <v>0.0046029919447641</v>
      </c>
      <c r="F60" s="31"/>
      <c r="G60" s="31"/>
      <c r="H60" t="s" s="29">
        <v>7</v>
      </c>
      <c r="I60" s="31"/>
      <c r="J60" s="31"/>
      <c r="K60" s="31"/>
    </row>
    <row r="61" ht="20.05" customHeight="1">
      <c r="A61" t="s" s="40">
        <v>23</v>
      </c>
      <c r="B61" t="s" s="24">
        <v>36</v>
      </c>
      <c r="C61" s="41">
        <v>4.5</v>
      </c>
      <c r="D61" s="14">
        <f>C61/'Imports_Local'!W$36</f>
        <v>0.225</v>
      </c>
      <c r="E61" s="37">
        <f>C61/'Imports_Local'!W$40</f>
        <v>0.0357710651828299</v>
      </c>
      <c r="F61" s="31"/>
      <c r="G61" t="s" s="29">
        <v>7</v>
      </c>
      <c r="H61" s="31"/>
      <c r="I61" s="31"/>
      <c r="J61" s="31"/>
      <c r="K61" s="31"/>
    </row>
    <row r="62" ht="20.05" customHeight="1">
      <c r="A62" t="s" s="40">
        <v>23</v>
      </c>
      <c r="B62" t="s" s="24">
        <v>36</v>
      </c>
      <c r="C62" s="41">
        <v>4.5</v>
      </c>
      <c r="D62" s="14">
        <f>C62/'Imports_Local'!X$36</f>
        <v>0.225</v>
      </c>
      <c r="E62" s="37">
        <f>C62/'Imports_Local'!X$40</f>
        <v>0.0103567318757192</v>
      </c>
      <c r="F62" s="31"/>
      <c r="G62" s="31"/>
      <c r="H62" t="s" s="29">
        <v>7</v>
      </c>
      <c r="I62" s="31"/>
      <c r="J62" s="31"/>
      <c r="K62" s="31"/>
    </row>
    <row r="63" ht="20.05" customHeight="1">
      <c r="A63" t="s" s="40">
        <v>39</v>
      </c>
      <c r="B63" t="s" s="24">
        <v>36</v>
      </c>
      <c r="C63" s="41">
        <v>1.5</v>
      </c>
      <c r="D63" s="14">
        <f>C63/'Imports_Local'!Y$36</f>
        <v>0.0612244897959184</v>
      </c>
      <c r="E63" s="37">
        <f>C63/'Imports_Local'!Y$40</f>
        <v>0.0035486160397445</v>
      </c>
      <c r="F63" s="31"/>
      <c r="G63" s="31"/>
      <c r="H63" s="31"/>
      <c r="I63" t="s" s="29">
        <v>7</v>
      </c>
      <c r="J63" s="31"/>
      <c r="K63" s="31"/>
    </row>
    <row r="64" ht="20.05" customHeight="1">
      <c r="A64" t="s" s="40">
        <v>39</v>
      </c>
      <c r="B64" t="s" s="24">
        <v>36</v>
      </c>
      <c r="C64" s="41">
        <v>3.5</v>
      </c>
      <c r="D64" s="14">
        <f>C64/'Imports_Local'!Z$36</f>
        <v>1</v>
      </c>
      <c r="E64" s="37">
        <f>C64/'Imports_Local'!Z$40</f>
        <v>0.057660626029654</v>
      </c>
      <c r="F64" s="31"/>
      <c r="G64" s="31"/>
      <c r="H64" s="31"/>
      <c r="I64" s="31"/>
      <c r="J64" t="s" s="29">
        <v>7</v>
      </c>
      <c r="K64" s="31"/>
    </row>
    <row r="65" ht="20.05" customHeight="1">
      <c r="A65" t="s" s="40">
        <v>9</v>
      </c>
      <c r="B65" t="s" s="24">
        <v>36</v>
      </c>
      <c r="C65" s="41">
        <v>15</v>
      </c>
      <c r="D65" s="14">
        <f>C65/'Imports_Local'!Y$36</f>
        <v>0.612244897959184</v>
      </c>
      <c r="E65" s="37">
        <f>C65/'Imports_Local'!Y$40</f>
        <v>0.035486160397445</v>
      </c>
      <c r="F65" s="31"/>
      <c r="G65" s="31"/>
      <c r="H65" s="31"/>
      <c r="I65" t="s" s="29">
        <v>7</v>
      </c>
      <c r="J65" s="31"/>
      <c r="K65" s="31"/>
    </row>
    <row r="66" ht="20.05" customHeight="1">
      <c r="A66" t="s" s="40">
        <v>40</v>
      </c>
      <c r="B66" t="s" s="24">
        <v>36</v>
      </c>
      <c r="C66" s="42">
        <v>3</v>
      </c>
      <c r="D66" s="27">
        <f>C66/'Imports_Local'!X$36</f>
        <v>0.15</v>
      </c>
      <c r="E66" s="37">
        <f>C66/'Imports_Local'!X$40</f>
        <v>0.00690448791714614</v>
      </c>
      <c r="F66" s="31"/>
      <c r="G66" s="31"/>
      <c r="H66" t="s" s="29">
        <v>7</v>
      </c>
      <c r="I66" s="31"/>
      <c r="J66" s="31"/>
      <c r="K66" s="31"/>
    </row>
    <row r="67" ht="32.05" customHeight="1">
      <c r="A67" t="s" s="40">
        <v>28</v>
      </c>
      <c r="B67" t="s" s="24">
        <v>36</v>
      </c>
      <c r="C67" s="39">
        <v>1</v>
      </c>
      <c r="D67" s="14">
        <f>C67/'Imports_Local'!W$36</f>
        <v>0.05</v>
      </c>
      <c r="E67" s="37">
        <f>C67/'Imports_Local'!W$40</f>
        <v>0.007949125596184419</v>
      </c>
      <c r="F67" s="31"/>
      <c r="G67" t="s" s="29">
        <v>7</v>
      </c>
      <c r="H67" s="31"/>
      <c r="I67" s="31"/>
      <c r="J67" s="31"/>
      <c r="K67" s="31"/>
    </row>
    <row r="68" ht="32.05" customHeight="1">
      <c r="A68" t="s" s="43">
        <v>28</v>
      </c>
      <c r="B68" t="s" s="24">
        <v>36</v>
      </c>
      <c r="C68" s="44">
        <v>1</v>
      </c>
      <c r="D68" s="14">
        <f>C68/'Imports_Local'!X$36</f>
        <v>0.05</v>
      </c>
      <c r="E68" s="37">
        <f>C68/'Imports_Local'!X$40</f>
        <v>0.00230149597238205</v>
      </c>
      <c r="F68" s="31"/>
      <c r="G68" s="31"/>
      <c r="H68" t="s" s="29">
        <v>7</v>
      </c>
      <c r="I68" s="31"/>
      <c r="J68" s="31"/>
      <c r="K68" s="31"/>
    </row>
    <row r="69" ht="20.05" customHeight="1">
      <c r="A69" t="s" s="33">
        <v>8</v>
      </c>
      <c r="B69" t="s" s="24">
        <v>41</v>
      </c>
      <c r="C69" s="25">
        <v>1</v>
      </c>
      <c r="D69" s="27">
        <f>C69/'Imports_Local'!AG$48</f>
        <v>0.138888888888889</v>
      </c>
      <c r="E69" s="37">
        <f>C69/'Imports_Local'!AG$52</f>
        <v>0.0303951367781155</v>
      </c>
      <c r="F69" s="31"/>
      <c r="G69" s="31"/>
      <c r="H69" s="31"/>
      <c r="I69" s="31"/>
      <c r="J69" t="s" s="29">
        <v>7</v>
      </c>
      <c r="K69" s="31"/>
    </row>
    <row r="70" ht="20.05" customHeight="1">
      <c r="A70" t="s" s="23">
        <v>20</v>
      </c>
      <c r="B70" t="s" s="24">
        <v>41</v>
      </c>
      <c r="C70" s="25">
        <v>2.5</v>
      </c>
      <c r="D70" s="27">
        <f>C70/'Imports_Local'!AD$48</f>
        <v>1</v>
      </c>
      <c r="E70" s="37">
        <f>C70/'Imports_Local'!AD$52</f>
        <v>0.0811688311688312</v>
      </c>
      <c r="F70" s="31"/>
      <c r="G70" t="s" s="29">
        <v>7</v>
      </c>
      <c r="H70" s="31"/>
      <c r="I70" s="31"/>
      <c r="J70" s="31"/>
      <c r="K70" s="31"/>
    </row>
    <row r="71" ht="20.05" customHeight="1">
      <c r="A71" t="s" s="23">
        <v>20</v>
      </c>
      <c r="B71" t="s" s="24">
        <v>41</v>
      </c>
      <c r="C71" s="25">
        <v>2.5</v>
      </c>
      <c r="D71" s="27">
        <f>C71/'Imports_Local'!AE$48</f>
        <v>0.3125</v>
      </c>
      <c r="E71" s="37">
        <f>C71/'Imports_Local'!AE$52</f>
        <v>0.06578947368421049</v>
      </c>
      <c r="F71" s="31"/>
      <c r="G71" s="31"/>
      <c r="H71" t="s" s="29">
        <v>7</v>
      </c>
      <c r="I71" s="31"/>
      <c r="J71" s="31"/>
      <c r="K71" s="31"/>
    </row>
    <row r="72" ht="20.05" customHeight="1">
      <c r="A72" t="s" s="23">
        <v>9</v>
      </c>
      <c r="B72" t="s" s="24">
        <v>41</v>
      </c>
      <c r="C72" s="25">
        <v>52</v>
      </c>
      <c r="D72" s="27">
        <f>C72/'Imports_Local'!AF$48</f>
        <v>0.791476407914764</v>
      </c>
      <c r="E72" s="37">
        <f>C72/'Imports_Local'!AF$52</f>
        <v>0.575221238938053</v>
      </c>
      <c r="F72" s="31"/>
      <c r="G72" s="31"/>
      <c r="H72" s="31"/>
      <c r="I72" t="s" s="29">
        <v>7</v>
      </c>
      <c r="J72" s="31"/>
      <c r="K72" s="31"/>
    </row>
    <row r="73" ht="20.05" customHeight="1">
      <c r="A73" t="s" s="23">
        <v>33</v>
      </c>
      <c r="B73" t="s" s="24">
        <v>41</v>
      </c>
      <c r="C73" s="25">
        <v>2.5</v>
      </c>
      <c r="D73" s="27">
        <f>C73/'Imports_Local'!AE$48</f>
        <v>0.3125</v>
      </c>
      <c r="E73" s="37">
        <f>C73/'Imports_Local'!AE$52</f>
        <v>0.06578947368421049</v>
      </c>
      <c r="F73" s="31"/>
      <c r="G73" s="31"/>
      <c r="H73" t="s" s="29">
        <v>7</v>
      </c>
      <c r="I73" s="31"/>
      <c r="J73" s="31"/>
      <c r="K73" s="31"/>
    </row>
    <row r="74" ht="20.05" customHeight="1">
      <c r="A74" t="s" s="23">
        <v>33</v>
      </c>
      <c r="B74" t="s" s="24">
        <v>41</v>
      </c>
      <c r="C74" s="25">
        <v>2.5</v>
      </c>
      <c r="D74" s="27">
        <f>C74/'Imports_Local'!AF$48</f>
        <v>0.0380517503805175</v>
      </c>
      <c r="E74" s="37">
        <f>C74/'Imports_Local'!AF$52</f>
        <v>0.0276548672566372</v>
      </c>
      <c r="F74" s="31"/>
      <c r="G74" s="31"/>
      <c r="H74" s="31"/>
      <c r="I74" t="s" s="29">
        <v>7</v>
      </c>
      <c r="J74" s="31"/>
      <c r="K74" s="31"/>
    </row>
    <row r="75" ht="20.05" customHeight="1">
      <c r="A75" t="s" s="23">
        <v>42</v>
      </c>
      <c r="B75" t="s" s="24">
        <v>41</v>
      </c>
      <c r="C75" s="25">
        <v>0.5</v>
      </c>
      <c r="D75" s="27">
        <f>C75/'Imports_Local'!AG$48</f>
        <v>0.06944444444444441</v>
      </c>
      <c r="E75" s="37">
        <f>C75/'Imports_Local'!AG$52</f>
        <v>0.0151975683890578</v>
      </c>
      <c r="F75" s="31"/>
      <c r="G75" s="31"/>
      <c r="H75" s="31"/>
      <c r="I75" s="31"/>
      <c r="J75" t="s" s="29">
        <v>7</v>
      </c>
      <c r="K75" s="31"/>
    </row>
    <row r="76" ht="20.05" customHeight="1">
      <c r="A76" t="s" s="23">
        <v>42</v>
      </c>
      <c r="B76" t="s" s="24">
        <v>41</v>
      </c>
      <c r="C76" s="25">
        <v>0.5</v>
      </c>
      <c r="D76" s="27">
        <f>C76/'Imports_Local'!AH$48</f>
        <v>0.135135135135135</v>
      </c>
      <c r="E76" s="37">
        <f>C76/'Imports_Local'!AH$52</f>
        <v>0.0187265917602996</v>
      </c>
      <c r="F76" s="31"/>
      <c r="G76" s="31"/>
      <c r="H76" s="31"/>
      <c r="I76" s="31"/>
      <c r="J76" s="31"/>
      <c r="K76" t="s" s="29">
        <v>7</v>
      </c>
    </row>
    <row r="77" ht="20.05" customHeight="1">
      <c r="A77" t="s" s="23">
        <v>43</v>
      </c>
      <c r="B77" t="s" s="24">
        <v>41</v>
      </c>
      <c r="C77" s="25">
        <v>0.5</v>
      </c>
      <c r="D77" s="27">
        <f>C77/'Imports_Local'!AG$48</f>
        <v>0.06944444444444441</v>
      </c>
      <c r="E77" s="37">
        <f>C77/'Imports_Local'!AG$52</f>
        <v>0.0151975683890578</v>
      </c>
      <c r="F77" s="31"/>
      <c r="G77" s="31"/>
      <c r="H77" s="31"/>
      <c r="I77" s="31"/>
      <c r="J77" t="s" s="29">
        <v>7</v>
      </c>
      <c r="K77" s="31"/>
    </row>
    <row r="78" ht="20.05" customHeight="1">
      <c r="A78" t="s" s="23">
        <v>43</v>
      </c>
      <c r="B78" t="s" s="24">
        <v>41</v>
      </c>
      <c r="C78" s="25">
        <v>0.5</v>
      </c>
      <c r="D78" s="27">
        <f>C78/'Imports_Local'!AH$48</f>
        <v>0.135135135135135</v>
      </c>
      <c r="E78" s="37">
        <f>C78/'Imports_Local'!AH$52</f>
        <v>0.0187265917602996</v>
      </c>
      <c r="F78" s="31"/>
      <c r="G78" s="31"/>
      <c r="H78" s="31"/>
      <c r="I78" s="31"/>
      <c r="J78" s="31"/>
      <c r="K78" t="s" s="29">
        <v>7</v>
      </c>
    </row>
    <row r="79" ht="20.05" customHeight="1">
      <c r="A79" t="s" s="23">
        <v>24</v>
      </c>
      <c r="B79" t="s" s="24">
        <v>41</v>
      </c>
      <c r="C79" s="25">
        <v>7</v>
      </c>
      <c r="D79" s="27">
        <f>C79/'Imports_Local'!AC$48</f>
        <v>0.875</v>
      </c>
      <c r="E79" s="37">
        <f>C79/'Imports_Local'!AC$52</f>
        <v>0.169491525423729</v>
      </c>
      <c r="F79" t="s" s="29">
        <v>7</v>
      </c>
      <c r="G79" s="31"/>
      <c r="H79" s="31"/>
      <c r="I79" s="31"/>
      <c r="J79" s="31"/>
      <c r="K79" s="31"/>
    </row>
    <row r="80" ht="20.05" customHeight="1">
      <c r="A80" t="s" s="23">
        <v>44</v>
      </c>
      <c r="B80" t="s" s="24">
        <v>41</v>
      </c>
      <c r="C80" s="25">
        <v>2.5</v>
      </c>
      <c r="D80" s="27">
        <f>C80/'Imports_Local'!AF$48</f>
        <v>0.0380517503805175</v>
      </c>
      <c r="E80" s="37">
        <f>C80/'Imports_Local'!AF$52</f>
        <v>0.0276548672566372</v>
      </c>
      <c r="F80" s="31"/>
      <c r="G80" s="31"/>
      <c r="H80" s="31"/>
      <c r="I80" t="s" s="29">
        <v>7</v>
      </c>
      <c r="J80" s="31"/>
      <c r="K80" s="31"/>
    </row>
    <row r="81" ht="20.05" customHeight="1">
      <c r="A81" t="s" s="23">
        <v>44</v>
      </c>
      <c r="B81" t="s" s="24">
        <v>41</v>
      </c>
      <c r="C81" s="25">
        <v>2.5</v>
      </c>
      <c r="D81" s="27">
        <f>C81/'Imports_Local'!AG$48</f>
        <v>0.347222222222222</v>
      </c>
      <c r="E81" s="37">
        <f>C81/'Imports_Local'!AG$52</f>
        <v>0.07598784194528881</v>
      </c>
      <c r="F81" s="31"/>
      <c r="G81" s="31"/>
      <c r="H81" s="31"/>
      <c r="I81" s="31"/>
      <c r="J81" t="s" s="29">
        <v>7</v>
      </c>
      <c r="K81" s="31"/>
    </row>
    <row r="82" ht="20.05" customHeight="1">
      <c r="A82" t="s" s="23">
        <v>45</v>
      </c>
      <c r="B82" t="s" s="24">
        <v>41</v>
      </c>
      <c r="C82" s="25">
        <v>1</v>
      </c>
      <c r="D82" s="27">
        <f>C82/'Imports_Local'!AC$48</f>
        <v>0.125</v>
      </c>
      <c r="E82" s="37">
        <f>C82/'Imports_Local'!AC$52</f>
        <v>0.0242130750605327</v>
      </c>
      <c r="F82" t="s" s="29">
        <v>7</v>
      </c>
      <c r="G82" s="31"/>
      <c r="H82" s="31"/>
      <c r="I82" s="31"/>
      <c r="J82" s="31"/>
      <c r="K82" s="31"/>
    </row>
    <row r="83" ht="20.05" customHeight="1">
      <c r="A83" t="s" s="23">
        <v>46</v>
      </c>
      <c r="B83" t="s" s="24">
        <v>41</v>
      </c>
      <c r="C83" s="25">
        <v>0.5</v>
      </c>
      <c r="D83" s="27">
        <f>C83/'Imports_Local'!AG$48</f>
        <v>0.06944444444444441</v>
      </c>
      <c r="E83" s="37">
        <f>C83/'Imports_Local'!AG$52</f>
        <v>0.0151975683890578</v>
      </c>
      <c r="F83" s="31"/>
      <c r="G83" s="31"/>
      <c r="H83" s="31"/>
      <c r="I83" s="31"/>
      <c r="J83" t="s" s="29">
        <v>7</v>
      </c>
      <c r="K83" s="31"/>
    </row>
    <row r="84" ht="20.05" customHeight="1">
      <c r="A84" t="s" s="23">
        <v>46</v>
      </c>
      <c r="B84" t="s" s="24">
        <v>41</v>
      </c>
      <c r="C84" s="25">
        <v>0.5</v>
      </c>
      <c r="D84" s="27">
        <f>C84/'Imports_Local'!AH$48</f>
        <v>0.135135135135135</v>
      </c>
      <c r="E84" s="37">
        <f>C84/'Imports_Local'!AH$52</f>
        <v>0.0187265917602996</v>
      </c>
      <c r="F84" s="31"/>
      <c r="G84" s="31"/>
      <c r="H84" s="31"/>
      <c r="I84" s="31"/>
      <c r="J84" s="31"/>
      <c r="K84" t="s" s="29">
        <v>7</v>
      </c>
    </row>
    <row r="85" ht="20.05" customHeight="1">
      <c r="A85" t="s" s="23">
        <v>45</v>
      </c>
      <c r="B85" t="s" s="45">
        <v>41</v>
      </c>
      <c r="C85" s="46">
        <v>1.7</v>
      </c>
      <c r="D85" s="27">
        <f>C85/'Imports_Local'!AF$48</f>
        <v>0.0258751902587519</v>
      </c>
      <c r="E85" s="37">
        <f>C85/'Imports_Local'!AF$52</f>
        <v>0.0188053097345133</v>
      </c>
      <c r="F85" s="47"/>
      <c r="G85" s="47"/>
      <c r="H85" s="47"/>
      <c r="I85" t="s" s="48">
        <v>7</v>
      </c>
      <c r="J85" s="47"/>
      <c r="K85" s="47"/>
    </row>
    <row r="86" ht="20.05" customHeight="1">
      <c r="A86" t="s" s="23">
        <v>45</v>
      </c>
      <c r="B86" t="s" s="45">
        <v>41</v>
      </c>
      <c r="C86" s="46">
        <v>1.7</v>
      </c>
      <c r="D86" s="27">
        <f>C86/'Imports_Local'!AG$48</f>
        <v>0.236111111111111</v>
      </c>
      <c r="E86" s="37">
        <f>C86/'Imports_Local'!AG$52</f>
        <v>0.0516717325227964</v>
      </c>
      <c r="F86" s="47"/>
      <c r="G86" s="47"/>
      <c r="H86" s="47"/>
      <c r="I86" s="47"/>
      <c r="J86" t="s" s="48">
        <v>7</v>
      </c>
      <c r="K86" s="47"/>
    </row>
    <row r="87" ht="20.05" customHeight="1">
      <c r="A87" t="s" s="23">
        <v>45</v>
      </c>
      <c r="B87" t="s" s="45">
        <v>41</v>
      </c>
      <c r="C87" s="46">
        <v>1.7</v>
      </c>
      <c r="D87" s="27">
        <f>C87/'Imports_Local'!AH$48</f>
        <v>0.459459459459459</v>
      </c>
      <c r="E87" s="37">
        <f>C87/'Imports_Local'!AH$52</f>
        <v>0.0636704119850187</v>
      </c>
      <c r="F87" s="47"/>
      <c r="G87" s="47"/>
      <c r="H87" s="47"/>
      <c r="I87" s="47"/>
      <c r="J87" s="47"/>
      <c r="K87" t="s" s="48">
        <v>7</v>
      </c>
    </row>
    <row r="88" ht="20.05" customHeight="1">
      <c r="A88" t="s" s="23">
        <v>32</v>
      </c>
      <c r="B88" t="s" s="24">
        <v>41</v>
      </c>
      <c r="C88" s="25">
        <v>1</v>
      </c>
      <c r="D88" s="27">
        <f>C88/'Imports_Local'!AE$48</f>
        <v>0.125</v>
      </c>
      <c r="E88" s="37">
        <f>C88/'Imports_Local'!AE$52</f>
        <v>0.0263157894736842</v>
      </c>
      <c r="F88" s="31"/>
      <c r="G88" s="31"/>
      <c r="H88" t="s" s="29">
        <v>7</v>
      </c>
      <c r="I88" s="31"/>
      <c r="J88" s="31"/>
      <c r="K88" s="31"/>
    </row>
    <row r="89" ht="20.05" customHeight="1">
      <c r="A89" t="s" s="23">
        <v>32</v>
      </c>
      <c r="B89" t="s" s="24">
        <v>41</v>
      </c>
      <c r="C89" s="25">
        <v>1</v>
      </c>
      <c r="D89" s="27">
        <f>C89/'Imports_Local'!AF$48</f>
        <v>0.015220700152207</v>
      </c>
      <c r="E89" s="37">
        <f>C89/'Imports_Local'!AF$52</f>
        <v>0.0110619469026549</v>
      </c>
      <c r="F89" s="31"/>
      <c r="G89" s="31"/>
      <c r="H89" s="31"/>
      <c r="I89" t="s" s="29">
        <v>7</v>
      </c>
      <c r="J89" s="31"/>
      <c r="K89" s="31"/>
    </row>
    <row r="90" ht="20.05" customHeight="1">
      <c r="A90" t="s" s="23">
        <v>19</v>
      </c>
      <c r="B90" t="s" s="24">
        <v>41</v>
      </c>
      <c r="C90" s="25">
        <v>2</v>
      </c>
      <c r="D90" s="27">
        <f>C90/'Imports_Local'!AF$48</f>
        <v>0.030441400304414</v>
      </c>
      <c r="E90" s="37">
        <f>C90/'Imports_Local'!AF$52</f>
        <v>0.0221238938053097</v>
      </c>
      <c r="F90" s="31"/>
      <c r="G90" s="31"/>
      <c r="H90" s="31"/>
      <c r="I90" t="s" s="29">
        <v>7</v>
      </c>
      <c r="J90" s="31"/>
      <c r="K90" s="31"/>
    </row>
    <row r="91" ht="20.05" customHeight="1">
      <c r="A91" t="s" s="23">
        <v>19</v>
      </c>
      <c r="B91" t="s" s="24">
        <v>41</v>
      </c>
      <c r="C91" s="25">
        <v>2</v>
      </c>
      <c r="D91" s="27">
        <f>C91/'Imports_Local'!AE$48</f>
        <v>0.25</v>
      </c>
      <c r="E91" s="37">
        <f>C91/'Imports_Local'!AE$52</f>
        <v>0.0526315789473684</v>
      </c>
      <c r="F91" s="31"/>
      <c r="G91" s="31"/>
      <c r="H91" t="s" s="29">
        <v>7</v>
      </c>
      <c r="I91" s="31"/>
      <c r="J91" s="31"/>
      <c r="K91" s="31"/>
    </row>
    <row r="92" ht="20.05" customHeight="1">
      <c r="A92" t="s" s="23">
        <v>19</v>
      </c>
      <c r="B92" t="s" s="24">
        <v>41</v>
      </c>
      <c r="C92" s="25">
        <v>4</v>
      </c>
      <c r="D92" s="27">
        <f>C92/'Imports_Local'!AF$48</f>
        <v>0.060882800608828</v>
      </c>
      <c r="E92" s="37">
        <f>C92/'Imports_Local'!AF$52</f>
        <v>0.0442477876106195</v>
      </c>
      <c r="F92" s="31"/>
      <c r="G92" s="31"/>
      <c r="H92" s="31"/>
      <c r="I92" t="s" s="29">
        <v>7</v>
      </c>
      <c r="J92" s="31"/>
      <c r="K92" s="31"/>
    </row>
    <row r="93" ht="20.05" customHeight="1">
      <c r="A93" t="s" s="23">
        <v>23</v>
      </c>
      <c r="B93" t="s" s="24">
        <v>41</v>
      </c>
      <c r="C93" s="25">
        <v>0.5</v>
      </c>
      <c r="D93" s="27">
        <f>C93/'Imports_Local'!AG$48</f>
        <v>0.06944444444444441</v>
      </c>
      <c r="E93" s="37">
        <f>C93/'Imports_Local'!AG$52</f>
        <v>0.0151975683890578</v>
      </c>
      <c r="F93" s="31"/>
      <c r="G93" s="31"/>
      <c r="H93" s="31"/>
      <c r="I93" s="31"/>
      <c r="J93" t="s" s="29">
        <v>7</v>
      </c>
      <c r="K93" s="31"/>
    </row>
    <row r="94" ht="20.05" customHeight="1">
      <c r="A94" t="s" s="23">
        <v>23</v>
      </c>
      <c r="B94" t="s" s="24">
        <v>41</v>
      </c>
      <c r="C94" s="25">
        <v>0.5</v>
      </c>
      <c r="D94" s="27">
        <f>C94/'Imports_Local'!AH$48</f>
        <v>0.135135135135135</v>
      </c>
      <c r="E94" s="37">
        <f>C94/'Imports_Local'!AH$52</f>
        <v>0.0187265917602996</v>
      </c>
      <c r="F94" s="31"/>
      <c r="G94" s="31"/>
      <c r="H94" s="31"/>
      <c r="I94" s="31"/>
      <c r="J94" s="31"/>
      <c r="K94" t="s" s="29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49" customWidth="1"/>
    <col min="3" max="8" width="3.40625" style="49" customWidth="1"/>
    <col min="9" max="16384" width="16.3516" style="49" customWidth="1"/>
  </cols>
  <sheetData>
    <row r="1" ht="27.65" customHeight="1">
      <c r="A1" t="s" s="50">
        <v>47</v>
      </c>
      <c r="B1" s="50"/>
      <c r="C1" s="50"/>
      <c r="D1" s="50"/>
      <c r="E1" s="50"/>
      <c r="F1" s="50"/>
      <c r="G1" s="50"/>
      <c r="H1" s="50"/>
    </row>
    <row r="2" ht="20.25" customHeight="1">
      <c r="A2" t="s" s="51">
        <v>48</v>
      </c>
      <c r="B2" t="s" s="51">
        <v>2</v>
      </c>
      <c r="C2" s="52">
        <v>15</v>
      </c>
      <c r="D2" s="52">
        <v>16</v>
      </c>
      <c r="E2" s="52">
        <v>17</v>
      </c>
      <c r="F2" s="52">
        <v>18</v>
      </c>
      <c r="G2" s="52">
        <v>19</v>
      </c>
      <c r="H2" s="52">
        <v>20</v>
      </c>
    </row>
    <row r="3" ht="20.25" customHeight="1">
      <c r="A3" t="s" s="53">
        <v>6</v>
      </c>
      <c r="B3" s="54">
        <v>822</v>
      </c>
      <c r="C3" s="9"/>
      <c r="D3" s="9"/>
      <c r="E3" s="9"/>
      <c r="F3" t="s" s="10">
        <v>7</v>
      </c>
      <c r="G3" s="9"/>
      <c r="H3" s="9"/>
    </row>
    <row r="4" ht="20.05" customHeight="1">
      <c r="A4" t="s" s="55">
        <v>21</v>
      </c>
      <c r="B4" s="56">
        <v>216</v>
      </c>
      <c r="C4" s="15"/>
      <c r="D4" t="s" s="16">
        <v>7</v>
      </c>
      <c r="E4" s="15"/>
      <c r="F4" s="15"/>
      <c r="G4" s="15"/>
      <c r="H4" s="15"/>
    </row>
    <row r="5" ht="20.05" customHeight="1">
      <c r="A5" t="s" s="55">
        <v>21</v>
      </c>
      <c r="B5" s="56">
        <v>216</v>
      </c>
      <c r="C5" s="15"/>
      <c r="D5" s="15"/>
      <c r="E5" t="s" s="16">
        <v>7</v>
      </c>
      <c r="F5" s="15"/>
      <c r="G5" s="15"/>
      <c r="H5" s="15"/>
    </row>
    <row r="6" ht="20.05" customHeight="1">
      <c r="A6" t="s" s="55">
        <v>25</v>
      </c>
      <c r="B6" s="56">
        <v>17.5</v>
      </c>
      <c r="C6" t="s" s="16">
        <v>7</v>
      </c>
      <c r="D6" s="15"/>
      <c r="E6" s="15"/>
      <c r="F6" s="15"/>
      <c r="G6" s="15"/>
      <c r="H6" s="15"/>
    </row>
    <row r="7" ht="20.05" customHeight="1">
      <c r="A7" t="s" s="55">
        <v>25</v>
      </c>
      <c r="B7" s="56">
        <v>20</v>
      </c>
      <c r="C7" s="15"/>
      <c r="D7" t="s" s="16">
        <v>7</v>
      </c>
      <c r="E7" s="15"/>
      <c r="F7" s="15"/>
      <c r="G7" s="15"/>
      <c r="H7" s="15"/>
    </row>
    <row r="8" ht="20.05" customHeight="1">
      <c r="A8" t="s" s="55">
        <v>25</v>
      </c>
      <c r="B8" s="56">
        <v>14.5</v>
      </c>
      <c r="C8" s="15"/>
      <c r="D8" s="15"/>
      <c r="E8" t="s" s="16">
        <v>7</v>
      </c>
      <c r="F8" s="15"/>
      <c r="G8" s="15"/>
      <c r="H8" s="15"/>
    </row>
    <row r="9" ht="20.05" customHeight="1">
      <c r="A9" t="s" s="55">
        <v>25</v>
      </c>
      <c r="B9" s="56">
        <v>19</v>
      </c>
      <c r="C9" s="15"/>
      <c r="D9" s="15"/>
      <c r="E9" s="15"/>
      <c r="F9" t="s" s="16">
        <v>7</v>
      </c>
      <c r="G9" s="15"/>
      <c r="H9" s="15"/>
    </row>
    <row r="10" ht="20.05" customHeight="1">
      <c r="A10" t="s" s="55">
        <v>25</v>
      </c>
      <c r="B10" s="56">
        <v>19</v>
      </c>
      <c r="C10" s="15"/>
      <c r="D10" s="15"/>
      <c r="E10" s="15"/>
      <c r="F10" s="15"/>
      <c r="G10" t="s" s="16">
        <v>7</v>
      </c>
      <c r="H10" s="15"/>
    </row>
    <row r="11" ht="20.05" customHeight="1">
      <c r="A11" t="s" s="55">
        <v>36</v>
      </c>
      <c r="B11" s="56">
        <v>9.300000000000001</v>
      </c>
      <c r="C11" t="s" s="16">
        <v>7</v>
      </c>
      <c r="D11" s="15"/>
      <c r="E11" s="15"/>
      <c r="F11" s="15"/>
      <c r="G11" s="15"/>
      <c r="H11" s="15"/>
    </row>
    <row r="12" ht="20.05" customHeight="1">
      <c r="A12" t="s" s="55">
        <v>36</v>
      </c>
      <c r="B12" s="56">
        <v>105.8</v>
      </c>
      <c r="C12" s="15"/>
      <c r="D12" t="s" s="16">
        <v>7</v>
      </c>
      <c r="E12" s="15"/>
      <c r="F12" s="15"/>
      <c r="G12" s="15"/>
      <c r="H12" s="15"/>
    </row>
    <row r="13" ht="20.05" customHeight="1">
      <c r="A13" t="s" s="55">
        <v>36</v>
      </c>
      <c r="B13" s="56">
        <v>414.5</v>
      </c>
      <c r="C13" s="15"/>
      <c r="D13" s="15"/>
      <c r="E13" t="s" s="16">
        <v>7</v>
      </c>
      <c r="F13" s="15"/>
      <c r="G13" s="15"/>
      <c r="H13" s="15"/>
    </row>
    <row r="14" ht="20.05" customHeight="1">
      <c r="A14" t="s" s="55">
        <v>36</v>
      </c>
      <c r="B14" s="56">
        <v>398.2</v>
      </c>
      <c r="C14" s="15"/>
      <c r="D14" s="15"/>
      <c r="E14" s="15"/>
      <c r="F14" t="s" s="16">
        <v>7</v>
      </c>
      <c r="G14" s="15"/>
      <c r="H14" s="15"/>
    </row>
    <row r="15" ht="20.05" customHeight="1">
      <c r="A15" t="s" s="55">
        <v>36</v>
      </c>
      <c r="B15" s="56">
        <v>57.2</v>
      </c>
      <c r="C15" s="15"/>
      <c r="D15" s="15"/>
      <c r="E15" s="15"/>
      <c r="F15" s="15"/>
      <c r="G15" t="s" s="16">
        <v>7</v>
      </c>
      <c r="H15" s="15"/>
    </row>
    <row r="16" ht="20.05" customHeight="1">
      <c r="A16" t="s" s="55">
        <v>41</v>
      </c>
      <c r="B16" s="56">
        <v>33.3</v>
      </c>
      <c r="C16" t="s" s="16">
        <v>7</v>
      </c>
      <c r="D16" s="15"/>
      <c r="E16" s="15"/>
      <c r="F16" s="15"/>
      <c r="G16" s="15"/>
      <c r="H16" s="15"/>
    </row>
    <row r="17" ht="20.05" customHeight="1">
      <c r="A17" t="s" s="55">
        <v>41</v>
      </c>
      <c r="B17" s="56">
        <v>28.3</v>
      </c>
      <c r="C17" s="15"/>
      <c r="D17" t="s" s="16">
        <v>7</v>
      </c>
      <c r="E17" s="15"/>
      <c r="F17" s="15"/>
      <c r="G17" s="15"/>
      <c r="H17" s="15"/>
    </row>
    <row r="18" ht="20.05" customHeight="1">
      <c r="A18" t="s" s="55">
        <v>41</v>
      </c>
      <c r="B18" s="56">
        <v>30</v>
      </c>
      <c r="C18" s="15"/>
      <c r="D18" s="15"/>
      <c r="E18" t="s" s="16">
        <v>7</v>
      </c>
      <c r="F18" s="15"/>
      <c r="G18" s="15"/>
      <c r="H18" s="15"/>
    </row>
    <row r="19" ht="20.05" customHeight="1">
      <c r="A19" t="s" s="55">
        <v>41</v>
      </c>
      <c r="B19" s="56">
        <v>24.7</v>
      </c>
      <c r="C19" s="15"/>
      <c r="D19" s="15"/>
      <c r="E19" s="15"/>
      <c r="F19" t="s" s="16">
        <v>7</v>
      </c>
      <c r="G19" s="15"/>
      <c r="H19" s="15"/>
    </row>
    <row r="20" ht="20.05" customHeight="1">
      <c r="A20" t="s" s="55">
        <v>41</v>
      </c>
      <c r="B20" s="56">
        <v>25.7</v>
      </c>
      <c r="C20" s="15"/>
      <c r="D20" s="15"/>
      <c r="E20" s="15"/>
      <c r="F20" s="15"/>
      <c r="G20" t="s" s="16">
        <v>7</v>
      </c>
      <c r="H20" s="15"/>
    </row>
    <row r="21" ht="20.05" customHeight="1">
      <c r="A21" t="s" s="55">
        <v>41</v>
      </c>
      <c r="B21" s="56">
        <v>23</v>
      </c>
      <c r="C21" s="15"/>
      <c r="D21" s="15"/>
      <c r="E21" s="15"/>
      <c r="F21" s="15"/>
      <c r="G21" s="15"/>
      <c r="H21" t="s" s="16">
        <v>7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H5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57" customWidth="1"/>
    <col min="2" max="2" width="11.7656" style="57" customWidth="1"/>
    <col min="3" max="3" width="9.90625" style="57" customWidth="1"/>
    <col min="4" max="4" width="17.9141" style="57" customWidth="1"/>
    <col min="5" max="5" width="16.3516" style="57" customWidth="1"/>
    <col min="6" max="6" width="11.4062" style="57" customWidth="1"/>
    <col min="7" max="7" width="16.3516" style="58" customWidth="1"/>
    <col min="8" max="8" width="5.28125" style="58" customWidth="1"/>
    <col min="9" max="10" width="6.40625" style="58" customWidth="1"/>
    <col min="11" max="11" width="7.32031" style="58" customWidth="1"/>
    <col min="12" max="12" width="6.17969" style="58" customWidth="1"/>
    <col min="13" max="13" width="5.07812" style="58" customWidth="1"/>
    <col min="14" max="14" width="16.3516" style="64" customWidth="1"/>
    <col min="15" max="15" width="6.61719" style="64" customWidth="1"/>
    <col min="16" max="17" width="6.40625" style="64" customWidth="1"/>
    <col min="18" max="18" width="7.32031" style="64" customWidth="1"/>
    <col min="19" max="19" width="6.17969" style="64" customWidth="1"/>
    <col min="20" max="20" width="7.40625" style="64" customWidth="1"/>
    <col min="21" max="21" width="16.3516" style="66" customWidth="1"/>
    <col min="22" max="22" width="6.61719" style="66" customWidth="1"/>
    <col min="23" max="23" width="6.40625" style="66" customWidth="1"/>
    <col min="24" max="24" width="5.875" style="66" customWidth="1"/>
    <col min="25" max="25" width="7.32031" style="66" customWidth="1"/>
    <col min="26" max="26" width="6.17969" style="66" customWidth="1"/>
    <col min="27" max="27" width="5.07812" style="66" customWidth="1"/>
    <col min="28" max="28" width="16.3516" style="67" customWidth="1"/>
    <col min="29" max="29" width="6.61719" style="67" customWidth="1"/>
    <col min="30" max="31" width="6.40625" style="67" customWidth="1"/>
    <col min="32" max="32" width="7.32031" style="67" customWidth="1"/>
    <col min="33" max="33" width="6.17969" style="67" customWidth="1"/>
    <col min="34" max="34" width="6.40625" style="67" customWidth="1"/>
    <col min="35" max="16384" width="16.3516" style="67" customWidth="1"/>
  </cols>
  <sheetData>
    <row r="1" ht="27.65" customHeight="1">
      <c r="A1" t="s" s="50">
        <v>49</v>
      </c>
      <c r="B1" s="50"/>
      <c r="C1" s="50"/>
      <c r="D1" s="50"/>
      <c r="E1" s="50"/>
      <c r="F1" s="50"/>
    </row>
    <row r="2" ht="20.25" customHeight="1">
      <c r="A2" t="s" s="51">
        <v>48</v>
      </c>
      <c r="B2" t="s" s="51">
        <v>50</v>
      </c>
      <c r="C2" t="s" s="51">
        <v>51</v>
      </c>
      <c r="D2" t="s" s="51">
        <v>52</v>
      </c>
      <c r="E2" t="s" s="51">
        <v>53</v>
      </c>
      <c r="F2" t="s" s="51">
        <v>54</v>
      </c>
    </row>
    <row r="3" ht="20.25" customHeight="1">
      <c r="A3" t="s" s="53">
        <v>6</v>
      </c>
      <c r="B3" s="54">
        <v>1005</v>
      </c>
      <c r="C3" s="8">
        <f>B3/F3</f>
        <v>0.55008210180624</v>
      </c>
      <c r="D3" s="7">
        <v>822</v>
      </c>
      <c r="E3" s="8">
        <f>D3/F3</f>
        <v>0.44991789819376</v>
      </c>
      <c r="F3" s="7">
        <f>B3+D3</f>
        <v>1827</v>
      </c>
    </row>
    <row r="4" ht="20.05" customHeight="1">
      <c r="A4" t="s" s="55">
        <v>21</v>
      </c>
      <c r="B4" s="56">
        <v>43</v>
      </c>
      <c r="C4" s="14">
        <f>B4/F4</f>
        <v>0.0905263157894737</v>
      </c>
      <c r="D4" s="13">
        <v>432</v>
      </c>
      <c r="E4" s="14">
        <f>D4/F4</f>
        <v>0.909473684210526</v>
      </c>
      <c r="F4" s="13">
        <f>B4+D4</f>
        <v>475</v>
      </c>
    </row>
    <row r="5" ht="20.05" customHeight="1">
      <c r="A5" t="s" s="55">
        <v>25</v>
      </c>
      <c r="B5" s="56">
        <v>161</v>
      </c>
      <c r="C5" s="14">
        <f>B5/F5</f>
        <v>0.641434262948207</v>
      </c>
      <c r="D5" s="13">
        <v>90</v>
      </c>
      <c r="E5" s="14">
        <f>D5/F5</f>
        <v>0.358565737051793</v>
      </c>
      <c r="F5" s="13">
        <f>B5+D5</f>
        <v>251</v>
      </c>
    </row>
    <row r="6" ht="20.05" customHeight="1">
      <c r="A6" t="s" s="55">
        <v>36</v>
      </c>
      <c r="B6" s="56">
        <v>70</v>
      </c>
      <c r="C6" s="14">
        <f>B6/F6</f>
        <v>0.0663507109004739</v>
      </c>
      <c r="D6" s="13">
        <v>985</v>
      </c>
      <c r="E6" s="14">
        <f>D6/F6</f>
        <v>0.933649289099526</v>
      </c>
      <c r="F6" s="13">
        <f>B6+D6</f>
        <v>1055</v>
      </c>
    </row>
    <row r="7" ht="20.05" customHeight="1">
      <c r="A7" t="s" s="55">
        <v>41</v>
      </c>
      <c r="B7" s="56">
        <v>95</v>
      </c>
      <c r="C7" s="14">
        <f>B7/F7</f>
        <v>0.365384615384615</v>
      </c>
      <c r="D7" s="13">
        <v>165</v>
      </c>
      <c r="E7" s="14">
        <f>D7/F7</f>
        <v>0.634615384615385</v>
      </c>
      <c r="F7" s="13">
        <f>B7+D7</f>
        <v>260</v>
      </c>
    </row>
    <row r="8" ht="20.05" customHeight="1">
      <c r="A8" t="s" s="55">
        <v>49</v>
      </c>
      <c r="B8" s="56">
        <f>SUM(B3:B7)</f>
        <v>1374</v>
      </c>
      <c r="C8" s="14">
        <f>B8/F8</f>
        <v>0.355222337125129</v>
      </c>
      <c r="D8" s="13">
        <f>SUM(D3:D7)</f>
        <v>2494</v>
      </c>
      <c r="E8" s="14">
        <f>D8/F8</f>
        <v>0.644777662874871</v>
      </c>
      <c r="F8" s="13">
        <f>B8+D8</f>
        <v>3868</v>
      </c>
    </row>
    <row r="10" ht="27.65" customHeight="1">
      <c r="G10" t="s" s="50">
        <v>55</v>
      </c>
      <c r="H10" s="50"/>
      <c r="I10" s="50"/>
      <c r="J10" s="50"/>
      <c r="K10" s="50"/>
      <c r="L10" s="50"/>
      <c r="M10" s="50"/>
    </row>
    <row r="11" ht="20.25" customHeight="1">
      <c r="G11" s="59"/>
      <c r="H11" s="52">
        <v>15</v>
      </c>
      <c r="I11" s="52">
        <v>16</v>
      </c>
      <c r="J11" s="52">
        <v>17</v>
      </c>
      <c r="K11" s="52">
        <v>18</v>
      </c>
      <c r="L11" s="52">
        <v>19</v>
      </c>
      <c r="M11" s="52">
        <v>20</v>
      </c>
    </row>
    <row r="12" ht="20.25" customHeight="1">
      <c r="G12" t="s" s="53">
        <v>56</v>
      </c>
      <c r="H12" s="54">
        <f>_xlfn.SUMIFS('Imports_RAW'!C2:C108,'Imports_RAW'!B2:B108,"Belgrade",'Imports_RAW'!F2:F108,"X")</f>
        <v>0</v>
      </c>
      <c r="I12" s="7">
        <f>_xlfn.SUMIFS('Imports_RAW'!$C2:$C108,'Imports_RAW'!$B2:$B108,"Belgrade",'Imports_RAW'!G2:G108,"X")</f>
        <v>18</v>
      </c>
      <c r="J12" s="7">
        <f>_xlfn.SUMIFS('Imports_RAW'!$C2:$C108,'Imports_RAW'!$B2:$B108,"Belgrade",'Imports_RAW'!H2:H108,"X")</f>
        <v>22</v>
      </c>
      <c r="K12" s="7">
        <f>_xlfn.SUMIFS('Imports_RAW'!$C2:$C108,'Imports_RAW'!$B2:$B108,"Belgrade",'Imports_RAW'!I2:I108,"X")</f>
        <v>3</v>
      </c>
      <c r="L12" s="7">
        <f>_xlfn.SUMIFS('Imports_RAW'!$C2:$C108,'Imports_RAW'!$B2:$B108,"Belgrade",'Imports_RAW'!J2:J108,"X")</f>
        <v>0</v>
      </c>
      <c r="M12" s="7">
        <f>_xlfn.SUMIFS('Imports_RAW'!$C2:$C108,'Imports_RAW'!$B2:$B108,"Belgrade",'Imports_RAW'!K2:K108,"X")</f>
        <v>0</v>
      </c>
    </row>
    <row r="13" ht="20.05" customHeight="1">
      <c r="G13" t="s" s="55">
        <v>51</v>
      </c>
      <c r="H13" s="60"/>
      <c r="I13" s="14">
        <f>I12/I16</f>
        <v>0.0769230769230769</v>
      </c>
      <c r="J13" s="14">
        <f>J12/J16</f>
        <v>0.092436974789916</v>
      </c>
      <c r="K13" s="14">
        <f>K12/K16</f>
        <v>1</v>
      </c>
      <c r="L13" s="14"/>
      <c r="M13" s="14"/>
    </row>
    <row r="14" ht="20.05" customHeight="1">
      <c r="G14" t="s" s="55">
        <v>57</v>
      </c>
      <c r="H14" s="56">
        <f>_xlfn.SUMIFS('Local_Regional'!$B3:$B21,'Local_Regional'!$A3:$A21,"Belgrade",'Local_Regional'!C3:C21,"X")</f>
        <v>0</v>
      </c>
      <c r="I14" s="13">
        <f>_xlfn.SUMIFS('Local_Regional'!$B3:$B21,'Local_Regional'!$A3:$A21,"Belgrade",'Local_Regional'!D3:D21,"X")</f>
        <v>216</v>
      </c>
      <c r="J14" s="13">
        <f>_xlfn.SUMIFS('Local_Regional'!$B3:$B21,'Local_Regional'!$A3:$A21,"Belgrade",'Local_Regional'!E3:E21,"X")</f>
        <v>216</v>
      </c>
      <c r="K14" s="13">
        <f>_xlfn.SUMIFS('Local_Regional'!$B3:$B21,'Local_Regional'!$A3:$A21,"Belgrade",'Local_Regional'!F3:F21,"X")</f>
        <v>0</v>
      </c>
      <c r="L14" s="13">
        <f>_xlfn.SUMIFS('Local_Regional'!$B3:$B21,'Local_Regional'!$A3:$A21,"Belgrade",'Local_Regional'!G3:G21,"X")</f>
        <v>0</v>
      </c>
      <c r="M14" s="13">
        <f>_xlfn.SUMIFS('Local_Regional'!$B3:$B21,'Local_Regional'!$A3:$A21,"Belgrade",'Local_Regional'!H3:H21,"X")</f>
        <v>0</v>
      </c>
    </row>
    <row r="15" ht="20.05" customHeight="1">
      <c r="G15" t="s" s="55">
        <v>53</v>
      </c>
      <c r="H15" s="60"/>
      <c r="I15" s="14">
        <f>I14/I16</f>
        <v>0.923076923076923</v>
      </c>
      <c r="J15" s="14">
        <f>J14/J16</f>
        <v>0.907563025210084</v>
      </c>
      <c r="K15" s="14">
        <f>K14/K16</f>
        <v>0</v>
      </c>
      <c r="L15" s="61"/>
      <c r="M15" s="61"/>
    </row>
    <row r="16" ht="20.05" customHeight="1">
      <c r="G16" t="s" s="55">
        <v>58</v>
      </c>
      <c r="H16" s="56">
        <f>H12+H14</f>
        <v>0</v>
      </c>
      <c r="I16" s="13">
        <f>I12+I14</f>
        <v>234</v>
      </c>
      <c r="J16" s="13">
        <f>J12+J14</f>
        <v>238</v>
      </c>
      <c r="K16" s="13">
        <f>K12+K14</f>
        <v>3</v>
      </c>
      <c r="L16" s="13">
        <f>L12+L14</f>
        <v>0</v>
      </c>
      <c r="M16" s="13">
        <f>M12+M14</f>
        <v>0</v>
      </c>
    </row>
    <row r="17" ht="20.05" customHeight="1">
      <c r="G17" s="62"/>
      <c r="H17" s="63"/>
      <c r="I17" s="15"/>
      <c r="J17" s="15"/>
      <c r="K17" s="15"/>
      <c r="L17" s="15"/>
      <c r="M17" s="15"/>
    </row>
    <row r="18" ht="20.05" customHeight="1">
      <c r="G18" s="62"/>
      <c r="H18" s="63"/>
      <c r="I18" s="15"/>
      <c r="J18" s="15"/>
      <c r="K18" s="15"/>
      <c r="L18" s="15"/>
      <c r="M18" s="15"/>
    </row>
    <row r="19" ht="20.05" customHeight="1">
      <c r="G19" s="62"/>
      <c r="H19" s="63"/>
      <c r="I19" s="15"/>
      <c r="J19" s="15"/>
      <c r="K19" s="15"/>
      <c r="L19" s="15"/>
      <c r="M19" s="15"/>
    </row>
    <row r="20" ht="20.05" customHeight="1">
      <c r="G20" s="62"/>
      <c r="H20" s="63"/>
      <c r="I20" s="15"/>
      <c r="J20" s="15"/>
      <c r="K20" s="15"/>
      <c r="L20" s="15"/>
      <c r="M20" s="15"/>
    </row>
    <row r="22" ht="27.65" customHeight="1">
      <c r="N22" t="s" s="50">
        <v>59</v>
      </c>
      <c r="O22" s="50"/>
      <c r="P22" s="50"/>
      <c r="Q22" s="50"/>
      <c r="R22" s="50"/>
      <c r="S22" s="50"/>
      <c r="T22" s="50"/>
    </row>
    <row r="23" ht="20.25" customHeight="1">
      <c r="N23" s="59"/>
      <c r="O23" s="52">
        <v>15</v>
      </c>
      <c r="P23" s="52">
        <v>16</v>
      </c>
      <c r="Q23" s="52">
        <v>17</v>
      </c>
      <c r="R23" s="52">
        <v>18</v>
      </c>
      <c r="S23" s="52">
        <v>19</v>
      </c>
      <c r="T23" s="52">
        <v>20</v>
      </c>
    </row>
    <row r="24" ht="20.25" customHeight="1">
      <c r="N24" t="s" s="53">
        <v>56</v>
      </c>
      <c r="O24" s="54">
        <f>_xlfn.SUMIFS('Imports_RAW'!$C2:$C108,'Imports_RAW'!$B2:$B108,"Sofia",'Imports_RAW'!F2:F108,"X")</f>
        <v>19</v>
      </c>
      <c r="P24" s="7">
        <f>_xlfn.SUMIFS('Imports_RAW'!$C2:$C108,'Imports_RAW'!$B2:$B108,"Sofia",'Imports_RAW'!G2:G108,"X")</f>
        <v>41.5</v>
      </c>
      <c r="Q24" s="7">
        <f>_xlfn.SUMIFS('Imports_RAW'!$C2:$C108,'Imports_RAW'!$B2:$B108,"Sofia",'Imports_RAW'!H2:H108,"X")</f>
        <v>45</v>
      </c>
      <c r="R24" s="7">
        <f>_xlfn.SUMIFS('Imports_RAW'!$C2:$C108,'Imports_RAW'!$B2:$B108,"Sofia",'Imports_RAW'!I2:I108,"X")</f>
        <v>42</v>
      </c>
      <c r="S24" s="7">
        <f>_xlfn.SUMIFS('Imports_RAW'!$C2:$C108,'Imports_RAW'!$B2:$B108,"Sofia",'Imports_RAW'!J2:J108,"X")</f>
        <v>10</v>
      </c>
      <c r="T24" s="7">
        <f>_xlfn.SUMIFS('Imports_RAW'!$C2:$C108,'Imports_RAW'!$B2:$B108,"Sofia",'Imports_RAW'!K2:K108,"X")</f>
        <v>3.5</v>
      </c>
    </row>
    <row r="25" ht="20.05" customHeight="1">
      <c r="N25" t="s" s="55">
        <v>51</v>
      </c>
      <c r="O25" s="65">
        <f>O24/O28</f>
        <v>0.520547945205479</v>
      </c>
      <c r="P25" s="14">
        <f>P24/P28</f>
        <v>0.67479674796748</v>
      </c>
      <c r="Q25" s="14">
        <f>Q24/Q28</f>
        <v>0.756302521008403</v>
      </c>
      <c r="R25" s="14">
        <f>R24/R28</f>
        <v>0.688524590163934</v>
      </c>
      <c r="S25" s="14">
        <f>S24/S28</f>
        <v>0.344827586206897</v>
      </c>
      <c r="T25" s="14">
        <f>T24/T28</f>
        <v>1</v>
      </c>
    </row>
    <row r="26" ht="20.05" customHeight="1">
      <c r="N26" t="s" s="55">
        <v>57</v>
      </c>
      <c r="O26" s="56">
        <f>_xlfn.SUMIFS('Local_Regional'!$B3:$B21,'Local_Regional'!$A3:$A21,"Sofia",'Local_Regional'!C3:C21,"X")</f>
        <v>17.5</v>
      </c>
      <c r="P26" s="13">
        <f>_xlfn.SUMIFS('Local_Regional'!$B3:$B21,'Local_Regional'!$A3:$A21,"Sofia",'Local_Regional'!D3:D21,"X")</f>
        <v>20</v>
      </c>
      <c r="Q26" s="13">
        <f>_xlfn.SUMIFS('Local_Regional'!$B3:$B21,'Local_Regional'!$A3:$A21,"Sofia",'Local_Regional'!E3:E21,"X")</f>
        <v>14.5</v>
      </c>
      <c r="R26" s="13">
        <f>_xlfn.SUMIFS('Local_Regional'!$B3:$B21,'Local_Regional'!$A3:$A21,"Sofia",'Local_Regional'!F3:F21,"X")</f>
        <v>19</v>
      </c>
      <c r="S26" s="13">
        <f>_xlfn.SUMIFS('Local_Regional'!$B3:$B21,'Local_Regional'!$A3:$A21,"Sofia",'Local_Regional'!G3:G21,"X")</f>
        <v>19</v>
      </c>
      <c r="T26" s="13">
        <f>_xlfn.SUMIFS('Local_Regional'!$B3:$B21,'Local_Regional'!$A3:$A21,"Sofia",'Local_Regional'!H3:H21,"X")</f>
        <v>0</v>
      </c>
    </row>
    <row r="27" ht="20.05" customHeight="1">
      <c r="N27" t="s" s="55">
        <v>53</v>
      </c>
      <c r="O27" s="65">
        <f>O26/O28</f>
        <v>0.479452054794521</v>
      </c>
      <c r="P27" s="14">
        <f>P26/P28</f>
        <v>0.32520325203252</v>
      </c>
      <c r="Q27" s="14">
        <f>Q26/Q28</f>
        <v>0.243697478991597</v>
      </c>
      <c r="R27" s="14">
        <f>R26/R28</f>
        <v>0.311475409836066</v>
      </c>
      <c r="S27" s="14">
        <f>S26/S28</f>
        <v>0.655172413793103</v>
      </c>
      <c r="T27" s="14">
        <f>T26/T28</f>
        <v>0</v>
      </c>
    </row>
    <row r="28" ht="20.05" customHeight="1">
      <c r="N28" t="s" s="55">
        <v>58</v>
      </c>
      <c r="O28" s="56">
        <f>O26+O24</f>
        <v>36.5</v>
      </c>
      <c r="P28" s="13">
        <f>P26+P24</f>
        <v>61.5</v>
      </c>
      <c r="Q28" s="13">
        <f>Q26+Q24</f>
        <v>59.5</v>
      </c>
      <c r="R28" s="13">
        <f>R26+R24</f>
        <v>61</v>
      </c>
      <c r="S28" s="13">
        <f>S26+S24</f>
        <v>29</v>
      </c>
      <c r="T28" s="13">
        <f>T26+T24</f>
        <v>3.5</v>
      </c>
    </row>
    <row r="29" ht="20.05" customHeight="1">
      <c r="N29" s="62"/>
      <c r="O29" s="63"/>
      <c r="P29" s="15"/>
      <c r="Q29" s="15"/>
      <c r="R29" s="15"/>
      <c r="S29" s="15"/>
      <c r="T29" s="15"/>
    </row>
    <row r="30" ht="20.05" customHeight="1">
      <c r="N30" s="62"/>
      <c r="O30" s="63"/>
      <c r="P30" s="15"/>
      <c r="Q30" s="15"/>
      <c r="R30" s="15"/>
      <c r="S30" s="15"/>
      <c r="T30" s="15"/>
    </row>
    <row r="31" ht="20.05" customHeight="1">
      <c r="N31" s="62"/>
      <c r="O31" s="63"/>
      <c r="P31" s="15"/>
      <c r="Q31" s="15"/>
      <c r="R31" s="15"/>
      <c r="S31" s="15"/>
      <c r="T31" s="15"/>
    </row>
    <row r="32" ht="20.05" customHeight="1">
      <c r="N32" s="62"/>
      <c r="O32" s="63"/>
      <c r="P32" s="15"/>
      <c r="Q32" s="15"/>
      <c r="R32" s="15"/>
      <c r="S32" s="15"/>
      <c r="T32" s="15"/>
    </row>
    <row r="34" ht="27.65" customHeight="1">
      <c r="U34" t="s" s="50">
        <v>60</v>
      </c>
      <c r="V34" s="50"/>
      <c r="W34" s="50"/>
      <c r="X34" s="50"/>
      <c r="Y34" s="50"/>
      <c r="Z34" s="50"/>
      <c r="AA34" s="50"/>
    </row>
    <row r="35" ht="20.25" customHeight="1">
      <c r="U35" s="59"/>
      <c r="V35" s="52">
        <v>15</v>
      </c>
      <c r="W35" s="52">
        <v>16</v>
      </c>
      <c r="X35" s="52">
        <v>17</v>
      </c>
      <c r="Y35" s="52">
        <v>18</v>
      </c>
      <c r="Z35" s="52">
        <v>19</v>
      </c>
      <c r="AA35" s="52">
        <v>20</v>
      </c>
    </row>
    <row r="36" ht="20.25" customHeight="1">
      <c r="U36" t="s" s="53">
        <v>56</v>
      </c>
      <c r="V36" s="54">
        <f>_xlfn.SUMIFS('Imports_RAW'!$C2:$C108,'Imports_RAW'!$B2:$B108,"Varna",'Imports_RAW'!F2:F108,"X")</f>
        <v>2</v>
      </c>
      <c r="W36" s="7">
        <f>_xlfn.SUMIFS('Imports_RAW'!$C2:$C108,'Imports_RAW'!$B2:$B108,"Varna",'Imports_RAW'!G2:G108,"X")</f>
        <v>20</v>
      </c>
      <c r="X36" s="7">
        <f>_xlfn.SUMIFS('Imports_RAW'!$C2:$C108,'Imports_RAW'!$B2:$B108,"Varna",'Imports_RAW'!H2:H108,"X")</f>
        <v>20</v>
      </c>
      <c r="Y36" s="7">
        <f>_xlfn.SUMIFS('Imports_RAW'!$C2:$C108,'Imports_RAW'!$B2:$B108,"Varna",'Imports_RAW'!I2:I108,"X")</f>
        <v>24.5</v>
      </c>
      <c r="Z36" s="7">
        <f>_xlfn.SUMIFS('Imports_RAW'!$C2:$C108,'Imports_RAW'!$B2:$B108,"Varna",'Imports_RAW'!J2:J108,"X")</f>
        <v>3.5</v>
      </c>
      <c r="AA36" s="7">
        <f>_xlfn.SUMIFS('Imports_RAW'!$C2:$C108,'Imports_RAW'!$B2:$B108,"Varna",'Imports_RAW'!K2:K108,"X")</f>
        <v>0</v>
      </c>
    </row>
    <row r="37" ht="20.05" customHeight="1">
      <c r="U37" t="s" s="55">
        <v>51</v>
      </c>
      <c r="V37" s="65">
        <f>V36/V40</f>
        <v>0.176991150442478</v>
      </c>
      <c r="W37" s="14">
        <f>W36/W40</f>
        <v>0.158982511923688</v>
      </c>
      <c r="X37" s="14">
        <f>X36/X40</f>
        <v>0.046029919447641</v>
      </c>
      <c r="Y37" s="14">
        <f>Y36/Y40</f>
        <v>0.0579607286491602</v>
      </c>
      <c r="Z37" s="14">
        <f>Z36/Z40</f>
        <v>0.057660626029654</v>
      </c>
      <c r="AA37" s="14"/>
    </row>
    <row r="38" ht="20.05" customHeight="1">
      <c r="U38" t="s" s="55">
        <v>57</v>
      </c>
      <c r="V38" s="56">
        <f>_xlfn.SUMIFS('Local_Regional'!$B3:$B21,'Local_Regional'!$A3:$A21,"Varna",'Local_Regional'!C3:C21,"X")</f>
        <v>9.300000000000001</v>
      </c>
      <c r="W38" s="13">
        <f>_xlfn.SUMIFS('Local_Regional'!$B3:$B21,'Local_Regional'!$A3:$A21,"Varna",'Local_Regional'!D3:D21,"X")</f>
        <v>105.8</v>
      </c>
      <c r="X38" s="13">
        <f>_xlfn.SUMIFS('Local_Regional'!$B3:$B21,'Local_Regional'!$A3:$A21,"Varna",'Local_Regional'!E3:E21,"X")</f>
        <v>414.5</v>
      </c>
      <c r="Y38" s="13">
        <f>_xlfn.SUMIFS('Local_Regional'!$B3:$B21,'Local_Regional'!$A3:$A21,"Varna",'Local_Regional'!F3:F21,"X")</f>
        <v>398.2</v>
      </c>
      <c r="Z38" s="13">
        <f>_xlfn.SUMIFS('Local_Regional'!$B3:$B21,'Local_Regional'!$A3:$A21,"Varna",'Local_Regional'!G3:G21,"X")</f>
        <v>57.2</v>
      </c>
      <c r="AA38" s="13">
        <f>_xlfn.SUMIFS('Local_Regional'!$B3:$B21,'Local_Regional'!$A3:$A21,"Varna",'Local_Regional'!H3:H21,"X")</f>
        <v>0</v>
      </c>
    </row>
    <row r="39" ht="20.05" customHeight="1">
      <c r="U39" t="s" s="55">
        <v>53</v>
      </c>
      <c r="V39" s="65">
        <f>V38/V40</f>
        <v>0.823008849557522</v>
      </c>
      <c r="W39" s="14">
        <f>W38/W40</f>
        <v>0.841017488076312</v>
      </c>
      <c r="X39" s="14">
        <f>X38/X40</f>
        <v>0.953970080552359</v>
      </c>
      <c r="Y39" s="14">
        <f>Y38/Y40</f>
        <v>0.94203927135084</v>
      </c>
      <c r="Z39" s="14">
        <f>Z38/Z40</f>
        <v>0.942339373970346</v>
      </c>
      <c r="AA39" s="14"/>
    </row>
    <row r="40" ht="20.05" customHeight="1">
      <c r="U40" t="s" s="55">
        <v>58</v>
      </c>
      <c r="V40" s="56">
        <f>V38+V36</f>
        <v>11.3</v>
      </c>
      <c r="W40" s="13">
        <f>W38+W36</f>
        <v>125.8</v>
      </c>
      <c r="X40" s="13">
        <f>X38+X36</f>
        <v>434.5</v>
      </c>
      <c r="Y40" s="13">
        <f>Y38+Y36</f>
        <v>422.7</v>
      </c>
      <c r="Z40" s="13">
        <f>Z38+Z36</f>
        <v>60.7</v>
      </c>
      <c r="AA40" s="13">
        <f>AA38+AA36</f>
        <v>0</v>
      </c>
    </row>
    <row r="41" ht="20.05" customHeight="1">
      <c r="U41" s="62"/>
      <c r="V41" s="63"/>
      <c r="W41" s="15"/>
      <c r="X41" s="15"/>
      <c r="Y41" s="15"/>
      <c r="Z41" s="15"/>
      <c r="AA41" s="15"/>
    </row>
    <row r="42" ht="20.05" customHeight="1">
      <c r="U42" s="62"/>
      <c r="V42" s="63"/>
      <c r="W42" s="15"/>
      <c r="X42" s="15"/>
      <c r="Y42" s="15"/>
      <c r="Z42" s="15"/>
      <c r="AA42" s="15"/>
    </row>
    <row r="43" ht="20.05" customHeight="1">
      <c r="U43" s="62"/>
      <c r="V43" s="63"/>
      <c r="W43" s="15"/>
      <c r="X43" s="15"/>
      <c r="Y43" s="15"/>
      <c r="Z43" s="15"/>
      <c r="AA43" s="15"/>
    </row>
    <row r="44" ht="20.05" customHeight="1">
      <c r="U44" s="62"/>
      <c r="V44" s="63"/>
      <c r="W44" s="15"/>
      <c r="X44" s="15"/>
      <c r="Y44" s="15"/>
      <c r="Z44" s="15"/>
      <c r="AA44" s="15"/>
    </row>
    <row r="46" ht="27.65" customHeight="1">
      <c r="AB46" t="s" s="50">
        <v>61</v>
      </c>
      <c r="AC46" s="50"/>
      <c r="AD46" s="50"/>
      <c r="AE46" s="50"/>
      <c r="AF46" s="50"/>
      <c r="AG46" s="50"/>
      <c r="AH46" s="50"/>
    </row>
    <row r="47" ht="20.25" customHeight="1">
      <c r="AB47" s="59"/>
      <c r="AC47" s="52">
        <v>15</v>
      </c>
      <c r="AD47" s="52">
        <v>16</v>
      </c>
      <c r="AE47" s="52">
        <v>17</v>
      </c>
      <c r="AF47" s="52">
        <v>18</v>
      </c>
      <c r="AG47" s="52">
        <v>19</v>
      </c>
      <c r="AH47" s="52">
        <v>20</v>
      </c>
    </row>
    <row r="48" ht="20.25" customHeight="1">
      <c r="AB48" t="s" s="53">
        <v>56</v>
      </c>
      <c r="AC48" s="54">
        <f>_xlfn.SUMIFS('Imports_RAW'!$C2:$C108,'Imports_RAW'!$B2:$B108,"Mytilini",'Imports_RAW'!F2:F108,"X")</f>
        <v>8</v>
      </c>
      <c r="AD48" s="7">
        <f>_xlfn.SUMIFS('Imports_RAW'!$C2:$C108,'Imports_RAW'!$B2:$B108,"Mytilini",'Imports_RAW'!G2:G108,"X")</f>
        <v>2.5</v>
      </c>
      <c r="AE48" s="7">
        <f>_xlfn.SUMIFS('Imports_RAW'!$C2:$C108,'Imports_RAW'!$B2:$B108,"Mytilini",'Imports_RAW'!H2:H108,"X")</f>
        <v>8</v>
      </c>
      <c r="AF48" s="7">
        <f>_xlfn.SUMIFS('Imports_RAW'!$C2:$C108,'Imports_RAW'!$B2:$B108,"Mytilini",'Imports_RAW'!I2:I108,"X")</f>
        <v>65.7</v>
      </c>
      <c r="AG48" s="7">
        <f>_xlfn.SUMIFS('Imports_RAW'!$C2:$C108,'Imports_RAW'!$B2:$B108,"Mytilini",'Imports_RAW'!J2:J108,"X")</f>
        <v>7.2</v>
      </c>
      <c r="AH48" s="7">
        <f>_xlfn.SUMIFS('Imports_RAW'!$C2:$C108,'Imports_RAW'!$B2:$B108,"Mytilini",'Imports_RAW'!K2:K108,"X")</f>
        <v>3.7</v>
      </c>
    </row>
    <row r="49" ht="20.05" customHeight="1">
      <c r="AB49" t="s" s="55">
        <v>51</v>
      </c>
      <c r="AC49" s="65">
        <f>AC48/AC52</f>
        <v>0.193704600484262</v>
      </c>
      <c r="AD49" s="14">
        <f>AD48/AD52</f>
        <v>0.0811688311688312</v>
      </c>
      <c r="AE49" s="14">
        <f>AE48/AE52</f>
        <v>0.210526315789474</v>
      </c>
      <c r="AF49" s="14">
        <f>AF48/AF52</f>
        <v>0.726769911504425</v>
      </c>
      <c r="AG49" s="14">
        <f>AG48/AG52</f>
        <v>0.218844984802432</v>
      </c>
      <c r="AH49" s="14">
        <f>AH48/AH52</f>
        <v>0.138576779026217</v>
      </c>
    </row>
    <row r="50" ht="20.05" customHeight="1">
      <c r="AB50" t="s" s="55">
        <v>57</v>
      </c>
      <c r="AC50" s="56">
        <f>_xlfn.SUMIFS('Local_Regional'!$B3:$B21,'Local_Regional'!$A3:$A21,"Mytilini",'Local_Regional'!C3:C21,"X")</f>
        <v>33.3</v>
      </c>
      <c r="AD50" s="13">
        <f>_xlfn.SUMIFS('Local_Regional'!$B3:$B21,'Local_Regional'!$A3:$A21,"Mytilini",'Local_Regional'!D3:D21,"X")</f>
        <v>28.3</v>
      </c>
      <c r="AE50" s="13">
        <f>_xlfn.SUMIFS('Local_Regional'!$B3:$B21,'Local_Regional'!$A3:$A21,"Mytilini",'Local_Regional'!E3:E21,"X")</f>
        <v>30</v>
      </c>
      <c r="AF50" s="13">
        <f>_xlfn.SUMIFS('Local_Regional'!$B3:$B21,'Local_Regional'!$A3:$A21,"Mytilini",'Local_Regional'!F3:F21,"X")</f>
        <v>24.7</v>
      </c>
      <c r="AG50" s="13">
        <f>_xlfn.SUMIFS('Local_Regional'!$B3:$B21,'Local_Regional'!$A3:$A21,"Mytilini",'Local_Regional'!G3:G21,"X")</f>
        <v>25.7</v>
      </c>
      <c r="AH50" s="13">
        <f>_xlfn.SUMIFS('Local_Regional'!$B3:$B21,'Local_Regional'!$A3:$A21,"Mytilini",'Local_Regional'!H3:H21,"X")</f>
        <v>23</v>
      </c>
    </row>
    <row r="51" ht="20.05" customHeight="1">
      <c r="AB51" t="s" s="55">
        <v>53</v>
      </c>
      <c r="AC51" s="65">
        <f>AC50/AC52</f>
        <v>0.806295399515738</v>
      </c>
      <c r="AD51" s="14">
        <f>AD50/AD52</f>
        <v>0.918831168831169</v>
      </c>
      <c r="AE51" s="14">
        <f>AE50/AE52</f>
        <v>0.789473684210526</v>
      </c>
      <c r="AF51" s="14">
        <f>AF50/AF52</f>
        <v>0.273230088495575</v>
      </c>
      <c r="AG51" s="14">
        <f>AG50/AG52</f>
        <v>0.781155015197568</v>
      </c>
      <c r="AH51" s="14">
        <f>AH50/AH52</f>
        <v>0.861423220973783</v>
      </c>
    </row>
    <row r="52" ht="20.05" customHeight="1">
      <c r="AB52" t="s" s="55">
        <v>58</v>
      </c>
      <c r="AC52" s="56">
        <f>AC50+AC48</f>
        <v>41.3</v>
      </c>
      <c r="AD52" s="13">
        <f>AD50+AD48</f>
        <v>30.8</v>
      </c>
      <c r="AE52" s="13">
        <f>AE50+AE48</f>
        <v>38</v>
      </c>
      <c r="AF52" s="13">
        <f>AF50+AF48</f>
        <v>90.40000000000001</v>
      </c>
      <c r="AG52" s="13">
        <f>AG50+AG48</f>
        <v>32.9</v>
      </c>
      <c r="AH52" s="13">
        <f>AH50+AH48</f>
        <v>26.7</v>
      </c>
    </row>
    <row r="53" ht="20.05" customHeight="1">
      <c r="AB53" s="62"/>
      <c r="AC53" s="63"/>
      <c r="AD53" s="15"/>
      <c r="AE53" s="15"/>
      <c r="AF53" s="15"/>
      <c r="AG53" s="15"/>
      <c r="AH53" s="15"/>
    </row>
    <row r="54" ht="20.05" customHeight="1">
      <c r="AB54" s="62"/>
      <c r="AC54" s="63"/>
      <c r="AD54" s="15"/>
      <c r="AE54" s="15"/>
      <c r="AF54" s="15"/>
      <c r="AG54" s="15"/>
      <c r="AH54" s="15"/>
    </row>
    <row r="55" ht="20.05" customHeight="1">
      <c r="AB55" s="62"/>
      <c r="AC55" s="63"/>
      <c r="AD55" s="15"/>
      <c r="AE55" s="15"/>
      <c r="AF55" s="15"/>
      <c r="AG55" s="15"/>
      <c r="AH55" s="15"/>
    </row>
    <row r="56" ht="20.05" customHeight="1">
      <c r="AB56" s="62"/>
      <c r="AC56" s="63"/>
      <c r="AD56" s="15"/>
      <c r="AE56" s="15"/>
      <c r="AF56" s="15"/>
      <c r="AG56" s="15"/>
      <c r="AH56" s="15"/>
    </row>
  </sheetData>
  <mergeCells count="5">
    <mergeCell ref="A1:F1"/>
    <mergeCell ref="G10:M10"/>
    <mergeCell ref="N22:T22"/>
    <mergeCell ref="U34:AA34"/>
    <mergeCell ref="AB46:AH4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10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27.0625" style="68" customWidth="1"/>
    <col min="2" max="2" width="10.9375" style="68" customWidth="1"/>
    <col min="3" max="3" width="8.22656" style="68" customWidth="1"/>
    <col min="4" max="4" width="17.9062" style="68" customWidth="1"/>
    <col min="5" max="5" width="15.1641" style="68" customWidth="1"/>
    <col min="6" max="11" width="3.40625" style="68" customWidth="1"/>
    <col min="12" max="16384" width="16.3516" style="68" customWidth="1"/>
  </cols>
  <sheetData>
    <row r="1" ht="4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>
        <v>15</v>
      </c>
      <c r="G1" s="4">
        <v>16</v>
      </c>
      <c r="H1" s="4">
        <v>17</v>
      </c>
      <c r="I1" s="4">
        <v>18</v>
      </c>
      <c r="J1" s="4">
        <v>19</v>
      </c>
      <c r="K1" s="4">
        <v>20</v>
      </c>
    </row>
    <row r="2" ht="20.25" customHeight="1">
      <c r="A2" t="s" s="5">
        <v>5</v>
      </c>
      <c r="B2" t="s" s="6">
        <v>6</v>
      </c>
      <c r="C2" s="7">
        <v>75</v>
      </c>
      <c r="D2" s="8"/>
      <c r="E2" s="8"/>
      <c r="F2" s="9"/>
      <c r="G2" s="9"/>
      <c r="H2" s="9"/>
      <c r="I2" t="s" s="10">
        <v>7</v>
      </c>
      <c r="J2" s="9"/>
      <c r="K2" s="9"/>
    </row>
    <row r="3" ht="20.05" customHeight="1">
      <c r="A3" t="s" s="11">
        <v>8</v>
      </c>
      <c r="B3" t="s" s="12">
        <v>6</v>
      </c>
      <c r="C3" s="13">
        <v>100</v>
      </c>
      <c r="D3" s="14"/>
      <c r="E3" s="14"/>
      <c r="F3" s="15"/>
      <c r="G3" s="15"/>
      <c r="H3" s="15"/>
      <c r="I3" t="s" s="16">
        <v>7</v>
      </c>
      <c r="J3" s="15"/>
      <c r="K3" s="15"/>
    </row>
    <row r="4" ht="20.05" customHeight="1">
      <c r="A4" t="s" s="11">
        <v>9</v>
      </c>
      <c r="B4" t="s" s="12">
        <v>6</v>
      </c>
      <c r="C4" s="13">
        <v>270</v>
      </c>
      <c r="D4" s="14"/>
      <c r="E4" s="14"/>
      <c r="F4" s="15"/>
      <c r="G4" s="15"/>
      <c r="H4" s="15"/>
      <c r="I4" t="s" s="16">
        <v>7</v>
      </c>
      <c r="J4" s="15"/>
      <c r="K4" s="15"/>
    </row>
    <row r="5" ht="20.05" customHeight="1">
      <c r="A5" t="s" s="11">
        <v>10</v>
      </c>
      <c r="B5" t="s" s="12">
        <v>6</v>
      </c>
      <c r="C5" s="13">
        <v>5</v>
      </c>
      <c r="D5" s="14"/>
      <c r="E5" s="14"/>
      <c r="F5" s="15"/>
      <c r="G5" s="15"/>
      <c r="H5" s="15"/>
      <c r="I5" t="s" s="16">
        <v>7</v>
      </c>
      <c r="J5" s="15"/>
      <c r="K5" s="15"/>
    </row>
    <row r="6" ht="20.05" customHeight="1">
      <c r="A6" t="s" s="11">
        <v>11</v>
      </c>
      <c r="B6" t="s" s="12">
        <v>6</v>
      </c>
      <c r="C6" s="13">
        <v>112</v>
      </c>
      <c r="D6" s="14"/>
      <c r="E6" s="14"/>
      <c r="F6" s="15"/>
      <c r="G6" s="15"/>
      <c r="H6" s="15"/>
      <c r="I6" t="s" s="16">
        <v>7</v>
      </c>
      <c r="J6" s="15"/>
      <c r="K6" s="15"/>
    </row>
    <row r="7" ht="20.05" customHeight="1">
      <c r="A7" t="s" s="11">
        <v>12</v>
      </c>
      <c r="B7" t="s" s="12">
        <v>6</v>
      </c>
      <c r="C7" s="13">
        <v>14</v>
      </c>
      <c r="D7" s="14"/>
      <c r="E7" s="14"/>
      <c r="F7" s="15"/>
      <c r="G7" s="15"/>
      <c r="H7" s="15"/>
      <c r="I7" t="s" s="16">
        <v>7</v>
      </c>
      <c r="J7" s="15"/>
      <c r="K7" s="15"/>
    </row>
    <row r="8" ht="20.05" customHeight="1">
      <c r="A8" t="s" s="11">
        <v>13</v>
      </c>
      <c r="B8" t="s" s="12">
        <v>6</v>
      </c>
      <c r="C8" s="13">
        <v>25</v>
      </c>
      <c r="D8" s="14"/>
      <c r="E8" s="14"/>
      <c r="F8" s="15"/>
      <c r="G8" s="15"/>
      <c r="H8" s="15"/>
      <c r="I8" t="s" s="16">
        <v>7</v>
      </c>
      <c r="J8" s="15"/>
      <c r="K8" s="15"/>
    </row>
    <row r="9" ht="20.05" customHeight="1">
      <c r="A9" t="s" s="11">
        <v>14</v>
      </c>
      <c r="B9" t="s" s="12">
        <v>6</v>
      </c>
      <c r="C9" s="13">
        <v>4</v>
      </c>
      <c r="D9" s="14"/>
      <c r="E9" s="14"/>
      <c r="F9" s="15"/>
      <c r="G9" s="15"/>
      <c r="H9" s="15"/>
      <c r="I9" t="s" s="16">
        <v>7</v>
      </c>
      <c r="J9" s="15"/>
      <c r="K9" s="15"/>
    </row>
    <row r="10" ht="20.05" customHeight="1">
      <c r="A10" t="s" s="11">
        <v>15</v>
      </c>
      <c r="B10" t="s" s="12">
        <v>6</v>
      </c>
      <c r="C10" s="13">
        <v>206</v>
      </c>
      <c r="D10" s="14"/>
      <c r="E10" s="14"/>
      <c r="F10" s="15"/>
      <c r="G10" s="15"/>
      <c r="H10" s="15"/>
      <c r="I10" t="s" s="16">
        <v>7</v>
      </c>
      <c r="J10" s="15"/>
      <c r="K10" s="15"/>
    </row>
    <row r="11" ht="20.05" customHeight="1">
      <c r="A11" t="s" s="11">
        <v>16</v>
      </c>
      <c r="B11" t="s" s="12">
        <v>6</v>
      </c>
      <c r="C11" s="13">
        <v>18</v>
      </c>
      <c r="D11" s="14"/>
      <c r="E11" s="14"/>
      <c r="F11" s="15"/>
      <c r="G11" s="15"/>
      <c r="H11" s="15"/>
      <c r="I11" t="s" s="16">
        <v>7</v>
      </c>
      <c r="J11" s="15"/>
      <c r="K11" s="15"/>
    </row>
    <row r="12" ht="20.05" customHeight="1">
      <c r="A12" t="s" s="11">
        <v>17</v>
      </c>
      <c r="B12" t="s" s="12">
        <v>6</v>
      </c>
      <c r="C12" s="13">
        <v>91</v>
      </c>
      <c r="D12" s="14"/>
      <c r="E12" s="14"/>
      <c r="F12" s="15"/>
      <c r="G12" s="15"/>
      <c r="H12" s="15"/>
      <c r="I12" t="s" s="16">
        <v>7</v>
      </c>
      <c r="J12" s="15"/>
      <c r="K12" s="15"/>
    </row>
    <row r="13" ht="20.05" customHeight="1">
      <c r="A13" t="s" s="11">
        <v>18</v>
      </c>
      <c r="B13" t="s" s="12">
        <v>6</v>
      </c>
      <c r="C13" s="13">
        <v>62</v>
      </c>
      <c r="D13" s="14"/>
      <c r="E13" s="14"/>
      <c r="F13" s="15"/>
      <c r="G13" s="15"/>
      <c r="H13" s="15"/>
      <c r="I13" t="s" s="16">
        <v>7</v>
      </c>
      <c r="J13" s="15"/>
      <c r="K13" s="15"/>
    </row>
    <row r="14" ht="20.05" customHeight="1">
      <c r="A14" t="s" s="17">
        <v>19</v>
      </c>
      <c r="B14" t="s" s="18">
        <v>6</v>
      </c>
      <c r="C14" s="19">
        <v>23</v>
      </c>
      <c r="D14" s="20"/>
      <c r="E14" s="14"/>
      <c r="F14" s="15"/>
      <c r="G14" s="21"/>
      <c r="H14" s="21"/>
      <c r="I14" t="s" s="22">
        <v>7</v>
      </c>
      <c r="J14" s="15"/>
      <c r="K14" s="15"/>
    </row>
    <row r="15" ht="20.05" customHeight="1">
      <c r="A15" t="s" s="23">
        <v>20</v>
      </c>
      <c r="B15" t="s" s="24">
        <v>21</v>
      </c>
      <c r="C15" s="25">
        <v>8</v>
      </c>
      <c r="D15" s="26"/>
      <c r="E15" s="27"/>
      <c r="F15" s="28"/>
      <c r="G15" t="s" s="29">
        <v>7</v>
      </c>
      <c r="H15" s="30"/>
      <c r="I15" s="31"/>
      <c r="J15" s="32"/>
      <c r="K15" s="15"/>
    </row>
    <row r="16" ht="20.05" customHeight="1">
      <c r="A16" t="s" s="23">
        <v>20</v>
      </c>
      <c r="B16" t="s" s="24">
        <v>21</v>
      </c>
      <c r="C16" s="25">
        <v>1</v>
      </c>
      <c r="D16" s="26"/>
      <c r="E16" s="27"/>
      <c r="F16" s="28"/>
      <c r="G16" s="31"/>
      <c r="H16" t="s" s="24">
        <v>7</v>
      </c>
      <c r="I16" s="31"/>
      <c r="J16" s="32"/>
      <c r="K16" s="15"/>
    </row>
    <row r="17" ht="20.05" customHeight="1">
      <c r="A17" t="s" s="23">
        <v>20</v>
      </c>
      <c r="B17" t="s" s="24">
        <v>21</v>
      </c>
      <c r="C17" s="25">
        <v>9</v>
      </c>
      <c r="D17" s="26"/>
      <c r="E17" s="27"/>
      <c r="F17" s="28"/>
      <c r="G17" s="31"/>
      <c r="H17" t="s" s="24">
        <v>7</v>
      </c>
      <c r="I17" s="31"/>
      <c r="J17" s="32"/>
      <c r="K17" s="15"/>
    </row>
    <row r="18" ht="20.05" customHeight="1">
      <c r="A18" t="s" s="23">
        <v>20</v>
      </c>
      <c r="B18" t="s" s="24">
        <v>21</v>
      </c>
      <c r="C18" s="25">
        <v>9</v>
      </c>
      <c r="D18" s="26"/>
      <c r="E18" s="27"/>
      <c r="F18" s="28"/>
      <c r="G18" t="s" s="29">
        <v>7</v>
      </c>
      <c r="H18" s="31"/>
      <c r="I18" s="31"/>
      <c r="J18" s="32"/>
      <c r="K18" s="15"/>
    </row>
    <row r="19" ht="20.05" customHeight="1">
      <c r="A19" t="s" s="33">
        <v>22</v>
      </c>
      <c r="B19" t="s" s="24">
        <v>21</v>
      </c>
      <c r="C19" s="25">
        <v>2.5</v>
      </c>
      <c r="D19" s="26"/>
      <c r="E19" s="27"/>
      <c r="F19" s="28"/>
      <c r="G19" s="31"/>
      <c r="H19" t="s" s="24">
        <v>7</v>
      </c>
      <c r="I19" s="31"/>
      <c r="J19" s="32"/>
      <c r="K19" s="15"/>
    </row>
    <row r="20" ht="20.05" customHeight="1">
      <c r="A20" t="s" s="33">
        <v>22</v>
      </c>
      <c r="B20" t="s" s="24">
        <v>21</v>
      </c>
      <c r="C20" s="25">
        <v>2.5</v>
      </c>
      <c r="D20" s="26"/>
      <c r="E20" s="27"/>
      <c r="F20" s="28"/>
      <c r="G20" s="31"/>
      <c r="H20" s="30"/>
      <c r="I20" t="s" s="29">
        <v>7</v>
      </c>
      <c r="J20" s="32"/>
      <c r="K20" s="15"/>
    </row>
    <row r="21" ht="20.05" customHeight="1">
      <c r="A21" t="s" s="33">
        <v>22</v>
      </c>
      <c r="B21" t="s" s="24">
        <v>21</v>
      </c>
      <c r="C21" s="25">
        <v>6</v>
      </c>
      <c r="D21" s="26"/>
      <c r="E21" s="27"/>
      <c r="F21" s="28"/>
      <c r="G21" s="31"/>
      <c r="H21" t="s" s="24">
        <v>7</v>
      </c>
      <c r="I21" s="31"/>
      <c r="J21" s="32"/>
      <c r="K21" s="15"/>
    </row>
    <row r="22" ht="20.05" customHeight="1">
      <c r="A22" t="s" s="23">
        <v>23</v>
      </c>
      <c r="B22" t="s" s="24">
        <v>21</v>
      </c>
      <c r="C22" s="25">
        <v>2</v>
      </c>
      <c r="D22" s="26"/>
      <c r="E22" s="27"/>
      <c r="F22" s="28"/>
      <c r="G22" s="31"/>
      <c r="H22" t="s" s="24">
        <v>7</v>
      </c>
      <c r="I22" s="31"/>
      <c r="J22" s="32"/>
      <c r="K22" s="15"/>
    </row>
    <row r="23" ht="20.05" customHeight="1">
      <c r="A23" t="s" s="23">
        <v>23</v>
      </c>
      <c r="B23" t="s" s="24">
        <v>21</v>
      </c>
      <c r="C23" s="25">
        <v>0.5</v>
      </c>
      <c r="D23" s="26"/>
      <c r="E23" s="27"/>
      <c r="F23" s="28"/>
      <c r="G23" s="31"/>
      <c r="H23" t="s" s="24">
        <v>7</v>
      </c>
      <c r="I23" s="31"/>
      <c r="J23" s="32"/>
      <c r="K23" s="15"/>
    </row>
    <row r="24" ht="20.05" customHeight="1">
      <c r="A24" t="s" s="23">
        <v>23</v>
      </c>
      <c r="B24" t="s" s="24">
        <v>21</v>
      </c>
      <c r="C24" s="25">
        <v>0.5</v>
      </c>
      <c r="D24" s="26"/>
      <c r="E24" s="27"/>
      <c r="F24" s="28"/>
      <c r="G24" s="31"/>
      <c r="H24" s="30"/>
      <c r="I24" t="s" s="29">
        <v>7</v>
      </c>
      <c r="J24" s="32"/>
      <c r="K24" s="15"/>
    </row>
    <row r="25" ht="20.05" customHeight="1">
      <c r="A25" t="s" s="23">
        <v>19</v>
      </c>
      <c r="B25" t="s" s="24">
        <v>21</v>
      </c>
      <c r="C25" s="25">
        <v>1</v>
      </c>
      <c r="D25" s="26"/>
      <c r="E25" s="27"/>
      <c r="F25" s="28"/>
      <c r="G25" t="s" s="29">
        <v>7</v>
      </c>
      <c r="H25" s="30"/>
      <c r="I25" s="31"/>
      <c r="J25" s="32"/>
      <c r="K25" s="15"/>
    </row>
    <row r="26" ht="20.05" customHeight="1">
      <c r="A26" t="s" s="23">
        <v>19</v>
      </c>
      <c r="B26" t="s" s="24">
        <v>21</v>
      </c>
      <c r="C26" s="25">
        <v>1</v>
      </c>
      <c r="D26" s="26"/>
      <c r="E26" s="27"/>
      <c r="F26" s="34"/>
      <c r="G26" s="31"/>
      <c r="H26" t="s" s="24">
        <v>7</v>
      </c>
      <c r="I26" s="31"/>
      <c r="J26" s="35"/>
      <c r="K26" s="21"/>
    </row>
    <row r="27" ht="20.05" customHeight="1">
      <c r="A27" t="s" s="23">
        <v>24</v>
      </c>
      <c r="B27" t="s" s="24">
        <v>25</v>
      </c>
      <c r="C27" s="25">
        <v>8</v>
      </c>
      <c r="D27" s="36"/>
      <c r="E27" s="37"/>
      <c r="F27" t="s" s="29">
        <v>7</v>
      </c>
      <c r="G27" s="31"/>
      <c r="H27" s="31"/>
      <c r="I27" s="31"/>
      <c r="J27" s="31"/>
      <c r="K27" s="31"/>
    </row>
    <row r="28" ht="20.05" customHeight="1">
      <c r="A28" t="s" s="23">
        <v>10</v>
      </c>
      <c r="B28" t="s" s="24">
        <v>25</v>
      </c>
      <c r="C28" s="25">
        <v>1</v>
      </c>
      <c r="D28" s="27"/>
      <c r="E28" s="37"/>
      <c r="F28" s="31"/>
      <c r="G28" s="31"/>
      <c r="H28" t="s" s="29">
        <v>7</v>
      </c>
      <c r="I28" s="31"/>
      <c r="J28" s="31"/>
      <c r="K28" s="31"/>
    </row>
    <row r="29" ht="20.05" customHeight="1">
      <c r="A29" t="s" s="23">
        <v>26</v>
      </c>
      <c r="B29" t="s" s="24">
        <v>25</v>
      </c>
      <c r="C29" s="25">
        <v>2</v>
      </c>
      <c r="D29" s="27"/>
      <c r="E29" s="37"/>
      <c r="F29" t="s" s="29">
        <v>7</v>
      </c>
      <c r="G29" s="31"/>
      <c r="H29" s="31"/>
      <c r="I29" s="31"/>
      <c r="J29" s="31"/>
      <c r="K29" s="31"/>
    </row>
    <row r="30" ht="20.05" customHeight="1">
      <c r="A30" t="s" s="23">
        <v>26</v>
      </c>
      <c r="B30" t="s" s="24">
        <v>25</v>
      </c>
      <c r="C30" s="25">
        <v>1</v>
      </c>
      <c r="D30" s="27"/>
      <c r="E30" s="37"/>
      <c r="F30" s="31"/>
      <c r="G30" t="s" s="29">
        <v>7</v>
      </c>
      <c r="H30" s="31"/>
      <c r="I30" s="31"/>
      <c r="J30" s="31"/>
      <c r="K30" s="31"/>
    </row>
    <row r="31" ht="32.05" customHeight="1">
      <c r="A31" t="s" s="23">
        <v>27</v>
      </c>
      <c r="B31" t="s" s="24">
        <v>25</v>
      </c>
      <c r="C31" s="25">
        <v>6</v>
      </c>
      <c r="D31" s="27"/>
      <c r="E31" s="37"/>
      <c r="F31" t="s" s="29">
        <v>7</v>
      </c>
      <c r="G31" s="31"/>
      <c r="H31" s="31"/>
      <c r="I31" s="31"/>
      <c r="J31" s="31"/>
      <c r="K31" s="31"/>
    </row>
    <row r="32" ht="32.05" customHeight="1">
      <c r="A32" t="s" s="23">
        <v>28</v>
      </c>
      <c r="B32" t="s" s="24">
        <v>25</v>
      </c>
      <c r="C32" s="25">
        <v>1.5</v>
      </c>
      <c r="D32" s="27"/>
      <c r="E32" s="37"/>
      <c r="F32" s="31"/>
      <c r="G32" t="s" s="29">
        <v>7</v>
      </c>
      <c r="H32" s="31"/>
      <c r="I32" s="31"/>
      <c r="J32" s="31"/>
      <c r="K32" s="31"/>
    </row>
    <row r="33" ht="32.05" customHeight="1">
      <c r="A33" t="s" s="23">
        <v>28</v>
      </c>
      <c r="B33" t="s" s="24">
        <v>25</v>
      </c>
      <c r="C33" s="25">
        <v>1.5</v>
      </c>
      <c r="D33" s="27"/>
      <c r="E33" s="37"/>
      <c r="F33" s="31"/>
      <c r="G33" s="31"/>
      <c r="H33" t="s" s="29">
        <v>7</v>
      </c>
      <c r="I33" s="31"/>
      <c r="J33" s="31"/>
      <c r="K33" s="31"/>
    </row>
    <row r="34" ht="20.05" customHeight="1">
      <c r="A34" t="s" s="23">
        <v>29</v>
      </c>
      <c r="B34" t="s" s="24">
        <v>25</v>
      </c>
      <c r="C34" s="25">
        <v>2</v>
      </c>
      <c r="D34" s="27"/>
      <c r="E34" s="37"/>
      <c r="F34" t="s" s="29">
        <v>7</v>
      </c>
      <c r="G34" s="31"/>
      <c r="H34" s="31"/>
      <c r="I34" s="31"/>
      <c r="J34" s="31"/>
      <c r="K34" s="31"/>
    </row>
    <row r="35" ht="20.05" customHeight="1">
      <c r="A35" t="s" s="23">
        <v>30</v>
      </c>
      <c r="B35" t="s" s="24">
        <v>25</v>
      </c>
      <c r="C35" s="25">
        <v>1</v>
      </c>
      <c r="D35" s="27"/>
      <c r="E35" s="37"/>
      <c r="F35" s="31"/>
      <c r="G35" t="s" s="29">
        <v>7</v>
      </c>
      <c r="H35" s="31"/>
      <c r="I35" s="31"/>
      <c r="J35" s="31"/>
      <c r="K35" s="31"/>
    </row>
    <row r="36" ht="20.05" customHeight="1">
      <c r="A36" t="s" s="23">
        <v>31</v>
      </c>
      <c r="B36" t="s" s="24">
        <v>25</v>
      </c>
      <c r="C36" s="25">
        <v>2</v>
      </c>
      <c r="D36" s="27"/>
      <c r="E36" s="37"/>
      <c r="F36" s="31"/>
      <c r="G36" s="31"/>
      <c r="H36" t="s" s="29">
        <v>7</v>
      </c>
      <c r="I36" s="31"/>
      <c r="J36" s="31"/>
      <c r="K36" s="31"/>
    </row>
    <row r="37" ht="20.05" customHeight="1">
      <c r="A37" t="s" s="23">
        <v>32</v>
      </c>
      <c r="B37" t="s" s="24">
        <v>25</v>
      </c>
      <c r="C37" s="25">
        <v>0.5</v>
      </c>
      <c r="D37" s="27"/>
      <c r="E37" s="37"/>
      <c r="F37" s="31"/>
      <c r="G37" t="s" s="29">
        <v>7</v>
      </c>
      <c r="H37" s="31"/>
      <c r="I37" s="31"/>
      <c r="J37" s="31"/>
      <c r="K37" s="31"/>
    </row>
    <row r="38" ht="20.05" customHeight="1">
      <c r="A38" t="s" s="23">
        <v>32</v>
      </c>
      <c r="B38" t="s" s="24">
        <v>25</v>
      </c>
      <c r="C38" s="25">
        <v>0.5</v>
      </c>
      <c r="D38" s="27"/>
      <c r="E38" s="37"/>
      <c r="F38" s="31"/>
      <c r="G38" s="31"/>
      <c r="H38" t="s" s="29">
        <v>7</v>
      </c>
      <c r="I38" s="31"/>
      <c r="J38" s="31"/>
      <c r="K38" s="31"/>
    </row>
    <row r="39" ht="20.05" customHeight="1">
      <c r="A39" t="s" s="23">
        <v>23</v>
      </c>
      <c r="B39" t="s" s="24">
        <v>25</v>
      </c>
      <c r="C39" s="25">
        <v>1</v>
      </c>
      <c r="D39" s="27"/>
      <c r="E39" s="37"/>
      <c r="F39" s="31"/>
      <c r="G39" s="31"/>
      <c r="H39" t="s" s="29">
        <v>7</v>
      </c>
      <c r="I39" s="31"/>
      <c r="J39" s="31"/>
      <c r="K39" s="31"/>
    </row>
    <row r="40" ht="20.05" customHeight="1">
      <c r="A40" t="s" s="23">
        <v>19</v>
      </c>
      <c r="B40" t="s" s="24">
        <v>25</v>
      </c>
      <c r="C40" s="25">
        <v>1</v>
      </c>
      <c r="D40" s="27"/>
      <c r="E40" s="37"/>
      <c r="F40" s="31"/>
      <c r="G40" s="31"/>
      <c r="H40" t="s" s="29">
        <v>7</v>
      </c>
      <c r="I40" s="31"/>
      <c r="J40" s="31"/>
      <c r="K40" s="31"/>
    </row>
    <row r="41" ht="20.05" customHeight="1">
      <c r="A41" t="s" s="23">
        <v>19</v>
      </c>
      <c r="B41" t="s" s="24">
        <v>25</v>
      </c>
      <c r="C41" s="25">
        <v>2.5</v>
      </c>
      <c r="D41" s="27"/>
      <c r="E41" s="37"/>
      <c r="F41" s="31"/>
      <c r="G41" s="31"/>
      <c r="H41" t="s" s="29">
        <v>7</v>
      </c>
      <c r="I41" s="31"/>
      <c r="J41" s="31"/>
      <c r="K41" s="31"/>
    </row>
    <row r="42" ht="20.05" customHeight="1">
      <c r="A42" t="s" s="23">
        <v>19</v>
      </c>
      <c r="B42" t="s" s="24">
        <v>25</v>
      </c>
      <c r="C42" s="25">
        <v>2.5</v>
      </c>
      <c r="D42" s="27"/>
      <c r="E42" s="37"/>
      <c r="F42" s="31"/>
      <c r="G42" s="31"/>
      <c r="H42" s="31"/>
      <c r="I42" t="s" s="29">
        <v>7</v>
      </c>
      <c r="J42" s="31"/>
      <c r="K42" s="31"/>
    </row>
    <row r="43" ht="20.05" customHeight="1">
      <c r="A43" t="s" s="23">
        <v>20</v>
      </c>
      <c r="B43" t="s" s="24">
        <v>25</v>
      </c>
      <c r="C43" s="25">
        <v>1</v>
      </c>
      <c r="D43" s="27"/>
      <c r="E43" s="37"/>
      <c r="F43" t="s" s="29">
        <v>7</v>
      </c>
      <c r="G43" s="31"/>
      <c r="H43" s="31"/>
      <c r="I43" s="31"/>
      <c r="J43" s="31"/>
      <c r="K43" s="31"/>
    </row>
    <row r="44" ht="20.05" customHeight="1">
      <c r="A44" t="s" s="23">
        <v>20</v>
      </c>
      <c r="B44" t="s" s="24">
        <v>25</v>
      </c>
      <c r="C44" s="25">
        <v>1</v>
      </c>
      <c r="D44" s="27"/>
      <c r="E44" s="37"/>
      <c r="F44" s="31"/>
      <c r="G44" t="s" s="29">
        <v>7</v>
      </c>
      <c r="H44" s="31"/>
      <c r="I44" s="31"/>
      <c r="J44" s="31"/>
      <c r="K44" s="31"/>
    </row>
    <row r="45" ht="20.05" customHeight="1">
      <c r="A45" t="s" s="23">
        <v>20</v>
      </c>
      <c r="B45" t="s" s="24">
        <v>25</v>
      </c>
      <c r="C45" s="25">
        <v>17</v>
      </c>
      <c r="D45" s="27"/>
      <c r="E45" s="37"/>
      <c r="F45" s="31"/>
      <c r="G45" t="s" s="29">
        <v>7</v>
      </c>
      <c r="H45" s="31"/>
      <c r="I45" s="31"/>
      <c r="J45" s="31"/>
      <c r="K45" s="31"/>
    </row>
    <row r="46" ht="20.05" customHeight="1">
      <c r="A46" t="s" s="23">
        <v>20</v>
      </c>
      <c r="B46" t="s" s="24">
        <v>25</v>
      </c>
      <c r="C46" s="25">
        <v>19.5</v>
      </c>
      <c r="D46" s="27"/>
      <c r="E46" s="37"/>
      <c r="F46" s="31"/>
      <c r="G46" t="s" s="29">
        <v>7</v>
      </c>
      <c r="H46" s="31"/>
      <c r="I46" s="31"/>
      <c r="J46" s="31"/>
      <c r="K46" s="31"/>
    </row>
    <row r="47" ht="20.05" customHeight="1">
      <c r="A47" t="s" s="23">
        <v>20</v>
      </c>
      <c r="B47" t="s" s="24">
        <v>25</v>
      </c>
      <c r="C47" s="25">
        <v>19.5</v>
      </c>
      <c r="D47" s="27"/>
      <c r="E47" s="37"/>
      <c r="F47" s="31"/>
      <c r="G47" s="31"/>
      <c r="H47" t="s" s="29">
        <v>7</v>
      </c>
      <c r="I47" s="31"/>
      <c r="J47" s="31"/>
      <c r="K47" s="31"/>
    </row>
    <row r="48" ht="20.05" customHeight="1">
      <c r="A48" t="s" s="23">
        <v>20</v>
      </c>
      <c r="B48" t="s" s="24">
        <v>25</v>
      </c>
      <c r="C48" s="25">
        <v>3</v>
      </c>
      <c r="D48" s="27"/>
      <c r="E48" s="37"/>
      <c r="F48" s="31"/>
      <c r="G48" s="31"/>
      <c r="H48" t="s" s="29">
        <v>7</v>
      </c>
      <c r="I48" s="31"/>
      <c r="J48" s="31"/>
      <c r="K48" s="31"/>
    </row>
    <row r="49" ht="20.05" customHeight="1">
      <c r="A49" t="s" s="23">
        <v>9</v>
      </c>
      <c r="B49" t="s" s="24">
        <v>25</v>
      </c>
      <c r="C49" s="25">
        <v>10</v>
      </c>
      <c r="D49" s="27"/>
      <c r="E49" s="37"/>
      <c r="F49" s="31"/>
      <c r="G49" s="31"/>
      <c r="H49" s="31"/>
      <c r="I49" t="s" s="29">
        <v>7</v>
      </c>
      <c r="J49" s="31"/>
      <c r="K49" s="31"/>
    </row>
    <row r="50" ht="20.05" customHeight="1">
      <c r="A50" t="s" s="23">
        <v>33</v>
      </c>
      <c r="B50" t="s" s="24">
        <v>25</v>
      </c>
      <c r="C50" s="25">
        <v>13</v>
      </c>
      <c r="D50" s="27"/>
      <c r="E50" s="37"/>
      <c r="F50" s="31"/>
      <c r="G50" s="31"/>
      <c r="H50" t="s" s="29">
        <v>7</v>
      </c>
      <c r="I50" s="31"/>
      <c r="J50" s="31"/>
      <c r="K50" s="31"/>
    </row>
    <row r="51" ht="20.05" customHeight="1">
      <c r="A51" t="s" s="23">
        <v>33</v>
      </c>
      <c r="B51" t="s" s="24">
        <v>25</v>
      </c>
      <c r="C51" s="25">
        <v>13</v>
      </c>
      <c r="D51" s="27"/>
      <c r="E51" s="37"/>
      <c r="F51" s="31"/>
      <c r="G51" s="31"/>
      <c r="H51" s="31"/>
      <c r="I51" t="s" s="29">
        <v>7</v>
      </c>
      <c r="J51" s="31"/>
      <c r="K51" s="31"/>
    </row>
    <row r="52" ht="20.05" customHeight="1">
      <c r="A52" t="s" s="23">
        <v>18</v>
      </c>
      <c r="B52" t="s" s="24">
        <v>25</v>
      </c>
      <c r="C52" s="25">
        <v>5</v>
      </c>
      <c r="D52" s="27"/>
      <c r="E52" s="37"/>
      <c r="F52" s="31"/>
      <c r="G52" s="31"/>
      <c r="H52" s="31"/>
      <c r="I52" t="s" s="29">
        <v>7</v>
      </c>
      <c r="J52" s="31"/>
      <c r="K52" s="31"/>
    </row>
    <row r="53" ht="20.05" customHeight="1">
      <c r="A53" t="s" s="23">
        <v>18</v>
      </c>
      <c r="B53" t="s" s="24">
        <v>25</v>
      </c>
      <c r="C53" s="25">
        <v>5</v>
      </c>
      <c r="D53" s="27"/>
      <c r="E53" s="37"/>
      <c r="F53" s="31"/>
      <c r="G53" s="31"/>
      <c r="H53" s="31"/>
      <c r="I53" t="s" s="29">
        <v>7</v>
      </c>
      <c r="J53" s="31"/>
      <c r="K53" s="31"/>
    </row>
    <row r="54" ht="20.05" customHeight="1">
      <c r="A54" t="s" s="23">
        <v>18</v>
      </c>
      <c r="B54" t="s" s="24">
        <v>25</v>
      </c>
      <c r="C54" s="25">
        <v>5</v>
      </c>
      <c r="D54" s="27"/>
      <c r="E54" s="37"/>
      <c r="F54" s="31"/>
      <c r="G54" s="31"/>
      <c r="H54" s="31"/>
      <c r="I54" s="31"/>
      <c r="J54" t="s" s="29">
        <v>7</v>
      </c>
      <c r="K54" s="31"/>
    </row>
    <row r="55" ht="20.05" customHeight="1">
      <c r="A55" t="s" s="23">
        <v>18</v>
      </c>
      <c r="B55" t="s" s="24">
        <v>25</v>
      </c>
      <c r="C55" s="25">
        <v>3</v>
      </c>
      <c r="D55" s="27"/>
      <c r="E55" s="37"/>
      <c r="F55" s="31"/>
      <c r="G55" s="31"/>
      <c r="H55" s="31"/>
      <c r="I55" s="31"/>
      <c r="J55" s="31"/>
      <c r="K55" t="s" s="29">
        <v>7</v>
      </c>
    </row>
    <row r="56" ht="20.05" customHeight="1">
      <c r="A56" t="s" s="23">
        <v>34</v>
      </c>
      <c r="B56" t="s" s="24">
        <v>25</v>
      </c>
      <c r="C56" s="25">
        <v>2</v>
      </c>
      <c r="D56" s="27"/>
      <c r="E56" s="37"/>
      <c r="F56" s="31"/>
      <c r="G56" s="31"/>
      <c r="H56" s="31"/>
      <c r="I56" t="s" s="29">
        <v>7</v>
      </c>
      <c r="J56" s="31"/>
      <c r="K56" s="31"/>
    </row>
    <row r="57" ht="20.05" customHeight="1">
      <c r="A57" t="s" s="23">
        <v>17</v>
      </c>
      <c r="B57" t="s" s="24">
        <v>25</v>
      </c>
      <c r="C57" s="25">
        <v>1</v>
      </c>
      <c r="D57" s="27"/>
      <c r="E57" s="37"/>
      <c r="F57" s="31"/>
      <c r="G57" s="31"/>
      <c r="H57" s="31"/>
      <c r="I57" t="s" s="29">
        <v>7</v>
      </c>
      <c r="J57" s="31"/>
      <c r="K57" s="31"/>
    </row>
    <row r="58" ht="20.05" customHeight="1">
      <c r="A58" t="s" s="23">
        <v>17</v>
      </c>
      <c r="B58" t="s" s="24">
        <v>25</v>
      </c>
      <c r="C58" s="25">
        <v>1</v>
      </c>
      <c r="D58" s="27"/>
      <c r="E58" s="37"/>
      <c r="F58" s="31"/>
      <c r="G58" s="31"/>
      <c r="H58" s="31"/>
      <c r="I58" s="31"/>
      <c r="J58" t="s" s="29">
        <v>7</v>
      </c>
      <c r="K58" s="31"/>
    </row>
    <row r="59" ht="20.05" customHeight="1">
      <c r="A59" t="s" s="23">
        <v>17</v>
      </c>
      <c r="B59" t="s" s="24">
        <v>25</v>
      </c>
      <c r="C59" s="25">
        <v>0.5</v>
      </c>
      <c r="D59" s="27"/>
      <c r="E59" s="37"/>
      <c r="F59" s="31"/>
      <c r="G59" s="31"/>
      <c r="H59" s="31"/>
      <c r="I59" s="31"/>
      <c r="J59" t="s" s="29">
        <v>7</v>
      </c>
      <c r="K59" s="31"/>
    </row>
    <row r="60" ht="20.05" customHeight="1">
      <c r="A60" t="s" s="23">
        <v>17</v>
      </c>
      <c r="B60" t="s" s="24">
        <v>25</v>
      </c>
      <c r="C60" s="25">
        <v>0.5</v>
      </c>
      <c r="D60" s="27"/>
      <c r="E60" s="37"/>
      <c r="F60" s="31"/>
      <c r="G60" s="31"/>
      <c r="H60" s="31"/>
      <c r="I60" s="31"/>
      <c r="J60" s="31"/>
      <c r="K60" t="s" s="29">
        <v>7</v>
      </c>
    </row>
    <row r="61" ht="20.05" customHeight="1">
      <c r="A61" t="s" s="23">
        <v>35</v>
      </c>
      <c r="B61" t="s" s="24">
        <v>25</v>
      </c>
      <c r="C61" s="25">
        <v>3.5</v>
      </c>
      <c r="D61" s="27"/>
      <c r="E61" s="37"/>
      <c r="F61" s="31"/>
      <c r="G61" s="31"/>
      <c r="H61" s="31"/>
      <c r="I61" t="s" s="29">
        <v>7</v>
      </c>
      <c r="J61" s="31"/>
      <c r="K61" s="31"/>
    </row>
    <row r="62" ht="20.05" customHeight="1">
      <c r="A62" t="s" s="23">
        <v>35</v>
      </c>
      <c r="B62" t="s" s="24">
        <v>25</v>
      </c>
      <c r="C62" s="25">
        <v>3.5</v>
      </c>
      <c r="D62" s="27"/>
      <c r="E62" s="37"/>
      <c r="F62" s="31"/>
      <c r="G62" s="31"/>
      <c r="H62" s="31"/>
      <c r="I62" s="31"/>
      <c r="J62" t="s" s="29">
        <v>7</v>
      </c>
      <c r="K62" s="31"/>
    </row>
    <row r="63" ht="20.05" customHeight="1">
      <c r="A63" t="s" s="38">
        <v>19</v>
      </c>
      <c r="B63" t="s" s="24">
        <v>36</v>
      </c>
      <c r="C63" s="39">
        <v>6</v>
      </c>
      <c r="D63" s="14"/>
      <c r="E63" s="37"/>
      <c r="F63" s="31"/>
      <c r="G63" s="31"/>
      <c r="H63" s="31"/>
      <c r="I63" t="s" s="29">
        <v>7</v>
      </c>
      <c r="J63" s="31"/>
      <c r="K63" s="31"/>
    </row>
    <row r="64" ht="20.05" customHeight="1">
      <c r="A64" t="s" s="40">
        <v>18</v>
      </c>
      <c r="B64" t="s" s="24">
        <v>36</v>
      </c>
      <c r="C64" s="41">
        <v>2</v>
      </c>
      <c r="D64" s="14"/>
      <c r="E64" s="37"/>
      <c r="F64" s="31"/>
      <c r="G64" s="31"/>
      <c r="H64" s="31"/>
      <c r="I64" t="s" s="29">
        <v>7</v>
      </c>
      <c r="J64" s="31"/>
      <c r="K64" s="31"/>
    </row>
    <row r="65" ht="20.05" customHeight="1">
      <c r="A65" t="s" s="40">
        <v>24</v>
      </c>
      <c r="B65" t="s" s="24">
        <v>36</v>
      </c>
      <c r="C65" s="41">
        <v>1</v>
      </c>
      <c r="D65" s="14"/>
      <c r="E65" s="37"/>
      <c r="F65" t="s" s="29">
        <v>7</v>
      </c>
      <c r="G65" s="31"/>
      <c r="H65" s="31"/>
      <c r="I65" s="31"/>
      <c r="J65" s="31"/>
      <c r="K65" s="31"/>
    </row>
    <row r="66" ht="20.05" customHeight="1">
      <c r="A66" t="s" s="40">
        <v>20</v>
      </c>
      <c r="B66" t="s" s="24">
        <v>36</v>
      </c>
      <c r="C66" s="41">
        <v>11</v>
      </c>
      <c r="D66" s="14"/>
      <c r="E66" s="37"/>
      <c r="F66" s="31"/>
      <c r="G66" t="s" s="29">
        <v>7</v>
      </c>
      <c r="H66" s="31"/>
      <c r="I66" s="31"/>
      <c r="J66" s="31"/>
      <c r="K66" s="31"/>
    </row>
    <row r="67" ht="20.05" customHeight="1">
      <c r="A67" t="s" s="40">
        <v>20</v>
      </c>
      <c r="B67" t="s" s="24">
        <v>36</v>
      </c>
      <c r="C67" s="41">
        <v>1.5</v>
      </c>
      <c r="D67" s="14"/>
      <c r="E67" s="37"/>
      <c r="F67" s="31"/>
      <c r="G67" t="s" s="29">
        <v>7</v>
      </c>
      <c r="H67" s="31"/>
      <c r="I67" s="31"/>
      <c r="J67" s="31"/>
      <c r="K67" s="31"/>
    </row>
    <row r="68" ht="20.05" customHeight="1">
      <c r="A68" t="s" s="40">
        <v>20</v>
      </c>
      <c r="B68" t="s" s="24">
        <v>36</v>
      </c>
      <c r="C68" s="41">
        <v>1.5</v>
      </c>
      <c r="D68" s="14"/>
      <c r="E68" s="37"/>
      <c r="F68" s="31"/>
      <c r="G68" s="31"/>
      <c r="H68" t="s" s="29">
        <v>7</v>
      </c>
      <c r="I68" s="31"/>
      <c r="J68" s="31"/>
      <c r="K68" s="31"/>
    </row>
    <row r="69" ht="20.05" customHeight="1">
      <c r="A69" t="s" s="40">
        <v>20</v>
      </c>
      <c r="B69" t="s" s="24">
        <v>36</v>
      </c>
      <c r="C69" s="41">
        <v>8</v>
      </c>
      <c r="D69" s="14"/>
      <c r="E69" s="37"/>
      <c r="F69" s="31"/>
      <c r="G69" s="31"/>
      <c r="H69" t="s" s="29">
        <v>7</v>
      </c>
      <c r="I69" s="31"/>
      <c r="J69" s="31"/>
      <c r="K69" s="31"/>
    </row>
    <row r="70" ht="20.05" customHeight="1">
      <c r="A70" t="s" s="40">
        <v>37</v>
      </c>
      <c r="B70" t="s" s="24">
        <v>36</v>
      </c>
      <c r="C70" s="41">
        <v>1</v>
      </c>
      <c r="D70" s="14"/>
      <c r="E70" s="37"/>
      <c r="F70" t="s" s="29">
        <v>7</v>
      </c>
      <c r="G70" s="31"/>
      <c r="H70" s="31"/>
      <c r="I70" s="31"/>
      <c r="J70" s="31"/>
      <c r="K70" s="31"/>
    </row>
    <row r="71" ht="20.05" customHeight="1">
      <c r="A71" t="s" s="40">
        <v>38</v>
      </c>
      <c r="B71" t="s" s="24">
        <v>36</v>
      </c>
      <c r="C71" s="41">
        <v>2</v>
      </c>
      <c r="D71" s="14"/>
      <c r="E71" s="37"/>
      <c r="F71" s="31"/>
      <c r="G71" t="s" s="29">
        <v>7</v>
      </c>
      <c r="H71" s="31"/>
      <c r="I71" s="31"/>
      <c r="J71" s="31"/>
      <c r="K71" s="31"/>
    </row>
    <row r="72" ht="20.05" customHeight="1">
      <c r="A72" t="s" s="40">
        <v>38</v>
      </c>
      <c r="B72" t="s" s="24">
        <v>36</v>
      </c>
      <c r="C72" s="41">
        <v>2</v>
      </c>
      <c r="D72" s="14"/>
      <c r="E72" s="37"/>
      <c r="F72" s="31"/>
      <c r="G72" s="31"/>
      <c r="H72" t="s" s="29">
        <v>7</v>
      </c>
      <c r="I72" s="31"/>
      <c r="J72" s="31"/>
      <c r="K72" s="31"/>
    </row>
    <row r="73" ht="20.05" customHeight="1">
      <c r="A73" t="s" s="40">
        <v>23</v>
      </c>
      <c r="B73" t="s" s="24">
        <v>36</v>
      </c>
      <c r="C73" s="41">
        <v>4.5</v>
      </c>
      <c r="D73" s="14"/>
      <c r="E73" s="37"/>
      <c r="F73" s="31"/>
      <c r="G73" t="s" s="29">
        <v>7</v>
      </c>
      <c r="H73" s="31"/>
      <c r="I73" s="31"/>
      <c r="J73" s="31"/>
      <c r="K73" s="31"/>
    </row>
    <row r="74" ht="20.05" customHeight="1">
      <c r="A74" t="s" s="40">
        <v>23</v>
      </c>
      <c r="B74" t="s" s="24">
        <v>36</v>
      </c>
      <c r="C74" s="41">
        <v>4.5</v>
      </c>
      <c r="D74" s="14"/>
      <c r="E74" s="37"/>
      <c r="F74" s="31"/>
      <c r="G74" s="31"/>
      <c r="H74" t="s" s="29">
        <v>7</v>
      </c>
      <c r="I74" s="31"/>
      <c r="J74" s="31"/>
      <c r="K74" s="31"/>
    </row>
    <row r="75" ht="20.05" customHeight="1">
      <c r="A75" t="s" s="40">
        <v>39</v>
      </c>
      <c r="B75" t="s" s="24">
        <v>36</v>
      </c>
      <c r="C75" s="41">
        <v>1.5</v>
      </c>
      <c r="D75" s="14"/>
      <c r="E75" s="37"/>
      <c r="F75" s="31"/>
      <c r="G75" s="31"/>
      <c r="H75" s="31"/>
      <c r="I75" t="s" s="29">
        <v>7</v>
      </c>
      <c r="J75" s="31"/>
      <c r="K75" s="31"/>
    </row>
    <row r="76" ht="20.05" customHeight="1">
      <c r="A76" t="s" s="40">
        <v>39</v>
      </c>
      <c r="B76" t="s" s="24">
        <v>36</v>
      </c>
      <c r="C76" s="41">
        <v>1.5</v>
      </c>
      <c r="D76" s="14"/>
      <c r="E76" s="37"/>
      <c r="F76" s="31"/>
      <c r="G76" s="31"/>
      <c r="H76" s="31"/>
      <c r="I76" s="31"/>
      <c r="J76" t="s" s="29">
        <v>7</v>
      </c>
      <c r="K76" s="31"/>
    </row>
    <row r="77" ht="20.05" customHeight="1">
      <c r="A77" t="s" s="40">
        <v>39</v>
      </c>
      <c r="B77" t="s" s="24">
        <v>36</v>
      </c>
      <c r="C77" s="41">
        <v>2</v>
      </c>
      <c r="D77" s="14"/>
      <c r="E77" s="37"/>
      <c r="F77" s="31"/>
      <c r="G77" s="31"/>
      <c r="H77" s="31"/>
      <c r="I77" s="31"/>
      <c r="J77" t="s" s="29">
        <v>7</v>
      </c>
      <c r="K77" s="31"/>
    </row>
    <row r="78" ht="20.05" customHeight="1">
      <c r="A78" t="s" s="40">
        <v>9</v>
      </c>
      <c r="B78" t="s" s="24">
        <v>36</v>
      </c>
      <c r="C78" s="41">
        <v>15</v>
      </c>
      <c r="D78" s="14"/>
      <c r="E78" s="37"/>
      <c r="F78" s="31"/>
      <c r="G78" s="31"/>
      <c r="H78" s="31"/>
      <c r="I78" t="s" s="29">
        <v>7</v>
      </c>
      <c r="J78" s="31"/>
      <c r="K78" s="31"/>
    </row>
    <row r="79" ht="20.05" customHeight="1">
      <c r="A79" t="s" s="40">
        <v>40</v>
      </c>
      <c r="B79" t="s" s="24">
        <v>36</v>
      </c>
      <c r="C79" s="42">
        <v>3</v>
      </c>
      <c r="D79" s="27"/>
      <c r="E79" s="37"/>
      <c r="F79" s="31"/>
      <c r="G79" s="31"/>
      <c r="H79" t="s" s="29">
        <v>7</v>
      </c>
      <c r="I79" s="31"/>
      <c r="J79" s="31"/>
      <c r="K79" s="31"/>
    </row>
    <row r="80" ht="32.05" customHeight="1">
      <c r="A80" t="s" s="40">
        <v>28</v>
      </c>
      <c r="B80" t="s" s="24">
        <v>36</v>
      </c>
      <c r="C80" s="39">
        <v>1</v>
      </c>
      <c r="D80" s="14"/>
      <c r="E80" s="37"/>
      <c r="F80" s="31"/>
      <c r="G80" t="s" s="29">
        <v>7</v>
      </c>
      <c r="H80" s="31"/>
      <c r="I80" s="31"/>
      <c r="J80" s="31"/>
      <c r="K80" s="31"/>
    </row>
    <row r="81" ht="32.05" customHeight="1">
      <c r="A81" t="s" s="43">
        <v>28</v>
      </c>
      <c r="B81" t="s" s="24">
        <v>36</v>
      </c>
      <c r="C81" s="44">
        <v>1</v>
      </c>
      <c r="D81" s="14"/>
      <c r="E81" s="37"/>
      <c r="F81" s="31"/>
      <c r="G81" s="31"/>
      <c r="H81" t="s" s="29">
        <v>7</v>
      </c>
      <c r="I81" s="31"/>
      <c r="J81" s="31"/>
      <c r="K81" s="31"/>
    </row>
    <row r="82" ht="20.05" customHeight="1">
      <c r="A82" t="s" s="33">
        <v>8</v>
      </c>
      <c r="B82" t="s" s="24">
        <v>41</v>
      </c>
      <c r="C82" s="25">
        <v>1</v>
      </c>
      <c r="D82" s="27"/>
      <c r="E82" s="37"/>
      <c r="F82" s="31"/>
      <c r="G82" s="31"/>
      <c r="H82" s="31"/>
      <c r="I82" s="31"/>
      <c r="J82" t="s" s="29">
        <v>7</v>
      </c>
      <c r="K82" s="31"/>
    </row>
    <row r="83" ht="20.05" customHeight="1">
      <c r="A83" t="s" s="23">
        <v>20</v>
      </c>
      <c r="B83" t="s" s="24">
        <v>41</v>
      </c>
      <c r="C83" s="25">
        <v>2.5</v>
      </c>
      <c r="D83" s="27"/>
      <c r="E83" s="37"/>
      <c r="F83" s="31"/>
      <c r="G83" t="s" s="29">
        <v>7</v>
      </c>
      <c r="H83" s="31"/>
      <c r="I83" s="31"/>
      <c r="J83" s="31"/>
      <c r="K83" s="31"/>
    </row>
    <row r="84" ht="20.05" customHeight="1">
      <c r="A84" t="s" s="23">
        <v>20</v>
      </c>
      <c r="B84" t="s" s="24">
        <v>41</v>
      </c>
      <c r="C84" s="25">
        <v>2.5</v>
      </c>
      <c r="D84" s="27"/>
      <c r="E84" s="37"/>
      <c r="F84" s="31"/>
      <c r="G84" s="31"/>
      <c r="H84" t="s" s="29">
        <v>7</v>
      </c>
      <c r="I84" s="31"/>
      <c r="J84" s="31"/>
      <c r="K84" s="31"/>
    </row>
    <row r="85" ht="20.05" customHeight="1">
      <c r="A85" t="s" s="23">
        <v>9</v>
      </c>
      <c r="B85" t="s" s="24">
        <v>41</v>
      </c>
      <c r="C85" s="25">
        <v>52</v>
      </c>
      <c r="D85" s="27"/>
      <c r="E85" s="37"/>
      <c r="F85" s="31"/>
      <c r="G85" s="31"/>
      <c r="H85" s="31"/>
      <c r="I85" t="s" s="29">
        <v>7</v>
      </c>
      <c r="J85" s="31"/>
      <c r="K85" s="31"/>
    </row>
    <row r="86" ht="20.05" customHeight="1">
      <c r="A86" t="s" s="23">
        <v>33</v>
      </c>
      <c r="B86" t="s" s="24">
        <v>41</v>
      </c>
      <c r="C86" s="25">
        <v>2.5</v>
      </c>
      <c r="D86" s="27"/>
      <c r="E86" s="37"/>
      <c r="F86" s="31"/>
      <c r="G86" s="31"/>
      <c r="H86" t="s" s="29">
        <v>7</v>
      </c>
      <c r="I86" s="31"/>
      <c r="J86" s="31"/>
      <c r="K86" s="31"/>
    </row>
    <row r="87" ht="20.05" customHeight="1">
      <c r="A87" t="s" s="23">
        <v>33</v>
      </c>
      <c r="B87" t="s" s="24">
        <v>41</v>
      </c>
      <c r="C87" s="25">
        <v>2.5</v>
      </c>
      <c r="D87" s="27"/>
      <c r="E87" s="37"/>
      <c r="F87" s="31"/>
      <c r="G87" s="31"/>
      <c r="H87" s="31"/>
      <c r="I87" t="s" s="29">
        <v>7</v>
      </c>
      <c r="J87" s="31"/>
      <c r="K87" s="31"/>
    </row>
    <row r="88" ht="20.05" customHeight="1">
      <c r="A88" t="s" s="23">
        <v>42</v>
      </c>
      <c r="B88" t="s" s="24">
        <v>41</v>
      </c>
      <c r="C88" s="25">
        <v>0.5</v>
      </c>
      <c r="D88" s="27"/>
      <c r="E88" s="37"/>
      <c r="F88" s="31"/>
      <c r="G88" s="31"/>
      <c r="H88" s="31"/>
      <c r="I88" s="31"/>
      <c r="J88" t="s" s="29">
        <v>7</v>
      </c>
      <c r="K88" s="31"/>
    </row>
    <row r="89" ht="20.05" customHeight="1">
      <c r="A89" t="s" s="23">
        <v>42</v>
      </c>
      <c r="B89" t="s" s="24">
        <v>41</v>
      </c>
      <c r="C89" s="25">
        <v>0.5</v>
      </c>
      <c r="D89" s="27"/>
      <c r="E89" s="37"/>
      <c r="F89" s="31"/>
      <c r="G89" s="31"/>
      <c r="H89" s="31"/>
      <c r="I89" s="31"/>
      <c r="J89" s="31"/>
      <c r="K89" t="s" s="29">
        <v>7</v>
      </c>
    </row>
    <row r="90" ht="20.05" customHeight="1">
      <c r="A90" t="s" s="23">
        <v>43</v>
      </c>
      <c r="B90" t="s" s="24">
        <v>41</v>
      </c>
      <c r="C90" s="25">
        <v>0.5</v>
      </c>
      <c r="D90" s="27"/>
      <c r="E90" s="37"/>
      <c r="F90" s="31"/>
      <c r="G90" s="31"/>
      <c r="H90" s="31"/>
      <c r="I90" s="31"/>
      <c r="J90" t="s" s="29">
        <v>7</v>
      </c>
      <c r="K90" s="31"/>
    </row>
    <row r="91" ht="20.05" customHeight="1">
      <c r="A91" t="s" s="23">
        <v>43</v>
      </c>
      <c r="B91" t="s" s="24">
        <v>41</v>
      </c>
      <c r="C91" s="25">
        <v>0.5</v>
      </c>
      <c r="D91" s="27"/>
      <c r="E91" s="37"/>
      <c r="F91" s="31"/>
      <c r="G91" s="31"/>
      <c r="H91" s="31"/>
      <c r="I91" s="31"/>
      <c r="J91" s="31"/>
      <c r="K91" t="s" s="29">
        <v>7</v>
      </c>
    </row>
    <row r="92" ht="20.05" customHeight="1">
      <c r="A92" t="s" s="23">
        <v>24</v>
      </c>
      <c r="B92" t="s" s="24">
        <v>41</v>
      </c>
      <c r="C92" s="25">
        <v>7</v>
      </c>
      <c r="D92" s="27"/>
      <c r="E92" s="37"/>
      <c r="F92" t="s" s="29">
        <v>7</v>
      </c>
      <c r="G92" s="31"/>
      <c r="H92" s="31"/>
      <c r="I92" s="31"/>
      <c r="J92" s="31"/>
      <c r="K92" s="31"/>
    </row>
    <row r="93" ht="20.05" customHeight="1">
      <c r="A93" t="s" s="23">
        <v>44</v>
      </c>
      <c r="B93" t="s" s="24">
        <v>41</v>
      </c>
      <c r="C93" s="25">
        <v>2.5</v>
      </c>
      <c r="D93" s="27"/>
      <c r="E93" s="37"/>
      <c r="F93" s="31"/>
      <c r="G93" s="31"/>
      <c r="H93" s="31"/>
      <c r="I93" t="s" s="29">
        <v>7</v>
      </c>
      <c r="J93" s="31"/>
      <c r="K93" s="31"/>
    </row>
    <row r="94" ht="20.05" customHeight="1">
      <c r="A94" t="s" s="23">
        <v>44</v>
      </c>
      <c r="B94" t="s" s="24">
        <v>41</v>
      </c>
      <c r="C94" s="25">
        <v>2.5</v>
      </c>
      <c r="D94" s="27"/>
      <c r="E94" s="37"/>
      <c r="F94" s="31"/>
      <c r="G94" s="31"/>
      <c r="H94" s="31"/>
      <c r="I94" s="31"/>
      <c r="J94" t="s" s="29">
        <v>7</v>
      </c>
      <c r="K94" s="31"/>
    </row>
    <row r="95" ht="20.05" customHeight="1">
      <c r="A95" t="s" s="23">
        <v>45</v>
      </c>
      <c r="B95" t="s" s="24">
        <v>41</v>
      </c>
      <c r="C95" s="25">
        <v>1</v>
      </c>
      <c r="D95" s="27"/>
      <c r="E95" s="37"/>
      <c r="F95" t="s" s="29">
        <v>7</v>
      </c>
      <c r="G95" s="31"/>
      <c r="H95" s="31"/>
      <c r="I95" s="31"/>
      <c r="J95" s="31"/>
      <c r="K95" s="31"/>
    </row>
    <row r="96" ht="20.05" customHeight="1">
      <c r="A96" t="s" s="23">
        <v>46</v>
      </c>
      <c r="B96" t="s" s="24">
        <v>41</v>
      </c>
      <c r="C96" s="25">
        <v>0.5</v>
      </c>
      <c r="D96" s="27"/>
      <c r="E96" s="37"/>
      <c r="F96" s="31"/>
      <c r="G96" s="31"/>
      <c r="H96" s="31"/>
      <c r="I96" s="31"/>
      <c r="J96" t="s" s="29">
        <v>7</v>
      </c>
      <c r="K96" s="31"/>
    </row>
    <row r="97" ht="20.05" customHeight="1">
      <c r="A97" t="s" s="23">
        <v>46</v>
      </c>
      <c r="B97" t="s" s="24">
        <v>41</v>
      </c>
      <c r="C97" s="25">
        <v>0.5</v>
      </c>
      <c r="D97" s="27"/>
      <c r="E97" s="37"/>
      <c r="F97" s="31"/>
      <c r="G97" s="31"/>
      <c r="H97" s="31"/>
      <c r="I97" s="31"/>
      <c r="J97" s="31"/>
      <c r="K97" t="s" s="29">
        <v>7</v>
      </c>
    </row>
    <row r="98" ht="20.05" customHeight="1">
      <c r="A98" t="s" s="23">
        <v>45</v>
      </c>
      <c r="B98" t="s" s="45">
        <v>41</v>
      </c>
      <c r="C98" s="46">
        <v>1.7</v>
      </c>
      <c r="D98" s="27"/>
      <c r="E98" s="37"/>
      <c r="F98" s="47"/>
      <c r="G98" s="47"/>
      <c r="H98" s="47"/>
      <c r="I98" t="s" s="48">
        <v>7</v>
      </c>
      <c r="J98" s="47"/>
      <c r="K98" s="47"/>
    </row>
    <row r="99" ht="20.05" customHeight="1">
      <c r="A99" t="s" s="23">
        <v>45</v>
      </c>
      <c r="B99" t="s" s="45">
        <v>41</v>
      </c>
      <c r="C99" s="46">
        <v>1.7</v>
      </c>
      <c r="D99" s="27"/>
      <c r="E99" s="37"/>
      <c r="F99" s="47"/>
      <c r="G99" s="47"/>
      <c r="H99" s="47"/>
      <c r="I99" s="47"/>
      <c r="J99" t="s" s="48">
        <v>7</v>
      </c>
      <c r="K99" s="47"/>
    </row>
    <row r="100" ht="20.05" customHeight="1">
      <c r="A100" t="s" s="23">
        <v>45</v>
      </c>
      <c r="B100" t="s" s="45">
        <v>41</v>
      </c>
      <c r="C100" s="46">
        <v>1.7</v>
      </c>
      <c r="D100" s="27"/>
      <c r="E100" s="37"/>
      <c r="F100" s="47"/>
      <c r="G100" s="47"/>
      <c r="H100" s="47"/>
      <c r="I100" s="47"/>
      <c r="J100" s="47"/>
      <c r="K100" t="s" s="48">
        <v>7</v>
      </c>
    </row>
    <row r="101" ht="20.05" customHeight="1">
      <c r="A101" t="s" s="23">
        <v>32</v>
      </c>
      <c r="B101" t="s" s="24">
        <v>41</v>
      </c>
      <c r="C101" s="25">
        <v>1</v>
      </c>
      <c r="D101" s="27"/>
      <c r="E101" s="37"/>
      <c r="F101" s="31"/>
      <c r="G101" s="31"/>
      <c r="H101" t="s" s="29">
        <v>7</v>
      </c>
      <c r="I101" s="31"/>
      <c r="J101" s="31"/>
      <c r="K101" s="31"/>
    </row>
    <row r="102" ht="20.05" customHeight="1">
      <c r="A102" t="s" s="23">
        <v>32</v>
      </c>
      <c r="B102" t="s" s="24">
        <v>41</v>
      </c>
      <c r="C102" s="25">
        <v>1</v>
      </c>
      <c r="D102" s="27"/>
      <c r="E102" s="37"/>
      <c r="F102" s="31"/>
      <c r="G102" s="31"/>
      <c r="H102" s="31"/>
      <c r="I102" t="s" s="29">
        <v>7</v>
      </c>
      <c r="J102" s="31"/>
      <c r="K102" s="31"/>
    </row>
    <row r="103" ht="20.05" customHeight="1">
      <c r="A103" t="s" s="23">
        <v>19</v>
      </c>
      <c r="B103" t="s" s="24">
        <v>41</v>
      </c>
      <c r="C103" s="25">
        <v>2</v>
      </c>
      <c r="D103" s="27"/>
      <c r="E103" s="37"/>
      <c r="F103" s="31"/>
      <c r="G103" s="31"/>
      <c r="H103" s="31"/>
      <c r="I103" t="s" s="29">
        <v>7</v>
      </c>
      <c r="J103" s="31"/>
      <c r="K103" s="31"/>
    </row>
    <row r="104" ht="20.05" customHeight="1">
      <c r="A104" t="s" s="23">
        <v>19</v>
      </c>
      <c r="B104" t="s" s="24">
        <v>41</v>
      </c>
      <c r="C104" s="25">
        <v>2</v>
      </c>
      <c r="D104" s="27"/>
      <c r="E104" s="37"/>
      <c r="F104" s="31"/>
      <c r="G104" s="31"/>
      <c r="H104" t="s" s="29">
        <v>7</v>
      </c>
      <c r="I104" s="31"/>
      <c r="J104" s="31"/>
      <c r="K104" s="31"/>
    </row>
    <row r="105" ht="20.05" customHeight="1">
      <c r="A105" t="s" s="23">
        <v>19</v>
      </c>
      <c r="B105" t="s" s="24">
        <v>41</v>
      </c>
      <c r="C105" s="25">
        <v>2</v>
      </c>
      <c r="D105" s="27"/>
      <c r="E105" s="37"/>
      <c r="F105" s="31"/>
      <c r="G105" s="31"/>
      <c r="H105" s="31"/>
      <c r="I105" t="s" s="29">
        <v>7</v>
      </c>
      <c r="J105" s="31"/>
      <c r="K105" s="31"/>
    </row>
    <row r="106" ht="20.05" customHeight="1">
      <c r="A106" t="s" s="23">
        <v>19</v>
      </c>
      <c r="B106" t="s" s="24">
        <v>41</v>
      </c>
      <c r="C106" s="25">
        <v>2</v>
      </c>
      <c r="D106" s="27"/>
      <c r="E106" s="37"/>
      <c r="F106" s="31"/>
      <c r="G106" s="31"/>
      <c r="H106" s="31"/>
      <c r="I106" t="s" s="29">
        <v>7</v>
      </c>
      <c r="J106" s="31"/>
      <c r="K106" s="31"/>
    </row>
    <row r="107" ht="20.05" customHeight="1">
      <c r="A107" t="s" s="23">
        <v>23</v>
      </c>
      <c r="B107" t="s" s="24">
        <v>41</v>
      </c>
      <c r="C107" s="25">
        <v>0.5</v>
      </c>
      <c r="D107" s="27"/>
      <c r="E107" s="37"/>
      <c r="F107" s="31"/>
      <c r="G107" s="31"/>
      <c r="H107" s="31"/>
      <c r="I107" s="31"/>
      <c r="J107" t="s" s="29">
        <v>7</v>
      </c>
      <c r="K107" s="31"/>
    </row>
    <row r="108" ht="20.05" customHeight="1">
      <c r="A108" t="s" s="23">
        <v>23</v>
      </c>
      <c r="B108" t="s" s="24">
        <v>41</v>
      </c>
      <c r="C108" s="25">
        <v>0.5</v>
      </c>
      <c r="D108" s="27"/>
      <c r="E108" s="37"/>
      <c r="F108" s="31"/>
      <c r="G108" s="31"/>
      <c r="H108" s="31"/>
      <c r="I108" s="31"/>
      <c r="J108" s="31"/>
      <c r="K108" t="s" s="29">
        <v>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