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BS" sheetId="1" state="visible" r:id="rId2"/>
    <sheet name="Osprey" sheetId="2" state="visible" r:id="rId3"/>
    <sheet name="BaldEagle" sheetId="3" state="visible" r:id="rId4"/>
    <sheet name="NorthernHarrier" sheetId="4" state="visible" r:id="rId5"/>
    <sheet name="Red-shoulderedHawk" sheetId="5" state="visible" r:id="rId6"/>
    <sheet name="Merlin" sheetId="6" state="visible" r:id="rId7"/>
    <sheet name="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<sst xmlns="http://schemas.openxmlformats.org/spreadsheetml/2006/main" count="164" uniqueCount="49">
  <si>
    <t xml:space="preserve">BBS trends – from BBS web site</t>
  </si>
  <si>
    <t xml:space="preserve">Species</t>
  </si>
  <si>
    <t xml:space="preserve">1966-2015 Estimate</t>
  </si>
  <si>
    <t xml:space="preserve">LL</t>
  </si>
  <si>
    <t xml:space="preserve">UL</t>
  </si>
  <si>
    <t xml:space="preserve">Incr, decr, or stable?</t>
  </si>
  <si>
    <t xml:space="preserve">1993-2015 Estimate</t>
  </si>
  <si>
    <t xml:space="preserve">Accelerating, decelerating, or no change?</t>
  </si>
  <si>
    <t xml:space="preserve">Osprey</t>
  </si>
  <si>
    <t xml:space="preserve">increasing</t>
  </si>
  <si>
    <t xml:space="preserve">no change</t>
  </si>
  <si>
    <t xml:space="preserve">Bald Eagle</t>
  </si>
  <si>
    <t xml:space="preserve">Northern Harrier</t>
  </si>
  <si>
    <t xml:space="preserve">decreasing</t>
  </si>
  <si>
    <t xml:space="preserve">accelerating</t>
  </si>
  <si>
    <t xml:space="preserve">Red-shouldered Hawk</t>
  </si>
  <si>
    <t xml:space="preserve">Merlin</t>
  </si>
  <si>
    <t xml:space="preserve">decelerating</t>
  </si>
  <si>
    <t xml:space="preserve">Year</t>
  </si>
  <si>
    <t xml:space="preserve">Yr.number</t>
  </si>
  <si>
    <t xml:space="preserve">OSPR</t>
  </si>
  <si>
    <t xml:space="preserve">Trend</t>
  </si>
  <si>
    <t xml:space="preserve">Total SS</t>
  </si>
  <si>
    <t xml:space="preserve">R2</t>
  </si>
  <si>
    <t xml:space="preserve">Residual df</t>
  </si>
  <si>
    <t xml:space="preserve">Residual SS</t>
  </si>
  <si>
    <t xml:space="preserve">Model df</t>
  </si>
  <si>
    <t xml:space="preserve">Residual diff.</t>
  </si>
  <si>
    <t xml:space="preserve">df diff.</t>
  </si>
  <si>
    <t xml:space="preserve">F</t>
  </si>
  <si>
    <t xml:space="preserve">p</t>
  </si>
  <si>
    <t xml:space="preserve">Linear</t>
  </si>
  <si>
    <t xml:space="preserve">Quad</t>
  </si>
  <si>
    <t xml:space="preserve">Cubic</t>
  </si>
  <si>
    <t xml:space="preserve">Fourth</t>
  </si>
  <si>
    <t xml:space="preserve">Fifth</t>
  </si>
  <si>
    <t xml:space="preserve">Coefficients</t>
  </si>
  <si>
    <t xml:space="preserve">m2</t>
  </si>
  <si>
    <t xml:space="preserve">m1</t>
  </si>
  <si>
    <t xml:space="preserve">b</t>
  </si>
  <si>
    <t xml:space="preserve">Derivative</t>
  </si>
  <si>
    <t xml:space="preserve">Year.number</t>
  </si>
  <si>
    <t xml:space="preserve">BAEA</t>
  </si>
  <si>
    <t xml:space="preserve">Rate of change</t>
  </si>
  <si>
    <t xml:space="preserve">m4</t>
  </si>
  <si>
    <t xml:space="preserve">m3</t>
  </si>
  <si>
    <t xml:space="preserve">NOHA</t>
  </si>
  <si>
    <t xml:space="preserve">RSHA</t>
  </si>
  <si>
    <t xml:space="preserve">MERL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</si>
</sst>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OSPR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 cap="rnd" w="19080">
                <a:solidFill>
                  <a:srgbClr val="ff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trendline>
            <c:spPr>
              <a:ln cap="rnd" w="19080">
                <a:solidFill>
                  <a:srgbClr val="548235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Osprey!$B$2:$B$75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Osprey!$C$2:$C$75</c:f>
              <c:numCache>
                <c:formatCode>General</c:formatCode>
                <c:ptCount val="74"/>
                <c:pt idx="0">
                  <c:v>0.0777777777777778</c:v>
                </c:pt>
                <c:pt idx="1">
                  <c:v>0.263399652098282</c:v>
                </c:pt>
                <c:pt idx="2">
                  <c:v>0.329495614035088</c:v>
                </c:pt>
                <c:pt idx="3">
                  <c:v>0.323646125116713</c:v>
                </c:pt>
                <c:pt idx="4">
                  <c:v>0.251167471819646</c:v>
                </c:pt>
                <c:pt idx="5">
                  <c:v>0.299259259259259</c:v>
                </c:pt>
                <c:pt idx="6">
                  <c:v>0.130214692714693</c:v>
                </c:pt>
                <c:pt idx="7">
                  <c:v>0.27694109772423</c:v>
                </c:pt>
                <c:pt idx="8">
                  <c:v>0.321771771771772</c:v>
                </c:pt>
                <c:pt idx="9">
                  <c:v>0.28454415954416</c:v>
                </c:pt>
                <c:pt idx="10">
                  <c:v>0.416748935346496</c:v>
                </c:pt>
                <c:pt idx="11">
                  <c:v>0.270032510996366</c:v>
                </c:pt>
                <c:pt idx="12">
                  <c:v>0.340940656565657</c:v>
                </c:pt>
                <c:pt idx="13">
                  <c:v>0.504573170731707</c:v>
                </c:pt>
                <c:pt idx="14">
                  <c:v>0.400713213213213</c:v>
                </c:pt>
                <c:pt idx="15">
                  <c:v>0.482554200542005</c:v>
                </c:pt>
                <c:pt idx="16">
                  <c:v>0.416069199215267</c:v>
                </c:pt>
                <c:pt idx="17">
                  <c:v>0.442677626606198</c:v>
                </c:pt>
                <c:pt idx="18">
                  <c:v>0.520051085568327</c:v>
                </c:pt>
                <c:pt idx="19">
                  <c:v>0.458687830687831</c:v>
                </c:pt>
                <c:pt idx="20">
                  <c:v>0.52442405785429</c:v>
                </c:pt>
                <c:pt idx="21">
                  <c:v>0.496318607764391</c:v>
                </c:pt>
                <c:pt idx="22">
                  <c:v>0.452723214285714</c:v>
                </c:pt>
                <c:pt idx="23">
                  <c:v>0.370915032679739</c:v>
                </c:pt>
                <c:pt idx="24">
                  <c:v>0.402913279132791</c:v>
                </c:pt>
                <c:pt idx="25">
                  <c:v>0.45868660472319</c:v>
                </c:pt>
                <c:pt idx="26">
                  <c:v>0.246811868686869</c:v>
                </c:pt>
                <c:pt idx="27">
                  <c:v>0.425725647277371</c:v>
                </c:pt>
                <c:pt idx="28">
                  <c:v>0.617670682730924</c:v>
                </c:pt>
                <c:pt idx="29">
                  <c:v>0.779310344827586</c:v>
                </c:pt>
                <c:pt idx="30">
                  <c:v>0.695970695970696</c:v>
                </c:pt>
                <c:pt idx="31">
                  <c:v>0.409001956947162</c:v>
                </c:pt>
                <c:pt idx="32">
                  <c:v>0.448275862068966</c:v>
                </c:pt>
                <c:pt idx="33">
                  <c:v>0.782022471910112</c:v>
                </c:pt>
                <c:pt idx="34">
                  <c:v>0.835443037974684</c:v>
                </c:pt>
                <c:pt idx="35">
                  <c:v>0.649164677804296</c:v>
                </c:pt>
                <c:pt idx="36">
                  <c:v>0.681102362204724</c:v>
                </c:pt>
                <c:pt idx="37">
                  <c:v>0.344632768361582</c:v>
                </c:pt>
                <c:pt idx="38">
                  <c:v>0.4</c:v>
                </c:pt>
                <c:pt idx="39">
                  <c:v>0.563734290843806</c:v>
                </c:pt>
                <c:pt idx="40">
                  <c:v>0.623853211009174</c:v>
                </c:pt>
                <c:pt idx="41">
                  <c:v>0.578901633646159</c:v>
                </c:pt>
                <c:pt idx="42">
                  <c:v>0.582165605095541</c:v>
                </c:pt>
                <c:pt idx="43">
                  <c:v>0.413600891861761</c:v>
                </c:pt>
                <c:pt idx="44">
                  <c:v>0.653570019723866</c:v>
                </c:pt>
                <c:pt idx="45">
                  <c:v>0.517836979534227</c:v>
                </c:pt>
                <c:pt idx="46">
                  <c:v>0.516229985443959</c:v>
                </c:pt>
                <c:pt idx="47">
                  <c:v>0.637850477706296</c:v>
                </c:pt>
                <c:pt idx="48">
                  <c:v>0.527409349619492</c:v>
                </c:pt>
                <c:pt idx="49">
                  <c:v>1.024410430839</c:v>
                </c:pt>
                <c:pt idx="50">
                  <c:v>0.730163834022355</c:v>
                </c:pt>
                <c:pt idx="51">
                  <c:v>0.647417840375587</c:v>
                </c:pt>
                <c:pt idx="52">
                  <c:v>0.841972255499235</c:v>
                </c:pt>
                <c:pt idx="53">
                  <c:v>0.913200092958401</c:v>
                </c:pt>
                <c:pt idx="54">
                  <c:v>0.631242891962947</c:v>
                </c:pt>
                <c:pt idx="55">
                  <c:v>0.564868861767581</c:v>
                </c:pt>
                <c:pt idx="56">
                  <c:v>0.73608339964649</c:v>
                </c:pt>
                <c:pt idx="57">
                  <c:v>0.440814862126338</c:v>
                </c:pt>
                <c:pt idx="58">
                  <c:v>0.484879677284741</c:v>
                </c:pt>
                <c:pt idx="59">
                  <c:v>0.581288859015292</c:v>
                </c:pt>
                <c:pt idx="60">
                  <c:v>0.650852166479671</c:v>
                </c:pt>
                <c:pt idx="61">
                  <c:v>0.558832932771812</c:v>
                </c:pt>
                <c:pt idx="62">
                  <c:v>0.635017676824301</c:v>
                </c:pt>
                <c:pt idx="63">
                  <c:v>0.506381715642624</c:v>
                </c:pt>
                <c:pt idx="64">
                  <c:v>0.594704455395245</c:v>
                </c:pt>
                <c:pt idx="65">
                  <c:v>0.687505013560911</c:v>
                </c:pt>
                <c:pt idx="66">
                  <c:v>0.747939526413798</c:v>
                </c:pt>
                <c:pt idx="67">
                  <c:v>0.665485748268978</c:v>
                </c:pt>
                <c:pt idx="68">
                  <c:v>0.439814814814815</c:v>
                </c:pt>
                <c:pt idx="69">
                  <c:v>0.611255032183228</c:v>
                </c:pt>
                <c:pt idx="70">
                  <c:v>0.686005314437555</c:v>
                </c:pt>
                <c:pt idx="71">
                  <c:v>0.476855123674912</c:v>
                </c:pt>
                <c:pt idx="72">
                  <c:v>0.445539686536916</c:v>
                </c:pt>
                <c:pt idx="73">
                  <c:v>0.591695702671312</c:v>
                </c:pt>
              </c:numCache>
            </c:numRef>
          </c:yVal>
          <c:smooth val="0"/>
        </c:ser>
        <c:axId val="7836331"/>
        <c:axId val="52722571"/>
      </c:scatterChart>
      <c:valAx>
        <c:axId val="783633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Year number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722571"/>
        <c:crosses val="autoZero"/>
        <c:crossBetween val="midCat"/>
      </c:valAx>
      <c:valAx>
        <c:axId val="527225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Sightings per hour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3633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BAEA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BaldEagle!$C$1</c:f>
              <c:strCache>
                <c:ptCount val="1"/>
                <c:pt idx="0">
                  <c:v>BAEA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poly"/>
            <c:order val="5"/>
            <c:forward val="0"/>
            <c:backward val="0"/>
            <c:dispRSqr val="1"/>
            <c:dispEq val="1"/>
          </c:trendline>
          <c:xVal>
            <c:numRef>
              <c:f>BaldEagle!$B$2:$B$75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BaldEagle!$C$2:$C$75</c:f>
              <c:numCache>
                <c:formatCode>General</c:formatCode>
                <c:ptCount val="74"/>
                <c:pt idx="0">
                  <c:v>0.0182098765432099</c:v>
                </c:pt>
                <c:pt idx="1">
                  <c:v>0.0709665144596651</c:v>
                </c:pt>
                <c:pt idx="2">
                  <c:v>0.0444078947368421</c:v>
                </c:pt>
                <c:pt idx="3">
                  <c:v>0.021078431372549</c:v>
                </c:pt>
                <c:pt idx="4">
                  <c:v>0.0360305958132045</c:v>
                </c:pt>
                <c:pt idx="5">
                  <c:v>0.0525925925925926</c:v>
                </c:pt>
                <c:pt idx="6">
                  <c:v>0.0466676841676842</c:v>
                </c:pt>
                <c:pt idx="7">
                  <c:v>0.0485609103078983</c:v>
                </c:pt>
                <c:pt idx="8">
                  <c:v>0.0500750750750751</c:v>
                </c:pt>
                <c:pt idx="9">
                  <c:v>0.0816951566951567</c:v>
                </c:pt>
                <c:pt idx="10">
                  <c:v>0.116952187379017</c:v>
                </c:pt>
                <c:pt idx="11">
                  <c:v>0.0852935551730732</c:v>
                </c:pt>
                <c:pt idx="12">
                  <c:v>0.111458333333333</c:v>
                </c:pt>
                <c:pt idx="13">
                  <c:v>0.14800135501355</c:v>
                </c:pt>
                <c:pt idx="14">
                  <c:v>0.137575075075075</c:v>
                </c:pt>
                <c:pt idx="15">
                  <c:v>0.113143631436314</c:v>
                </c:pt>
                <c:pt idx="16">
                  <c:v>0.088808632067059</c:v>
                </c:pt>
                <c:pt idx="17">
                  <c:v>0.119520030234316</c:v>
                </c:pt>
                <c:pt idx="18">
                  <c:v>0.134701696770662</c:v>
                </c:pt>
                <c:pt idx="19">
                  <c:v>0.0724391534391534</c:v>
                </c:pt>
                <c:pt idx="20">
                  <c:v>0.0745893318567737</c:v>
                </c:pt>
                <c:pt idx="21">
                  <c:v>0.052710843373494</c:v>
                </c:pt>
                <c:pt idx="22">
                  <c:v>0.0561805555555556</c:v>
                </c:pt>
                <c:pt idx="23">
                  <c:v>0.0369281045751634</c:v>
                </c:pt>
                <c:pt idx="24">
                  <c:v>0.0410569105691057</c:v>
                </c:pt>
                <c:pt idx="25">
                  <c:v>0.0458865660085172</c:v>
                </c:pt>
                <c:pt idx="26">
                  <c:v>0.0172032828282828</c:v>
                </c:pt>
                <c:pt idx="27">
                  <c:v>0.0262103796586555</c:v>
                </c:pt>
                <c:pt idx="28">
                  <c:v>0.0398259705488621</c:v>
                </c:pt>
                <c:pt idx="29">
                  <c:v>0.0344827586206897</c:v>
                </c:pt>
                <c:pt idx="30">
                  <c:v>0.043956043956044</c:v>
                </c:pt>
                <c:pt idx="31">
                  <c:v>0.060665362035225</c:v>
                </c:pt>
                <c:pt idx="32">
                  <c:v>0.0374005305039788</c:v>
                </c:pt>
                <c:pt idx="33">
                  <c:v>0.0449438202247191</c:v>
                </c:pt>
                <c:pt idx="34">
                  <c:v>0.0379746835443038</c:v>
                </c:pt>
                <c:pt idx="35">
                  <c:v>0.0214797136038186</c:v>
                </c:pt>
                <c:pt idx="36">
                  <c:v>0.0177165354330709</c:v>
                </c:pt>
                <c:pt idx="37">
                  <c:v>0.0188323917137476</c:v>
                </c:pt>
                <c:pt idx="38">
                  <c:v>0.0306122448979592</c:v>
                </c:pt>
                <c:pt idx="39">
                  <c:v>0.0233393177737881</c:v>
                </c:pt>
                <c:pt idx="40">
                  <c:v>0.0220183486238532</c:v>
                </c:pt>
                <c:pt idx="41">
                  <c:v>0.0306569343065693</c:v>
                </c:pt>
                <c:pt idx="42">
                  <c:v>0.0101910828025478</c:v>
                </c:pt>
                <c:pt idx="43">
                  <c:v>0.0111482720178372</c:v>
                </c:pt>
                <c:pt idx="44">
                  <c:v>0.0168047337278107</c:v>
                </c:pt>
                <c:pt idx="45">
                  <c:v>0.0126146788990826</c:v>
                </c:pt>
                <c:pt idx="46">
                  <c:v>0.0149719276356831</c:v>
                </c:pt>
                <c:pt idx="47">
                  <c:v>0.01956745623069</c:v>
                </c:pt>
                <c:pt idx="48">
                  <c:v>0.0255164034021871</c:v>
                </c:pt>
                <c:pt idx="49">
                  <c:v>0.028968253968254</c:v>
                </c:pt>
                <c:pt idx="50">
                  <c:v>0.0260807431225438</c:v>
                </c:pt>
                <c:pt idx="51">
                  <c:v>0.0223340040241449</c:v>
                </c:pt>
                <c:pt idx="52">
                  <c:v>0.0308499475341028</c:v>
                </c:pt>
                <c:pt idx="53">
                  <c:v>0.0261832829808661</c:v>
                </c:pt>
                <c:pt idx="54">
                  <c:v>0.0367092756473287</c:v>
                </c:pt>
                <c:pt idx="55">
                  <c:v>0.0352822580645161</c:v>
                </c:pt>
                <c:pt idx="56">
                  <c:v>0.0422456920511395</c:v>
                </c:pt>
                <c:pt idx="57">
                  <c:v>0.039344262295082</c:v>
                </c:pt>
                <c:pt idx="58">
                  <c:v>0.0522557611165206</c:v>
                </c:pt>
                <c:pt idx="59">
                  <c:v>0.039279112754159</c:v>
                </c:pt>
                <c:pt idx="60">
                  <c:v>0.0536308983175468</c:v>
                </c:pt>
                <c:pt idx="61">
                  <c:v>0.0577249575551783</c:v>
                </c:pt>
                <c:pt idx="62">
                  <c:v>0.0707581227436823</c:v>
                </c:pt>
                <c:pt idx="63">
                  <c:v>0.0483823092905907</c:v>
                </c:pt>
                <c:pt idx="64">
                  <c:v>0.0581483268983269</c:v>
                </c:pt>
                <c:pt idx="65">
                  <c:v>0.151112120393784</c:v>
                </c:pt>
                <c:pt idx="66">
                  <c:v>0.138317757009346</c:v>
                </c:pt>
                <c:pt idx="67">
                  <c:v>0.0805063506223185</c:v>
                </c:pt>
                <c:pt idx="68">
                  <c:v>0.0763888888888889</c:v>
                </c:pt>
                <c:pt idx="69">
                  <c:v>0.0726795096322242</c:v>
                </c:pt>
                <c:pt idx="70">
                  <c:v>0.0932979037496309</c:v>
                </c:pt>
                <c:pt idx="71">
                  <c:v>0.1110550227158</c:v>
                </c:pt>
                <c:pt idx="72">
                  <c:v>0.0982280262058655</c:v>
                </c:pt>
                <c:pt idx="73">
                  <c:v>0.191019955654102</c:v>
                </c:pt>
              </c:numCache>
            </c:numRef>
          </c:yVal>
          <c:smooth val="0"/>
        </c:ser>
        <c:axId val="10651559"/>
        <c:axId val="23222366"/>
      </c:scatterChart>
      <c:valAx>
        <c:axId val="1065155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Year number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222366"/>
        <c:crosses val="autoZero"/>
        <c:crossBetween val="midCat"/>
      </c:valAx>
      <c:valAx>
        <c:axId val="232223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Detections per hour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65155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BaldEagle!$D$1</c:f>
              <c:strCache>
                <c:ptCount val="1"/>
                <c:pt idx="0">
                  <c:v>Rate of change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BaldEagle!$B$2:$B$75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BaldEagle!$D$2:$D$75</c:f>
              <c:numCache>
                <c:formatCode>General</c:formatCode>
                <c:ptCount val="74"/>
                <c:pt idx="0">
                  <c:v>0.014122470513716</c:v>
                </c:pt>
                <c:pt idx="1">
                  <c:v>0.0127019464248222</c:v>
                </c:pt>
                <c:pt idx="2">
                  <c:v>0.0113517283299296</c:v>
                </c:pt>
                <c:pt idx="3">
                  <c:v>0.0100703803815547</c:v>
                </c:pt>
                <c:pt idx="4">
                  <c:v>0.00885646673221399</c:v>
                </c:pt>
                <c:pt idx="5">
                  <c:v>0.00770855153442404</c:v>
                </c:pt>
                <c:pt idx="6">
                  <c:v>0.00662519894070131</c:v>
                </c:pt>
                <c:pt idx="7">
                  <c:v>0.00560497310356231</c:v>
                </c:pt>
                <c:pt idx="8">
                  <c:v>0.00464643817552353</c:v>
                </c:pt>
                <c:pt idx="9">
                  <c:v>0.0014004906047007</c:v>
                </c:pt>
                <c:pt idx="10">
                  <c:v>0.000728872509910562</c:v>
                </c:pt>
                <c:pt idx="11">
                  <c:v>0.000110330239319658</c:v>
                </c:pt>
                <c:pt idx="12">
                  <c:v>-0.000456572054555515</c:v>
                </c:pt>
                <c:pt idx="13">
                  <c:v>-0.000973270219198456</c:v>
                </c:pt>
                <c:pt idx="14">
                  <c:v>-0.00144120010209266</c:v>
                </c:pt>
                <c:pt idx="15">
                  <c:v>-0.00186179755072164</c:v>
                </c:pt>
                <c:pt idx="16">
                  <c:v>-0.00223649841256887</c:v>
                </c:pt>
                <c:pt idx="17">
                  <c:v>-0.00256673853511788</c:v>
                </c:pt>
                <c:pt idx="18">
                  <c:v>-0.00285395376585215</c:v>
                </c:pt>
                <c:pt idx="19">
                  <c:v>-0.00309957995225517</c:v>
                </c:pt>
                <c:pt idx="20">
                  <c:v>-0.00330505294181047</c:v>
                </c:pt>
                <c:pt idx="21">
                  <c:v>-0.00347180858200152</c:v>
                </c:pt>
                <c:pt idx="22">
                  <c:v>-0.00360128272031183</c:v>
                </c:pt>
                <c:pt idx="23">
                  <c:v>-0.0036949112042249</c:v>
                </c:pt>
                <c:pt idx="24">
                  <c:v>-0.00375412988122423</c:v>
                </c:pt>
                <c:pt idx="25">
                  <c:v>-0.00378037459879332</c:v>
                </c:pt>
                <c:pt idx="26">
                  <c:v>-0.00377508120441566</c:v>
                </c:pt>
                <c:pt idx="27">
                  <c:v>-0.00373968554557476</c:v>
                </c:pt>
                <c:pt idx="28">
                  <c:v>-0.00367562346975411</c:v>
                </c:pt>
                <c:pt idx="29">
                  <c:v>-0.00358433082443723</c:v>
                </c:pt>
                <c:pt idx="30">
                  <c:v>-0.00346724345710759</c:v>
                </c:pt>
                <c:pt idx="31">
                  <c:v>-0.0033257972152487</c:v>
                </c:pt>
                <c:pt idx="32">
                  <c:v>-0.00316142794634408</c:v>
                </c:pt>
                <c:pt idx="33">
                  <c:v>-0.00297557149787719</c:v>
                </c:pt>
                <c:pt idx="34">
                  <c:v>-0.00276966371733156</c:v>
                </c:pt>
                <c:pt idx="35">
                  <c:v>-0.00254514045219068</c:v>
                </c:pt>
                <c:pt idx="36">
                  <c:v>-0.00230343754993805</c:v>
                </c:pt>
                <c:pt idx="37">
                  <c:v>-0.00204599085805715</c:v>
                </c:pt>
                <c:pt idx="38">
                  <c:v>-0.00177423622403152</c:v>
                </c:pt>
                <c:pt idx="39">
                  <c:v>-0.00148960949534462</c:v>
                </c:pt>
                <c:pt idx="40">
                  <c:v>-0.00119354651947997</c:v>
                </c:pt>
                <c:pt idx="41">
                  <c:v>-0.000887483143921066</c:v>
                </c:pt>
                <c:pt idx="42">
                  <c:v>-0.000572855216151408</c:v>
                </c:pt>
                <c:pt idx="43">
                  <c:v>-0.000251098583654486</c:v>
                </c:pt>
                <c:pt idx="44">
                  <c:v>7.63509060862002E-005</c:v>
                </c:pt>
                <c:pt idx="45">
                  <c:v>0.000408057405587114</c:v>
                </c:pt>
                <c:pt idx="46">
                  <c:v>0.000742585067364817</c:v>
                </c:pt>
                <c:pt idx="47">
                  <c:v>0.0010784980439358</c:v>
                </c:pt>
                <c:pt idx="48">
                  <c:v>0.00141436048781651</c:v>
                </c:pt>
                <c:pt idx="49">
                  <c:v>0.00174873655152349</c:v>
                </c:pt>
                <c:pt idx="50">
                  <c:v>0.00208019038757322</c:v>
                </c:pt>
                <c:pt idx="51">
                  <c:v>0.00240728614848224</c:v>
                </c:pt>
                <c:pt idx="52">
                  <c:v>0.00272858798676702</c:v>
                </c:pt>
                <c:pt idx="53">
                  <c:v>0.00304266005494406</c:v>
                </c:pt>
                <c:pt idx="54">
                  <c:v>0.00334806650552987</c:v>
                </c:pt>
                <c:pt idx="55">
                  <c:v>0.00364337149104094</c:v>
                </c:pt>
                <c:pt idx="56">
                  <c:v>0.00392713916399378</c:v>
                </c:pt>
                <c:pt idx="57">
                  <c:v>0.0041979336769049</c:v>
                </c:pt>
                <c:pt idx="58">
                  <c:v>0.00445431918229077</c:v>
                </c:pt>
                <c:pt idx="59">
                  <c:v>0.00469485983266794</c:v>
                </c:pt>
                <c:pt idx="60">
                  <c:v>0.00491811978055286</c:v>
                </c:pt>
                <c:pt idx="61">
                  <c:v>0.00512266317846206</c:v>
                </c:pt>
                <c:pt idx="62">
                  <c:v>0.00530705417891203</c:v>
                </c:pt>
                <c:pt idx="63">
                  <c:v>0.00546985693441928</c:v>
                </c:pt>
                <c:pt idx="64">
                  <c:v>0.00560963559750029</c:v>
                </c:pt>
                <c:pt idx="65">
                  <c:v>0.0057249543206716</c:v>
                </c:pt>
                <c:pt idx="66">
                  <c:v>0.00581437725644965</c:v>
                </c:pt>
                <c:pt idx="67">
                  <c:v>0.00587646855735103</c:v>
                </c:pt>
                <c:pt idx="68">
                  <c:v>0.00590979237589215</c:v>
                </c:pt>
                <c:pt idx="69">
                  <c:v>0.00591291286458955</c:v>
                </c:pt>
                <c:pt idx="70">
                  <c:v>0.00588439417595973</c:v>
                </c:pt>
                <c:pt idx="71">
                  <c:v>0.0058228004625192</c:v>
                </c:pt>
                <c:pt idx="72">
                  <c:v>0.00572669587678447</c:v>
                </c:pt>
                <c:pt idx="73">
                  <c:v>0.005594644571272</c:v>
                </c:pt>
              </c:numCache>
            </c:numRef>
          </c:yVal>
          <c:smooth val="0"/>
        </c:ser>
        <c:axId val="55758944"/>
        <c:axId val="54646843"/>
      </c:scatterChart>
      <c:valAx>
        <c:axId val="557589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Year number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646843"/>
        <c:crosses val="autoZero"/>
        <c:crossBetween val="between"/>
      </c:valAx>
      <c:valAx>
        <c:axId val="5464684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Change in detections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75894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NOHA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NorthernHarrier!$C$1</c:f>
              <c:strCache>
                <c:ptCount val="1"/>
                <c:pt idx="0">
                  <c:v>NOHA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poly"/>
            <c:order val="5"/>
            <c:forward val="0"/>
            <c:backward val="0"/>
            <c:dispRSqr val="1"/>
            <c:dispEq val="1"/>
          </c:trendline>
          <c:xVal>
            <c:numRef>
              <c:f>NorthernHarrier!$B$2:$B$75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NorthernHarrier!$C$2:$C$75</c:f>
              <c:numCache>
                <c:formatCode>General</c:formatCode>
                <c:ptCount val="74"/>
                <c:pt idx="0">
                  <c:v>0.291402116402116</c:v>
                </c:pt>
                <c:pt idx="1">
                  <c:v>0.226000217438574</c:v>
                </c:pt>
                <c:pt idx="2">
                  <c:v>0.244569757727652</c:v>
                </c:pt>
                <c:pt idx="3">
                  <c:v>0.20828197945845</c:v>
                </c:pt>
                <c:pt idx="4">
                  <c:v>0.426299746951921</c:v>
                </c:pt>
                <c:pt idx="5">
                  <c:v>0.436111111111111</c:v>
                </c:pt>
                <c:pt idx="6">
                  <c:v>0.239565527065527</c:v>
                </c:pt>
                <c:pt idx="7">
                  <c:v>0.352409638554217</c:v>
                </c:pt>
                <c:pt idx="8">
                  <c:v>0.175611325611326</c:v>
                </c:pt>
                <c:pt idx="9">
                  <c:v>0.276938339438339</c:v>
                </c:pt>
                <c:pt idx="10">
                  <c:v>0.293142663569493</c:v>
                </c:pt>
                <c:pt idx="11">
                  <c:v>0.322011856951616</c:v>
                </c:pt>
                <c:pt idx="12">
                  <c:v>0.308549783549784</c:v>
                </c:pt>
                <c:pt idx="13">
                  <c:v>0.333333333333333</c:v>
                </c:pt>
                <c:pt idx="14">
                  <c:v>0.361261261261261</c:v>
                </c:pt>
                <c:pt idx="15">
                  <c:v>0.489532520325203</c:v>
                </c:pt>
                <c:pt idx="16">
                  <c:v>0.349794899233101</c:v>
                </c:pt>
                <c:pt idx="17">
                  <c:v>0.238392857142857</c:v>
                </c:pt>
                <c:pt idx="18">
                  <c:v>0.316776135741653</c:v>
                </c:pt>
                <c:pt idx="19">
                  <c:v>0.222031746031746</c:v>
                </c:pt>
                <c:pt idx="20">
                  <c:v>0.315527786167321</c:v>
                </c:pt>
                <c:pt idx="21">
                  <c:v>0.315763052208835</c:v>
                </c:pt>
                <c:pt idx="22">
                  <c:v>0.396215277777778</c:v>
                </c:pt>
                <c:pt idx="23">
                  <c:v>0.339869281045752</c:v>
                </c:pt>
                <c:pt idx="24">
                  <c:v>0.373915989159892</c:v>
                </c:pt>
                <c:pt idx="25">
                  <c:v>0.276906697638405</c:v>
                </c:pt>
                <c:pt idx="26">
                  <c:v>0.231155303030303</c:v>
                </c:pt>
                <c:pt idx="27">
                  <c:v>0.241904678973645</c:v>
                </c:pt>
                <c:pt idx="28">
                  <c:v>0.245883534136546</c:v>
                </c:pt>
                <c:pt idx="29">
                  <c:v>0.277586206896552</c:v>
                </c:pt>
                <c:pt idx="30">
                  <c:v>0.269230769230769</c:v>
                </c:pt>
                <c:pt idx="31">
                  <c:v>0.469667318982387</c:v>
                </c:pt>
                <c:pt idx="32">
                  <c:v>0.289124668435013</c:v>
                </c:pt>
                <c:pt idx="33">
                  <c:v>0.559550561797753</c:v>
                </c:pt>
                <c:pt idx="34">
                  <c:v>0.430379746835443</c:v>
                </c:pt>
                <c:pt idx="35">
                  <c:v>0.367541766109785</c:v>
                </c:pt>
                <c:pt idx="36">
                  <c:v>0.352362204724409</c:v>
                </c:pt>
                <c:pt idx="37">
                  <c:v>0.306967984934087</c:v>
                </c:pt>
                <c:pt idx="38">
                  <c:v>0.544897959183673</c:v>
                </c:pt>
                <c:pt idx="39">
                  <c:v>0.44524236983842</c:v>
                </c:pt>
                <c:pt idx="40">
                  <c:v>0.536391437308869</c:v>
                </c:pt>
                <c:pt idx="41">
                  <c:v>0.283211678832117</c:v>
                </c:pt>
                <c:pt idx="42">
                  <c:v>0.303312101910828</c:v>
                </c:pt>
                <c:pt idx="43">
                  <c:v>0.545165025476756</c:v>
                </c:pt>
                <c:pt idx="44">
                  <c:v>0.343510848126233</c:v>
                </c:pt>
                <c:pt idx="45">
                  <c:v>0.341016366295584</c:v>
                </c:pt>
                <c:pt idx="46">
                  <c:v>0.355713245997089</c:v>
                </c:pt>
                <c:pt idx="47">
                  <c:v>0.334824187141386</c:v>
                </c:pt>
                <c:pt idx="48">
                  <c:v>0.461806399351964</c:v>
                </c:pt>
                <c:pt idx="49">
                  <c:v>0.386655328798186</c:v>
                </c:pt>
                <c:pt idx="50">
                  <c:v>0.392952028321803</c:v>
                </c:pt>
                <c:pt idx="51">
                  <c:v>0.30962441314554</c:v>
                </c:pt>
                <c:pt idx="52">
                  <c:v>0.430420226852546</c:v>
                </c:pt>
                <c:pt idx="53">
                  <c:v>0.335830366343962</c:v>
                </c:pt>
                <c:pt idx="54">
                  <c:v>0.196352909627246</c:v>
                </c:pt>
                <c:pt idx="55">
                  <c:v>0.165468309757921</c:v>
                </c:pt>
                <c:pt idx="56">
                  <c:v>0.358669576780128</c:v>
                </c:pt>
                <c:pt idx="57">
                  <c:v>0.285433072663444</c:v>
                </c:pt>
                <c:pt idx="58">
                  <c:v>0.273700982561742</c:v>
                </c:pt>
                <c:pt idx="59">
                  <c:v>0.119606548719303</c:v>
                </c:pt>
                <c:pt idx="60">
                  <c:v>0.198858944122608</c:v>
                </c:pt>
                <c:pt idx="61">
                  <c:v>0.270446644470414</c:v>
                </c:pt>
                <c:pt idx="62">
                  <c:v>0.34328301061153</c:v>
                </c:pt>
                <c:pt idx="63">
                  <c:v>0.124589746851546</c:v>
                </c:pt>
                <c:pt idx="64">
                  <c:v>0.272850975975976</c:v>
                </c:pt>
                <c:pt idx="65">
                  <c:v>0.169831586183193</c:v>
                </c:pt>
                <c:pt idx="66">
                  <c:v>0.403111950686021</c:v>
                </c:pt>
                <c:pt idx="67">
                  <c:v>0.171602735652691</c:v>
                </c:pt>
                <c:pt idx="68">
                  <c:v>0.180320692039442</c:v>
                </c:pt>
                <c:pt idx="69">
                  <c:v>0.245596697523142</c:v>
                </c:pt>
                <c:pt idx="70">
                  <c:v>0.279303218187186</c:v>
                </c:pt>
                <c:pt idx="71">
                  <c:v>0.134275618374558</c:v>
                </c:pt>
                <c:pt idx="72">
                  <c:v>0.137119113573407</c:v>
                </c:pt>
                <c:pt idx="73">
                  <c:v>0.164137140443761</c:v>
                </c:pt>
              </c:numCache>
            </c:numRef>
          </c:yVal>
          <c:smooth val="0"/>
        </c:ser>
        <c:axId val="50214272"/>
        <c:axId val="83527599"/>
      </c:scatterChart>
      <c:valAx>
        <c:axId val="5021427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527599"/>
        <c:crosses val="autoZero"/>
        <c:crossBetween val="midCat"/>
      </c:valAx>
      <c:valAx>
        <c:axId val="835275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21427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RSHA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'Red-shoulderedHawk'!$C$1</c:f>
              <c:strCache>
                <c:ptCount val="1"/>
                <c:pt idx="0">
                  <c:v>RSHA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poly"/>
            <c:order val="5"/>
            <c:forward val="0"/>
            <c:backward val="0"/>
            <c:dispRSqr val="1"/>
            <c:dispEq val="1"/>
          </c:trendline>
          <c:xVal>
            <c:numRef>
              <c:f>'Red-shoulderedHawk'!$B$2:$B$75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'Red-shoulderedHawk'!$C$2:$C$75</c:f>
              <c:numCache>
                <c:formatCode>General</c:formatCode>
                <c:ptCount val="74"/>
                <c:pt idx="0">
                  <c:v>0.193350970017637</c:v>
                </c:pt>
                <c:pt idx="1">
                  <c:v>0.351837355946945</c:v>
                </c:pt>
                <c:pt idx="2">
                  <c:v>0.338006474519632</c:v>
                </c:pt>
                <c:pt idx="3">
                  <c:v>0.217745098039216</c:v>
                </c:pt>
                <c:pt idx="4">
                  <c:v>0.251207729468599</c:v>
                </c:pt>
                <c:pt idx="5">
                  <c:v>0.466111111111111</c:v>
                </c:pt>
                <c:pt idx="6">
                  <c:v>0.218340455840456</c:v>
                </c:pt>
                <c:pt idx="7">
                  <c:v>0.268674698795181</c:v>
                </c:pt>
                <c:pt idx="8">
                  <c:v>0.19248712998713</c:v>
                </c:pt>
                <c:pt idx="9">
                  <c:v>0.35954415954416</c:v>
                </c:pt>
                <c:pt idx="10">
                  <c:v>0.393510452961672</c:v>
                </c:pt>
                <c:pt idx="11">
                  <c:v>0.427878179384203</c:v>
                </c:pt>
                <c:pt idx="12">
                  <c:v>0.426627886002886</c:v>
                </c:pt>
                <c:pt idx="13">
                  <c:v>0.495189701897019</c:v>
                </c:pt>
                <c:pt idx="14">
                  <c:v>0.654992492492492</c:v>
                </c:pt>
                <c:pt idx="15">
                  <c:v>0.598712737127371</c:v>
                </c:pt>
                <c:pt idx="16">
                  <c:v>0.25252808988764</c:v>
                </c:pt>
                <c:pt idx="17">
                  <c:v>0.429298941798942</c:v>
                </c:pt>
                <c:pt idx="18">
                  <c:v>0.578379857690203</c:v>
                </c:pt>
                <c:pt idx="19">
                  <c:v>0.436481481481481</c:v>
                </c:pt>
                <c:pt idx="20">
                  <c:v>0.31766334440753</c:v>
                </c:pt>
                <c:pt idx="21">
                  <c:v>0.66802925989673</c:v>
                </c:pt>
                <c:pt idx="22">
                  <c:v>0.534627976190476</c:v>
                </c:pt>
                <c:pt idx="23">
                  <c:v>0.450555555555556</c:v>
                </c:pt>
                <c:pt idx="24">
                  <c:v>0.442073170731707</c:v>
                </c:pt>
                <c:pt idx="25">
                  <c:v>0.382888114595432</c:v>
                </c:pt>
                <c:pt idx="26">
                  <c:v>0.271058802308802</c:v>
                </c:pt>
                <c:pt idx="27">
                  <c:v>0.308269476372925</c:v>
                </c:pt>
                <c:pt idx="28">
                  <c:v>0.430689424364123</c:v>
                </c:pt>
                <c:pt idx="29">
                  <c:v>0.339655172413793</c:v>
                </c:pt>
                <c:pt idx="30">
                  <c:v>0.256410256410256</c:v>
                </c:pt>
                <c:pt idx="31">
                  <c:v>0.534246575342466</c:v>
                </c:pt>
                <c:pt idx="32">
                  <c:v>0.246684350132626</c:v>
                </c:pt>
                <c:pt idx="33">
                  <c:v>0.292134831460674</c:v>
                </c:pt>
                <c:pt idx="34">
                  <c:v>0.275316455696203</c:v>
                </c:pt>
                <c:pt idx="35">
                  <c:v>0.293556085918854</c:v>
                </c:pt>
                <c:pt idx="36">
                  <c:v>0.228346456692913</c:v>
                </c:pt>
                <c:pt idx="37">
                  <c:v>0.342749529190207</c:v>
                </c:pt>
                <c:pt idx="38">
                  <c:v>0.418367346938776</c:v>
                </c:pt>
                <c:pt idx="39">
                  <c:v>0.299820466786355</c:v>
                </c:pt>
                <c:pt idx="40">
                  <c:v>0.488073394495413</c:v>
                </c:pt>
                <c:pt idx="41">
                  <c:v>0.240875912408759</c:v>
                </c:pt>
                <c:pt idx="42">
                  <c:v>0.299617834394904</c:v>
                </c:pt>
                <c:pt idx="43">
                  <c:v>0.390983869244739</c:v>
                </c:pt>
                <c:pt idx="44">
                  <c:v>0.297751479289941</c:v>
                </c:pt>
                <c:pt idx="45">
                  <c:v>0.36697247706422</c:v>
                </c:pt>
                <c:pt idx="46">
                  <c:v>0.49235807860262</c:v>
                </c:pt>
                <c:pt idx="47">
                  <c:v>0.215805992839978</c:v>
                </c:pt>
                <c:pt idx="48">
                  <c:v>0.246658566221142</c:v>
                </c:pt>
                <c:pt idx="49">
                  <c:v>0.210714285714286</c:v>
                </c:pt>
                <c:pt idx="50">
                  <c:v>0.37675793302803</c:v>
                </c:pt>
                <c:pt idx="51">
                  <c:v>0.367203219315895</c:v>
                </c:pt>
                <c:pt idx="52">
                  <c:v>0.274306700644581</c:v>
                </c:pt>
                <c:pt idx="53">
                  <c:v>0.331458739313724</c:v>
                </c:pt>
                <c:pt idx="54">
                  <c:v>0.162569649295313</c:v>
                </c:pt>
                <c:pt idx="55">
                  <c:v>0.244959677419355</c:v>
                </c:pt>
                <c:pt idx="56">
                  <c:v>0.241731517509728</c:v>
                </c:pt>
                <c:pt idx="57">
                  <c:v>0.237097753491196</c:v>
                </c:pt>
                <c:pt idx="58">
                  <c:v>0.390847127555988</c:v>
                </c:pt>
                <c:pt idx="59">
                  <c:v>0.287430683918669</c:v>
                </c:pt>
                <c:pt idx="60">
                  <c:v>0.276195194451325</c:v>
                </c:pt>
                <c:pt idx="61">
                  <c:v>0.312393887945671</c:v>
                </c:pt>
                <c:pt idx="62">
                  <c:v>0.302346570397112</c:v>
                </c:pt>
                <c:pt idx="63">
                  <c:v>0.173642030276046</c:v>
                </c:pt>
                <c:pt idx="64">
                  <c:v>0.232263513513514</c:v>
                </c:pt>
                <c:pt idx="65">
                  <c:v>0.226843100189036</c:v>
                </c:pt>
                <c:pt idx="66">
                  <c:v>0.21829808165273</c:v>
                </c:pt>
                <c:pt idx="67">
                  <c:v>0.188819506393101</c:v>
                </c:pt>
                <c:pt idx="68">
                  <c:v>0.298611111111111</c:v>
                </c:pt>
                <c:pt idx="69">
                  <c:v>0.229090736971648</c:v>
                </c:pt>
                <c:pt idx="70">
                  <c:v>0.197519929140833</c:v>
                </c:pt>
                <c:pt idx="71">
                  <c:v>0.121908127208481</c:v>
                </c:pt>
                <c:pt idx="72">
                  <c:v>0.13419513696522</c:v>
                </c:pt>
                <c:pt idx="73">
                  <c:v>0.14808362369338</c:v>
                </c:pt>
              </c:numCache>
            </c:numRef>
          </c:yVal>
          <c:smooth val="0"/>
        </c:ser>
        <c:axId val="73520128"/>
        <c:axId val="47952312"/>
      </c:scatterChart>
      <c:valAx>
        <c:axId val="7352012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952312"/>
        <c:crosses val="autoZero"/>
        <c:crossBetween val="midCat"/>
      </c:valAx>
      <c:valAx>
        <c:axId val="479523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52012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MERL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Merlin!$C$1</c:f>
              <c:strCache>
                <c:ptCount val="1"/>
                <c:pt idx="0">
                  <c:v>MERL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poly"/>
            <c:order val="5"/>
            <c:forward val="0"/>
            <c:backward val="0"/>
            <c:dispRSqr val="1"/>
            <c:dispEq val="1"/>
          </c:trendline>
          <c:xVal>
            <c:numRef>
              <c:f>Merlin!$B$2:$B$75</c:f>
              <c:numCache>
                <c:formatCode>General</c:formatCode>
                <c:ptCount val="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</c:numCache>
            </c:numRef>
          </c:xVal>
          <c:yVal>
            <c:numRef>
              <c:f>Merlin!$C$2:$C$75</c:f>
              <c:numCache>
                <c:formatCode>General</c:formatCode>
                <c:ptCount val="74"/>
                <c:pt idx="0">
                  <c:v>0.0222222222222222</c:v>
                </c:pt>
                <c:pt idx="1">
                  <c:v>0.0302511415525114</c:v>
                </c:pt>
                <c:pt idx="2">
                  <c:v>0.0661549707602339</c:v>
                </c:pt>
                <c:pt idx="3">
                  <c:v>0.0130718954248366</c:v>
                </c:pt>
                <c:pt idx="4">
                  <c:v>0.0324074074074074</c:v>
                </c:pt>
                <c:pt idx="5">
                  <c:v>0.0877777777777778</c:v>
                </c:pt>
                <c:pt idx="6">
                  <c:v>0.016025641025641</c:v>
                </c:pt>
                <c:pt idx="7">
                  <c:v>0.0513052208835341</c:v>
                </c:pt>
                <c:pt idx="8">
                  <c:v>0.0257132132132132</c:v>
                </c:pt>
                <c:pt idx="9">
                  <c:v>0.0293803418803419</c:v>
                </c:pt>
                <c:pt idx="10">
                  <c:v>0.013550135501355</c:v>
                </c:pt>
                <c:pt idx="11">
                  <c:v>0.0254350736278447</c:v>
                </c:pt>
                <c:pt idx="12">
                  <c:v>0.0303030303030303</c:v>
                </c:pt>
                <c:pt idx="13">
                  <c:v>0.059789972899729</c:v>
                </c:pt>
                <c:pt idx="14">
                  <c:v>0.0225225225225225</c:v>
                </c:pt>
                <c:pt idx="15">
                  <c:v>0.0661924119241192</c:v>
                </c:pt>
                <c:pt idx="16">
                  <c:v>0.0142455858747994</c:v>
                </c:pt>
                <c:pt idx="17">
                  <c:v>0.0291005291005291</c:v>
                </c:pt>
                <c:pt idx="18">
                  <c:v>0.0303320561941252</c:v>
                </c:pt>
                <c:pt idx="19">
                  <c:v>0.0177777777777778</c:v>
                </c:pt>
                <c:pt idx="20">
                  <c:v>0.0290697674418605</c:v>
                </c:pt>
                <c:pt idx="21">
                  <c:v>0.0254350736278447</c:v>
                </c:pt>
                <c:pt idx="22">
                  <c:v>0.0237103174603175</c:v>
                </c:pt>
                <c:pt idx="23">
                  <c:v>0.0343137254901961</c:v>
                </c:pt>
                <c:pt idx="24">
                  <c:v>0.0203252032520325</c:v>
                </c:pt>
                <c:pt idx="25">
                  <c:v>0.0281165311653117</c:v>
                </c:pt>
                <c:pt idx="26">
                  <c:v>0.0328914141414141</c:v>
                </c:pt>
                <c:pt idx="27">
                  <c:v>0.0127713920817369</c:v>
                </c:pt>
                <c:pt idx="28">
                  <c:v>0.0271084337349398</c:v>
                </c:pt>
                <c:pt idx="29">
                  <c:v>0.0362068965517241</c:v>
                </c:pt>
                <c:pt idx="30">
                  <c:v>0.0293040293040293</c:v>
                </c:pt>
                <c:pt idx="31">
                  <c:v>0.025440313111546</c:v>
                </c:pt>
                <c:pt idx="32">
                  <c:v>0.0358090185676393</c:v>
                </c:pt>
                <c:pt idx="33">
                  <c:v>0.0337078651685393</c:v>
                </c:pt>
                <c:pt idx="34">
                  <c:v>0.0379746835443038</c:v>
                </c:pt>
                <c:pt idx="35">
                  <c:v>0.0167064439140811</c:v>
                </c:pt>
                <c:pt idx="36">
                  <c:v>0.0255905511811024</c:v>
                </c:pt>
                <c:pt idx="37">
                  <c:v>0.0188323917137476</c:v>
                </c:pt>
                <c:pt idx="38">
                  <c:v>0.0387755102040816</c:v>
                </c:pt>
                <c:pt idx="39">
                  <c:v>0.0359066427289048</c:v>
                </c:pt>
                <c:pt idx="40">
                  <c:v>0.0495412844036697</c:v>
                </c:pt>
                <c:pt idx="41">
                  <c:v>0.0233576642335766</c:v>
                </c:pt>
                <c:pt idx="42">
                  <c:v>0.0679405520169851</c:v>
                </c:pt>
                <c:pt idx="43">
                  <c:v>0.0330732069862505</c:v>
                </c:pt>
                <c:pt idx="44">
                  <c:v>0.0594082840236686</c:v>
                </c:pt>
                <c:pt idx="45">
                  <c:v>0.0217889908256881</c:v>
                </c:pt>
                <c:pt idx="46">
                  <c:v>0.0240174672489083</c:v>
                </c:pt>
                <c:pt idx="47">
                  <c:v>0.0216271884654995</c:v>
                </c:pt>
                <c:pt idx="48">
                  <c:v>0.0437424058323208</c:v>
                </c:pt>
                <c:pt idx="49">
                  <c:v>0.100918367346939</c:v>
                </c:pt>
                <c:pt idx="50">
                  <c:v>0.0597152044097382</c:v>
                </c:pt>
                <c:pt idx="51">
                  <c:v>0.048582403511981</c:v>
                </c:pt>
                <c:pt idx="52">
                  <c:v>0.175751187260196</c:v>
                </c:pt>
                <c:pt idx="53">
                  <c:v>0.159986572675394</c:v>
                </c:pt>
                <c:pt idx="54">
                  <c:v>0.0892919656617642</c:v>
                </c:pt>
                <c:pt idx="55">
                  <c:v>0.0749327956989247</c:v>
                </c:pt>
                <c:pt idx="56">
                  <c:v>0.0783398184176394</c:v>
                </c:pt>
                <c:pt idx="57">
                  <c:v>0.0496660595021251</c:v>
                </c:pt>
                <c:pt idx="58">
                  <c:v>0.168108684564381</c:v>
                </c:pt>
                <c:pt idx="59">
                  <c:v>0.117018748349617</c:v>
                </c:pt>
                <c:pt idx="60">
                  <c:v>0.142338134163747</c:v>
                </c:pt>
                <c:pt idx="61">
                  <c:v>0.129436494461961</c:v>
                </c:pt>
                <c:pt idx="62">
                  <c:v>0.119713022550097</c:v>
                </c:pt>
                <c:pt idx="63">
                  <c:v>0.211422468581394</c:v>
                </c:pt>
                <c:pt idx="64">
                  <c:v>0.20850663975664</c:v>
                </c:pt>
                <c:pt idx="65">
                  <c:v>0.114366729678639</c:v>
                </c:pt>
                <c:pt idx="66">
                  <c:v>0.145981308411215</c:v>
                </c:pt>
                <c:pt idx="67">
                  <c:v>0.0994944989592626</c:v>
                </c:pt>
                <c:pt idx="68">
                  <c:v>0.17980775012025</c:v>
                </c:pt>
                <c:pt idx="69">
                  <c:v>0.197446549285428</c:v>
                </c:pt>
                <c:pt idx="70">
                  <c:v>0.222911130794213</c:v>
                </c:pt>
                <c:pt idx="71">
                  <c:v>0.145023557126031</c:v>
                </c:pt>
                <c:pt idx="72">
                  <c:v>0.161588180978763</c:v>
                </c:pt>
                <c:pt idx="73">
                  <c:v>0.25931464106401</c:v>
                </c:pt>
              </c:numCache>
            </c:numRef>
          </c:yVal>
          <c:smooth val="0"/>
        </c:ser>
        <c:axId val="43313277"/>
        <c:axId val="88299432"/>
      </c:scatterChart>
      <c:valAx>
        <c:axId val="4331327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299432"/>
        <c:crosses val="autoZero"/>
        <c:crossBetween val="midCat"/>
      </c:valAx>
      <c:valAx>
        <c:axId val="882994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31327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587520</xdr:colOff>
      <xdr:row>11</xdr:row>
      <xdr:rowOff>108720</xdr:rowOff>
    </xdr:from>
    <xdr:to>
      <xdr:col>17</xdr:col>
      <xdr:colOff>79200</xdr:colOff>
      <xdr:row>25</xdr:row>
      <xdr:rowOff>184680</xdr:rowOff>
    </xdr:to>
    <xdr:graphicFrame>
      <xdr:nvGraphicFramePr>
        <xdr:cNvPr id="0" name="Chart 1"/>
        <xdr:cNvGraphicFramePr/>
      </xdr:nvGraphicFramePr>
      <xdr:xfrm>
        <a:off x="6483240" y="2203920"/>
        <a:ext cx="51260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214560</xdr:colOff>
      <xdr:row>10</xdr:row>
      <xdr:rowOff>21960</xdr:rowOff>
    </xdr:from>
    <xdr:to>
      <xdr:col>15</xdr:col>
      <xdr:colOff>563400</xdr:colOff>
      <xdr:row>24</xdr:row>
      <xdr:rowOff>97560</xdr:rowOff>
    </xdr:to>
    <xdr:graphicFrame>
      <xdr:nvGraphicFramePr>
        <xdr:cNvPr id="1" name="Chart 1"/>
        <xdr:cNvGraphicFramePr/>
      </xdr:nvGraphicFramePr>
      <xdr:xfrm>
        <a:off x="5515920" y="1789560"/>
        <a:ext cx="4793760" cy="252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66960</xdr:colOff>
      <xdr:row>28</xdr:row>
      <xdr:rowOff>157680</xdr:rowOff>
    </xdr:from>
    <xdr:to>
      <xdr:col>17</xdr:col>
      <xdr:colOff>115920</xdr:colOff>
      <xdr:row>47</xdr:row>
      <xdr:rowOff>66240</xdr:rowOff>
    </xdr:to>
    <xdr:graphicFrame>
      <xdr:nvGraphicFramePr>
        <xdr:cNvPr id="2" name=""/>
        <xdr:cNvGraphicFramePr/>
      </xdr:nvGraphicFramePr>
      <xdr:xfrm>
        <a:off x="5368320" y="5079960"/>
        <a:ext cx="57639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289800</xdr:colOff>
      <xdr:row>10</xdr:row>
      <xdr:rowOff>21600</xdr:rowOff>
    </xdr:from>
    <xdr:to>
      <xdr:col>14</xdr:col>
      <xdr:colOff>35280</xdr:colOff>
      <xdr:row>24</xdr:row>
      <xdr:rowOff>97560</xdr:rowOff>
    </xdr:to>
    <xdr:graphicFrame>
      <xdr:nvGraphicFramePr>
        <xdr:cNvPr id="3" name="Chart 1"/>
        <xdr:cNvGraphicFramePr/>
      </xdr:nvGraphicFramePr>
      <xdr:xfrm>
        <a:off x="4321080" y="1926360"/>
        <a:ext cx="4825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289800</xdr:colOff>
      <xdr:row>10</xdr:row>
      <xdr:rowOff>21600</xdr:rowOff>
    </xdr:from>
    <xdr:to>
      <xdr:col>14</xdr:col>
      <xdr:colOff>35280</xdr:colOff>
      <xdr:row>24</xdr:row>
      <xdr:rowOff>97560</xdr:rowOff>
    </xdr:to>
    <xdr:graphicFrame>
      <xdr:nvGraphicFramePr>
        <xdr:cNvPr id="4" name="Chart 1"/>
        <xdr:cNvGraphicFramePr/>
      </xdr:nvGraphicFramePr>
      <xdr:xfrm>
        <a:off x="4321080" y="1926360"/>
        <a:ext cx="4825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91440</xdr:colOff>
      <xdr:row>10</xdr:row>
      <xdr:rowOff>21600</xdr:rowOff>
    </xdr:from>
    <xdr:to>
      <xdr:col>13</xdr:col>
      <xdr:colOff>440280</xdr:colOff>
      <xdr:row>24</xdr:row>
      <xdr:rowOff>97560</xdr:rowOff>
    </xdr:to>
    <xdr:graphicFrame>
      <xdr:nvGraphicFramePr>
        <xdr:cNvPr id="5" name="Chart 1"/>
        <xdr:cNvGraphicFramePr/>
      </xdr:nvGraphicFramePr>
      <xdr:xfrm>
        <a:off x="4335120" y="1926360"/>
        <a:ext cx="47937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br-pwrc.usgs.gov/bbs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10" activeCellId="0" sqref="I10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1.14"/>
    <col collapsed="false" customWidth="true" hidden="false" outlineLevel="0" max="5" min="5" style="0" width="10"/>
    <col collapsed="false" customWidth="true" hidden="false" outlineLevel="0" max="6" min="6" style="0" width="11.29"/>
    <col collapsed="false" customWidth="true" hidden="false" outlineLevel="0" max="9" min="9" style="0" width="10.42"/>
    <col collapsed="false" customWidth="true" hidden="false" outlineLevel="0" max="10" min="10" style="0" width="13.14"/>
  </cols>
  <sheetData>
    <row r="1" customFormat="false" ht="15" hidden="false" customHeight="false" outlineLevel="0" collapsed="false">
      <c r="A1" s="0" t="s">
        <v>0</v>
      </c>
    </row>
    <row r="3" customFormat="false" ht="60" hidden="false" customHeight="false" outlineLevel="0" collapsed="false">
      <c r="A3" s="0" t="s">
        <v>1</v>
      </c>
      <c r="B3" s="1" t="s">
        <v>2</v>
      </c>
      <c r="C3" s="2" t="s">
        <v>3</v>
      </c>
      <c r="D3" s="2" t="s">
        <v>4</v>
      </c>
      <c r="E3" s="1" t="s">
        <v>5</v>
      </c>
      <c r="F3" s="1" t="s">
        <v>6</v>
      </c>
      <c r="G3" s="2" t="s">
        <v>3</v>
      </c>
      <c r="H3" s="2" t="s">
        <v>4</v>
      </c>
      <c r="I3" s="1" t="s">
        <v>5</v>
      </c>
      <c r="J3" s="1" t="s">
        <v>7</v>
      </c>
      <c r="K3" s="2"/>
    </row>
    <row r="4" customFormat="false" ht="15" hidden="false" customHeight="false" outlineLevel="0" collapsed="false">
      <c r="A4" s="0" t="s">
        <v>8</v>
      </c>
      <c r="B4" s="3" t="n">
        <v>3.57</v>
      </c>
      <c r="C4" s="3" t="n">
        <v>2.25</v>
      </c>
      <c r="D4" s="3" t="n">
        <v>4.45</v>
      </c>
      <c r="E4" s="3" t="s">
        <v>9</v>
      </c>
      <c r="F4" s="3" t="n">
        <v>5.42</v>
      </c>
      <c r="G4" s="3" t="n">
        <v>1.67</v>
      </c>
      <c r="H4" s="3" t="n">
        <v>7.85</v>
      </c>
      <c r="I4" s="0" t="s">
        <v>9</v>
      </c>
      <c r="J4" s="0" t="s">
        <v>10</v>
      </c>
    </row>
    <row r="5" customFormat="false" ht="15" hidden="false" customHeight="false" outlineLevel="0" collapsed="false">
      <c r="A5" s="0" t="s">
        <v>11</v>
      </c>
      <c r="B5" s="0" t="n">
        <v>8.32</v>
      </c>
      <c r="C5" s="0" t="n">
        <v>6.11</v>
      </c>
      <c r="D5" s="0" t="n">
        <v>9.69</v>
      </c>
      <c r="E5" s="0" t="s">
        <v>9</v>
      </c>
      <c r="F5" s="0" t="n">
        <v>13.24</v>
      </c>
      <c r="G5" s="0" t="n">
        <v>7.48</v>
      </c>
      <c r="H5" s="0" t="n">
        <v>17.83</v>
      </c>
      <c r="I5" s="0" t="s">
        <v>9</v>
      </c>
      <c r="J5" s="0" t="s">
        <v>10</v>
      </c>
    </row>
    <row r="6" customFormat="false" ht="15" hidden="false" customHeight="false" outlineLevel="0" collapsed="false">
      <c r="A6" s="0" t="s">
        <v>12</v>
      </c>
      <c r="B6" s="0" t="n">
        <v>-2.07</v>
      </c>
      <c r="C6" s="0" t="n">
        <v>-3.14</v>
      </c>
      <c r="D6" s="0" t="n">
        <v>-1.18</v>
      </c>
      <c r="E6" s="0" t="s">
        <v>13</v>
      </c>
      <c r="F6" s="0" t="n">
        <v>-1.3</v>
      </c>
      <c r="G6" s="0" t="n">
        <v>-3.68</v>
      </c>
      <c r="H6" s="0" t="n">
        <v>0.76</v>
      </c>
      <c r="I6" s="0" t="s">
        <v>10</v>
      </c>
      <c r="J6" s="0" t="s">
        <v>14</v>
      </c>
    </row>
    <row r="7" customFormat="false" ht="15" hidden="false" customHeight="false" outlineLevel="0" collapsed="false">
      <c r="A7" s="0" t="s">
        <v>15</v>
      </c>
      <c r="B7" s="0" t="n">
        <v>2.62</v>
      </c>
      <c r="C7" s="0" t="n">
        <v>2.25</v>
      </c>
      <c r="D7" s="0" t="n">
        <v>2.97</v>
      </c>
      <c r="E7" s="0" t="s">
        <v>9</v>
      </c>
      <c r="F7" s="0" t="n">
        <v>2.82</v>
      </c>
      <c r="G7" s="0" t="n">
        <v>1.75</v>
      </c>
      <c r="H7" s="0" t="n">
        <v>3.76</v>
      </c>
      <c r="I7" s="0" t="s">
        <v>9</v>
      </c>
      <c r="J7" s="0" t="s">
        <v>10</v>
      </c>
    </row>
    <row r="8" customFormat="false" ht="15" hidden="false" customHeight="false" outlineLevel="0" collapsed="false">
      <c r="A8" s="0" t="s">
        <v>16</v>
      </c>
      <c r="B8" s="0" t="n">
        <v>2.36</v>
      </c>
      <c r="C8" s="0" t="n">
        <v>0.84</v>
      </c>
      <c r="D8" s="0" t="n">
        <v>3.66</v>
      </c>
      <c r="E8" s="0" t="s">
        <v>9</v>
      </c>
      <c r="F8" s="0" t="n">
        <v>3.48</v>
      </c>
      <c r="G8" s="0" t="n">
        <v>-2.84</v>
      </c>
      <c r="H8" s="0" t="n">
        <v>6.66</v>
      </c>
      <c r="I8" s="0" t="s">
        <v>10</v>
      </c>
      <c r="J8" s="0" t="s">
        <v>17</v>
      </c>
    </row>
  </sheetData>
  <hyperlinks>
    <hyperlink ref="A1" r:id="rId1" display="BBS trends – from BBS web site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9.01171875" defaultRowHeight="15" zeroHeight="false" outlineLevelRow="0" outlineLevelCol="0"/>
  <cols>
    <col collapsed="false" customWidth="false" hidden="false" outlineLevel="0" max="1" min="1" style="4" width="9"/>
    <col collapsed="false" customWidth="true" hidden="false" outlineLevel="0" max="2" min="2" style="4" width="10.29"/>
    <col collapsed="false" customWidth="true" hidden="false" outlineLevel="0" max="7" min="7" style="0" width="8.57"/>
    <col collapsed="false" customWidth="true" hidden="false" outlineLevel="0" max="8" min="8" style="0" width="8.86"/>
    <col collapsed="false" customWidth="true" hidden="false" outlineLevel="0" max="9" min="9" style="0" width="10.85"/>
    <col collapsed="false" customWidth="true" hidden="false" outlineLevel="0" max="10" min="10" style="0" width="12.57"/>
    <col collapsed="false" customWidth="true" hidden="false" outlineLevel="0" max="12" min="12" style="0" width="12.71"/>
    <col collapsed="false" customWidth="true" hidden="false" outlineLevel="0" max="13" min="13" style="0" width="7"/>
    <col collapsed="false" customWidth="true" hidden="false" outlineLevel="0" max="14" min="14" style="0" width="8"/>
    <col collapsed="false" customWidth="true" hidden="false" outlineLevel="0" max="15" min="15" style="0" width="12.57"/>
  </cols>
  <sheetData>
    <row r="1" customFormat="false" ht="15" hidden="false" customHeight="false" outlineLevel="0" collapsed="false">
      <c r="A1" s="4" t="s">
        <v>18</v>
      </c>
      <c r="B1" s="4" t="s">
        <v>19</v>
      </c>
      <c r="C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 customFormat="false" ht="15" hidden="false" customHeight="false" outlineLevel="0" collapsed="false">
      <c r="A2" s="4" t="n">
        <v>1934</v>
      </c>
      <c r="B2" s="4" t="n">
        <v>0</v>
      </c>
      <c r="C2" s="0" t="n">
        <v>0.0777777777777778</v>
      </c>
      <c r="F2" s="0" t="s">
        <v>31</v>
      </c>
      <c r="G2" s="0" t="n">
        <f aca="false" t="array" ref="G2:G2">SUM((C2:C75-AVERAGE(C2:C75))^2)</f>
        <v>2.31610442443817</v>
      </c>
      <c r="H2" s="0" t="n">
        <v>0.3873</v>
      </c>
      <c r="I2" s="0" t="n">
        <f aca="false">73-K2</f>
        <v>72</v>
      </c>
      <c r="J2" s="0" t="n">
        <f aca="false">G2*(1-H2)</f>
        <v>1.41907718085327</v>
      </c>
      <c r="K2" s="0" t="n">
        <v>1</v>
      </c>
    </row>
    <row r="3" customFormat="false" ht="15" hidden="false" customHeight="false" outlineLevel="0" collapsed="false">
      <c r="A3" s="4" t="n">
        <v>1935</v>
      </c>
      <c r="B3" s="4" t="n">
        <v>1</v>
      </c>
      <c r="C3" s="0" t="n">
        <v>0.263399652098282</v>
      </c>
      <c r="F3" s="0" t="s">
        <v>32</v>
      </c>
      <c r="G3" s="5" t="n">
        <f aca="false">G$2</f>
        <v>2.31610442443817</v>
      </c>
      <c r="H3" s="5" t="n">
        <v>0.5159</v>
      </c>
      <c r="I3" s="5" t="n">
        <f aca="false">73-K3</f>
        <v>71</v>
      </c>
      <c r="J3" s="5" t="n">
        <f aca="false">G3*(1-H3)</f>
        <v>1.12122615187052</v>
      </c>
      <c r="K3" s="5" t="n">
        <v>2</v>
      </c>
      <c r="L3" s="5" t="n">
        <f aca="false">J2-J3</f>
        <v>0.297851028982748</v>
      </c>
      <c r="M3" s="5" t="n">
        <f aca="false">I2-I3</f>
        <v>1</v>
      </c>
      <c r="N3" s="5" t="n">
        <f aca="false">(L3/M3)/(J3/I3)</f>
        <v>18.860979136542</v>
      </c>
      <c r="O3" s="5" t="n">
        <f aca="false">FDIST(N3,M3,I3)</f>
        <v>4.58745728161812E-005</v>
      </c>
    </row>
    <row r="4" customFormat="false" ht="15" hidden="false" customHeight="false" outlineLevel="0" collapsed="false">
      <c r="A4" s="4" t="n">
        <v>1936</v>
      </c>
      <c r="B4" s="4" t="n">
        <v>2</v>
      </c>
      <c r="C4" s="0" t="n">
        <v>0.329495614035088</v>
      </c>
      <c r="F4" s="0" t="s">
        <v>33</v>
      </c>
      <c r="G4" s="0" t="n">
        <f aca="false">G$2</f>
        <v>2.31610442443817</v>
      </c>
      <c r="H4" s="0" t="n">
        <v>0.5216</v>
      </c>
      <c r="I4" s="0" t="n">
        <f aca="false">73-K4</f>
        <v>70</v>
      </c>
      <c r="J4" s="0" t="n">
        <f aca="false">G4*(1-H4)</f>
        <v>1.10802435665122</v>
      </c>
      <c r="K4" s="0" t="n">
        <v>3</v>
      </c>
      <c r="L4" s="0" t="n">
        <f aca="false">J3-J4</f>
        <v>0.013201795219298</v>
      </c>
      <c r="M4" s="0" t="n">
        <f aca="false">I3-I4</f>
        <v>1</v>
      </c>
      <c r="N4" s="0" t="n">
        <f aca="false">(L4/M4)/(J4/I4)</f>
        <v>0.834030100334476</v>
      </c>
      <c r="O4" s="0" t="n">
        <f aca="false">FDIST(N4,M4,I4)</f>
        <v>0.364244587952095</v>
      </c>
    </row>
    <row r="5" customFormat="false" ht="15" hidden="false" customHeight="false" outlineLevel="0" collapsed="false">
      <c r="A5" s="4" t="n">
        <v>1937</v>
      </c>
      <c r="B5" s="4" t="n">
        <v>3</v>
      </c>
      <c r="C5" s="0" t="n">
        <v>0.323646125116713</v>
      </c>
      <c r="F5" s="0" t="s">
        <v>34</v>
      </c>
      <c r="G5" s="0" t="n">
        <f aca="false">G$2</f>
        <v>2.31610442443817</v>
      </c>
      <c r="H5" s="0" t="n">
        <v>0.5224</v>
      </c>
      <c r="I5" s="0" t="n">
        <f aca="false">73-K5</f>
        <v>69</v>
      </c>
      <c r="J5" s="0" t="n">
        <f aca="false">G5*(1-H5)</f>
        <v>1.10617147311167</v>
      </c>
      <c r="K5" s="0" t="n">
        <v>4</v>
      </c>
      <c r="L5" s="0" t="n">
        <f aca="false">J4-J5</f>
        <v>0.0018528835395506</v>
      </c>
      <c r="M5" s="0" t="n">
        <f aca="false">I4-I5</f>
        <v>1</v>
      </c>
      <c r="N5" s="0" t="n">
        <f aca="false">(L5/M5)/(J5/I5)</f>
        <v>0.11557788944724</v>
      </c>
      <c r="O5" s="0" t="n">
        <f aca="false">FDIST(N5,M5,I5)</f>
        <v>0.734913765413383</v>
      </c>
    </row>
    <row r="6" customFormat="false" ht="15" hidden="false" customHeight="false" outlineLevel="0" collapsed="false">
      <c r="A6" s="4" t="n">
        <v>1938</v>
      </c>
      <c r="B6" s="4" t="n">
        <v>4</v>
      </c>
      <c r="C6" s="0" t="n">
        <v>0.251167471819646</v>
      </c>
      <c r="F6" s="0" t="s">
        <v>35</v>
      </c>
      <c r="G6" s="0" t="n">
        <f aca="false">G$2</f>
        <v>2.31610442443817</v>
      </c>
      <c r="H6" s="0" t="n">
        <v>0.5225</v>
      </c>
      <c r="I6" s="0" t="n">
        <f aca="false">73-K6</f>
        <v>68</v>
      </c>
      <c r="J6" s="0" t="n">
        <f aca="false">G6*(1-H6)</f>
        <v>1.10593986266922</v>
      </c>
      <c r="K6" s="0" t="n">
        <v>5</v>
      </c>
      <c r="L6" s="0" t="n">
        <f aca="false">J5-J6</f>
        <v>0.000231610442443575</v>
      </c>
      <c r="M6" s="0" t="n">
        <f aca="false">I5-I6</f>
        <v>1</v>
      </c>
      <c r="N6" s="0" t="n">
        <f aca="false">(L6/M6)/(J6/I6)</f>
        <v>0.0142408376963202</v>
      </c>
      <c r="O6" s="0" t="n">
        <f aca="false">FDIST(N6,M6,I6)</f>
        <v>0.905361827702882</v>
      </c>
    </row>
    <row r="7" customFormat="false" ht="15" hidden="false" customHeight="false" outlineLevel="0" collapsed="false">
      <c r="A7" s="4" t="n">
        <v>1939</v>
      </c>
      <c r="B7" s="4" t="n">
        <v>5</v>
      </c>
      <c r="C7" s="0" t="n">
        <v>0.299259259259259</v>
      </c>
    </row>
    <row r="8" customFormat="false" ht="15" hidden="false" customHeight="false" outlineLevel="0" collapsed="false">
      <c r="A8" s="4" t="n">
        <v>1940</v>
      </c>
      <c r="B8" s="4" t="n">
        <v>6</v>
      </c>
      <c r="C8" s="0" t="n">
        <v>0.130214692714693</v>
      </c>
      <c r="F8" s="0" t="s">
        <v>36</v>
      </c>
      <c r="N8" s="6"/>
    </row>
    <row r="9" customFormat="false" ht="15" hidden="false" customHeight="false" outlineLevel="0" collapsed="false">
      <c r="A9" s="4" t="n">
        <v>1941</v>
      </c>
      <c r="B9" s="4" t="n">
        <v>7</v>
      </c>
      <c r="C9" s="0" t="n">
        <v>0.27694109772423</v>
      </c>
      <c r="F9" s="0" t="s">
        <v>37</v>
      </c>
      <c r="G9" s="0" t="s">
        <v>38</v>
      </c>
      <c r="H9" s="0" t="s">
        <v>39</v>
      </c>
      <c r="N9" s="6"/>
    </row>
    <row r="10" customFormat="false" ht="15" hidden="false" customHeight="false" outlineLevel="0" collapsed="false">
      <c r="A10" s="4" t="n">
        <v>1945</v>
      </c>
      <c r="B10" s="4" t="n">
        <v>8</v>
      </c>
      <c r="C10" s="0" t="n">
        <v>0.321771771771772</v>
      </c>
      <c r="F10" s="0" t="n">
        <f aca="false" t="array" ref="F10:H10">LINEST(C2:C75, B2:B75^{1,2},TRUE(),FALSE())</f>
        <v>-0.000142146746596888</v>
      </c>
      <c r="G10" s="0" t="n">
        <v>0.0159256657873685</v>
      </c>
      <c r="H10" s="0" t="n">
        <v>0.180947210191538</v>
      </c>
    </row>
    <row r="11" customFormat="false" ht="15" hidden="false" customHeight="false" outlineLevel="0" collapsed="false">
      <c r="A11" s="4" t="n">
        <v>1946</v>
      </c>
      <c r="B11" s="4" t="n">
        <v>12</v>
      </c>
      <c r="C11" s="0" t="n">
        <v>0.28454415954416</v>
      </c>
    </row>
    <row r="12" customFormat="false" ht="15" hidden="false" customHeight="false" outlineLevel="0" collapsed="false">
      <c r="A12" s="4" t="n">
        <v>1947</v>
      </c>
      <c r="B12" s="4" t="n">
        <v>13</v>
      </c>
      <c r="C12" s="0" t="n">
        <v>0.416748935346496</v>
      </c>
      <c r="F12" s="0" t="s">
        <v>40</v>
      </c>
    </row>
    <row r="13" customFormat="false" ht="15" hidden="false" customHeight="false" outlineLevel="0" collapsed="false">
      <c r="A13" s="4" t="n">
        <v>1948</v>
      </c>
      <c r="B13" s="4" t="n">
        <v>14</v>
      </c>
      <c r="C13" s="0" t="n">
        <v>0.270032510996366</v>
      </c>
      <c r="F13" s="0" t="s">
        <v>38</v>
      </c>
      <c r="G13" s="0" t="s">
        <v>39</v>
      </c>
    </row>
    <row r="14" customFormat="false" ht="15" hidden="false" customHeight="false" outlineLevel="0" collapsed="false">
      <c r="A14" s="4" t="n">
        <v>1949</v>
      </c>
      <c r="B14" s="4" t="n">
        <v>15</v>
      </c>
      <c r="C14" s="0" t="n">
        <v>0.340940656565657</v>
      </c>
      <c r="F14" s="0" t="n">
        <f aca="false">2*F10</f>
        <v>-0.000284293493193777</v>
      </c>
      <c r="G14" s="0" t="n">
        <f aca="false">G10</f>
        <v>0.0159256657873685</v>
      </c>
    </row>
    <row r="15" customFormat="false" ht="15" hidden="false" customHeight="false" outlineLevel="0" collapsed="false">
      <c r="A15" s="4" t="n">
        <v>1950</v>
      </c>
      <c r="B15" s="4" t="n">
        <v>16</v>
      </c>
      <c r="C15" s="0" t="n">
        <v>0.504573170731707</v>
      </c>
    </row>
    <row r="16" customFormat="false" ht="15" hidden="false" customHeight="false" outlineLevel="0" collapsed="false">
      <c r="A16" s="4" t="n">
        <v>1951</v>
      </c>
      <c r="B16" s="4" t="n">
        <v>17</v>
      </c>
      <c r="C16" s="0" t="n">
        <v>0.400713213213213</v>
      </c>
    </row>
    <row r="17" customFormat="false" ht="15" hidden="false" customHeight="false" outlineLevel="0" collapsed="false">
      <c r="A17" s="4" t="n">
        <v>1952</v>
      </c>
      <c r="B17" s="4" t="n">
        <v>18</v>
      </c>
      <c r="C17" s="0" t="n">
        <v>0.482554200542005</v>
      </c>
    </row>
    <row r="18" customFormat="false" ht="15" hidden="false" customHeight="false" outlineLevel="0" collapsed="false">
      <c r="A18" s="4" t="n">
        <v>1953</v>
      </c>
      <c r="B18" s="4" t="n">
        <v>19</v>
      </c>
      <c r="C18" s="0" t="n">
        <v>0.416069199215267</v>
      </c>
    </row>
    <row r="19" customFormat="false" ht="15" hidden="false" customHeight="false" outlineLevel="0" collapsed="false">
      <c r="A19" s="4" t="n">
        <v>1954</v>
      </c>
      <c r="B19" s="4" t="n">
        <v>20</v>
      </c>
      <c r="C19" s="0" t="n">
        <v>0.442677626606198</v>
      </c>
    </row>
    <row r="20" customFormat="false" ht="15" hidden="false" customHeight="false" outlineLevel="0" collapsed="false">
      <c r="A20" s="4" t="n">
        <v>1955</v>
      </c>
      <c r="B20" s="4" t="n">
        <v>21</v>
      </c>
      <c r="C20" s="0" t="n">
        <v>0.520051085568327</v>
      </c>
    </row>
    <row r="21" customFormat="false" ht="15" hidden="false" customHeight="false" outlineLevel="0" collapsed="false">
      <c r="A21" s="4" t="n">
        <v>1956</v>
      </c>
      <c r="B21" s="4" t="n">
        <v>22</v>
      </c>
      <c r="C21" s="0" t="n">
        <v>0.458687830687831</v>
      </c>
    </row>
    <row r="22" customFormat="false" ht="15" hidden="false" customHeight="false" outlineLevel="0" collapsed="false">
      <c r="A22" s="4" t="n">
        <v>1957</v>
      </c>
      <c r="B22" s="4" t="n">
        <v>23</v>
      </c>
      <c r="C22" s="0" t="n">
        <v>0.52442405785429</v>
      </c>
    </row>
    <row r="23" customFormat="false" ht="15" hidden="false" customHeight="false" outlineLevel="0" collapsed="false">
      <c r="A23" s="4" t="n">
        <v>1958</v>
      </c>
      <c r="B23" s="4" t="n">
        <v>24</v>
      </c>
      <c r="C23" s="0" t="n">
        <v>0.496318607764391</v>
      </c>
    </row>
    <row r="24" customFormat="false" ht="15" hidden="false" customHeight="false" outlineLevel="0" collapsed="false">
      <c r="A24" s="4" t="n">
        <v>1959</v>
      </c>
      <c r="B24" s="4" t="n">
        <v>25</v>
      </c>
      <c r="C24" s="0" t="n">
        <v>0.452723214285714</v>
      </c>
    </row>
    <row r="25" customFormat="false" ht="15" hidden="false" customHeight="false" outlineLevel="0" collapsed="false">
      <c r="A25" s="4" t="n">
        <v>1960</v>
      </c>
      <c r="B25" s="4" t="n">
        <v>26</v>
      </c>
      <c r="C25" s="0" t="n">
        <v>0.370915032679739</v>
      </c>
    </row>
    <row r="26" customFormat="false" ht="15" hidden="false" customHeight="false" outlineLevel="0" collapsed="false">
      <c r="A26" s="4" t="n">
        <v>1961</v>
      </c>
      <c r="B26" s="4" t="n">
        <v>27</v>
      </c>
      <c r="C26" s="0" t="n">
        <v>0.402913279132791</v>
      </c>
    </row>
    <row r="27" customFormat="false" ht="15" hidden="false" customHeight="false" outlineLevel="0" collapsed="false">
      <c r="A27" s="4" t="n">
        <v>1962</v>
      </c>
      <c r="B27" s="4" t="n">
        <v>28</v>
      </c>
      <c r="C27" s="0" t="n">
        <v>0.45868660472319</v>
      </c>
    </row>
    <row r="28" customFormat="false" ht="15" hidden="false" customHeight="false" outlineLevel="0" collapsed="false">
      <c r="A28" s="4" t="n">
        <v>1963</v>
      </c>
      <c r="B28" s="4" t="n">
        <v>29</v>
      </c>
      <c r="C28" s="0" t="n">
        <v>0.246811868686869</v>
      </c>
    </row>
    <row r="29" customFormat="false" ht="15" hidden="false" customHeight="false" outlineLevel="0" collapsed="false">
      <c r="A29" s="4" t="n">
        <v>1964</v>
      </c>
      <c r="B29" s="4" t="n">
        <v>30</v>
      </c>
      <c r="C29" s="0" t="n">
        <v>0.425725647277371</v>
      </c>
    </row>
    <row r="30" customFormat="false" ht="15" hidden="false" customHeight="false" outlineLevel="0" collapsed="false">
      <c r="A30" s="4" t="n">
        <v>1965</v>
      </c>
      <c r="B30" s="4" t="n">
        <v>31</v>
      </c>
      <c r="C30" s="0" t="n">
        <v>0.617670682730924</v>
      </c>
    </row>
    <row r="31" customFormat="false" ht="15" hidden="false" customHeight="false" outlineLevel="0" collapsed="false">
      <c r="A31" s="4" t="n">
        <v>1966</v>
      </c>
      <c r="B31" s="4" t="n">
        <v>32</v>
      </c>
      <c r="C31" s="0" t="n">
        <v>0.779310344827586</v>
      </c>
    </row>
    <row r="32" customFormat="false" ht="15" hidden="false" customHeight="false" outlineLevel="0" collapsed="false">
      <c r="A32" s="4" t="n">
        <v>1967</v>
      </c>
      <c r="B32" s="4" t="n">
        <v>33</v>
      </c>
      <c r="C32" s="0" t="n">
        <v>0.695970695970696</v>
      </c>
    </row>
    <row r="33" customFormat="false" ht="15" hidden="false" customHeight="false" outlineLevel="0" collapsed="false">
      <c r="A33" s="4" t="n">
        <v>1968</v>
      </c>
      <c r="B33" s="4" t="n">
        <v>34</v>
      </c>
      <c r="C33" s="0" t="n">
        <v>0.409001956947162</v>
      </c>
    </row>
    <row r="34" customFormat="false" ht="15" hidden="false" customHeight="false" outlineLevel="0" collapsed="false">
      <c r="A34" s="4" t="n">
        <v>1969</v>
      </c>
      <c r="B34" s="4" t="n">
        <v>35</v>
      </c>
      <c r="C34" s="0" t="n">
        <v>0.448275862068966</v>
      </c>
    </row>
    <row r="35" customFormat="false" ht="15" hidden="false" customHeight="false" outlineLevel="0" collapsed="false">
      <c r="A35" s="4" t="n">
        <v>1970</v>
      </c>
      <c r="B35" s="4" t="n">
        <v>36</v>
      </c>
      <c r="C35" s="0" t="n">
        <v>0.782022471910112</v>
      </c>
    </row>
    <row r="36" customFormat="false" ht="15" hidden="false" customHeight="false" outlineLevel="0" collapsed="false">
      <c r="A36" s="4" t="n">
        <v>1971</v>
      </c>
      <c r="B36" s="4" t="n">
        <v>37</v>
      </c>
      <c r="C36" s="0" t="n">
        <v>0.835443037974684</v>
      </c>
    </row>
    <row r="37" customFormat="false" ht="15" hidden="false" customHeight="false" outlineLevel="0" collapsed="false">
      <c r="A37" s="4" t="n">
        <v>1972</v>
      </c>
      <c r="B37" s="4" t="n">
        <v>38</v>
      </c>
      <c r="C37" s="0" t="n">
        <v>0.649164677804296</v>
      </c>
    </row>
    <row r="38" customFormat="false" ht="15" hidden="false" customHeight="false" outlineLevel="0" collapsed="false">
      <c r="A38" s="4" t="n">
        <v>1973</v>
      </c>
      <c r="B38" s="4" t="n">
        <v>39</v>
      </c>
      <c r="C38" s="0" t="n">
        <v>0.681102362204724</v>
      </c>
    </row>
    <row r="39" customFormat="false" ht="15" hidden="false" customHeight="false" outlineLevel="0" collapsed="false">
      <c r="A39" s="4" t="n">
        <v>1974</v>
      </c>
      <c r="B39" s="4" t="n">
        <v>40</v>
      </c>
      <c r="C39" s="0" t="n">
        <v>0.344632768361582</v>
      </c>
    </row>
    <row r="40" customFormat="false" ht="15" hidden="false" customHeight="false" outlineLevel="0" collapsed="false">
      <c r="A40" s="4" t="n">
        <v>1975</v>
      </c>
      <c r="B40" s="4" t="n">
        <v>41</v>
      </c>
      <c r="C40" s="0" t="n">
        <v>0.4</v>
      </c>
    </row>
    <row r="41" customFormat="false" ht="15" hidden="false" customHeight="false" outlineLevel="0" collapsed="false">
      <c r="A41" s="4" t="n">
        <v>1976</v>
      </c>
      <c r="B41" s="4" t="n">
        <v>42</v>
      </c>
      <c r="C41" s="0" t="n">
        <v>0.563734290843806</v>
      </c>
    </row>
    <row r="42" customFormat="false" ht="15" hidden="false" customHeight="false" outlineLevel="0" collapsed="false">
      <c r="A42" s="4" t="n">
        <v>1977</v>
      </c>
      <c r="B42" s="4" t="n">
        <v>43</v>
      </c>
      <c r="C42" s="0" t="n">
        <v>0.623853211009174</v>
      </c>
    </row>
    <row r="43" customFormat="false" ht="15" hidden="false" customHeight="false" outlineLevel="0" collapsed="false">
      <c r="A43" s="4" t="n">
        <v>1978</v>
      </c>
      <c r="B43" s="4" t="n">
        <v>44</v>
      </c>
      <c r="C43" s="0" t="n">
        <v>0.578901633646159</v>
      </c>
    </row>
    <row r="44" customFormat="false" ht="15" hidden="false" customHeight="false" outlineLevel="0" collapsed="false">
      <c r="A44" s="4" t="n">
        <v>1979</v>
      </c>
      <c r="B44" s="4" t="n">
        <v>45</v>
      </c>
      <c r="C44" s="0" t="n">
        <v>0.582165605095541</v>
      </c>
    </row>
    <row r="45" customFormat="false" ht="15" hidden="false" customHeight="false" outlineLevel="0" collapsed="false">
      <c r="A45" s="4" t="n">
        <v>1980</v>
      </c>
      <c r="B45" s="4" t="n">
        <v>46</v>
      </c>
      <c r="C45" s="0" t="n">
        <v>0.413600891861761</v>
      </c>
    </row>
    <row r="46" customFormat="false" ht="15" hidden="false" customHeight="false" outlineLevel="0" collapsed="false">
      <c r="A46" s="4" t="n">
        <v>1981</v>
      </c>
      <c r="B46" s="4" t="n">
        <v>47</v>
      </c>
      <c r="C46" s="0" t="n">
        <v>0.653570019723866</v>
      </c>
    </row>
    <row r="47" customFormat="false" ht="15" hidden="false" customHeight="false" outlineLevel="0" collapsed="false">
      <c r="A47" s="4" t="n">
        <v>1982</v>
      </c>
      <c r="B47" s="4" t="n">
        <v>48</v>
      </c>
      <c r="C47" s="0" t="n">
        <v>0.517836979534227</v>
      </c>
    </row>
    <row r="48" customFormat="false" ht="15" hidden="false" customHeight="false" outlineLevel="0" collapsed="false">
      <c r="A48" s="4" t="n">
        <v>1983</v>
      </c>
      <c r="B48" s="4" t="n">
        <v>49</v>
      </c>
      <c r="C48" s="0" t="n">
        <v>0.516229985443959</v>
      </c>
    </row>
    <row r="49" customFormat="false" ht="15" hidden="false" customHeight="false" outlineLevel="0" collapsed="false">
      <c r="A49" s="4" t="n">
        <v>1984</v>
      </c>
      <c r="B49" s="4" t="n">
        <v>50</v>
      </c>
      <c r="C49" s="0" t="n">
        <v>0.637850477706296</v>
      </c>
    </row>
    <row r="50" customFormat="false" ht="15" hidden="false" customHeight="false" outlineLevel="0" collapsed="false">
      <c r="A50" s="4" t="n">
        <v>1985</v>
      </c>
      <c r="B50" s="4" t="n">
        <v>51</v>
      </c>
      <c r="C50" s="0" t="n">
        <v>0.527409349619492</v>
      </c>
    </row>
    <row r="51" customFormat="false" ht="15" hidden="false" customHeight="false" outlineLevel="0" collapsed="false">
      <c r="A51" s="4" t="n">
        <v>1986</v>
      </c>
      <c r="B51" s="4" t="n">
        <v>52</v>
      </c>
      <c r="C51" s="0" t="n">
        <v>1.024410430839</v>
      </c>
    </row>
    <row r="52" customFormat="false" ht="15" hidden="false" customHeight="false" outlineLevel="0" collapsed="false">
      <c r="A52" s="4" t="n">
        <v>1987</v>
      </c>
      <c r="B52" s="4" t="n">
        <v>53</v>
      </c>
      <c r="C52" s="0" t="n">
        <v>0.730163834022355</v>
      </c>
    </row>
    <row r="53" customFormat="false" ht="15" hidden="false" customHeight="false" outlineLevel="0" collapsed="false">
      <c r="A53" s="4" t="n">
        <v>1988</v>
      </c>
      <c r="B53" s="4" t="n">
        <v>54</v>
      </c>
      <c r="C53" s="0" t="n">
        <v>0.647417840375587</v>
      </c>
    </row>
    <row r="54" customFormat="false" ht="15" hidden="false" customHeight="false" outlineLevel="0" collapsed="false">
      <c r="A54" s="4" t="n">
        <v>1989</v>
      </c>
      <c r="B54" s="4" t="n">
        <v>55</v>
      </c>
      <c r="C54" s="0" t="n">
        <v>0.841972255499235</v>
      </c>
    </row>
    <row r="55" customFormat="false" ht="15" hidden="false" customHeight="false" outlineLevel="0" collapsed="false">
      <c r="A55" s="4" t="n">
        <v>1990</v>
      </c>
      <c r="B55" s="4" t="n">
        <v>56</v>
      </c>
      <c r="C55" s="0" t="n">
        <v>0.913200092958401</v>
      </c>
    </row>
    <row r="56" customFormat="false" ht="15" hidden="false" customHeight="false" outlineLevel="0" collapsed="false">
      <c r="A56" s="4" t="n">
        <v>1991</v>
      </c>
      <c r="B56" s="4" t="n">
        <v>57</v>
      </c>
      <c r="C56" s="0" t="n">
        <v>0.631242891962947</v>
      </c>
    </row>
    <row r="57" customFormat="false" ht="15" hidden="false" customHeight="false" outlineLevel="0" collapsed="false">
      <c r="A57" s="4" t="n">
        <v>1992</v>
      </c>
      <c r="B57" s="4" t="n">
        <v>58</v>
      </c>
      <c r="C57" s="0" t="n">
        <v>0.564868861767581</v>
      </c>
    </row>
    <row r="58" customFormat="false" ht="15" hidden="false" customHeight="false" outlineLevel="0" collapsed="false">
      <c r="A58" s="4" t="n">
        <v>1993</v>
      </c>
      <c r="B58" s="4" t="n">
        <v>59</v>
      </c>
      <c r="C58" s="0" t="n">
        <v>0.73608339964649</v>
      </c>
    </row>
    <row r="59" customFormat="false" ht="15" hidden="false" customHeight="false" outlineLevel="0" collapsed="false">
      <c r="A59" s="4" t="n">
        <v>1994</v>
      </c>
      <c r="B59" s="4" t="n">
        <v>60</v>
      </c>
      <c r="C59" s="0" t="n">
        <v>0.440814862126338</v>
      </c>
    </row>
    <row r="60" customFormat="false" ht="15" hidden="false" customHeight="false" outlineLevel="0" collapsed="false">
      <c r="A60" s="4" t="n">
        <v>1995</v>
      </c>
      <c r="B60" s="4" t="n">
        <v>61</v>
      </c>
      <c r="C60" s="0" t="n">
        <v>0.484879677284741</v>
      </c>
    </row>
    <row r="61" customFormat="false" ht="15" hidden="false" customHeight="false" outlineLevel="0" collapsed="false">
      <c r="A61" s="4" t="n">
        <v>1996</v>
      </c>
      <c r="B61" s="4" t="n">
        <v>62</v>
      </c>
      <c r="C61" s="0" t="n">
        <v>0.581288859015292</v>
      </c>
    </row>
    <row r="62" customFormat="false" ht="15" hidden="false" customHeight="false" outlineLevel="0" collapsed="false">
      <c r="A62" s="4" t="n">
        <v>1997</v>
      </c>
      <c r="B62" s="4" t="n">
        <v>63</v>
      </c>
      <c r="C62" s="0" t="n">
        <v>0.650852166479671</v>
      </c>
    </row>
    <row r="63" customFormat="false" ht="15" hidden="false" customHeight="false" outlineLevel="0" collapsed="false">
      <c r="A63" s="4" t="n">
        <v>1998</v>
      </c>
      <c r="B63" s="4" t="n">
        <v>64</v>
      </c>
      <c r="C63" s="0" t="n">
        <v>0.558832932771812</v>
      </c>
    </row>
    <row r="64" customFormat="false" ht="15" hidden="false" customHeight="false" outlineLevel="0" collapsed="false">
      <c r="A64" s="4" t="n">
        <v>1999</v>
      </c>
      <c r="B64" s="4" t="n">
        <v>65</v>
      </c>
      <c r="C64" s="0" t="n">
        <v>0.635017676824301</v>
      </c>
    </row>
    <row r="65" customFormat="false" ht="15" hidden="false" customHeight="false" outlineLevel="0" collapsed="false">
      <c r="A65" s="4" t="n">
        <v>2000</v>
      </c>
      <c r="B65" s="4" t="n">
        <v>66</v>
      </c>
      <c r="C65" s="0" t="n">
        <v>0.506381715642624</v>
      </c>
    </row>
    <row r="66" customFormat="false" ht="15" hidden="false" customHeight="false" outlineLevel="0" collapsed="false">
      <c r="A66" s="4" t="n">
        <v>2001</v>
      </c>
      <c r="B66" s="4" t="n">
        <v>67</v>
      </c>
      <c r="C66" s="0" t="n">
        <v>0.594704455395245</v>
      </c>
    </row>
    <row r="67" customFormat="false" ht="15" hidden="false" customHeight="false" outlineLevel="0" collapsed="false">
      <c r="A67" s="4" t="n">
        <v>2002</v>
      </c>
      <c r="B67" s="4" t="n">
        <v>68</v>
      </c>
      <c r="C67" s="0" t="n">
        <v>0.687505013560911</v>
      </c>
    </row>
    <row r="68" customFormat="false" ht="15" hidden="false" customHeight="false" outlineLevel="0" collapsed="false">
      <c r="A68" s="4" t="n">
        <v>2003</v>
      </c>
      <c r="B68" s="4" t="n">
        <v>69</v>
      </c>
      <c r="C68" s="0" t="n">
        <v>0.747939526413798</v>
      </c>
    </row>
    <row r="69" customFormat="false" ht="15" hidden="false" customHeight="false" outlineLevel="0" collapsed="false">
      <c r="A69" s="4" t="n">
        <v>2004</v>
      </c>
      <c r="B69" s="4" t="n">
        <v>70</v>
      </c>
      <c r="C69" s="0" t="n">
        <v>0.665485748268978</v>
      </c>
    </row>
    <row r="70" customFormat="false" ht="15" hidden="false" customHeight="false" outlineLevel="0" collapsed="false">
      <c r="A70" s="4" t="n">
        <v>2005</v>
      </c>
      <c r="B70" s="4" t="n">
        <v>71</v>
      </c>
      <c r="C70" s="0" t="n">
        <v>0.439814814814815</v>
      </c>
    </row>
    <row r="71" customFormat="false" ht="15" hidden="false" customHeight="false" outlineLevel="0" collapsed="false">
      <c r="A71" s="4" t="n">
        <v>2006</v>
      </c>
      <c r="B71" s="4" t="n">
        <v>72</v>
      </c>
      <c r="C71" s="0" t="n">
        <v>0.611255032183228</v>
      </c>
    </row>
    <row r="72" customFormat="false" ht="15" hidden="false" customHeight="false" outlineLevel="0" collapsed="false">
      <c r="A72" s="4" t="n">
        <v>2007</v>
      </c>
      <c r="B72" s="4" t="n">
        <v>73</v>
      </c>
      <c r="C72" s="0" t="n">
        <v>0.686005314437555</v>
      </c>
    </row>
    <row r="73" customFormat="false" ht="15" hidden="false" customHeight="false" outlineLevel="0" collapsed="false">
      <c r="A73" s="4" t="n">
        <v>2008</v>
      </c>
      <c r="B73" s="4" t="n">
        <v>74</v>
      </c>
      <c r="C73" s="0" t="n">
        <v>0.476855123674912</v>
      </c>
    </row>
    <row r="74" customFormat="false" ht="15" hidden="false" customHeight="false" outlineLevel="0" collapsed="false">
      <c r="A74" s="4" t="n">
        <v>2009</v>
      </c>
      <c r="B74" s="4" t="n">
        <v>75</v>
      </c>
      <c r="C74" s="0" t="n">
        <v>0.445539686536916</v>
      </c>
    </row>
    <row r="75" customFormat="false" ht="15" hidden="false" customHeight="false" outlineLevel="0" collapsed="false">
      <c r="A75" s="4" t="n">
        <v>2010</v>
      </c>
      <c r="B75" s="4" t="n">
        <v>76</v>
      </c>
      <c r="C75" s="0" t="n">
        <v>0.591695702671312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9.01171875" defaultRowHeight="15" zeroHeight="false" outlineLevelRow="0" outlineLevelCol="0"/>
  <cols>
    <col collapsed="false" customWidth="false" hidden="false" outlineLevel="0" max="1" min="1" style="4" width="9"/>
    <col collapsed="false" customWidth="true" hidden="false" outlineLevel="0" max="2" min="2" style="4" width="12.14"/>
  </cols>
  <sheetData>
    <row r="1" customFormat="false" ht="15" hidden="false" customHeight="false" outlineLevel="0" collapsed="false">
      <c r="A1" s="4" t="s">
        <v>18</v>
      </c>
      <c r="B1" s="4" t="s">
        <v>41</v>
      </c>
      <c r="C1" s="0" t="s">
        <v>42</v>
      </c>
      <c r="D1" s="0" t="s">
        <v>43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 customFormat="false" ht="13.8" hidden="false" customHeight="false" outlineLevel="0" collapsed="false">
      <c r="A2" s="4" t="n">
        <v>1934</v>
      </c>
      <c r="B2" s="4" t="n">
        <v>0</v>
      </c>
      <c r="C2" s="0" t="n">
        <v>0.0182098765432099</v>
      </c>
      <c r="D2" s="0" t="n">
        <f aca="false">F$14*B2^3 + G$14*B2^2+H$14*B2+I$14</f>
        <v>0.014122470513716</v>
      </c>
      <c r="F2" s="0" t="s">
        <v>31</v>
      </c>
      <c r="G2" s="0" t="n">
        <f aca="false" t="array" ref="G2:G2">SUM((C2:C75-AVERAGE(C2:C75))^2)</f>
        <v>0.113635839547895</v>
      </c>
      <c r="H2" s="0" t="n">
        <v>0.0019</v>
      </c>
      <c r="I2" s="0" t="n">
        <f aca="false">73-K2</f>
        <v>72</v>
      </c>
      <c r="J2" s="0" t="n">
        <f aca="false">G2*(1-H2)</f>
        <v>0.113419931452754</v>
      </c>
      <c r="K2" s="0" t="n">
        <v>1</v>
      </c>
    </row>
    <row r="3" customFormat="false" ht="13.8" hidden="false" customHeight="false" outlineLevel="0" collapsed="false">
      <c r="A3" s="4" t="n">
        <v>1935</v>
      </c>
      <c r="B3" s="4" t="n">
        <v>1</v>
      </c>
      <c r="C3" s="0" t="n">
        <v>0.0709665144596651</v>
      </c>
      <c r="D3" s="0" t="n">
        <f aca="false">F$14*B3^3 + G$14*B3^2+H$14*B3+I$14</f>
        <v>0.0127019464248222</v>
      </c>
      <c r="F3" s="0" t="s">
        <v>32</v>
      </c>
      <c r="G3" s="7" t="n">
        <f aca="false">G$2</f>
        <v>0.113635839547895</v>
      </c>
      <c r="H3" s="7" t="n">
        <v>0.2039</v>
      </c>
      <c r="I3" s="7" t="n">
        <f aca="false">73-K3</f>
        <v>71</v>
      </c>
      <c r="J3" s="7" t="n">
        <f aca="false">G3*(1-H3)</f>
        <v>0.0904654918640795</v>
      </c>
      <c r="K3" s="7" t="n">
        <v>2</v>
      </c>
      <c r="L3" s="7" t="n">
        <f aca="false">J2-J3</f>
        <v>0.0229544395886748</v>
      </c>
      <c r="M3" s="7" t="n">
        <f aca="false">I2-I3</f>
        <v>1</v>
      </c>
      <c r="N3" s="7" t="n">
        <f aca="false">(L3/M3)/(J3/I3)</f>
        <v>18.0153247079512</v>
      </c>
      <c r="O3" s="7" t="n">
        <f aca="false">FDIST(N3,M3,I3)</f>
        <v>6.52235483547321E-005</v>
      </c>
    </row>
    <row r="4" customFormat="false" ht="13.8" hidden="false" customHeight="false" outlineLevel="0" collapsed="false">
      <c r="A4" s="4" t="n">
        <v>1936</v>
      </c>
      <c r="B4" s="4" t="n">
        <v>2</v>
      </c>
      <c r="C4" s="0" t="n">
        <v>0.0444078947368421</v>
      </c>
      <c r="D4" s="0" t="n">
        <f aca="false">F$14*B4^3 + G$14*B4^2+H$14*B4+I$14</f>
        <v>0.0113517283299296</v>
      </c>
      <c r="F4" s="0" t="s">
        <v>33</v>
      </c>
      <c r="G4" s="0" t="n">
        <f aca="false">G$2</f>
        <v>0.113635839547895</v>
      </c>
      <c r="H4" s="0" t="n">
        <v>0.6083</v>
      </c>
      <c r="I4" s="0" t="n">
        <f aca="false">73-K4</f>
        <v>70</v>
      </c>
      <c r="J4" s="0" t="n">
        <f aca="false">G4*(1-H4)</f>
        <v>0.0445111583509106</v>
      </c>
      <c r="K4" s="0" t="n">
        <v>3</v>
      </c>
      <c r="L4" s="0" t="n">
        <f aca="false">J3-J4</f>
        <v>0.0459543335131689</v>
      </c>
      <c r="M4" s="0" t="n">
        <f aca="false">I3-I4</f>
        <v>1</v>
      </c>
      <c r="N4" s="0" t="n">
        <f aca="false">(L4/M4)/(J4/I4)</f>
        <v>72.2695940770999</v>
      </c>
      <c r="O4" s="0" t="n">
        <f aca="false">FDIST(N4,M4,I4)</f>
        <v>2.18154004536596E-012</v>
      </c>
    </row>
    <row r="5" customFormat="false" ht="13.8" hidden="false" customHeight="false" outlineLevel="0" collapsed="false">
      <c r="A5" s="4" t="n">
        <v>1937</v>
      </c>
      <c r="B5" s="4" t="n">
        <v>3</v>
      </c>
      <c r="C5" s="0" t="n">
        <v>0.021078431372549</v>
      </c>
      <c r="D5" s="0" t="n">
        <f aca="false">F$14*B5^3 + G$14*B5^2+H$14*B5+I$14</f>
        <v>0.0100703803815547</v>
      </c>
      <c r="F5" s="8" t="s">
        <v>34</v>
      </c>
      <c r="G5" s="8" t="n">
        <f aca="false">G$2</f>
        <v>0.113635839547895</v>
      </c>
      <c r="H5" s="8" t="n">
        <v>0.672</v>
      </c>
      <c r="I5" s="8" t="n">
        <f aca="false">73-K5</f>
        <v>69</v>
      </c>
      <c r="J5" s="8" t="n">
        <f aca="false">G5*(1-H5)</f>
        <v>0.0372725553717097</v>
      </c>
      <c r="K5" s="8" t="n">
        <v>4</v>
      </c>
      <c r="L5" s="8" t="n">
        <f aca="false">J4-J5</f>
        <v>0.00723860297920095</v>
      </c>
      <c r="M5" s="8" t="n">
        <f aca="false">I4-I5</f>
        <v>1</v>
      </c>
      <c r="N5" s="8" t="n">
        <f aca="false">(L5/M5)/(J5/I5)</f>
        <v>13.4003048780488</v>
      </c>
      <c r="O5" s="8" t="n">
        <f aca="false">FDIST(N5,M5,I5)</f>
        <v>0.000488464290185293</v>
      </c>
    </row>
    <row r="6" customFormat="false" ht="13.8" hidden="false" customHeight="false" outlineLevel="0" collapsed="false">
      <c r="A6" s="4" t="n">
        <v>1938</v>
      </c>
      <c r="B6" s="4" t="n">
        <v>4</v>
      </c>
      <c r="C6" s="0" t="n">
        <v>0.0360305958132045</v>
      </c>
      <c r="D6" s="0" t="n">
        <f aca="false">F$14*B6^3 + G$14*B6^2+H$14*B6+I$14</f>
        <v>0.00885646673221399</v>
      </c>
      <c r="F6" s="0" t="s">
        <v>35</v>
      </c>
      <c r="G6" s="0" t="n">
        <f aca="false">G$2</f>
        <v>0.113635839547895</v>
      </c>
      <c r="H6" s="0" t="n">
        <v>0.6725</v>
      </c>
      <c r="I6" s="0" t="n">
        <f aca="false">73-K6</f>
        <v>68</v>
      </c>
      <c r="J6" s="0" t="n">
        <f aca="false">G6*(1-H6)</f>
        <v>0.0372157374519357</v>
      </c>
      <c r="K6" s="0" t="n">
        <v>5</v>
      </c>
      <c r="L6" s="0" t="n">
        <f aca="false">J5-J6</f>
        <v>5.68179197739382E-005</v>
      </c>
      <c r="M6" s="0" t="n">
        <f aca="false">I5-I6</f>
        <v>1</v>
      </c>
      <c r="N6" s="0" t="n">
        <f aca="false">(L6/M6)/(J6/I6)</f>
        <v>0.103816793893113</v>
      </c>
      <c r="O6" s="0" t="n">
        <f aca="false">FDIST(N6,M6,I6)</f>
        <v>0.748285040291946</v>
      </c>
    </row>
    <row r="7" customFormat="false" ht="13.8" hidden="false" customHeight="false" outlineLevel="0" collapsed="false">
      <c r="A7" s="4" t="n">
        <v>1939</v>
      </c>
      <c r="B7" s="4" t="n">
        <v>5</v>
      </c>
      <c r="C7" s="0" t="n">
        <v>0.0525925925925926</v>
      </c>
      <c r="D7" s="0" t="n">
        <f aca="false">F$14*B7^3 + G$14*B7^2+H$14*B7+I$14</f>
        <v>0.00770855153442404</v>
      </c>
    </row>
    <row r="8" customFormat="false" ht="13.8" hidden="false" customHeight="false" outlineLevel="0" collapsed="false">
      <c r="A8" s="4" t="n">
        <v>1940</v>
      </c>
      <c r="B8" s="4" t="n">
        <v>6</v>
      </c>
      <c r="C8" s="0" t="n">
        <v>0.0466676841676842</v>
      </c>
      <c r="D8" s="0" t="n">
        <f aca="false">F$14*B8^3 + G$14*B8^2+H$14*B8+I$14</f>
        <v>0.00662519894070131</v>
      </c>
      <c r="F8" s="0" t="s">
        <v>36</v>
      </c>
    </row>
    <row r="9" customFormat="false" ht="13.8" hidden="false" customHeight="false" outlineLevel="0" collapsed="false">
      <c r="A9" s="4" t="n">
        <v>1941</v>
      </c>
      <c r="B9" s="4" t="n">
        <v>7</v>
      </c>
      <c r="C9" s="0" t="n">
        <v>0.0485609103078983</v>
      </c>
      <c r="D9" s="0" t="n">
        <f aca="false">F$14*B9^3 + G$14*B9^2+H$14*B9+I$14</f>
        <v>0.00560497310356231</v>
      </c>
      <c r="F9" s="0" t="s">
        <v>44</v>
      </c>
      <c r="G9" s="0" t="s">
        <v>45</v>
      </c>
      <c r="H9" s="0" t="s">
        <v>37</v>
      </c>
      <c r="I9" s="0" t="s">
        <v>38</v>
      </c>
      <c r="J9" s="0" t="s">
        <v>39</v>
      </c>
    </row>
    <row r="10" customFormat="false" ht="13.8" hidden="false" customHeight="false" outlineLevel="0" collapsed="false">
      <c r="A10" s="4" t="n">
        <v>1945</v>
      </c>
      <c r="B10" s="4" t="n">
        <v>8</v>
      </c>
      <c r="C10" s="0" t="n">
        <v>0.0500750750750751</v>
      </c>
      <c r="D10" s="0" t="n">
        <f aca="false">F$14*B10^3 + G$14*B10^2+H$14*B10+I$14</f>
        <v>0.00464643817552353</v>
      </c>
      <c r="F10" s="0" t="n">
        <f aca="false" t="array" ref="F10:J10">LINEST(C2:C75,B2:B75^{1,2,3,4},1,0)</f>
        <v>-5.98269784791329E-008</v>
      </c>
      <c r="G10" s="0" t="n">
        <v>1.19569735807868E-005</v>
      </c>
      <c r="H10" s="0" t="n">
        <v>-0.000728077850861152</v>
      </c>
      <c r="I10" s="0" t="n">
        <v>0.0141224705137163</v>
      </c>
      <c r="J10" s="0" t="n">
        <v>0.0100637081276776</v>
      </c>
    </row>
    <row r="11" customFormat="false" ht="13.8" hidden="false" customHeight="false" outlineLevel="0" collapsed="false">
      <c r="A11" s="4" t="n">
        <v>1946</v>
      </c>
      <c r="B11" s="4" t="n">
        <v>12</v>
      </c>
      <c r="C11" s="0" t="n">
        <v>0.0816951566951567</v>
      </c>
      <c r="D11" s="0" t="n">
        <f aca="false">F$14*B11^3 + G$14*B11^2+H$14*B11+I$14</f>
        <v>0.0014004906047007</v>
      </c>
    </row>
    <row r="12" customFormat="false" ht="13.8" hidden="false" customHeight="false" outlineLevel="0" collapsed="false">
      <c r="A12" s="4" t="n">
        <v>1947</v>
      </c>
      <c r="B12" s="4" t="n">
        <v>13</v>
      </c>
      <c r="C12" s="0" t="n">
        <v>0.116952187379017</v>
      </c>
      <c r="D12" s="0" t="n">
        <f aca="false">F$14*B12^3 + G$14*B12^2+H$14*B12+I$14</f>
        <v>0.000728872509910562</v>
      </c>
      <c r="F12" s="0" t="s">
        <v>40</v>
      </c>
    </row>
    <row r="13" customFormat="false" ht="13.8" hidden="false" customHeight="false" outlineLevel="0" collapsed="false">
      <c r="A13" s="4" t="n">
        <v>1948</v>
      </c>
      <c r="B13" s="4" t="n">
        <v>14</v>
      </c>
      <c r="C13" s="0" t="n">
        <v>0.0852935551730732</v>
      </c>
      <c r="D13" s="0" t="n">
        <f aca="false">F$14*B13^3 + G$14*B13^2+H$14*B13+I$14</f>
        <v>0.000110330239319658</v>
      </c>
      <c r="F13" s="0" t="s">
        <v>45</v>
      </c>
      <c r="G13" s="0" t="s">
        <v>37</v>
      </c>
      <c r="H13" s="0" t="s">
        <v>38</v>
      </c>
      <c r="I13" s="0" t="s">
        <v>39</v>
      </c>
    </row>
    <row r="14" customFormat="false" ht="13.8" hidden="false" customHeight="false" outlineLevel="0" collapsed="false">
      <c r="A14" s="4" t="n">
        <v>1949</v>
      </c>
      <c r="B14" s="4" t="n">
        <v>15</v>
      </c>
      <c r="C14" s="0" t="n">
        <v>0.111458333333333</v>
      </c>
      <c r="D14" s="0" t="n">
        <f aca="false">F$14*B14^3 + G$14*B14^2+H$14*B14+I$14</f>
        <v>-0.000456572054555515</v>
      </c>
      <c r="F14" s="0" t="n">
        <f aca="false">4*F10</f>
        <v>-2.39307913916527E-007</v>
      </c>
      <c r="G14" s="0" t="n">
        <f aca="false">3*G10</f>
        <v>3.58709207423599E-005</v>
      </c>
      <c r="H14" s="0" t="n">
        <f aca="false">2*H10</f>
        <v>-0.00145615570172228</v>
      </c>
      <c r="I14" s="0" t="n">
        <f aca="false">I10</f>
        <v>0.014122470513716</v>
      </c>
    </row>
    <row r="15" customFormat="false" ht="13.8" hidden="false" customHeight="false" outlineLevel="0" collapsed="false">
      <c r="A15" s="4" t="n">
        <v>1950</v>
      </c>
      <c r="B15" s="4" t="n">
        <v>16</v>
      </c>
      <c r="C15" s="0" t="n">
        <v>0.14800135501355</v>
      </c>
      <c r="D15" s="0" t="n">
        <f aca="false">F$14*B15^3 + G$14*B15^2+H$14*B15+I$14</f>
        <v>-0.000973270219198456</v>
      </c>
    </row>
    <row r="16" customFormat="false" ht="13.8" hidden="false" customHeight="false" outlineLevel="0" collapsed="false">
      <c r="A16" s="4" t="n">
        <v>1951</v>
      </c>
      <c r="B16" s="4" t="n">
        <v>17</v>
      </c>
      <c r="C16" s="0" t="n">
        <v>0.137575075075075</v>
      </c>
      <c r="D16" s="0" t="n">
        <f aca="false">F$14*B16^3 + G$14*B16^2+H$14*B16+I$14</f>
        <v>-0.00144120010209266</v>
      </c>
    </row>
    <row r="17" customFormat="false" ht="13.8" hidden="false" customHeight="false" outlineLevel="0" collapsed="false">
      <c r="A17" s="4" t="n">
        <v>1952</v>
      </c>
      <c r="B17" s="4" t="n">
        <v>18</v>
      </c>
      <c r="C17" s="0" t="n">
        <v>0.113143631436314</v>
      </c>
      <c r="D17" s="0" t="n">
        <f aca="false">F$14*B17^3 + G$14*B17^2+H$14*B17+I$14</f>
        <v>-0.00186179755072164</v>
      </c>
    </row>
    <row r="18" customFormat="false" ht="13.8" hidden="false" customHeight="false" outlineLevel="0" collapsed="false">
      <c r="A18" s="4" t="n">
        <v>1953</v>
      </c>
      <c r="B18" s="4" t="n">
        <v>19</v>
      </c>
      <c r="C18" s="0" t="n">
        <v>0.088808632067059</v>
      </c>
      <c r="D18" s="0" t="n">
        <f aca="false">F$14*B18^3 + G$14*B18^2+H$14*B18+I$14</f>
        <v>-0.00223649841256887</v>
      </c>
    </row>
    <row r="19" customFormat="false" ht="13.8" hidden="false" customHeight="false" outlineLevel="0" collapsed="false">
      <c r="A19" s="4" t="n">
        <v>1954</v>
      </c>
      <c r="B19" s="4" t="n">
        <v>20</v>
      </c>
      <c r="C19" s="0" t="n">
        <v>0.119520030234316</v>
      </c>
      <c r="D19" s="0" t="n">
        <f aca="false">F$14*B19^3 + G$14*B19^2+H$14*B19+I$14</f>
        <v>-0.00256673853511788</v>
      </c>
    </row>
    <row r="20" customFormat="false" ht="13.8" hidden="false" customHeight="false" outlineLevel="0" collapsed="false">
      <c r="A20" s="4" t="n">
        <v>1955</v>
      </c>
      <c r="B20" s="4" t="n">
        <v>21</v>
      </c>
      <c r="C20" s="0" t="n">
        <v>0.134701696770662</v>
      </c>
      <c r="D20" s="0" t="n">
        <f aca="false">F$14*B20^3 + G$14*B20^2+H$14*B20+I$14</f>
        <v>-0.00285395376585215</v>
      </c>
    </row>
    <row r="21" customFormat="false" ht="13.8" hidden="false" customHeight="false" outlineLevel="0" collapsed="false">
      <c r="A21" s="4" t="n">
        <v>1956</v>
      </c>
      <c r="B21" s="4" t="n">
        <v>22</v>
      </c>
      <c r="C21" s="0" t="n">
        <v>0.0724391534391534</v>
      </c>
      <c r="D21" s="0" t="n">
        <f aca="false">F$14*B21^3 + G$14*B21^2+H$14*B21+I$14</f>
        <v>-0.00309957995225517</v>
      </c>
    </row>
    <row r="22" customFormat="false" ht="13.8" hidden="false" customHeight="false" outlineLevel="0" collapsed="false">
      <c r="A22" s="4" t="n">
        <v>1957</v>
      </c>
      <c r="B22" s="4" t="n">
        <v>23</v>
      </c>
      <c r="C22" s="0" t="n">
        <v>0.0745893318567737</v>
      </c>
      <c r="D22" s="0" t="n">
        <f aca="false">F$14*B22^3 + G$14*B22^2+H$14*B22+I$14</f>
        <v>-0.00330505294181047</v>
      </c>
    </row>
    <row r="23" customFormat="false" ht="13.8" hidden="false" customHeight="false" outlineLevel="0" collapsed="false">
      <c r="A23" s="4" t="n">
        <v>1958</v>
      </c>
      <c r="B23" s="4" t="n">
        <v>24</v>
      </c>
      <c r="C23" s="0" t="n">
        <v>0.052710843373494</v>
      </c>
      <c r="D23" s="0" t="n">
        <f aca="false">F$14*B23^3 + G$14*B23^2+H$14*B23+I$14</f>
        <v>-0.00347180858200152</v>
      </c>
    </row>
    <row r="24" customFormat="false" ht="13.8" hidden="false" customHeight="false" outlineLevel="0" collapsed="false">
      <c r="A24" s="4" t="n">
        <v>1959</v>
      </c>
      <c r="B24" s="4" t="n">
        <v>25</v>
      </c>
      <c r="C24" s="0" t="n">
        <v>0.0561805555555556</v>
      </c>
      <c r="D24" s="0" t="n">
        <f aca="false">F$14*B24^3 + G$14*B24^2+H$14*B24+I$14</f>
        <v>-0.00360128272031183</v>
      </c>
    </row>
    <row r="25" customFormat="false" ht="13.8" hidden="false" customHeight="false" outlineLevel="0" collapsed="false">
      <c r="A25" s="4" t="n">
        <v>1960</v>
      </c>
      <c r="B25" s="4" t="n">
        <v>26</v>
      </c>
      <c r="C25" s="0" t="n">
        <v>0.0369281045751634</v>
      </c>
      <c r="D25" s="0" t="n">
        <f aca="false">F$14*B25^3 + G$14*B25^2+H$14*B25+I$14</f>
        <v>-0.0036949112042249</v>
      </c>
    </row>
    <row r="26" customFormat="false" ht="13.8" hidden="false" customHeight="false" outlineLevel="0" collapsed="false">
      <c r="A26" s="4" t="n">
        <v>1961</v>
      </c>
      <c r="B26" s="4" t="n">
        <v>27</v>
      </c>
      <c r="C26" s="0" t="n">
        <v>0.0410569105691057</v>
      </c>
      <c r="D26" s="0" t="n">
        <f aca="false">F$14*B26^3 + G$14*B26^2+H$14*B26+I$14</f>
        <v>-0.00375412988122423</v>
      </c>
    </row>
    <row r="27" customFormat="false" ht="13.8" hidden="false" customHeight="false" outlineLevel="0" collapsed="false">
      <c r="A27" s="4" t="n">
        <v>1962</v>
      </c>
      <c r="B27" s="4" t="n">
        <v>28</v>
      </c>
      <c r="C27" s="0" t="n">
        <v>0.0458865660085172</v>
      </c>
      <c r="D27" s="0" t="n">
        <f aca="false">F$14*B27^3 + G$14*B27^2+H$14*B27+I$14</f>
        <v>-0.00378037459879332</v>
      </c>
    </row>
    <row r="28" customFormat="false" ht="13.8" hidden="false" customHeight="false" outlineLevel="0" collapsed="false">
      <c r="A28" s="4" t="n">
        <v>1963</v>
      </c>
      <c r="B28" s="4" t="n">
        <v>29</v>
      </c>
      <c r="C28" s="0" t="n">
        <v>0.0172032828282828</v>
      </c>
      <c r="D28" s="0" t="n">
        <f aca="false">F$14*B28^3 + G$14*B28^2+H$14*B28+I$14</f>
        <v>-0.00377508120441566</v>
      </c>
    </row>
    <row r="29" customFormat="false" ht="13.8" hidden="false" customHeight="false" outlineLevel="0" collapsed="false">
      <c r="A29" s="4" t="n">
        <v>1964</v>
      </c>
      <c r="B29" s="4" t="n">
        <v>30</v>
      </c>
      <c r="C29" s="0" t="n">
        <v>0.0262103796586555</v>
      </c>
      <c r="D29" s="0" t="n">
        <f aca="false">F$14*B29^3 + G$14*B29^2+H$14*B29+I$14</f>
        <v>-0.00373968554557476</v>
      </c>
    </row>
    <row r="30" customFormat="false" ht="13.8" hidden="false" customHeight="false" outlineLevel="0" collapsed="false">
      <c r="A30" s="4" t="n">
        <v>1965</v>
      </c>
      <c r="B30" s="4" t="n">
        <v>31</v>
      </c>
      <c r="C30" s="0" t="n">
        <v>0.0398259705488621</v>
      </c>
      <c r="D30" s="0" t="n">
        <f aca="false">F$14*B30^3 + G$14*B30^2+H$14*B30+I$14</f>
        <v>-0.00367562346975411</v>
      </c>
    </row>
    <row r="31" customFormat="false" ht="13.8" hidden="false" customHeight="false" outlineLevel="0" collapsed="false">
      <c r="A31" s="4" t="n">
        <v>1966</v>
      </c>
      <c r="B31" s="4" t="n">
        <v>32</v>
      </c>
      <c r="C31" s="0" t="n">
        <v>0.0344827586206897</v>
      </c>
      <c r="D31" s="0" t="n">
        <f aca="false">F$14*B31^3 + G$14*B31^2+H$14*B31+I$14</f>
        <v>-0.00358433082443723</v>
      </c>
    </row>
    <row r="32" customFormat="false" ht="13.8" hidden="false" customHeight="false" outlineLevel="0" collapsed="false">
      <c r="A32" s="4" t="n">
        <v>1967</v>
      </c>
      <c r="B32" s="4" t="n">
        <v>33</v>
      </c>
      <c r="C32" s="0" t="n">
        <v>0.043956043956044</v>
      </c>
      <c r="D32" s="0" t="n">
        <f aca="false">F$14*B32^3 + G$14*B32^2+H$14*B32+I$14</f>
        <v>-0.00346724345710759</v>
      </c>
    </row>
    <row r="33" customFormat="false" ht="13.8" hidden="false" customHeight="false" outlineLevel="0" collapsed="false">
      <c r="A33" s="4" t="n">
        <v>1968</v>
      </c>
      <c r="B33" s="4" t="n">
        <v>34</v>
      </c>
      <c r="C33" s="0" t="n">
        <v>0.060665362035225</v>
      </c>
      <c r="D33" s="0" t="n">
        <f aca="false">F$14*B33^3 + G$14*B33^2+H$14*B33+I$14</f>
        <v>-0.0033257972152487</v>
      </c>
    </row>
    <row r="34" customFormat="false" ht="13.8" hidden="false" customHeight="false" outlineLevel="0" collapsed="false">
      <c r="A34" s="4" t="n">
        <v>1969</v>
      </c>
      <c r="B34" s="4" t="n">
        <v>35</v>
      </c>
      <c r="C34" s="0" t="n">
        <v>0.0374005305039788</v>
      </c>
      <c r="D34" s="0" t="n">
        <f aca="false">F$14*B34^3 + G$14*B34^2+H$14*B34+I$14</f>
        <v>-0.00316142794634408</v>
      </c>
    </row>
    <row r="35" customFormat="false" ht="13.8" hidden="false" customHeight="false" outlineLevel="0" collapsed="false">
      <c r="A35" s="4" t="n">
        <v>1970</v>
      </c>
      <c r="B35" s="4" t="n">
        <v>36</v>
      </c>
      <c r="C35" s="0" t="n">
        <v>0.0449438202247191</v>
      </c>
      <c r="D35" s="0" t="n">
        <f aca="false">F$14*B35^3 + G$14*B35^2+H$14*B35+I$14</f>
        <v>-0.00297557149787719</v>
      </c>
    </row>
    <row r="36" customFormat="false" ht="13.8" hidden="false" customHeight="false" outlineLevel="0" collapsed="false">
      <c r="A36" s="4" t="n">
        <v>1971</v>
      </c>
      <c r="B36" s="4" t="n">
        <v>37</v>
      </c>
      <c r="C36" s="0" t="n">
        <v>0.0379746835443038</v>
      </c>
      <c r="D36" s="0" t="n">
        <f aca="false">F$14*B36^3 + G$14*B36^2+H$14*B36+I$14</f>
        <v>-0.00276966371733156</v>
      </c>
    </row>
    <row r="37" customFormat="false" ht="13.8" hidden="false" customHeight="false" outlineLevel="0" collapsed="false">
      <c r="A37" s="4" t="n">
        <v>1972</v>
      </c>
      <c r="B37" s="4" t="n">
        <v>38</v>
      </c>
      <c r="C37" s="0" t="n">
        <v>0.0214797136038186</v>
      </c>
      <c r="D37" s="0" t="n">
        <f aca="false">F$14*B37^3 + G$14*B37^2+H$14*B37+I$14</f>
        <v>-0.00254514045219068</v>
      </c>
    </row>
    <row r="38" customFormat="false" ht="13.8" hidden="false" customHeight="false" outlineLevel="0" collapsed="false">
      <c r="A38" s="4" t="n">
        <v>1973</v>
      </c>
      <c r="B38" s="4" t="n">
        <v>39</v>
      </c>
      <c r="C38" s="0" t="n">
        <v>0.0177165354330709</v>
      </c>
      <c r="D38" s="0" t="n">
        <f aca="false">F$14*B38^3 + G$14*B38^2+H$14*B38+I$14</f>
        <v>-0.00230343754993805</v>
      </c>
    </row>
    <row r="39" customFormat="false" ht="13.8" hidden="false" customHeight="false" outlineLevel="0" collapsed="false">
      <c r="A39" s="4" t="n">
        <v>1974</v>
      </c>
      <c r="B39" s="4" t="n">
        <v>40</v>
      </c>
      <c r="C39" s="0" t="n">
        <v>0.0188323917137476</v>
      </c>
      <c r="D39" s="0" t="n">
        <f aca="false">F$14*B39^3 + G$14*B39^2+H$14*B39+I$14</f>
        <v>-0.00204599085805715</v>
      </c>
    </row>
    <row r="40" customFormat="false" ht="13.8" hidden="false" customHeight="false" outlineLevel="0" collapsed="false">
      <c r="A40" s="4" t="n">
        <v>1975</v>
      </c>
      <c r="B40" s="4" t="n">
        <v>41</v>
      </c>
      <c r="C40" s="0" t="n">
        <v>0.0306122448979592</v>
      </c>
      <c r="D40" s="0" t="n">
        <f aca="false">F$14*B40^3 + G$14*B40^2+H$14*B40+I$14</f>
        <v>-0.00177423622403152</v>
      </c>
    </row>
    <row r="41" customFormat="false" ht="13.8" hidden="false" customHeight="false" outlineLevel="0" collapsed="false">
      <c r="A41" s="4" t="n">
        <v>1976</v>
      </c>
      <c r="B41" s="4" t="n">
        <v>42</v>
      </c>
      <c r="C41" s="0" t="n">
        <v>0.0233393177737881</v>
      </c>
      <c r="D41" s="0" t="n">
        <f aca="false">F$14*B41^3 + G$14*B41^2+H$14*B41+I$14</f>
        <v>-0.00148960949534462</v>
      </c>
    </row>
    <row r="42" customFormat="false" ht="13.8" hidden="false" customHeight="false" outlineLevel="0" collapsed="false">
      <c r="A42" s="4" t="n">
        <v>1977</v>
      </c>
      <c r="B42" s="4" t="n">
        <v>43</v>
      </c>
      <c r="C42" s="0" t="n">
        <v>0.0220183486238532</v>
      </c>
      <c r="D42" s="0" t="n">
        <f aca="false">F$14*B42^3 + G$14*B42^2+H$14*B42+I$14</f>
        <v>-0.00119354651947997</v>
      </c>
    </row>
    <row r="43" customFormat="false" ht="13.8" hidden="false" customHeight="false" outlineLevel="0" collapsed="false">
      <c r="A43" s="4" t="n">
        <v>1978</v>
      </c>
      <c r="B43" s="4" t="n">
        <v>44</v>
      </c>
      <c r="C43" s="0" t="n">
        <v>0.0306569343065693</v>
      </c>
      <c r="D43" s="0" t="n">
        <f aca="false">F$14*B43^3 + G$14*B43^2+H$14*B43+I$14</f>
        <v>-0.000887483143921066</v>
      </c>
    </row>
    <row r="44" customFormat="false" ht="13.8" hidden="false" customHeight="false" outlineLevel="0" collapsed="false">
      <c r="A44" s="4" t="n">
        <v>1979</v>
      </c>
      <c r="B44" s="4" t="n">
        <v>45</v>
      </c>
      <c r="C44" s="0" t="n">
        <v>0.0101910828025478</v>
      </c>
      <c r="D44" s="0" t="n">
        <f aca="false">F$14*B44^3 + G$14*B44^2+H$14*B44+I$14</f>
        <v>-0.000572855216151408</v>
      </c>
    </row>
    <row r="45" customFormat="false" ht="13.8" hidden="false" customHeight="false" outlineLevel="0" collapsed="false">
      <c r="A45" s="4" t="n">
        <v>1980</v>
      </c>
      <c r="B45" s="4" t="n">
        <v>46</v>
      </c>
      <c r="C45" s="0" t="n">
        <v>0.0111482720178372</v>
      </c>
      <c r="D45" s="0" t="n">
        <f aca="false">F$14*B45^3 + G$14*B45^2+H$14*B45+I$14</f>
        <v>-0.000251098583654486</v>
      </c>
    </row>
    <row r="46" customFormat="false" ht="13.8" hidden="false" customHeight="false" outlineLevel="0" collapsed="false">
      <c r="A46" s="4" t="n">
        <v>1981</v>
      </c>
      <c r="B46" s="4" t="n">
        <v>47</v>
      </c>
      <c r="C46" s="0" t="n">
        <v>0.0168047337278107</v>
      </c>
      <c r="D46" s="0" t="n">
        <f aca="false">F$14*B46^3 + G$14*B46^2+H$14*B46+I$14</f>
        <v>7.63509060862002E-005</v>
      </c>
    </row>
    <row r="47" customFormat="false" ht="13.8" hidden="false" customHeight="false" outlineLevel="0" collapsed="false">
      <c r="A47" s="4" t="n">
        <v>1982</v>
      </c>
      <c r="B47" s="4" t="n">
        <v>48</v>
      </c>
      <c r="C47" s="0" t="n">
        <v>0.0126146788990826</v>
      </c>
      <c r="D47" s="0" t="n">
        <f aca="false">F$14*B47^3 + G$14*B47^2+H$14*B47+I$14</f>
        <v>0.000408057405587114</v>
      </c>
    </row>
    <row r="48" customFormat="false" ht="13.8" hidden="false" customHeight="false" outlineLevel="0" collapsed="false">
      <c r="A48" s="4" t="n">
        <v>1983</v>
      </c>
      <c r="B48" s="4" t="n">
        <v>49</v>
      </c>
      <c r="C48" s="0" t="n">
        <v>0.0149719276356831</v>
      </c>
      <c r="D48" s="0" t="n">
        <f aca="false">F$14*B48^3 + G$14*B48^2+H$14*B48+I$14</f>
        <v>0.000742585067364817</v>
      </c>
    </row>
    <row r="49" customFormat="false" ht="13.8" hidden="false" customHeight="false" outlineLevel="0" collapsed="false">
      <c r="A49" s="4" t="n">
        <v>1984</v>
      </c>
      <c r="B49" s="4" t="n">
        <v>50</v>
      </c>
      <c r="C49" s="0" t="n">
        <v>0.01956745623069</v>
      </c>
      <c r="D49" s="0" t="n">
        <f aca="false">F$14*B49^3 + G$14*B49^2+H$14*B49+I$14</f>
        <v>0.0010784980439358</v>
      </c>
    </row>
    <row r="50" customFormat="false" ht="13.8" hidden="false" customHeight="false" outlineLevel="0" collapsed="false">
      <c r="A50" s="4" t="n">
        <v>1985</v>
      </c>
      <c r="B50" s="4" t="n">
        <v>51</v>
      </c>
      <c r="C50" s="0" t="n">
        <v>0.0255164034021871</v>
      </c>
      <c r="D50" s="0" t="n">
        <f aca="false">F$14*B50^3 + G$14*B50^2+H$14*B50+I$14</f>
        <v>0.00141436048781651</v>
      </c>
    </row>
    <row r="51" customFormat="false" ht="13.8" hidden="false" customHeight="false" outlineLevel="0" collapsed="false">
      <c r="A51" s="4" t="n">
        <v>1986</v>
      </c>
      <c r="B51" s="4" t="n">
        <v>52</v>
      </c>
      <c r="C51" s="0" t="n">
        <v>0.028968253968254</v>
      </c>
      <c r="D51" s="0" t="n">
        <f aca="false">F$14*B51^3 + G$14*B51^2+H$14*B51+I$14</f>
        <v>0.00174873655152349</v>
      </c>
    </row>
    <row r="52" customFormat="false" ht="13.8" hidden="false" customHeight="false" outlineLevel="0" collapsed="false">
      <c r="A52" s="4" t="n">
        <v>1987</v>
      </c>
      <c r="B52" s="4" t="n">
        <v>53</v>
      </c>
      <c r="C52" s="0" t="n">
        <v>0.0260807431225438</v>
      </c>
      <c r="D52" s="0" t="n">
        <f aca="false">F$14*B52^3 + G$14*B52^2+H$14*B52+I$14</f>
        <v>0.00208019038757322</v>
      </c>
    </row>
    <row r="53" customFormat="false" ht="13.8" hidden="false" customHeight="false" outlineLevel="0" collapsed="false">
      <c r="A53" s="4" t="n">
        <v>1988</v>
      </c>
      <c r="B53" s="4" t="n">
        <v>54</v>
      </c>
      <c r="C53" s="0" t="n">
        <v>0.0223340040241449</v>
      </c>
      <c r="D53" s="0" t="n">
        <f aca="false">F$14*B53^3 + G$14*B53^2+H$14*B53+I$14</f>
        <v>0.00240728614848224</v>
      </c>
    </row>
    <row r="54" customFormat="false" ht="13.8" hidden="false" customHeight="false" outlineLevel="0" collapsed="false">
      <c r="A54" s="4" t="n">
        <v>1989</v>
      </c>
      <c r="B54" s="4" t="n">
        <v>55</v>
      </c>
      <c r="C54" s="0" t="n">
        <v>0.0308499475341028</v>
      </c>
      <c r="D54" s="0" t="n">
        <f aca="false">F$14*B54^3 + G$14*B54^2+H$14*B54+I$14</f>
        <v>0.00272858798676702</v>
      </c>
    </row>
    <row r="55" customFormat="false" ht="13.8" hidden="false" customHeight="false" outlineLevel="0" collapsed="false">
      <c r="A55" s="4" t="n">
        <v>1990</v>
      </c>
      <c r="B55" s="4" t="n">
        <v>56</v>
      </c>
      <c r="C55" s="0" t="n">
        <v>0.0261832829808661</v>
      </c>
      <c r="D55" s="0" t="n">
        <f aca="false">F$14*B55^3 + G$14*B55^2+H$14*B55+I$14</f>
        <v>0.00304266005494406</v>
      </c>
    </row>
    <row r="56" customFormat="false" ht="13.8" hidden="false" customHeight="false" outlineLevel="0" collapsed="false">
      <c r="A56" s="4" t="n">
        <v>1991</v>
      </c>
      <c r="B56" s="4" t="n">
        <v>57</v>
      </c>
      <c r="C56" s="0" t="n">
        <v>0.0367092756473287</v>
      </c>
      <c r="D56" s="0" t="n">
        <f aca="false">F$14*B56^3 + G$14*B56^2+H$14*B56+I$14</f>
        <v>0.00334806650552987</v>
      </c>
    </row>
    <row r="57" customFormat="false" ht="13.8" hidden="false" customHeight="false" outlineLevel="0" collapsed="false">
      <c r="A57" s="4" t="n">
        <v>1992</v>
      </c>
      <c r="B57" s="4" t="n">
        <v>58</v>
      </c>
      <c r="C57" s="0" t="n">
        <v>0.0352822580645161</v>
      </c>
      <c r="D57" s="0" t="n">
        <f aca="false">F$14*B57^3 + G$14*B57^2+H$14*B57+I$14</f>
        <v>0.00364337149104094</v>
      </c>
    </row>
    <row r="58" customFormat="false" ht="13.8" hidden="false" customHeight="false" outlineLevel="0" collapsed="false">
      <c r="A58" s="4" t="n">
        <v>1993</v>
      </c>
      <c r="B58" s="4" t="n">
        <v>59</v>
      </c>
      <c r="C58" s="0" t="n">
        <v>0.0422456920511395</v>
      </c>
      <c r="D58" s="0" t="n">
        <f aca="false">F$14*B58^3 + G$14*B58^2+H$14*B58+I$14</f>
        <v>0.00392713916399378</v>
      </c>
    </row>
    <row r="59" customFormat="false" ht="13.8" hidden="false" customHeight="false" outlineLevel="0" collapsed="false">
      <c r="A59" s="4" t="n">
        <v>1994</v>
      </c>
      <c r="B59" s="4" t="n">
        <v>60</v>
      </c>
      <c r="C59" s="0" t="n">
        <v>0.039344262295082</v>
      </c>
      <c r="D59" s="0" t="n">
        <f aca="false">F$14*B59^3 + G$14*B59^2+H$14*B59+I$14</f>
        <v>0.0041979336769049</v>
      </c>
    </row>
    <row r="60" customFormat="false" ht="13.8" hidden="false" customHeight="false" outlineLevel="0" collapsed="false">
      <c r="A60" s="4" t="n">
        <v>1995</v>
      </c>
      <c r="B60" s="4" t="n">
        <v>61</v>
      </c>
      <c r="C60" s="0" t="n">
        <v>0.0522557611165206</v>
      </c>
      <c r="D60" s="0" t="n">
        <f aca="false">F$14*B60^3 + G$14*B60^2+H$14*B60+I$14</f>
        <v>0.00445431918229077</v>
      </c>
    </row>
    <row r="61" customFormat="false" ht="13.8" hidden="false" customHeight="false" outlineLevel="0" collapsed="false">
      <c r="A61" s="4" t="n">
        <v>1996</v>
      </c>
      <c r="B61" s="4" t="n">
        <v>62</v>
      </c>
      <c r="C61" s="0" t="n">
        <v>0.039279112754159</v>
      </c>
      <c r="D61" s="0" t="n">
        <f aca="false">F$14*B61^3 + G$14*B61^2+H$14*B61+I$14</f>
        <v>0.00469485983266794</v>
      </c>
    </row>
    <row r="62" customFormat="false" ht="13.8" hidden="false" customHeight="false" outlineLevel="0" collapsed="false">
      <c r="A62" s="4" t="n">
        <v>1997</v>
      </c>
      <c r="B62" s="4" t="n">
        <v>63</v>
      </c>
      <c r="C62" s="0" t="n">
        <v>0.0536308983175468</v>
      </c>
      <c r="D62" s="0" t="n">
        <f aca="false">F$14*B62^3 + G$14*B62^2+H$14*B62+I$14</f>
        <v>0.00491811978055286</v>
      </c>
    </row>
    <row r="63" customFormat="false" ht="13.8" hidden="false" customHeight="false" outlineLevel="0" collapsed="false">
      <c r="A63" s="4" t="n">
        <v>1998</v>
      </c>
      <c r="B63" s="4" t="n">
        <v>64</v>
      </c>
      <c r="C63" s="0" t="n">
        <v>0.0577249575551783</v>
      </c>
      <c r="D63" s="0" t="n">
        <f aca="false">F$14*B63^3 + G$14*B63^2+H$14*B63+I$14</f>
        <v>0.00512266317846206</v>
      </c>
    </row>
    <row r="64" customFormat="false" ht="13.8" hidden="false" customHeight="false" outlineLevel="0" collapsed="false">
      <c r="A64" s="4" t="n">
        <v>1999</v>
      </c>
      <c r="B64" s="4" t="n">
        <v>65</v>
      </c>
      <c r="C64" s="0" t="n">
        <v>0.0707581227436823</v>
      </c>
      <c r="D64" s="0" t="n">
        <f aca="false">F$14*B64^3 + G$14*B64^2+H$14*B64+I$14</f>
        <v>0.00530705417891203</v>
      </c>
    </row>
    <row r="65" customFormat="false" ht="13.8" hidden="false" customHeight="false" outlineLevel="0" collapsed="false">
      <c r="A65" s="4" t="n">
        <v>2000</v>
      </c>
      <c r="B65" s="4" t="n">
        <v>66</v>
      </c>
      <c r="C65" s="0" t="n">
        <v>0.0483823092905907</v>
      </c>
      <c r="D65" s="0" t="n">
        <f aca="false">F$14*B65^3 + G$14*B65^2+H$14*B65+I$14</f>
        <v>0.00546985693441928</v>
      </c>
    </row>
    <row r="66" customFormat="false" ht="13.8" hidden="false" customHeight="false" outlineLevel="0" collapsed="false">
      <c r="A66" s="4" t="n">
        <v>2001</v>
      </c>
      <c r="B66" s="4" t="n">
        <v>67</v>
      </c>
      <c r="C66" s="0" t="n">
        <v>0.0581483268983269</v>
      </c>
      <c r="D66" s="0" t="n">
        <f aca="false">F$14*B66^3 + G$14*B66^2+H$14*B66+I$14</f>
        <v>0.00560963559750029</v>
      </c>
    </row>
    <row r="67" customFormat="false" ht="13.8" hidden="false" customHeight="false" outlineLevel="0" collapsed="false">
      <c r="A67" s="4" t="n">
        <v>2002</v>
      </c>
      <c r="B67" s="4" t="n">
        <v>68</v>
      </c>
      <c r="C67" s="0" t="n">
        <v>0.151112120393784</v>
      </c>
      <c r="D67" s="0" t="n">
        <f aca="false">F$14*B67^3 + G$14*B67^2+H$14*B67+I$14</f>
        <v>0.0057249543206716</v>
      </c>
    </row>
    <row r="68" customFormat="false" ht="13.8" hidden="false" customHeight="false" outlineLevel="0" collapsed="false">
      <c r="A68" s="4" t="n">
        <v>2003</v>
      </c>
      <c r="B68" s="4" t="n">
        <v>69</v>
      </c>
      <c r="C68" s="0" t="n">
        <v>0.138317757009346</v>
      </c>
      <c r="D68" s="0" t="n">
        <f aca="false">F$14*B68^3 + G$14*B68^2+H$14*B68+I$14</f>
        <v>0.00581437725644965</v>
      </c>
    </row>
    <row r="69" customFormat="false" ht="13.8" hidden="false" customHeight="false" outlineLevel="0" collapsed="false">
      <c r="A69" s="4" t="n">
        <v>2004</v>
      </c>
      <c r="B69" s="4" t="n">
        <v>70</v>
      </c>
      <c r="C69" s="0" t="n">
        <v>0.0805063506223185</v>
      </c>
      <c r="D69" s="0" t="n">
        <f aca="false">F$14*B69^3 + G$14*B69^2+H$14*B69+I$14</f>
        <v>0.00587646855735103</v>
      </c>
    </row>
    <row r="70" customFormat="false" ht="13.8" hidden="false" customHeight="false" outlineLevel="0" collapsed="false">
      <c r="A70" s="4" t="n">
        <v>2005</v>
      </c>
      <c r="B70" s="4" t="n">
        <v>71</v>
      </c>
      <c r="C70" s="0" t="n">
        <v>0.0763888888888889</v>
      </c>
      <c r="D70" s="0" t="n">
        <f aca="false">F$14*B70^3 + G$14*B70^2+H$14*B70+I$14</f>
        <v>0.00590979237589215</v>
      </c>
    </row>
    <row r="71" customFormat="false" ht="13.8" hidden="false" customHeight="false" outlineLevel="0" collapsed="false">
      <c r="A71" s="4" t="n">
        <v>2006</v>
      </c>
      <c r="B71" s="4" t="n">
        <v>72</v>
      </c>
      <c r="C71" s="0" t="n">
        <v>0.0726795096322242</v>
      </c>
      <c r="D71" s="0" t="n">
        <f aca="false">F$14*B71^3 + G$14*B71^2+H$14*B71+I$14</f>
        <v>0.00591291286458955</v>
      </c>
    </row>
    <row r="72" customFormat="false" ht="13.8" hidden="false" customHeight="false" outlineLevel="0" collapsed="false">
      <c r="A72" s="4" t="n">
        <v>2007</v>
      </c>
      <c r="B72" s="4" t="n">
        <v>73</v>
      </c>
      <c r="C72" s="0" t="n">
        <v>0.0932979037496309</v>
      </c>
      <c r="D72" s="0" t="n">
        <f aca="false">F$14*B72^3 + G$14*B72^2+H$14*B72+I$14</f>
        <v>0.00588439417595973</v>
      </c>
    </row>
    <row r="73" customFormat="false" ht="13.8" hidden="false" customHeight="false" outlineLevel="0" collapsed="false">
      <c r="A73" s="4" t="n">
        <v>2008</v>
      </c>
      <c r="B73" s="4" t="n">
        <v>74</v>
      </c>
      <c r="C73" s="0" t="n">
        <v>0.1110550227158</v>
      </c>
      <c r="D73" s="0" t="n">
        <f aca="false">F$14*B73^3 + G$14*B73^2+H$14*B73+I$14</f>
        <v>0.0058228004625192</v>
      </c>
    </row>
    <row r="74" customFormat="false" ht="13.8" hidden="false" customHeight="false" outlineLevel="0" collapsed="false">
      <c r="A74" s="4" t="n">
        <v>2009</v>
      </c>
      <c r="B74" s="4" t="n">
        <v>75</v>
      </c>
      <c r="C74" s="0" t="n">
        <v>0.0982280262058655</v>
      </c>
      <c r="D74" s="0" t="n">
        <f aca="false">F$14*B74^3 + G$14*B74^2+H$14*B74+I$14</f>
        <v>0.00572669587678447</v>
      </c>
    </row>
    <row r="75" customFormat="false" ht="13.8" hidden="false" customHeight="false" outlineLevel="0" collapsed="false">
      <c r="A75" s="4" t="n">
        <v>2010</v>
      </c>
      <c r="B75" s="4" t="n">
        <v>76</v>
      </c>
      <c r="C75" s="0" t="n">
        <v>0.191019955654102</v>
      </c>
      <c r="D75" s="0" t="n">
        <f aca="false">F$14*B75^3 + G$14*B75^2+H$14*B75+I$14</f>
        <v>0.005594644571272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8" activeCellId="0" sqref="F8"/>
    </sheetView>
  </sheetViews>
  <sheetFormatPr defaultColWidth="9.01171875" defaultRowHeight="15" zeroHeight="false" outlineLevelRow="0" outlineLevelCol="0"/>
  <cols>
    <col collapsed="false" customWidth="false" hidden="false" outlineLevel="0" max="1" min="1" style="4" width="9"/>
    <col collapsed="false" customWidth="true" hidden="false" outlineLevel="0" max="2" min="2" style="4" width="12.14"/>
  </cols>
  <sheetData>
    <row r="1" customFormat="false" ht="15" hidden="false" customHeight="false" outlineLevel="0" collapsed="false">
      <c r="A1" s="4" t="s">
        <v>18</v>
      </c>
      <c r="B1" s="4" t="s">
        <v>41</v>
      </c>
      <c r="C1" s="0" t="s">
        <v>46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 customFormat="false" ht="15" hidden="false" customHeight="false" outlineLevel="0" collapsed="false">
      <c r="A2" s="4" t="n">
        <v>1934</v>
      </c>
      <c r="B2" s="4" t="n">
        <v>0</v>
      </c>
      <c r="C2" s="0" t="n">
        <v>0.291402116402116</v>
      </c>
      <c r="F2" s="0" t="s">
        <v>31</v>
      </c>
      <c r="G2" s="0" t="n">
        <f aca="false" t="array" ref="G2:G2">SUM((C2:C75-AVERAGE(C2:C75))^2)</f>
        <v>0.779774218137201</v>
      </c>
      <c r="H2" s="0" t="n">
        <v>0.045</v>
      </c>
      <c r="I2" s="0" t="n">
        <f aca="false">73-K2</f>
        <v>72</v>
      </c>
      <c r="J2" s="0" t="n">
        <f aca="false">G2*(1-H2)</f>
        <v>0.744684378321026</v>
      </c>
      <c r="K2" s="0" t="n">
        <v>1</v>
      </c>
    </row>
    <row r="3" customFormat="false" ht="15" hidden="false" customHeight="false" outlineLevel="0" collapsed="false">
      <c r="A3" s="4" t="n">
        <v>1935</v>
      </c>
      <c r="B3" s="4" t="n">
        <v>1</v>
      </c>
      <c r="C3" s="0" t="n">
        <v>0.226000217438574</v>
      </c>
      <c r="F3" s="0" t="s">
        <v>32</v>
      </c>
      <c r="G3" s="5" t="n">
        <f aca="false">G$2</f>
        <v>0.779774218137201</v>
      </c>
      <c r="H3" s="5" t="n">
        <v>0.2715</v>
      </c>
      <c r="I3" s="5" t="n">
        <f aca="false">73-K3</f>
        <v>71</v>
      </c>
      <c r="J3" s="5" t="n">
        <f aca="false">G3*(1-H3)</f>
        <v>0.56806551791295</v>
      </c>
      <c r="K3" s="5" t="n">
        <v>2</v>
      </c>
      <c r="L3" s="5" t="n">
        <f aca="false">J2-J3</f>
        <v>0.176618860408076</v>
      </c>
      <c r="M3" s="5" t="n">
        <f aca="false">I2-I3</f>
        <v>1</v>
      </c>
      <c r="N3" s="5" t="n">
        <f aca="false">(L3/M3)/(J3/I3)</f>
        <v>22.0748112560055</v>
      </c>
      <c r="O3" s="5" t="n">
        <f aca="false">FDIST(N3,M3,I3)</f>
        <v>1.24725771698277E-005</v>
      </c>
    </row>
    <row r="4" customFormat="false" ht="15" hidden="false" customHeight="false" outlineLevel="0" collapsed="false">
      <c r="A4" s="4" t="n">
        <v>1936</v>
      </c>
      <c r="B4" s="4" t="n">
        <v>2</v>
      </c>
      <c r="C4" s="0" t="n">
        <v>0.244569757727652</v>
      </c>
      <c r="F4" s="0" t="s">
        <v>33</v>
      </c>
      <c r="G4" s="0" t="n">
        <f aca="false">G$2</f>
        <v>0.779774218137201</v>
      </c>
      <c r="H4" s="0" t="n">
        <v>0.2956</v>
      </c>
      <c r="I4" s="0" t="n">
        <f aca="false">73-K4</f>
        <v>70</v>
      </c>
      <c r="J4" s="0" t="n">
        <f aca="false">G4*(1-H4)</f>
        <v>0.549272959255844</v>
      </c>
      <c r="K4" s="0" t="n">
        <v>3</v>
      </c>
      <c r="L4" s="0" t="n">
        <f aca="false">J3-J4</f>
        <v>0.0187925586571062</v>
      </c>
      <c r="M4" s="0" t="n">
        <f aca="false">I3-I4</f>
        <v>1</v>
      </c>
      <c r="N4" s="0" t="n">
        <f aca="false">(L4/M4)/(J4/I4)</f>
        <v>2.39494605337871</v>
      </c>
      <c r="O4" s="0" t="n">
        <f aca="false">FDIST(N4,M4,I4)</f>
        <v>0.12623741478938</v>
      </c>
    </row>
    <row r="5" customFormat="false" ht="15" hidden="false" customHeight="false" outlineLevel="0" collapsed="false">
      <c r="A5" s="4" t="n">
        <v>1937</v>
      </c>
      <c r="B5" s="4" t="n">
        <v>3</v>
      </c>
      <c r="C5" s="0" t="n">
        <v>0.20828197945845</v>
      </c>
      <c r="F5" s="0" t="s">
        <v>34</v>
      </c>
      <c r="G5" s="0" t="n">
        <f aca="false">G$2</f>
        <v>0.779774218137201</v>
      </c>
      <c r="H5" s="0" t="n">
        <v>0.3066</v>
      </c>
      <c r="I5" s="0" t="n">
        <f aca="false">73-K5</f>
        <v>69</v>
      </c>
      <c r="J5" s="0" t="n">
        <f aca="false">G5*(1-H5)</f>
        <v>0.540695442856335</v>
      </c>
      <c r="K5" s="0" t="n">
        <v>4</v>
      </c>
      <c r="L5" s="0" t="n">
        <f aca="false">J4-J5</f>
        <v>0.00857751639950921</v>
      </c>
      <c r="M5" s="0" t="n">
        <f aca="false">I4-I5</f>
        <v>1</v>
      </c>
      <c r="N5" s="0" t="n">
        <f aca="false">(L5/M5)/(J5/I5)</f>
        <v>1.09460628785694</v>
      </c>
      <c r="O5" s="0" t="n">
        <f aca="false">FDIST(N5,M5,I5)</f>
        <v>0.299104149656043</v>
      </c>
    </row>
    <row r="6" customFormat="false" ht="15" hidden="false" customHeight="false" outlineLevel="0" collapsed="false">
      <c r="A6" s="4" t="n">
        <v>1938</v>
      </c>
      <c r="B6" s="4" t="n">
        <v>4</v>
      </c>
      <c r="C6" s="0" t="n">
        <v>0.426299746951921</v>
      </c>
      <c r="F6" s="0" t="s">
        <v>35</v>
      </c>
      <c r="G6" s="0" t="n">
        <f aca="false">G$2</f>
        <v>0.779774218137201</v>
      </c>
      <c r="H6" s="0" t="n">
        <v>0.3347</v>
      </c>
      <c r="I6" s="0" t="n">
        <f aca="false">73-K6</f>
        <v>68</v>
      </c>
      <c r="J6" s="0" t="n">
        <f aca="false">G6*(1-H6)</f>
        <v>0.51878378732668</v>
      </c>
      <c r="K6" s="0" t="n">
        <v>5</v>
      </c>
      <c r="L6" s="0" t="n">
        <f aca="false">J5-J6</f>
        <v>0.0219116555296553</v>
      </c>
      <c r="M6" s="0" t="n">
        <f aca="false">I5-I6</f>
        <v>1</v>
      </c>
      <c r="N6" s="0" t="n">
        <f aca="false">(L6/M6)/(J6/I6)</f>
        <v>2.8720877799489</v>
      </c>
      <c r="O6" s="0" t="n">
        <f aca="false">FDIST(N6,M6,I6)</f>
        <v>0.0947032317178938</v>
      </c>
    </row>
    <row r="7" customFormat="false" ht="15" hidden="false" customHeight="false" outlineLevel="0" collapsed="false">
      <c r="A7" s="4" t="n">
        <v>1939</v>
      </c>
      <c r="B7" s="4" t="n">
        <v>5</v>
      </c>
      <c r="C7" s="0" t="n">
        <v>0.436111111111111</v>
      </c>
    </row>
    <row r="8" customFormat="false" ht="15" hidden="false" customHeight="false" outlineLevel="0" collapsed="false">
      <c r="A8" s="4" t="n">
        <v>1940</v>
      </c>
      <c r="B8" s="4" t="n">
        <v>6</v>
      </c>
      <c r="C8" s="0" t="n">
        <v>0.239565527065527</v>
      </c>
      <c r="F8" s="0" t="s">
        <v>36</v>
      </c>
    </row>
    <row r="9" customFormat="false" ht="15" hidden="false" customHeight="false" outlineLevel="0" collapsed="false">
      <c r="A9" s="4" t="n">
        <v>1941</v>
      </c>
      <c r="B9" s="4" t="n">
        <v>7</v>
      </c>
      <c r="C9" s="0" t="n">
        <v>0.352409638554217</v>
      </c>
      <c r="F9" s="0" t="s">
        <v>37</v>
      </c>
      <c r="G9" s="0" t="s">
        <v>38</v>
      </c>
      <c r="H9" s="0" t="s">
        <v>39</v>
      </c>
    </row>
    <row r="10" customFormat="false" ht="15" hidden="false" customHeight="false" outlineLevel="0" collapsed="false">
      <c r="A10" s="4" t="n">
        <v>1945</v>
      </c>
      <c r="B10" s="4" t="n">
        <v>8</v>
      </c>
      <c r="C10" s="0" t="n">
        <v>0.175611325611326</v>
      </c>
      <c r="F10" s="0" t="n">
        <f aca="false" t="array" ref="F10:H10">LINEST(C2:C75,B2:B75^{1,2},1,0)</f>
        <v>-0.00010946036761665</v>
      </c>
      <c r="G10" s="0" t="n">
        <v>0.0074042140129275</v>
      </c>
      <c r="H10" s="0" t="n">
        <v>0.241559123084028</v>
      </c>
    </row>
    <row r="11" customFormat="false" ht="15" hidden="false" customHeight="false" outlineLevel="0" collapsed="false">
      <c r="A11" s="4" t="n">
        <v>1946</v>
      </c>
      <c r="B11" s="4" t="n">
        <v>12</v>
      </c>
      <c r="C11" s="0" t="n">
        <v>0.276938339438339</v>
      </c>
    </row>
    <row r="12" customFormat="false" ht="15" hidden="false" customHeight="false" outlineLevel="0" collapsed="false">
      <c r="A12" s="4" t="n">
        <v>1947</v>
      </c>
      <c r="B12" s="4" t="n">
        <v>13</v>
      </c>
      <c r="C12" s="0" t="n">
        <v>0.293142663569493</v>
      </c>
      <c r="F12" s="0" t="s">
        <v>40</v>
      </c>
    </row>
    <row r="13" customFormat="false" ht="15" hidden="false" customHeight="false" outlineLevel="0" collapsed="false">
      <c r="A13" s="4" t="n">
        <v>1948</v>
      </c>
      <c r="B13" s="4" t="n">
        <v>14</v>
      </c>
      <c r="C13" s="0" t="n">
        <v>0.322011856951616</v>
      </c>
      <c r="F13" s="0" t="s">
        <v>38</v>
      </c>
      <c r="G13" s="0" t="s">
        <v>39</v>
      </c>
    </row>
    <row r="14" customFormat="false" ht="15" hidden="false" customHeight="false" outlineLevel="0" collapsed="false">
      <c r="A14" s="4" t="n">
        <v>1949</v>
      </c>
      <c r="B14" s="4" t="n">
        <v>15</v>
      </c>
      <c r="C14" s="0" t="n">
        <v>0.308549783549784</v>
      </c>
      <c r="F14" s="0" t="n">
        <f aca="false">2*F10</f>
        <v>-0.000218920735233299</v>
      </c>
      <c r="G14" s="0" t="n">
        <f aca="false">G10</f>
        <v>0.0074042140129275</v>
      </c>
    </row>
    <row r="15" customFormat="false" ht="15" hidden="false" customHeight="false" outlineLevel="0" collapsed="false">
      <c r="A15" s="4" t="n">
        <v>1950</v>
      </c>
      <c r="B15" s="4" t="n">
        <v>16</v>
      </c>
      <c r="C15" s="0" t="n">
        <v>0.333333333333333</v>
      </c>
    </row>
    <row r="16" customFormat="false" ht="15" hidden="false" customHeight="false" outlineLevel="0" collapsed="false">
      <c r="A16" s="4" t="n">
        <v>1951</v>
      </c>
      <c r="B16" s="4" t="n">
        <v>17</v>
      </c>
      <c r="C16" s="0" t="n">
        <v>0.361261261261261</v>
      </c>
    </row>
    <row r="17" customFormat="false" ht="15" hidden="false" customHeight="false" outlineLevel="0" collapsed="false">
      <c r="A17" s="4" t="n">
        <v>1952</v>
      </c>
      <c r="B17" s="4" t="n">
        <v>18</v>
      </c>
      <c r="C17" s="0" t="n">
        <v>0.489532520325203</v>
      </c>
    </row>
    <row r="18" customFormat="false" ht="15" hidden="false" customHeight="false" outlineLevel="0" collapsed="false">
      <c r="A18" s="4" t="n">
        <v>1953</v>
      </c>
      <c r="B18" s="4" t="n">
        <v>19</v>
      </c>
      <c r="C18" s="0" t="n">
        <v>0.349794899233101</v>
      </c>
    </row>
    <row r="19" customFormat="false" ht="15" hidden="false" customHeight="false" outlineLevel="0" collapsed="false">
      <c r="A19" s="4" t="n">
        <v>1954</v>
      </c>
      <c r="B19" s="4" t="n">
        <v>20</v>
      </c>
      <c r="C19" s="0" t="n">
        <v>0.238392857142857</v>
      </c>
    </row>
    <row r="20" customFormat="false" ht="15" hidden="false" customHeight="false" outlineLevel="0" collapsed="false">
      <c r="A20" s="4" t="n">
        <v>1955</v>
      </c>
      <c r="B20" s="4" t="n">
        <v>21</v>
      </c>
      <c r="C20" s="0" t="n">
        <v>0.316776135741653</v>
      </c>
    </row>
    <row r="21" customFormat="false" ht="15" hidden="false" customHeight="false" outlineLevel="0" collapsed="false">
      <c r="A21" s="4" t="n">
        <v>1956</v>
      </c>
      <c r="B21" s="4" t="n">
        <v>22</v>
      </c>
      <c r="C21" s="0" t="n">
        <v>0.222031746031746</v>
      </c>
    </row>
    <row r="22" customFormat="false" ht="15" hidden="false" customHeight="false" outlineLevel="0" collapsed="false">
      <c r="A22" s="4" t="n">
        <v>1957</v>
      </c>
      <c r="B22" s="4" t="n">
        <v>23</v>
      </c>
      <c r="C22" s="0" t="n">
        <v>0.315527786167321</v>
      </c>
    </row>
    <row r="23" customFormat="false" ht="15" hidden="false" customHeight="false" outlineLevel="0" collapsed="false">
      <c r="A23" s="4" t="n">
        <v>1958</v>
      </c>
      <c r="B23" s="4" t="n">
        <v>24</v>
      </c>
      <c r="C23" s="0" t="n">
        <v>0.315763052208835</v>
      </c>
    </row>
    <row r="24" customFormat="false" ht="15" hidden="false" customHeight="false" outlineLevel="0" collapsed="false">
      <c r="A24" s="4" t="n">
        <v>1959</v>
      </c>
      <c r="B24" s="4" t="n">
        <v>25</v>
      </c>
      <c r="C24" s="0" t="n">
        <v>0.396215277777778</v>
      </c>
    </row>
    <row r="25" customFormat="false" ht="15" hidden="false" customHeight="false" outlineLevel="0" collapsed="false">
      <c r="A25" s="4" t="n">
        <v>1960</v>
      </c>
      <c r="B25" s="4" t="n">
        <v>26</v>
      </c>
      <c r="C25" s="0" t="n">
        <v>0.339869281045752</v>
      </c>
    </row>
    <row r="26" customFormat="false" ht="15" hidden="false" customHeight="false" outlineLevel="0" collapsed="false">
      <c r="A26" s="4" t="n">
        <v>1961</v>
      </c>
      <c r="B26" s="4" t="n">
        <v>27</v>
      </c>
      <c r="C26" s="0" t="n">
        <v>0.373915989159892</v>
      </c>
    </row>
    <row r="27" customFormat="false" ht="15" hidden="false" customHeight="false" outlineLevel="0" collapsed="false">
      <c r="A27" s="4" t="n">
        <v>1962</v>
      </c>
      <c r="B27" s="4" t="n">
        <v>28</v>
      </c>
      <c r="C27" s="0" t="n">
        <v>0.276906697638405</v>
      </c>
    </row>
    <row r="28" customFormat="false" ht="15" hidden="false" customHeight="false" outlineLevel="0" collapsed="false">
      <c r="A28" s="4" t="n">
        <v>1963</v>
      </c>
      <c r="B28" s="4" t="n">
        <v>29</v>
      </c>
      <c r="C28" s="0" t="n">
        <v>0.231155303030303</v>
      </c>
    </row>
    <row r="29" customFormat="false" ht="15" hidden="false" customHeight="false" outlineLevel="0" collapsed="false">
      <c r="A29" s="4" t="n">
        <v>1964</v>
      </c>
      <c r="B29" s="4" t="n">
        <v>30</v>
      </c>
      <c r="C29" s="0" t="n">
        <v>0.241904678973645</v>
      </c>
    </row>
    <row r="30" customFormat="false" ht="15" hidden="false" customHeight="false" outlineLevel="0" collapsed="false">
      <c r="A30" s="4" t="n">
        <v>1965</v>
      </c>
      <c r="B30" s="4" t="n">
        <v>31</v>
      </c>
      <c r="C30" s="0" t="n">
        <v>0.245883534136546</v>
      </c>
    </row>
    <row r="31" customFormat="false" ht="15" hidden="false" customHeight="false" outlineLevel="0" collapsed="false">
      <c r="A31" s="4" t="n">
        <v>1966</v>
      </c>
      <c r="B31" s="4" t="n">
        <v>32</v>
      </c>
      <c r="C31" s="0" t="n">
        <v>0.277586206896552</v>
      </c>
    </row>
    <row r="32" customFormat="false" ht="15" hidden="false" customHeight="false" outlineLevel="0" collapsed="false">
      <c r="A32" s="4" t="n">
        <v>1967</v>
      </c>
      <c r="B32" s="4" t="n">
        <v>33</v>
      </c>
      <c r="C32" s="0" t="n">
        <v>0.269230769230769</v>
      </c>
    </row>
    <row r="33" customFormat="false" ht="15" hidden="false" customHeight="false" outlineLevel="0" collapsed="false">
      <c r="A33" s="4" t="n">
        <v>1968</v>
      </c>
      <c r="B33" s="4" t="n">
        <v>34</v>
      </c>
      <c r="C33" s="0" t="n">
        <v>0.469667318982387</v>
      </c>
    </row>
    <row r="34" customFormat="false" ht="15" hidden="false" customHeight="false" outlineLevel="0" collapsed="false">
      <c r="A34" s="4" t="n">
        <v>1969</v>
      </c>
      <c r="B34" s="4" t="n">
        <v>35</v>
      </c>
      <c r="C34" s="0" t="n">
        <v>0.289124668435013</v>
      </c>
    </row>
    <row r="35" customFormat="false" ht="15" hidden="false" customHeight="false" outlineLevel="0" collapsed="false">
      <c r="A35" s="4" t="n">
        <v>1970</v>
      </c>
      <c r="B35" s="4" t="n">
        <v>36</v>
      </c>
      <c r="C35" s="0" t="n">
        <v>0.559550561797753</v>
      </c>
    </row>
    <row r="36" customFormat="false" ht="15" hidden="false" customHeight="false" outlineLevel="0" collapsed="false">
      <c r="A36" s="4" t="n">
        <v>1971</v>
      </c>
      <c r="B36" s="4" t="n">
        <v>37</v>
      </c>
      <c r="C36" s="0" t="n">
        <v>0.430379746835443</v>
      </c>
    </row>
    <row r="37" customFormat="false" ht="15" hidden="false" customHeight="false" outlineLevel="0" collapsed="false">
      <c r="A37" s="4" t="n">
        <v>1972</v>
      </c>
      <c r="B37" s="4" t="n">
        <v>38</v>
      </c>
      <c r="C37" s="0" t="n">
        <v>0.367541766109785</v>
      </c>
    </row>
    <row r="38" customFormat="false" ht="15" hidden="false" customHeight="false" outlineLevel="0" collapsed="false">
      <c r="A38" s="4" t="n">
        <v>1973</v>
      </c>
      <c r="B38" s="4" t="n">
        <v>39</v>
      </c>
      <c r="C38" s="0" t="n">
        <v>0.352362204724409</v>
      </c>
    </row>
    <row r="39" customFormat="false" ht="15" hidden="false" customHeight="false" outlineLevel="0" collapsed="false">
      <c r="A39" s="4" t="n">
        <v>1974</v>
      </c>
      <c r="B39" s="4" t="n">
        <v>40</v>
      </c>
      <c r="C39" s="0" t="n">
        <v>0.306967984934087</v>
      </c>
    </row>
    <row r="40" customFormat="false" ht="15" hidden="false" customHeight="false" outlineLevel="0" collapsed="false">
      <c r="A40" s="4" t="n">
        <v>1975</v>
      </c>
      <c r="B40" s="4" t="n">
        <v>41</v>
      </c>
      <c r="C40" s="0" t="n">
        <v>0.544897959183673</v>
      </c>
    </row>
    <row r="41" customFormat="false" ht="15" hidden="false" customHeight="false" outlineLevel="0" collapsed="false">
      <c r="A41" s="4" t="n">
        <v>1976</v>
      </c>
      <c r="B41" s="4" t="n">
        <v>42</v>
      </c>
      <c r="C41" s="0" t="n">
        <v>0.44524236983842</v>
      </c>
    </row>
    <row r="42" customFormat="false" ht="15" hidden="false" customHeight="false" outlineLevel="0" collapsed="false">
      <c r="A42" s="4" t="n">
        <v>1977</v>
      </c>
      <c r="B42" s="4" t="n">
        <v>43</v>
      </c>
      <c r="C42" s="0" t="n">
        <v>0.536391437308869</v>
      </c>
    </row>
    <row r="43" customFormat="false" ht="15" hidden="false" customHeight="false" outlineLevel="0" collapsed="false">
      <c r="A43" s="4" t="n">
        <v>1978</v>
      </c>
      <c r="B43" s="4" t="n">
        <v>44</v>
      </c>
      <c r="C43" s="0" t="n">
        <v>0.283211678832117</v>
      </c>
    </row>
    <row r="44" customFormat="false" ht="15" hidden="false" customHeight="false" outlineLevel="0" collapsed="false">
      <c r="A44" s="4" t="n">
        <v>1979</v>
      </c>
      <c r="B44" s="4" t="n">
        <v>45</v>
      </c>
      <c r="C44" s="0" t="n">
        <v>0.303312101910828</v>
      </c>
    </row>
    <row r="45" customFormat="false" ht="15" hidden="false" customHeight="false" outlineLevel="0" collapsed="false">
      <c r="A45" s="4" t="n">
        <v>1980</v>
      </c>
      <c r="B45" s="4" t="n">
        <v>46</v>
      </c>
      <c r="C45" s="0" t="n">
        <v>0.545165025476756</v>
      </c>
    </row>
    <row r="46" customFormat="false" ht="15" hidden="false" customHeight="false" outlineLevel="0" collapsed="false">
      <c r="A46" s="4" t="n">
        <v>1981</v>
      </c>
      <c r="B46" s="4" t="n">
        <v>47</v>
      </c>
      <c r="C46" s="0" t="n">
        <v>0.343510848126233</v>
      </c>
    </row>
    <row r="47" customFormat="false" ht="15" hidden="false" customHeight="false" outlineLevel="0" collapsed="false">
      <c r="A47" s="4" t="n">
        <v>1982</v>
      </c>
      <c r="B47" s="4" t="n">
        <v>48</v>
      </c>
      <c r="C47" s="0" t="n">
        <v>0.341016366295584</v>
      </c>
    </row>
    <row r="48" customFormat="false" ht="15" hidden="false" customHeight="false" outlineLevel="0" collapsed="false">
      <c r="A48" s="4" t="n">
        <v>1983</v>
      </c>
      <c r="B48" s="4" t="n">
        <v>49</v>
      </c>
      <c r="C48" s="0" t="n">
        <v>0.355713245997089</v>
      </c>
    </row>
    <row r="49" customFormat="false" ht="15" hidden="false" customHeight="false" outlineLevel="0" collapsed="false">
      <c r="A49" s="4" t="n">
        <v>1984</v>
      </c>
      <c r="B49" s="4" t="n">
        <v>50</v>
      </c>
      <c r="C49" s="0" t="n">
        <v>0.334824187141386</v>
      </c>
    </row>
    <row r="50" customFormat="false" ht="15" hidden="false" customHeight="false" outlineLevel="0" collapsed="false">
      <c r="A50" s="4" t="n">
        <v>1985</v>
      </c>
      <c r="B50" s="4" t="n">
        <v>51</v>
      </c>
      <c r="C50" s="0" t="n">
        <v>0.461806399351964</v>
      </c>
    </row>
    <row r="51" customFormat="false" ht="15" hidden="false" customHeight="false" outlineLevel="0" collapsed="false">
      <c r="A51" s="4" t="n">
        <v>1986</v>
      </c>
      <c r="B51" s="4" t="n">
        <v>52</v>
      </c>
      <c r="C51" s="0" t="n">
        <v>0.386655328798186</v>
      </c>
    </row>
    <row r="52" customFormat="false" ht="15" hidden="false" customHeight="false" outlineLevel="0" collapsed="false">
      <c r="A52" s="4" t="n">
        <v>1987</v>
      </c>
      <c r="B52" s="4" t="n">
        <v>53</v>
      </c>
      <c r="C52" s="0" t="n">
        <v>0.392952028321803</v>
      </c>
    </row>
    <row r="53" customFormat="false" ht="15" hidden="false" customHeight="false" outlineLevel="0" collapsed="false">
      <c r="A53" s="4" t="n">
        <v>1988</v>
      </c>
      <c r="B53" s="4" t="n">
        <v>54</v>
      </c>
      <c r="C53" s="0" t="n">
        <v>0.30962441314554</v>
      </c>
    </row>
    <row r="54" customFormat="false" ht="15" hidden="false" customHeight="false" outlineLevel="0" collapsed="false">
      <c r="A54" s="4" t="n">
        <v>1989</v>
      </c>
      <c r="B54" s="4" t="n">
        <v>55</v>
      </c>
      <c r="C54" s="0" t="n">
        <v>0.430420226852546</v>
      </c>
    </row>
    <row r="55" customFormat="false" ht="15" hidden="false" customHeight="false" outlineLevel="0" collapsed="false">
      <c r="A55" s="4" t="n">
        <v>1990</v>
      </c>
      <c r="B55" s="4" t="n">
        <v>56</v>
      </c>
      <c r="C55" s="0" t="n">
        <v>0.335830366343962</v>
      </c>
    </row>
    <row r="56" customFormat="false" ht="15" hidden="false" customHeight="false" outlineLevel="0" collapsed="false">
      <c r="A56" s="4" t="n">
        <v>1991</v>
      </c>
      <c r="B56" s="4" t="n">
        <v>57</v>
      </c>
      <c r="C56" s="0" t="n">
        <v>0.196352909627246</v>
      </c>
    </row>
    <row r="57" customFormat="false" ht="15" hidden="false" customHeight="false" outlineLevel="0" collapsed="false">
      <c r="A57" s="4" t="n">
        <v>1992</v>
      </c>
      <c r="B57" s="4" t="n">
        <v>58</v>
      </c>
      <c r="C57" s="0" t="n">
        <v>0.165468309757921</v>
      </c>
    </row>
    <row r="58" customFormat="false" ht="15" hidden="false" customHeight="false" outlineLevel="0" collapsed="false">
      <c r="A58" s="4" t="n">
        <v>1993</v>
      </c>
      <c r="B58" s="4" t="n">
        <v>59</v>
      </c>
      <c r="C58" s="0" t="n">
        <v>0.358669576780128</v>
      </c>
    </row>
    <row r="59" customFormat="false" ht="15" hidden="false" customHeight="false" outlineLevel="0" collapsed="false">
      <c r="A59" s="4" t="n">
        <v>1994</v>
      </c>
      <c r="B59" s="4" t="n">
        <v>60</v>
      </c>
      <c r="C59" s="0" t="n">
        <v>0.285433072663444</v>
      </c>
    </row>
    <row r="60" customFormat="false" ht="15" hidden="false" customHeight="false" outlineLevel="0" collapsed="false">
      <c r="A60" s="4" t="n">
        <v>1995</v>
      </c>
      <c r="B60" s="4" t="n">
        <v>61</v>
      </c>
      <c r="C60" s="0" t="n">
        <v>0.273700982561742</v>
      </c>
    </row>
    <row r="61" customFormat="false" ht="15" hidden="false" customHeight="false" outlineLevel="0" collapsed="false">
      <c r="A61" s="4" t="n">
        <v>1996</v>
      </c>
      <c r="B61" s="4" t="n">
        <v>62</v>
      </c>
      <c r="C61" s="0" t="n">
        <v>0.119606548719303</v>
      </c>
    </row>
    <row r="62" customFormat="false" ht="15" hidden="false" customHeight="false" outlineLevel="0" collapsed="false">
      <c r="A62" s="4" t="n">
        <v>1997</v>
      </c>
      <c r="B62" s="4" t="n">
        <v>63</v>
      </c>
      <c r="C62" s="0" t="n">
        <v>0.198858944122608</v>
      </c>
    </row>
    <row r="63" customFormat="false" ht="15" hidden="false" customHeight="false" outlineLevel="0" collapsed="false">
      <c r="A63" s="4" t="n">
        <v>1998</v>
      </c>
      <c r="B63" s="4" t="n">
        <v>64</v>
      </c>
      <c r="C63" s="0" t="n">
        <v>0.270446644470414</v>
      </c>
    </row>
    <row r="64" customFormat="false" ht="15" hidden="false" customHeight="false" outlineLevel="0" collapsed="false">
      <c r="A64" s="4" t="n">
        <v>1999</v>
      </c>
      <c r="B64" s="4" t="n">
        <v>65</v>
      </c>
      <c r="C64" s="0" t="n">
        <v>0.34328301061153</v>
      </c>
    </row>
    <row r="65" customFormat="false" ht="15" hidden="false" customHeight="false" outlineLevel="0" collapsed="false">
      <c r="A65" s="4" t="n">
        <v>2000</v>
      </c>
      <c r="B65" s="4" t="n">
        <v>66</v>
      </c>
      <c r="C65" s="0" t="n">
        <v>0.124589746851546</v>
      </c>
    </row>
    <row r="66" customFormat="false" ht="15" hidden="false" customHeight="false" outlineLevel="0" collapsed="false">
      <c r="A66" s="4" t="n">
        <v>2001</v>
      </c>
      <c r="B66" s="4" t="n">
        <v>67</v>
      </c>
      <c r="C66" s="0" t="n">
        <v>0.272850975975976</v>
      </c>
    </row>
    <row r="67" customFormat="false" ht="15" hidden="false" customHeight="false" outlineLevel="0" collapsed="false">
      <c r="A67" s="4" t="n">
        <v>2002</v>
      </c>
      <c r="B67" s="4" t="n">
        <v>68</v>
      </c>
      <c r="C67" s="0" t="n">
        <v>0.169831586183193</v>
      </c>
    </row>
    <row r="68" customFormat="false" ht="15" hidden="false" customHeight="false" outlineLevel="0" collapsed="false">
      <c r="A68" s="4" t="n">
        <v>2003</v>
      </c>
      <c r="B68" s="4" t="n">
        <v>69</v>
      </c>
      <c r="C68" s="0" t="n">
        <v>0.403111950686021</v>
      </c>
    </row>
    <row r="69" customFormat="false" ht="15" hidden="false" customHeight="false" outlineLevel="0" collapsed="false">
      <c r="A69" s="4" t="n">
        <v>2004</v>
      </c>
      <c r="B69" s="4" t="n">
        <v>70</v>
      </c>
      <c r="C69" s="0" t="n">
        <v>0.171602735652691</v>
      </c>
    </row>
    <row r="70" customFormat="false" ht="15" hidden="false" customHeight="false" outlineLevel="0" collapsed="false">
      <c r="A70" s="4" t="n">
        <v>2005</v>
      </c>
      <c r="B70" s="4" t="n">
        <v>71</v>
      </c>
      <c r="C70" s="0" t="n">
        <v>0.180320692039442</v>
      </c>
    </row>
    <row r="71" customFormat="false" ht="15" hidden="false" customHeight="false" outlineLevel="0" collapsed="false">
      <c r="A71" s="4" t="n">
        <v>2006</v>
      </c>
      <c r="B71" s="4" t="n">
        <v>72</v>
      </c>
      <c r="C71" s="0" t="n">
        <v>0.245596697523142</v>
      </c>
    </row>
    <row r="72" customFormat="false" ht="15" hidden="false" customHeight="false" outlineLevel="0" collapsed="false">
      <c r="A72" s="4" t="n">
        <v>2007</v>
      </c>
      <c r="B72" s="4" t="n">
        <v>73</v>
      </c>
      <c r="C72" s="0" t="n">
        <v>0.279303218187186</v>
      </c>
    </row>
    <row r="73" customFormat="false" ht="15" hidden="false" customHeight="false" outlineLevel="0" collapsed="false">
      <c r="A73" s="4" t="n">
        <v>2008</v>
      </c>
      <c r="B73" s="4" t="n">
        <v>74</v>
      </c>
      <c r="C73" s="0" t="n">
        <v>0.134275618374558</v>
      </c>
    </row>
    <row r="74" customFormat="false" ht="15" hidden="false" customHeight="false" outlineLevel="0" collapsed="false">
      <c r="A74" s="4" t="n">
        <v>2009</v>
      </c>
      <c r="B74" s="4" t="n">
        <v>75</v>
      </c>
      <c r="C74" s="0" t="n">
        <v>0.137119113573407</v>
      </c>
    </row>
    <row r="75" customFormat="false" ht="15" hidden="false" customHeight="false" outlineLevel="0" collapsed="false">
      <c r="A75" s="4" t="n">
        <v>2010</v>
      </c>
      <c r="B75" s="4" t="n">
        <v>76</v>
      </c>
      <c r="C75" s="0" t="n">
        <v>0.164137140443761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9" activeCellId="0" sqref="F19"/>
    </sheetView>
  </sheetViews>
  <sheetFormatPr defaultColWidth="9.01171875" defaultRowHeight="15" zeroHeight="false" outlineLevelRow="0" outlineLevelCol="0"/>
  <cols>
    <col collapsed="false" customWidth="false" hidden="false" outlineLevel="0" max="1" min="1" style="4" width="9"/>
    <col collapsed="false" customWidth="true" hidden="false" outlineLevel="0" max="2" min="2" style="4" width="12.14"/>
  </cols>
  <sheetData>
    <row r="1" customFormat="false" ht="15" hidden="false" customHeight="false" outlineLevel="0" collapsed="false">
      <c r="A1" s="4" t="s">
        <v>18</v>
      </c>
      <c r="B1" s="4" t="s">
        <v>41</v>
      </c>
      <c r="C1" s="0" t="s">
        <v>47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 customFormat="false" ht="15" hidden="false" customHeight="false" outlineLevel="0" collapsed="false">
      <c r="A2" s="4" t="n">
        <v>1934</v>
      </c>
      <c r="B2" s="4" t="n">
        <v>0</v>
      </c>
      <c r="C2" s="0" t="n">
        <v>0.193350970017637</v>
      </c>
      <c r="F2" s="0" t="s">
        <v>31</v>
      </c>
      <c r="G2" s="0" t="n">
        <f aca="false" t="array" ref="G2:G2">SUM((C2:C75-AVERAGE(C2:C75))^2)</f>
        <v>1.07651114620082</v>
      </c>
      <c r="H2" s="0" t="n">
        <v>0.1871</v>
      </c>
      <c r="I2" s="0" t="n">
        <f aca="false">73-K2</f>
        <v>72</v>
      </c>
      <c r="J2" s="0" t="n">
        <f aca="false">G2*(1-H2)</f>
        <v>0.875095910746648</v>
      </c>
      <c r="K2" s="0" t="n">
        <v>1</v>
      </c>
    </row>
    <row r="3" customFormat="false" ht="15" hidden="false" customHeight="false" outlineLevel="0" collapsed="false">
      <c r="A3" s="4" t="n">
        <v>1935</v>
      </c>
      <c r="B3" s="4" t="n">
        <v>1</v>
      </c>
      <c r="C3" s="0" t="n">
        <v>0.351837355946945</v>
      </c>
      <c r="F3" s="0" t="s">
        <v>32</v>
      </c>
      <c r="G3" s="7" t="n">
        <f aca="false">G$2</f>
        <v>1.07651114620082</v>
      </c>
      <c r="H3" s="7" t="n">
        <v>0.3314</v>
      </c>
      <c r="I3" s="7" t="n">
        <f aca="false">73-K3</f>
        <v>71</v>
      </c>
      <c r="J3" s="7" t="n">
        <f aca="false">G3*(1-H3)</f>
        <v>0.719755352349869</v>
      </c>
      <c r="K3" s="7" t="n">
        <v>2</v>
      </c>
      <c r="L3" s="7" t="n">
        <f aca="false">J2-J3</f>
        <v>0.155340558396778</v>
      </c>
      <c r="M3" s="7" t="n">
        <f aca="false">I2-I3</f>
        <v>1</v>
      </c>
      <c r="N3" s="7" t="n">
        <f aca="false">(L3/M3)/(J3/I3)</f>
        <v>15.3235118157344</v>
      </c>
      <c r="O3" s="7" t="n">
        <f aca="false">FDIST(N3,M3,I3)</f>
        <v>0.000205600326185134</v>
      </c>
    </row>
    <row r="4" customFormat="false" ht="15" hidden="false" customHeight="false" outlineLevel="0" collapsed="false">
      <c r="A4" s="4" t="n">
        <v>1936</v>
      </c>
      <c r="B4" s="4" t="n">
        <v>2</v>
      </c>
      <c r="C4" s="0" t="n">
        <v>0.338006474519632</v>
      </c>
      <c r="F4" s="0" t="s">
        <v>33</v>
      </c>
      <c r="G4" s="0" t="n">
        <f aca="false">G$2</f>
        <v>1.07651114620082</v>
      </c>
      <c r="H4" s="0" t="n">
        <v>0.3796</v>
      </c>
      <c r="I4" s="0" t="n">
        <f aca="false">73-K4</f>
        <v>70</v>
      </c>
      <c r="J4" s="0" t="n">
        <f aca="false">G4*(1-H4)</f>
        <v>0.66786751510299</v>
      </c>
      <c r="K4" s="0" t="n">
        <v>3</v>
      </c>
      <c r="L4" s="0" t="n">
        <f aca="false">J3-J4</f>
        <v>0.0518878372468793</v>
      </c>
      <c r="M4" s="0" t="n">
        <f aca="false">I3-I4</f>
        <v>1</v>
      </c>
      <c r="N4" s="0" t="n">
        <f aca="false">(L4/M4)/(J4/I4)</f>
        <v>5.43842682140551</v>
      </c>
      <c r="O4" s="0" t="n">
        <f aca="false">FDIST(N4,M4,I4)</f>
        <v>0.0225808469711846</v>
      </c>
    </row>
    <row r="5" customFormat="false" ht="15" hidden="false" customHeight="false" outlineLevel="0" collapsed="false">
      <c r="A5" s="4" t="n">
        <v>1937</v>
      </c>
      <c r="B5" s="4" t="n">
        <v>3</v>
      </c>
      <c r="C5" s="0" t="n">
        <v>0.217745098039216</v>
      </c>
      <c r="F5" s="8" t="s">
        <v>34</v>
      </c>
      <c r="G5" s="8" t="n">
        <f aca="false">G$2</f>
        <v>1.07651114620082</v>
      </c>
      <c r="H5" s="8" t="n">
        <v>0.4256</v>
      </c>
      <c r="I5" s="8" t="n">
        <f aca="false">73-K5</f>
        <v>69</v>
      </c>
      <c r="J5" s="8" t="n">
        <f aca="false">G5*(1-H5)</f>
        <v>0.618348002377752</v>
      </c>
      <c r="K5" s="8" t="n">
        <v>4</v>
      </c>
      <c r="L5" s="8" t="n">
        <f aca="false">J4-J5</f>
        <v>0.0495195127252379</v>
      </c>
      <c r="M5" s="8" t="n">
        <f aca="false">I4-I5</f>
        <v>1</v>
      </c>
      <c r="N5" s="8" t="n">
        <f aca="false">(L5/M5)/(J5/I5)</f>
        <v>5.5257660167131</v>
      </c>
      <c r="O5" s="8" t="n">
        <f aca="false">FDIST(N5,M5,I5)</f>
        <v>0.0216025075016972</v>
      </c>
    </row>
    <row r="6" customFormat="false" ht="15" hidden="false" customHeight="false" outlineLevel="0" collapsed="false">
      <c r="A6" s="4" t="n">
        <v>1938</v>
      </c>
      <c r="B6" s="4" t="n">
        <v>4</v>
      </c>
      <c r="C6" s="0" t="n">
        <v>0.251207729468599</v>
      </c>
      <c r="F6" s="0" t="s">
        <v>35</v>
      </c>
      <c r="G6" s="0" t="n">
        <f aca="false">G$2</f>
        <v>1.07651114620082</v>
      </c>
      <c r="H6" s="0" t="n">
        <v>0.4328</v>
      </c>
      <c r="I6" s="0" t="n">
        <f aca="false">73-K6</f>
        <v>68</v>
      </c>
      <c r="J6" s="0" t="n">
        <f aca="false">G6*(1-H6)</f>
        <v>0.610597122125106</v>
      </c>
      <c r="K6" s="0" t="n">
        <v>5</v>
      </c>
      <c r="L6" s="0" t="n">
        <f aca="false">J5-J6</f>
        <v>0.00775088025264603</v>
      </c>
      <c r="M6" s="0" t="n">
        <f aca="false">I5-I6</f>
        <v>1</v>
      </c>
      <c r="N6" s="0" t="n">
        <f aca="false">(L6/M6)/(J6/I6)</f>
        <v>0.86318758815234</v>
      </c>
      <c r="O6" s="0" t="n">
        <f aca="false">FDIST(N6,M6,I6)</f>
        <v>0.356134595617094</v>
      </c>
    </row>
    <row r="7" customFormat="false" ht="15" hidden="false" customHeight="false" outlineLevel="0" collapsed="false">
      <c r="A7" s="4" t="n">
        <v>1939</v>
      </c>
      <c r="B7" s="4" t="n">
        <v>5</v>
      </c>
      <c r="C7" s="0" t="n">
        <v>0.466111111111111</v>
      </c>
    </row>
    <row r="8" customFormat="false" ht="15" hidden="false" customHeight="false" outlineLevel="0" collapsed="false">
      <c r="A8" s="4" t="n">
        <v>1940</v>
      </c>
      <c r="B8" s="4" t="n">
        <v>6</v>
      </c>
      <c r="C8" s="0" t="n">
        <v>0.218340455840456</v>
      </c>
      <c r="F8" s="0" t="s">
        <v>36</v>
      </c>
    </row>
    <row r="9" customFormat="false" ht="15" hidden="false" customHeight="false" outlineLevel="0" collapsed="false">
      <c r="A9" s="4" t="n">
        <v>1941</v>
      </c>
      <c r="B9" s="4" t="n">
        <v>7</v>
      </c>
      <c r="C9" s="0" t="n">
        <v>0.268674698795181</v>
      </c>
      <c r="F9" s="0" t="s">
        <v>44</v>
      </c>
      <c r="G9" s="0" t="s">
        <v>45</v>
      </c>
      <c r="H9" s="0" t="s">
        <v>37</v>
      </c>
      <c r="I9" s="0" t="s">
        <v>38</v>
      </c>
      <c r="J9" s="0" t="s">
        <v>39</v>
      </c>
    </row>
    <row r="10" customFormat="false" ht="15" hidden="false" customHeight="false" outlineLevel="0" collapsed="false">
      <c r="A10" s="4" t="n">
        <v>1945</v>
      </c>
      <c r="B10" s="4" t="n">
        <v>8</v>
      </c>
      <c r="C10" s="0" t="n">
        <v>0.19248712998713</v>
      </c>
      <c r="F10" s="0" t="n">
        <f aca="false" t="array" ref="F10:J10">LINEST(C2:C75,B2:B75^{1,2,3,4},1,0)</f>
        <v>-1.56465702566455E-007</v>
      </c>
      <c r="G10" s="0" t="n">
        <v>2.68558203288725E-005</v>
      </c>
      <c r="H10" s="0" t="n">
        <v>-0.00160749926050176</v>
      </c>
      <c r="I10" s="0" t="n">
        <v>0.0350395864011813</v>
      </c>
      <c r="J10" s="0" t="n">
        <v>0.191328524743263</v>
      </c>
    </row>
    <row r="11" customFormat="false" ht="15" hidden="false" customHeight="false" outlineLevel="0" collapsed="false">
      <c r="A11" s="4" t="n">
        <v>1946</v>
      </c>
      <c r="B11" s="4" t="n">
        <v>12</v>
      </c>
      <c r="C11" s="0" t="n">
        <v>0.35954415954416</v>
      </c>
    </row>
    <row r="12" customFormat="false" ht="15" hidden="false" customHeight="false" outlineLevel="0" collapsed="false">
      <c r="A12" s="4" t="n">
        <v>1947</v>
      </c>
      <c r="B12" s="4" t="n">
        <v>13</v>
      </c>
      <c r="C12" s="0" t="n">
        <v>0.393510452961672</v>
      </c>
      <c r="F12" s="0" t="s">
        <v>40</v>
      </c>
    </row>
    <row r="13" customFormat="false" ht="15" hidden="false" customHeight="false" outlineLevel="0" collapsed="false">
      <c r="A13" s="4" t="n">
        <v>1948</v>
      </c>
      <c r="B13" s="4" t="n">
        <v>14</v>
      </c>
      <c r="C13" s="0" t="n">
        <v>0.427878179384203</v>
      </c>
      <c r="F13" s="0" t="s">
        <v>45</v>
      </c>
      <c r="G13" s="0" t="s">
        <v>37</v>
      </c>
      <c r="H13" s="0" t="s">
        <v>38</v>
      </c>
      <c r="I13" s="0" t="s">
        <v>39</v>
      </c>
    </row>
    <row r="14" customFormat="false" ht="15" hidden="false" customHeight="false" outlineLevel="0" collapsed="false">
      <c r="A14" s="4" t="n">
        <v>1949</v>
      </c>
      <c r="B14" s="4" t="n">
        <v>15</v>
      </c>
      <c r="C14" s="0" t="n">
        <v>0.426627886002886</v>
      </c>
      <c r="F14" s="0" t="n">
        <f aca="false">4*F10</f>
        <v>-6.25862810265814E-007</v>
      </c>
      <c r="G14" s="0" t="n">
        <f aca="false">3*G10</f>
        <v>8.05674609866165E-005</v>
      </c>
      <c r="H14" s="0" t="n">
        <f aca="false">2*H10</f>
        <v>-0.00321499852100348</v>
      </c>
      <c r="I14" s="0" t="n">
        <f aca="false">I10</f>
        <v>0.0350395864011809</v>
      </c>
    </row>
    <row r="15" customFormat="false" ht="15" hidden="false" customHeight="false" outlineLevel="0" collapsed="false">
      <c r="A15" s="4" t="n">
        <v>1950</v>
      </c>
      <c r="B15" s="4" t="n">
        <v>16</v>
      </c>
      <c r="C15" s="0" t="n">
        <v>0.495189701897019</v>
      </c>
    </row>
    <row r="16" customFormat="false" ht="15" hidden="false" customHeight="false" outlineLevel="0" collapsed="false">
      <c r="A16" s="4" t="n">
        <v>1951</v>
      </c>
      <c r="B16" s="4" t="n">
        <v>17</v>
      </c>
      <c r="C16" s="0" t="n">
        <v>0.654992492492492</v>
      </c>
    </row>
    <row r="17" customFormat="false" ht="15" hidden="false" customHeight="false" outlineLevel="0" collapsed="false">
      <c r="A17" s="4" t="n">
        <v>1952</v>
      </c>
      <c r="B17" s="4" t="n">
        <v>18</v>
      </c>
      <c r="C17" s="0" t="n">
        <v>0.598712737127371</v>
      </c>
    </row>
    <row r="18" customFormat="false" ht="15" hidden="false" customHeight="false" outlineLevel="0" collapsed="false">
      <c r="A18" s="4" t="n">
        <v>1953</v>
      </c>
      <c r="B18" s="4" t="n">
        <v>19</v>
      </c>
      <c r="C18" s="0" t="n">
        <v>0.25252808988764</v>
      </c>
    </row>
    <row r="19" customFormat="false" ht="15" hidden="false" customHeight="false" outlineLevel="0" collapsed="false">
      <c r="A19" s="4" t="n">
        <v>1954</v>
      </c>
      <c r="B19" s="4" t="n">
        <v>20</v>
      </c>
      <c r="C19" s="0" t="n">
        <v>0.429298941798942</v>
      </c>
    </row>
    <row r="20" customFormat="false" ht="15" hidden="false" customHeight="false" outlineLevel="0" collapsed="false">
      <c r="A20" s="4" t="n">
        <v>1955</v>
      </c>
      <c r="B20" s="4" t="n">
        <v>21</v>
      </c>
      <c r="C20" s="0" t="n">
        <v>0.578379857690203</v>
      </c>
    </row>
    <row r="21" customFormat="false" ht="15" hidden="false" customHeight="false" outlineLevel="0" collapsed="false">
      <c r="A21" s="4" t="n">
        <v>1956</v>
      </c>
      <c r="B21" s="4" t="n">
        <v>22</v>
      </c>
      <c r="C21" s="0" t="n">
        <v>0.436481481481481</v>
      </c>
    </row>
    <row r="22" customFormat="false" ht="15" hidden="false" customHeight="false" outlineLevel="0" collapsed="false">
      <c r="A22" s="4" t="n">
        <v>1957</v>
      </c>
      <c r="B22" s="4" t="n">
        <v>23</v>
      </c>
      <c r="C22" s="0" t="n">
        <v>0.31766334440753</v>
      </c>
    </row>
    <row r="23" customFormat="false" ht="15" hidden="false" customHeight="false" outlineLevel="0" collapsed="false">
      <c r="A23" s="4" t="n">
        <v>1958</v>
      </c>
      <c r="B23" s="4" t="n">
        <v>24</v>
      </c>
      <c r="C23" s="0" t="n">
        <v>0.66802925989673</v>
      </c>
    </row>
    <row r="24" customFormat="false" ht="15" hidden="false" customHeight="false" outlineLevel="0" collapsed="false">
      <c r="A24" s="4" t="n">
        <v>1959</v>
      </c>
      <c r="B24" s="4" t="n">
        <v>25</v>
      </c>
      <c r="C24" s="0" t="n">
        <v>0.534627976190476</v>
      </c>
    </row>
    <row r="25" customFormat="false" ht="15" hidden="false" customHeight="false" outlineLevel="0" collapsed="false">
      <c r="A25" s="4" t="n">
        <v>1960</v>
      </c>
      <c r="B25" s="4" t="n">
        <v>26</v>
      </c>
      <c r="C25" s="0" t="n">
        <v>0.450555555555556</v>
      </c>
    </row>
    <row r="26" customFormat="false" ht="15" hidden="false" customHeight="false" outlineLevel="0" collapsed="false">
      <c r="A26" s="4" t="n">
        <v>1961</v>
      </c>
      <c r="B26" s="4" t="n">
        <v>27</v>
      </c>
      <c r="C26" s="0" t="n">
        <v>0.442073170731707</v>
      </c>
    </row>
    <row r="27" customFormat="false" ht="15" hidden="false" customHeight="false" outlineLevel="0" collapsed="false">
      <c r="A27" s="4" t="n">
        <v>1962</v>
      </c>
      <c r="B27" s="4" t="n">
        <v>28</v>
      </c>
      <c r="C27" s="0" t="n">
        <v>0.382888114595432</v>
      </c>
    </row>
    <row r="28" customFormat="false" ht="15" hidden="false" customHeight="false" outlineLevel="0" collapsed="false">
      <c r="A28" s="4" t="n">
        <v>1963</v>
      </c>
      <c r="B28" s="4" t="n">
        <v>29</v>
      </c>
      <c r="C28" s="0" t="n">
        <v>0.271058802308802</v>
      </c>
    </row>
    <row r="29" customFormat="false" ht="15" hidden="false" customHeight="false" outlineLevel="0" collapsed="false">
      <c r="A29" s="4" t="n">
        <v>1964</v>
      </c>
      <c r="B29" s="4" t="n">
        <v>30</v>
      </c>
      <c r="C29" s="0" t="n">
        <v>0.308269476372925</v>
      </c>
    </row>
    <row r="30" customFormat="false" ht="15" hidden="false" customHeight="false" outlineLevel="0" collapsed="false">
      <c r="A30" s="4" t="n">
        <v>1965</v>
      </c>
      <c r="B30" s="4" t="n">
        <v>31</v>
      </c>
      <c r="C30" s="0" t="n">
        <v>0.430689424364123</v>
      </c>
    </row>
    <row r="31" customFormat="false" ht="15" hidden="false" customHeight="false" outlineLevel="0" collapsed="false">
      <c r="A31" s="4" t="n">
        <v>1966</v>
      </c>
      <c r="B31" s="4" t="n">
        <v>32</v>
      </c>
      <c r="C31" s="0" t="n">
        <v>0.339655172413793</v>
      </c>
    </row>
    <row r="32" customFormat="false" ht="15" hidden="false" customHeight="false" outlineLevel="0" collapsed="false">
      <c r="A32" s="4" t="n">
        <v>1967</v>
      </c>
      <c r="B32" s="4" t="n">
        <v>33</v>
      </c>
      <c r="C32" s="0" t="n">
        <v>0.256410256410256</v>
      </c>
    </row>
    <row r="33" customFormat="false" ht="15" hidden="false" customHeight="false" outlineLevel="0" collapsed="false">
      <c r="A33" s="4" t="n">
        <v>1968</v>
      </c>
      <c r="B33" s="4" t="n">
        <v>34</v>
      </c>
      <c r="C33" s="0" t="n">
        <v>0.534246575342466</v>
      </c>
    </row>
    <row r="34" customFormat="false" ht="15" hidden="false" customHeight="false" outlineLevel="0" collapsed="false">
      <c r="A34" s="4" t="n">
        <v>1969</v>
      </c>
      <c r="B34" s="4" t="n">
        <v>35</v>
      </c>
      <c r="C34" s="0" t="n">
        <v>0.246684350132626</v>
      </c>
    </row>
    <row r="35" customFormat="false" ht="15" hidden="false" customHeight="false" outlineLevel="0" collapsed="false">
      <c r="A35" s="4" t="n">
        <v>1970</v>
      </c>
      <c r="B35" s="4" t="n">
        <v>36</v>
      </c>
      <c r="C35" s="0" t="n">
        <v>0.292134831460674</v>
      </c>
    </row>
    <row r="36" customFormat="false" ht="15" hidden="false" customHeight="false" outlineLevel="0" collapsed="false">
      <c r="A36" s="4" t="n">
        <v>1971</v>
      </c>
      <c r="B36" s="4" t="n">
        <v>37</v>
      </c>
      <c r="C36" s="0" t="n">
        <v>0.275316455696203</v>
      </c>
    </row>
    <row r="37" customFormat="false" ht="15" hidden="false" customHeight="false" outlineLevel="0" collapsed="false">
      <c r="A37" s="4" t="n">
        <v>1972</v>
      </c>
      <c r="B37" s="4" t="n">
        <v>38</v>
      </c>
      <c r="C37" s="0" t="n">
        <v>0.293556085918854</v>
      </c>
    </row>
    <row r="38" customFormat="false" ht="15" hidden="false" customHeight="false" outlineLevel="0" collapsed="false">
      <c r="A38" s="4" t="n">
        <v>1973</v>
      </c>
      <c r="B38" s="4" t="n">
        <v>39</v>
      </c>
      <c r="C38" s="0" t="n">
        <v>0.228346456692913</v>
      </c>
    </row>
    <row r="39" customFormat="false" ht="15" hidden="false" customHeight="false" outlineLevel="0" collapsed="false">
      <c r="A39" s="4" t="n">
        <v>1974</v>
      </c>
      <c r="B39" s="4" t="n">
        <v>40</v>
      </c>
      <c r="C39" s="0" t="n">
        <v>0.342749529190207</v>
      </c>
    </row>
    <row r="40" customFormat="false" ht="15" hidden="false" customHeight="false" outlineLevel="0" collapsed="false">
      <c r="A40" s="4" t="n">
        <v>1975</v>
      </c>
      <c r="B40" s="4" t="n">
        <v>41</v>
      </c>
      <c r="C40" s="0" t="n">
        <v>0.418367346938776</v>
      </c>
    </row>
    <row r="41" customFormat="false" ht="15" hidden="false" customHeight="false" outlineLevel="0" collapsed="false">
      <c r="A41" s="4" t="n">
        <v>1976</v>
      </c>
      <c r="B41" s="4" t="n">
        <v>42</v>
      </c>
      <c r="C41" s="0" t="n">
        <v>0.299820466786355</v>
      </c>
    </row>
    <row r="42" customFormat="false" ht="15" hidden="false" customHeight="false" outlineLevel="0" collapsed="false">
      <c r="A42" s="4" t="n">
        <v>1977</v>
      </c>
      <c r="B42" s="4" t="n">
        <v>43</v>
      </c>
      <c r="C42" s="0" t="n">
        <v>0.488073394495413</v>
      </c>
    </row>
    <row r="43" customFormat="false" ht="15" hidden="false" customHeight="false" outlineLevel="0" collapsed="false">
      <c r="A43" s="4" t="n">
        <v>1978</v>
      </c>
      <c r="B43" s="4" t="n">
        <v>44</v>
      </c>
      <c r="C43" s="0" t="n">
        <v>0.240875912408759</v>
      </c>
    </row>
    <row r="44" customFormat="false" ht="15" hidden="false" customHeight="false" outlineLevel="0" collapsed="false">
      <c r="A44" s="4" t="n">
        <v>1979</v>
      </c>
      <c r="B44" s="4" t="n">
        <v>45</v>
      </c>
      <c r="C44" s="0" t="n">
        <v>0.299617834394904</v>
      </c>
    </row>
    <row r="45" customFormat="false" ht="15" hidden="false" customHeight="false" outlineLevel="0" collapsed="false">
      <c r="A45" s="4" t="n">
        <v>1980</v>
      </c>
      <c r="B45" s="4" t="n">
        <v>46</v>
      </c>
      <c r="C45" s="0" t="n">
        <v>0.390983869244739</v>
      </c>
    </row>
    <row r="46" customFormat="false" ht="15" hidden="false" customHeight="false" outlineLevel="0" collapsed="false">
      <c r="A46" s="4" t="n">
        <v>1981</v>
      </c>
      <c r="B46" s="4" t="n">
        <v>47</v>
      </c>
      <c r="C46" s="0" t="n">
        <v>0.297751479289941</v>
      </c>
    </row>
    <row r="47" customFormat="false" ht="15" hidden="false" customHeight="false" outlineLevel="0" collapsed="false">
      <c r="A47" s="4" t="n">
        <v>1982</v>
      </c>
      <c r="B47" s="4" t="n">
        <v>48</v>
      </c>
      <c r="C47" s="0" t="n">
        <v>0.36697247706422</v>
      </c>
    </row>
    <row r="48" customFormat="false" ht="15" hidden="false" customHeight="false" outlineLevel="0" collapsed="false">
      <c r="A48" s="4" t="n">
        <v>1983</v>
      </c>
      <c r="B48" s="4" t="n">
        <v>49</v>
      </c>
      <c r="C48" s="0" t="n">
        <v>0.49235807860262</v>
      </c>
    </row>
    <row r="49" customFormat="false" ht="15" hidden="false" customHeight="false" outlineLevel="0" collapsed="false">
      <c r="A49" s="4" t="n">
        <v>1984</v>
      </c>
      <c r="B49" s="4" t="n">
        <v>50</v>
      </c>
      <c r="C49" s="0" t="n">
        <v>0.215805992839978</v>
      </c>
    </row>
    <row r="50" customFormat="false" ht="15" hidden="false" customHeight="false" outlineLevel="0" collapsed="false">
      <c r="A50" s="4" t="n">
        <v>1985</v>
      </c>
      <c r="B50" s="4" t="n">
        <v>51</v>
      </c>
      <c r="C50" s="0" t="n">
        <v>0.246658566221142</v>
      </c>
    </row>
    <row r="51" customFormat="false" ht="15" hidden="false" customHeight="false" outlineLevel="0" collapsed="false">
      <c r="A51" s="4" t="n">
        <v>1986</v>
      </c>
      <c r="B51" s="4" t="n">
        <v>52</v>
      </c>
      <c r="C51" s="0" t="n">
        <v>0.210714285714286</v>
      </c>
    </row>
    <row r="52" customFormat="false" ht="15" hidden="false" customHeight="false" outlineLevel="0" collapsed="false">
      <c r="A52" s="4" t="n">
        <v>1987</v>
      </c>
      <c r="B52" s="4" t="n">
        <v>53</v>
      </c>
      <c r="C52" s="0" t="n">
        <v>0.37675793302803</v>
      </c>
    </row>
    <row r="53" customFormat="false" ht="15" hidden="false" customHeight="false" outlineLevel="0" collapsed="false">
      <c r="A53" s="4" t="n">
        <v>1988</v>
      </c>
      <c r="B53" s="4" t="n">
        <v>54</v>
      </c>
      <c r="C53" s="0" t="n">
        <v>0.367203219315895</v>
      </c>
    </row>
    <row r="54" customFormat="false" ht="15" hidden="false" customHeight="false" outlineLevel="0" collapsed="false">
      <c r="A54" s="4" t="n">
        <v>1989</v>
      </c>
      <c r="B54" s="4" t="n">
        <v>55</v>
      </c>
      <c r="C54" s="0" t="n">
        <v>0.274306700644581</v>
      </c>
    </row>
    <row r="55" customFormat="false" ht="15" hidden="false" customHeight="false" outlineLevel="0" collapsed="false">
      <c r="A55" s="4" t="n">
        <v>1990</v>
      </c>
      <c r="B55" s="4" t="n">
        <v>56</v>
      </c>
      <c r="C55" s="0" t="n">
        <v>0.331458739313724</v>
      </c>
    </row>
    <row r="56" customFormat="false" ht="15" hidden="false" customHeight="false" outlineLevel="0" collapsed="false">
      <c r="A56" s="4" t="n">
        <v>1991</v>
      </c>
      <c r="B56" s="4" t="n">
        <v>57</v>
      </c>
      <c r="C56" s="0" t="n">
        <v>0.162569649295313</v>
      </c>
    </row>
    <row r="57" customFormat="false" ht="15" hidden="false" customHeight="false" outlineLevel="0" collapsed="false">
      <c r="A57" s="4" t="n">
        <v>1992</v>
      </c>
      <c r="B57" s="4" t="n">
        <v>58</v>
      </c>
      <c r="C57" s="0" t="n">
        <v>0.244959677419355</v>
      </c>
    </row>
    <row r="58" customFormat="false" ht="15" hidden="false" customHeight="false" outlineLevel="0" collapsed="false">
      <c r="A58" s="4" t="n">
        <v>1993</v>
      </c>
      <c r="B58" s="4" t="n">
        <v>59</v>
      </c>
      <c r="C58" s="0" t="n">
        <v>0.241731517509728</v>
      </c>
    </row>
    <row r="59" customFormat="false" ht="15" hidden="false" customHeight="false" outlineLevel="0" collapsed="false">
      <c r="A59" s="4" t="n">
        <v>1994</v>
      </c>
      <c r="B59" s="4" t="n">
        <v>60</v>
      </c>
      <c r="C59" s="0" t="n">
        <v>0.237097753491196</v>
      </c>
    </row>
    <row r="60" customFormat="false" ht="15" hidden="false" customHeight="false" outlineLevel="0" collapsed="false">
      <c r="A60" s="4" t="n">
        <v>1995</v>
      </c>
      <c r="B60" s="4" t="n">
        <v>61</v>
      </c>
      <c r="C60" s="0" t="n">
        <v>0.390847127555988</v>
      </c>
    </row>
    <row r="61" customFormat="false" ht="15" hidden="false" customHeight="false" outlineLevel="0" collapsed="false">
      <c r="A61" s="4" t="n">
        <v>1996</v>
      </c>
      <c r="B61" s="4" t="n">
        <v>62</v>
      </c>
      <c r="C61" s="0" t="n">
        <v>0.287430683918669</v>
      </c>
    </row>
    <row r="62" customFormat="false" ht="15" hidden="false" customHeight="false" outlineLevel="0" collapsed="false">
      <c r="A62" s="4" t="n">
        <v>1997</v>
      </c>
      <c r="B62" s="4" t="n">
        <v>63</v>
      </c>
      <c r="C62" s="0" t="n">
        <v>0.276195194451325</v>
      </c>
    </row>
    <row r="63" customFormat="false" ht="15" hidden="false" customHeight="false" outlineLevel="0" collapsed="false">
      <c r="A63" s="4" t="n">
        <v>1998</v>
      </c>
      <c r="B63" s="4" t="n">
        <v>64</v>
      </c>
      <c r="C63" s="0" t="n">
        <v>0.312393887945671</v>
      </c>
    </row>
    <row r="64" customFormat="false" ht="15" hidden="false" customHeight="false" outlineLevel="0" collapsed="false">
      <c r="A64" s="4" t="n">
        <v>1999</v>
      </c>
      <c r="B64" s="4" t="n">
        <v>65</v>
      </c>
      <c r="C64" s="0" t="n">
        <v>0.302346570397112</v>
      </c>
    </row>
    <row r="65" customFormat="false" ht="15" hidden="false" customHeight="false" outlineLevel="0" collapsed="false">
      <c r="A65" s="4" t="n">
        <v>2000</v>
      </c>
      <c r="B65" s="4" t="n">
        <v>66</v>
      </c>
      <c r="C65" s="0" t="n">
        <v>0.173642030276046</v>
      </c>
    </row>
    <row r="66" customFormat="false" ht="15" hidden="false" customHeight="false" outlineLevel="0" collapsed="false">
      <c r="A66" s="4" t="n">
        <v>2001</v>
      </c>
      <c r="B66" s="4" t="n">
        <v>67</v>
      </c>
      <c r="C66" s="0" t="n">
        <v>0.232263513513514</v>
      </c>
    </row>
    <row r="67" customFormat="false" ht="15" hidden="false" customHeight="false" outlineLevel="0" collapsed="false">
      <c r="A67" s="4" t="n">
        <v>2002</v>
      </c>
      <c r="B67" s="4" t="n">
        <v>68</v>
      </c>
      <c r="C67" s="0" t="n">
        <v>0.226843100189036</v>
      </c>
    </row>
    <row r="68" customFormat="false" ht="15" hidden="false" customHeight="false" outlineLevel="0" collapsed="false">
      <c r="A68" s="4" t="n">
        <v>2003</v>
      </c>
      <c r="B68" s="4" t="n">
        <v>69</v>
      </c>
      <c r="C68" s="0" t="n">
        <v>0.21829808165273</v>
      </c>
    </row>
    <row r="69" customFormat="false" ht="15" hidden="false" customHeight="false" outlineLevel="0" collapsed="false">
      <c r="A69" s="4" t="n">
        <v>2004</v>
      </c>
      <c r="B69" s="4" t="n">
        <v>70</v>
      </c>
      <c r="C69" s="0" t="n">
        <v>0.188819506393101</v>
      </c>
    </row>
    <row r="70" customFormat="false" ht="15" hidden="false" customHeight="false" outlineLevel="0" collapsed="false">
      <c r="A70" s="4" t="n">
        <v>2005</v>
      </c>
      <c r="B70" s="4" t="n">
        <v>71</v>
      </c>
      <c r="C70" s="0" t="n">
        <v>0.298611111111111</v>
      </c>
    </row>
    <row r="71" customFormat="false" ht="15" hidden="false" customHeight="false" outlineLevel="0" collapsed="false">
      <c r="A71" s="4" t="n">
        <v>2006</v>
      </c>
      <c r="B71" s="4" t="n">
        <v>72</v>
      </c>
      <c r="C71" s="0" t="n">
        <v>0.229090736971648</v>
      </c>
    </row>
    <row r="72" customFormat="false" ht="15" hidden="false" customHeight="false" outlineLevel="0" collapsed="false">
      <c r="A72" s="4" t="n">
        <v>2007</v>
      </c>
      <c r="B72" s="4" t="n">
        <v>73</v>
      </c>
      <c r="C72" s="0" t="n">
        <v>0.197519929140833</v>
      </c>
    </row>
    <row r="73" customFormat="false" ht="15" hidden="false" customHeight="false" outlineLevel="0" collapsed="false">
      <c r="A73" s="4" t="n">
        <v>2008</v>
      </c>
      <c r="B73" s="4" t="n">
        <v>74</v>
      </c>
      <c r="C73" s="0" t="n">
        <v>0.121908127208481</v>
      </c>
    </row>
    <row r="74" customFormat="false" ht="15" hidden="false" customHeight="false" outlineLevel="0" collapsed="false">
      <c r="A74" s="4" t="n">
        <v>2009</v>
      </c>
      <c r="B74" s="4" t="n">
        <v>75</v>
      </c>
      <c r="C74" s="0" t="n">
        <v>0.13419513696522</v>
      </c>
    </row>
    <row r="75" customFormat="false" ht="15" hidden="false" customHeight="false" outlineLevel="0" collapsed="false">
      <c r="A75" s="4" t="n">
        <v>2010</v>
      </c>
      <c r="B75" s="4" t="n">
        <v>76</v>
      </c>
      <c r="C75" s="0" t="n">
        <v>0.14808362369338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7" activeCellId="0" sqref="H7"/>
    </sheetView>
  </sheetViews>
  <sheetFormatPr defaultColWidth="9.01171875" defaultRowHeight="15" zeroHeight="false" outlineLevelRow="0" outlineLevelCol="0"/>
  <cols>
    <col collapsed="false" customWidth="false" hidden="false" outlineLevel="0" max="1" min="1" style="4" width="9"/>
    <col collapsed="false" customWidth="true" hidden="false" outlineLevel="0" max="2" min="2" style="4" width="11.57"/>
    <col collapsed="false" customWidth="true" hidden="false" outlineLevel="0" max="3" min="3" style="9" width="12.57"/>
  </cols>
  <sheetData>
    <row r="1" customFormat="false" ht="15" hidden="false" customHeight="false" outlineLevel="0" collapsed="false">
      <c r="A1" s="4" t="s">
        <v>18</v>
      </c>
      <c r="B1" s="4" t="s">
        <v>41</v>
      </c>
      <c r="C1" s="9" t="s">
        <v>48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 customFormat="false" ht="15" hidden="false" customHeight="false" outlineLevel="0" collapsed="false">
      <c r="A2" s="4" t="n">
        <v>1934</v>
      </c>
      <c r="B2" s="4" t="n">
        <v>0</v>
      </c>
      <c r="C2" s="9" t="n">
        <v>0.0222222222222222</v>
      </c>
      <c r="F2" s="0" t="s">
        <v>31</v>
      </c>
      <c r="G2" s="0" t="n">
        <f aca="false" t="array" ref="G2:G2">SUM((C2:C75-AVERAGE(C2:C75))^2)</f>
        <v>0.275001714644207</v>
      </c>
      <c r="H2" s="0" t="n">
        <v>0.5269</v>
      </c>
      <c r="I2" s="0" t="n">
        <f aca="false">73-K2</f>
        <v>72</v>
      </c>
      <c r="J2" s="0" t="n">
        <f aca="false">G2*(1-H2)</f>
        <v>0.130103311198174</v>
      </c>
      <c r="K2" s="0" t="n">
        <v>1</v>
      </c>
    </row>
    <row r="3" customFormat="false" ht="15" hidden="false" customHeight="false" outlineLevel="0" collapsed="false">
      <c r="A3" s="4" t="n">
        <v>1935</v>
      </c>
      <c r="B3" s="4" t="n">
        <v>1</v>
      </c>
      <c r="C3" s="9" t="n">
        <v>0.0302511415525114</v>
      </c>
      <c r="F3" s="0" t="s">
        <v>32</v>
      </c>
      <c r="G3" s="5" t="n">
        <f aca="false">G$2</f>
        <v>0.275001714644207</v>
      </c>
      <c r="H3" s="5" t="n">
        <v>0.7631</v>
      </c>
      <c r="I3" s="5" t="n">
        <f aca="false">73-K3</f>
        <v>71</v>
      </c>
      <c r="J3" s="5" t="n">
        <f aca="false">G3*(1-H3)</f>
        <v>0.0651479061992127</v>
      </c>
      <c r="K3" s="5" t="n">
        <v>2</v>
      </c>
      <c r="L3" s="5" t="n">
        <f aca="false">J2-J3</f>
        <v>0.0649554049989618</v>
      </c>
      <c r="M3" s="5" t="n">
        <f aca="false">I2-I3</f>
        <v>1</v>
      </c>
      <c r="N3" s="5" t="n">
        <f aca="false">(L3/M3)/(J3/I3)</f>
        <v>70.7902068383284</v>
      </c>
      <c r="O3" s="5" t="n">
        <f aca="false">FDIST(N3,M3,I3)</f>
        <v>2.85803889506148E-012</v>
      </c>
    </row>
    <row r="4" customFormat="false" ht="15" hidden="false" customHeight="false" outlineLevel="0" collapsed="false">
      <c r="A4" s="4" t="n">
        <v>1936</v>
      </c>
      <c r="B4" s="4" t="n">
        <v>2</v>
      </c>
      <c r="C4" s="9" t="n">
        <v>0.0661549707602339</v>
      </c>
      <c r="F4" s="0" t="s">
        <v>33</v>
      </c>
      <c r="G4" s="0" t="n">
        <f aca="false">G$2</f>
        <v>0.275001714644207</v>
      </c>
      <c r="H4" s="0" t="n">
        <v>0.7696</v>
      </c>
      <c r="I4" s="0" t="n">
        <f aca="false">73-K4</f>
        <v>70</v>
      </c>
      <c r="J4" s="0" t="n">
        <f aca="false">G4*(1-H4)</f>
        <v>0.0633603950540254</v>
      </c>
      <c r="K4" s="0" t="n">
        <v>3</v>
      </c>
      <c r="L4" s="0" t="n">
        <f aca="false">J3-J4</f>
        <v>0.00178751114518733</v>
      </c>
      <c r="M4" s="0" t="n">
        <f aca="false">I3-I4</f>
        <v>1</v>
      </c>
      <c r="N4" s="0" t="n">
        <f aca="false">(L4/M4)/(J4/I4)</f>
        <v>1.97482638888887</v>
      </c>
      <c r="O4" s="0" t="n">
        <f aca="false">FDIST(N4,M4,I4)</f>
        <v>0.164359183421085</v>
      </c>
    </row>
    <row r="5" customFormat="false" ht="15" hidden="false" customHeight="false" outlineLevel="0" collapsed="false">
      <c r="A5" s="4" t="n">
        <v>1937</v>
      </c>
      <c r="B5" s="4" t="n">
        <v>3</v>
      </c>
      <c r="C5" s="9" t="n">
        <v>0.0130718954248366</v>
      </c>
      <c r="F5" s="0" t="s">
        <v>34</v>
      </c>
      <c r="G5" s="0" t="n">
        <f aca="false">G$2</f>
        <v>0.275001714644207</v>
      </c>
      <c r="H5" s="0" t="n">
        <v>0.7759</v>
      </c>
      <c r="I5" s="0" t="n">
        <f aca="false">73-K5</f>
        <v>69</v>
      </c>
      <c r="J5" s="0" t="n">
        <f aca="false">G5*(1-H5)</f>
        <v>0.0616278842517668</v>
      </c>
      <c r="K5" s="0" t="n">
        <v>4</v>
      </c>
      <c r="L5" s="0" t="n">
        <f aca="false">J4-J5</f>
        <v>0.00173251080225853</v>
      </c>
      <c r="M5" s="0" t="n">
        <f aca="false">I4-I5</f>
        <v>1</v>
      </c>
      <c r="N5" s="0" t="n">
        <f aca="false">(L5/M5)/(J5/I5)</f>
        <v>1.93975903614461</v>
      </c>
      <c r="O5" s="0" t="n">
        <f aca="false">FDIST(N5,M5,I5)</f>
        <v>0.168166307210961</v>
      </c>
    </row>
    <row r="6" customFormat="false" ht="15" hidden="false" customHeight="false" outlineLevel="0" collapsed="false">
      <c r="A6" s="4" t="n">
        <v>1938</v>
      </c>
      <c r="B6" s="4" t="n">
        <v>4</v>
      </c>
      <c r="C6" s="9" t="n">
        <v>0.0324074074074074</v>
      </c>
      <c r="F6" s="0" t="s">
        <v>35</v>
      </c>
      <c r="G6" s="0" t="n">
        <f aca="false">G$2</f>
        <v>0.275001714644207</v>
      </c>
      <c r="H6" s="0" t="n">
        <v>0.7761</v>
      </c>
      <c r="I6" s="0" t="n">
        <f aca="false">73-K6</f>
        <v>68</v>
      </c>
      <c r="J6" s="0" t="n">
        <f aca="false">G6*(1-H6)</f>
        <v>0.061572883908838</v>
      </c>
      <c r="K6" s="0" t="n">
        <v>5</v>
      </c>
      <c r="L6" s="0" t="n">
        <f aca="false">J5-J6</f>
        <v>5.50003429288376E-005</v>
      </c>
      <c r="M6" s="0" t="n">
        <f aca="false">I5-I6</f>
        <v>1</v>
      </c>
      <c r="N6" s="0" t="n">
        <f aca="false">(L6/M6)/(J6/I6)</f>
        <v>0.0607414024117867</v>
      </c>
      <c r="O6" s="0" t="n">
        <f aca="false">FDIST(N6,M6,I6)</f>
        <v>0.806070415713424</v>
      </c>
    </row>
    <row r="7" customFormat="false" ht="15" hidden="false" customHeight="false" outlineLevel="0" collapsed="false">
      <c r="A7" s="4" t="n">
        <v>1939</v>
      </c>
      <c r="B7" s="4" t="n">
        <v>5</v>
      </c>
      <c r="C7" s="9" t="n">
        <v>0.0877777777777778</v>
      </c>
    </row>
    <row r="8" customFormat="false" ht="15" hidden="false" customHeight="false" outlineLevel="0" collapsed="false">
      <c r="A8" s="4" t="n">
        <v>1940</v>
      </c>
      <c r="B8" s="4" t="n">
        <v>6</v>
      </c>
      <c r="C8" s="9" t="n">
        <v>0.016025641025641</v>
      </c>
    </row>
    <row r="9" customFormat="false" ht="15" hidden="false" customHeight="false" outlineLevel="0" collapsed="false">
      <c r="A9" s="4" t="n">
        <v>1941</v>
      </c>
      <c r="B9" s="4" t="n">
        <v>7</v>
      </c>
      <c r="C9" s="9" t="n">
        <v>0.0513052208835341</v>
      </c>
    </row>
    <row r="10" customFormat="false" ht="15" hidden="false" customHeight="false" outlineLevel="0" collapsed="false">
      <c r="A10" s="4" t="n">
        <v>1945</v>
      </c>
      <c r="B10" s="4" t="n">
        <v>8</v>
      </c>
      <c r="C10" s="9" t="n">
        <v>0.0257132132132132</v>
      </c>
    </row>
    <row r="11" customFormat="false" ht="15" hidden="false" customHeight="false" outlineLevel="0" collapsed="false">
      <c r="A11" s="4" t="n">
        <v>1946</v>
      </c>
      <c r="B11" s="4" t="n">
        <v>12</v>
      </c>
      <c r="C11" s="9" t="n">
        <v>0.0293803418803419</v>
      </c>
    </row>
    <row r="12" customFormat="false" ht="15" hidden="false" customHeight="false" outlineLevel="0" collapsed="false">
      <c r="A12" s="4" t="n">
        <v>1947</v>
      </c>
      <c r="B12" s="4" t="n">
        <v>13</v>
      </c>
      <c r="C12" s="9" t="n">
        <v>0.013550135501355</v>
      </c>
    </row>
    <row r="13" customFormat="false" ht="15" hidden="false" customHeight="false" outlineLevel="0" collapsed="false">
      <c r="A13" s="4" t="n">
        <v>1948</v>
      </c>
      <c r="B13" s="4" t="n">
        <v>14</v>
      </c>
      <c r="C13" s="9" t="n">
        <v>0.0254350736278447</v>
      </c>
    </row>
    <row r="14" customFormat="false" ht="15" hidden="false" customHeight="false" outlineLevel="0" collapsed="false">
      <c r="A14" s="4" t="n">
        <v>1949</v>
      </c>
      <c r="B14" s="4" t="n">
        <v>15</v>
      </c>
      <c r="C14" s="9" t="n">
        <v>0.0303030303030303</v>
      </c>
    </row>
    <row r="15" customFormat="false" ht="15" hidden="false" customHeight="false" outlineLevel="0" collapsed="false">
      <c r="A15" s="4" t="n">
        <v>1950</v>
      </c>
      <c r="B15" s="4" t="n">
        <v>16</v>
      </c>
      <c r="C15" s="9" t="n">
        <v>0.059789972899729</v>
      </c>
    </row>
    <row r="16" customFormat="false" ht="15" hidden="false" customHeight="false" outlineLevel="0" collapsed="false">
      <c r="A16" s="4" t="n">
        <v>1951</v>
      </c>
      <c r="B16" s="4" t="n">
        <v>17</v>
      </c>
      <c r="C16" s="9" t="n">
        <v>0.0225225225225225</v>
      </c>
    </row>
    <row r="17" customFormat="false" ht="15" hidden="false" customHeight="false" outlineLevel="0" collapsed="false">
      <c r="A17" s="4" t="n">
        <v>1952</v>
      </c>
      <c r="B17" s="4" t="n">
        <v>18</v>
      </c>
      <c r="C17" s="9" t="n">
        <v>0.0661924119241192</v>
      </c>
    </row>
    <row r="18" customFormat="false" ht="15" hidden="false" customHeight="false" outlineLevel="0" collapsed="false">
      <c r="A18" s="4" t="n">
        <v>1953</v>
      </c>
      <c r="B18" s="4" t="n">
        <v>19</v>
      </c>
      <c r="C18" s="9" t="n">
        <v>0.0142455858747994</v>
      </c>
    </row>
    <row r="19" customFormat="false" ht="15" hidden="false" customHeight="false" outlineLevel="0" collapsed="false">
      <c r="A19" s="4" t="n">
        <v>1954</v>
      </c>
      <c r="B19" s="4" t="n">
        <v>20</v>
      </c>
      <c r="C19" s="9" t="n">
        <v>0.0291005291005291</v>
      </c>
    </row>
    <row r="20" customFormat="false" ht="15" hidden="false" customHeight="false" outlineLevel="0" collapsed="false">
      <c r="A20" s="4" t="n">
        <v>1955</v>
      </c>
      <c r="B20" s="4" t="n">
        <v>21</v>
      </c>
      <c r="C20" s="9" t="n">
        <v>0.0303320561941252</v>
      </c>
    </row>
    <row r="21" customFormat="false" ht="15" hidden="false" customHeight="false" outlineLevel="0" collapsed="false">
      <c r="A21" s="4" t="n">
        <v>1956</v>
      </c>
      <c r="B21" s="4" t="n">
        <v>22</v>
      </c>
      <c r="C21" s="9" t="n">
        <v>0.0177777777777778</v>
      </c>
    </row>
    <row r="22" customFormat="false" ht="15" hidden="false" customHeight="false" outlineLevel="0" collapsed="false">
      <c r="A22" s="4" t="n">
        <v>1957</v>
      </c>
      <c r="B22" s="4" t="n">
        <v>23</v>
      </c>
      <c r="C22" s="9" t="n">
        <v>0.0290697674418605</v>
      </c>
    </row>
    <row r="23" customFormat="false" ht="15" hidden="false" customHeight="false" outlineLevel="0" collapsed="false">
      <c r="A23" s="4" t="n">
        <v>1958</v>
      </c>
      <c r="B23" s="4" t="n">
        <v>24</v>
      </c>
      <c r="C23" s="9" t="n">
        <v>0.0254350736278447</v>
      </c>
    </row>
    <row r="24" customFormat="false" ht="15" hidden="false" customHeight="false" outlineLevel="0" collapsed="false">
      <c r="A24" s="4" t="n">
        <v>1959</v>
      </c>
      <c r="B24" s="4" t="n">
        <v>25</v>
      </c>
      <c r="C24" s="9" t="n">
        <v>0.0237103174603175</v>
      </c>
    </row>
    <row r="25" customFormat="false" ht="15" hidden="false" customHeight="false" outlineLevel="0" collapsed="false">
      <c r="A25" s="4" t="n">
        <v>1960</v>
      </c>
      <c r="B25" s="4" t="n">
        <v>26</v>
      </c>
      <c r="C25" s="9" t="n">
        <v>0.0343137254901961</v>
      </c>
    </row>
    <row r="26" customFormat="false" ht="15" hidden="false" customHeight="false" outlineLevel="0" collapsed="false">
      <c r="A26" s="4" t="n">
        <v>1961</v>
      </c>
      <c r="B26" s="4" t="n">
        <v>27</v>
      </c>
      <c r="C26" s="9" t="n">
        <v>0.0203252032520325</v>
      </c>
    </row>
    <row r="27" customFormat="false" ht="15" hidden="false" customHeight="false" outlineLevel="0" collapsed="false">
      <c r="A27" s="4" t="n">
        <v>1962</v>
      </c>
      <c r="B27" s="4" t="n">
        <v>28</v>
      </c>
      <c r="C27" s="9" t="n">
        <v>0.0281165311653117</v>
      </c>
    </row>
    <row r="28" customFormat="false" ht="15" hidden="false" customHeight="false" outlineLevel="0" collapsed="false">
      <c r="A28" s="4" t="n">
        <v>1963</v>
      </c>
      <c r="B28" s="4" t="n">
        <v>29</v>
      </c>
      <c r="C28" s="9" t="n">
        <v>0.0328914141414141</v>
      </c>
    </row>
    <row r="29" customFormat="false" ht="15" hidden="false" customHeight="false" outlineLevel="0" collapsed="false">
      <c r="A29" s="4" t="n">
        <v>1964</v>
      </c>
      <c r="B29" s="4" t="n">
        <v>30</v>
      </c>
      <c r="C29" s="9" t="n">
        <v>0.0127713920817369</v>
      </c>
    </row>
    <row r="30" customFormat="false" ht="15" hidden="false" customHeight="false" outlineLevel="0" collapsed="false">
      <c r="A30" s="4" t="n">
        <v>1965</v>
      </c>
      <c r="B30" s="4" t="n">
        <v>31</v>
      </c>
      <c r="C30" s="9" t="n">
        <v>0.0271084337349398</v>
      </c>
    </row>
    <row r="31" customFormat="false" ht="15" hidden="false" customHeight="false" outlineLevel="0" collapsed="false">
      <c r="A31" s="4" t="n">
        <v>1966</v>
      </c>
      <c r="B31" s="4" t="n">
        <v>32</v>
      </c>
      <c r="C31" s="9" t="n">
        <v>0.0362068965517241</v>
      </c>
    </row>
    <row r="32" customFormat="false" ht="15" hidden="false" customHeight="false" outlineLevel="0" collapsed="false">
      <c r="A32" s="4" t="n">
        <v>1967</v>
      </c>
      <c r="B32" s="4" t="n">
        <v>33</v>
      </c>
      <c r="C32" s="9" t="n">
        <v>0.0293040293040293</v>
      </c>
    </row>
    <row r="33" customFormat="false" ht="15" hidden="false" customHeight="false" outlineLevel="0" collapsed="false">
      <c r="A33" s="4" t="n">
        <v>1968</v>
      </c>
      <c r="B33" s="4" t="n">
        <v>34</v>
      </c>
      <c r="C33" s="9" t="n">
        <v>0.025440313111546</v>
      </c>
    </row>
    <row r="34" customFormat="false" ht="15" hidden="false" customHeight="false" outlineLevel="0" collapsed="false">
      <c r="A34" s="4" t="n">
        <v>1969</v>
      </c>
      <c r="B34" s="4" t="n">
        <v>35</v>
      </c>
      <c r="C34" s="9" t="n">
        <v>0.0358090185676393</v>
      </c>
    </row>
    <row r="35" customFormat="false" ht="15" hidden="false" customHeight="false" outlineLevel="0" collapsed="false">
      <c r="A35" s="4" t="n">
        <v>1970</v>
      </c>
      <c r="B35" s="4" t="n">
        <v>36</v>
      </c>
      <c r="C35" s="9" t="n">
        <v>0.0337078651685393</v>
      </c>
    </row>
    <row r="36" customFormat="false" ht="15" hidden="false" customHeight="false" outlineLevel="0" collapsed="false">
      <c r="A36" s="4" t="n">
        <v>1971</v>
      </c>
      <c r="B36" s="4" t="n">
        <v>37</v>
      </c>
      <c r="C36" s="9" t="n">
        <v>0.0379746835443038</v>
      </c>
    </row>
    <row r="37" customFormat="false" ht="15" hidden="false" customHeight="false" outlineLevel="0" collapsed="false">
      <c r="A37" s="4" t="n">
        <v>1972</v>
      </c>
      <c r="B37" s="4" t="n">
        <v>38</v>
      </c>
      <c r="C37" s="9" t="n">
        <v>0.0167064439140811</v>
      </c>
    </row>
    <row r="38" customFormat="false" ht="15" hidden="false" customHeight="false" outlineLevel="0" collapsed="false">
      <c r="A38" s="4" t="n">
        <v>1973</v>
      </c>
      <c r="B38" s="4" t="n">
        <v>39</v>
      </c>
      <c r="C38" s="9" t="n">
        <v>0.0255905511811024</v>
      </c>
    </row>
    <row r="39" customFormat="false" ht="15" hidden="false" customHeight="false" outlineLevel="0" collapsed="false">
      <c r="A39" s="4" t="n">
        <v>1974</v>
      </c>
      <c r="B39" s="4" t="n">
        <v>40</v>
      </c>
      <c r="C39" s="9" t="n">
        <v>0.0188323917137476</v>
      </c>
    </row>
    <row r="40" customFormat="false" ht="15" hidden="false" customHeight="false" outlineLevel="0" collapsed="false">
      <c r="A40" s="4" t="n">
        <v>1975</v>
      </c>
      <c r="B40" s="4" t="n">
        <v>41</v>
      </c>
      <c r="C40" s="9" t="n">
        <v>0.0387755102040816</v>
      </c>
    </row>
    <row r="41" customFormat="false" ht="15" hidden="false" customHeight="false" outlineLevel="0" collapsed="false">
      <c r="A41" s="4" t="n">
        <v>1976</v>
      </c>
      <c r="B41" s="4" t="n">
        <v>42</v>
      </c>
      <c r="C41" s="9" t="n">
        <v>0.0359066427289048</v>
      </c>
    </row>
    <row r="42" customFormat="false" ht="15" hidden="false" customHeight="false" outlineLevel="0" collapsed="false">
      <c r="A42" s="4" t="n">
        <v>1977</v>
      </c>
      <c r="B42" s="4" t="n">
        <v>43</v>
      </c>
      <c r="C42" s="9" t="n">
        <v>0.0495412844036697</v>
      </c>
    </row>
    <row r="43" customFormat="false" ht="15" hidden="false" customHeight="false" outlineLevel="0" collapsed="false">
      <c r="A43" s="4" t="n">
        <v>1978</v>
      </c>
      <c r="B43" s="4" t="n">
        <v>44</v>
      </c>
      <c r="C43" s="9" t="n">
        <v>0.0233576642335766</v>
      </c>
    </row>
    <row r="44" customFormat="false" ht="15" hidden="false" customHeight="false" outlineLevel="0" collapsed="false">
      <c r="A44" s="4" t="n">
        <v>1979</v>
      </c>
      <c r="B44" s="4" t="n">
        <v>45</v>
      </c>
      <c r="C44" s="9" t="n">
        <v>0.0679405520169851</v>
      </c>
    </row>
    <row r="45" customFormat="false" ht="15" hidden="false" customHeight="false" outlineLevel="0" collapsed="false">
      <c r="A45" s="4" t="n">
        <v>1980</v>
      </c>
      <c r="B45" s="4" t="n">
        <v>46</v>
      </c>
      <c r="C45" s="9" t="n">
        <v>0.0330732069862505</v>
      </c>
    </row>
    <row r="46" customFormat="false" ht="15" hidden="false" customHeight="false" outlineLevel="0" collapsed="false">
      <c r="A46" s="4" t="n">
        <v>1981</v>
      </c>
      <c r="B46" s="4" t="n">
        <v>47</v>
      </c>
      <c r="C46" s="9" t="n">
        <v>0.0594082840236686</v>
      </c>
    </row>
    <row r="47" customFormat="false" ht="15" hidden="false" customHeight="false" outlineLevel="0" collapsed="false">
      <c r="A47" s="4" t="n">
        <v>1982</v>
      </c>
      <c r="B47" s="4" t="n">
        <v>48</v>
      </c>
      <c r="C47" s="9" t="n">
        <v>0.0217889908256881</v>
      </c>
    </row>
    <row r="48" customFormat="false" ht="15" hidden="false" customHeight="false" outlineLevel="0" collapsed="false">
      <c r="A48" s="4" t="n">
        <v>1983</v>
      </c>
      <c r="B48" s="4" t="n">
        <v>49</v>
      </c>
      <c r="C48" s="9" t="n">
        <v>0.0240174672489083</v>
      </c>
    </row>
    <row r="49" customFormat="false" ht="15" hidden="false" customHeight="false" outlineLevel="0" collapsed="false">
      <c r="A49" s="4" t="n">
        <v>1984</v>
      </c>
      <c r="B49" s="4" t="n">
        <v>50</v>
      </c>
      <c r="C49" s="9" t="n">
        <v>0.0216271884654995</v>
      </c>
    </row>
    <row r="50" customFormat="false" ht="15" hidden="false" customHeight="false" outlineLevel="0" collapsed="false">
      <c r="A50" s="4" t="n">
        <v>1985</v>
      </c>
      <c r="B50" s="4" t="n">
        <v>51</v>
      </c>
      <c r="C50" s="9" t="n">
        <v>0.0437424058323208</v>
      </c>
    </row>
    <row r="51" customFormat="false" ht="15" hidden="false" customHeight="false" outlineLevel="0" collapsed="false">
      <c r="A51" s="4" t="n">
        <v>1986</v>
      </c>
      <c r="B51" s="4" t="n">
        <v>52</v>
      </c>
      <c r="C51" s="9" t="n">
        <v>0.100918367346939</v>
      </c>
    </row>
    <row r="52" customFormat="false" ht="15" hidden="false" customHeight="false" outlineLevel="0" collapsed="false">
      <c r="A52" s="4" t="n">
        <v>1987</v>
      </c>
      <c r="B52" s="4" t="n">
        <v>53</v>
      </c>
      <c r="C52" s="9" t="n">
        <v>0.0597152044097382</v>
      </c>
    </row>
    <row r="53" customFormat="false" ht="15" hidden="false" customHeight="false" outlineLevel="0" collapsed="false">
      <c r="A53" s="4" t="n">
        <v>1988</v>
      </c>
      <c r="B53" s="4" t="n">
        <v>54</v>
      </c>
      <c r="C53" s="9" t="n">
        <v>0.048582403511981</v>
      </c>
    </row>
    <row r="54" customFormat="false" ht="15" hidden="false" customHeight="false" outlineLevel="0" collapsed="false">
      <c r="A54" s="4" t="n">
        <v>1989</v>
      </c>
      <c r="B54" s="4" t="n">
        <v>55</v>
      </c>
      <c r="C54" s="9" t="n">
        <v>0.175751187260196</v>
      </c>
    </row>
    <row r="55" customFormat="false" ht="15" hidden="false" customHeight="false" outlineLevel="0" collapsed="false">
      <c r="A55" s="4" t="n">
        <v>1990</v>
      </c>
      <c r="B55" s="4" t="n">
        <v>56</v>
      </c>
      <c r="C55" s="9" t="n">
        <v>0.159986572675394</v>
      </c>
    </row>
    <row r="56" customFormat="false" ht="15" hidden="false" customHeight="false" outlineLevel="0" collapsed="false">
      <c r="A56" s="4" t="n">
        <v>1991</v>
      </c>
      <c r="B56" s="4" t="n">
        <v>57</v>
      </c>
      <c r="C56" s="9" t="n">
        <v>0.0892919656617642</v>
      </c>
    </row>
    <row r="57" customFormat="false" ht="15" hidden="false" customHeight="false" outlineLevel="0" collapsed="false">
      <c r="A57" s="4" t="n">
        <v>1992</v>
      </c>
      <c r="B57" s="4" t="n">
        <v>58</v>
      </c>
      <c r="C57" s="9" t="n">
        <v>0.0749327956989247</v>
      </c>
    </row>
    <row r="58" customFormat="false" ht="15" hidden="false" customHeight="false" outlineLevel="0" collapsed="false">
      <c r="A58" s="4" t="n">
        <v>1993</v>
      </c>
      <c r="B58" s="4" t="n">
        <v>59</v>
      </c>
      <c r="C58" s="9" t="n">
        <v>0.0783398184176394</v>
      </c>
    </row>
    <row r="59" customFormat="false" ht="15" hidden="false" customHeight="false" outlineLevel="0" collapsed="false">
      <c r="A59" s="4" t="n">
        <v>1994</v>
      </c>
      <c r="B59" s="4" t="n">
        <v>60</v>
      </c>
      <c r="C59" s="9" t="n">
        <v>0.0496660595021251</v>
      </c>
    </row>
    <row r="60" customFormat="false" ht="15" hidden="false" customHeight="false" outlineLevel="0" collapsed="false">
      <c r="A60" s="4" t="n">
        <v>1995</v>
      </c>
      <c r="B60" s="4" t="n">
        <v>61</v>
      </c>
      <c r="C60" s="9" t="n">
        <v>0.168108684564381</v>
      </c>
    </row>
    <row r="61" customFormat="false" ht="15" hidden="false" customHeight="false" outlineLevel="0" collapsed="false">
      <c r="A61" s="4" t="n">
        <v>1996</v>
      </c>
      <c r="B61" s="4" t="n">
        <v>62</v>
      </c>
      <c r="C61" s="9" t="n">
        <v>0.117018748349617</v>
      </c>
    </row>
    <row r="62" customFormat="false" ht="15" hidden="false" customHeight="false" outlineLevel="0" collapsed="false">
      <c r="A62" s="4" t="n">
        <v>1997</v>
      </c>
      <c r="B62" s="4" t="n">
        <v>63</v>
      </c>
      <c r="C62" s="9" t="n">
        <v>0.142338134163747</v>
      </c>
    </row>
    <row r="63" customFormat="false" ht="15" hidden="false" customHeight="false" outlineLevel="0" collapsed="false">
      <c r="A63" s="4" t="n">
        <v>1998</v>
      </c>
      <c r="B63" s="4" t="n">
        <v>64</v>
      </c>
      <c r="C63" s="9" t="n">
        <v>0.129436494461961</v>
      </c>
    </row>
    <row r="64" customFormat="false" ht="15" hidden="false" customHeight="false" outlineLevel="0" collapsed="false">
      <c r="A64" s="4" t="n">
        <v>1999</v>
      </c>
      <c r="B64" s="4" t="n">
        <v>65</v>
      </c>
      <c r="C64" s="9" t="n">
        <v>0.119713022550097</v>
      </c>
    </row>
    <row r="65" customFormat="false" ht="15" hidden="false" customHeight="false" outlineLevel="0" collapsed="false">
      <c r="A65" s="4" t="n">
        <v>2000</v>
      </c>
      <c r="B65" s="4" t="n">
        <v>66</v>
      </c>
      <c r="C65" s="9" t="n">
        <v>0.211422468581394</v>
      </c>
    </row>
    <row r="66" customFormat="false" ht="15" hidden="false" customHeight="false" outlineLevel="0" collapsed="false">
      <c r="A66" s="4" t="n">
        <v>2001</v>
      </c>
      <c r="B66" s="4" t="n">
        <v>67</v>
      </c>
      <c r="C66" s="9" t="n">
        <v>0.20850663975664</v>
      </c>
    </row>
    <row r="67" customFormat="false" ht="15" hidden="false" customHeight="false" outlineLevel="0" collapsed="false">
      <c r="A67" s="4" t="n">
        <v>2002</v>
      </c>
      <c r="B67" s="4" t="n">
        <v>68</v>
      </c>
      <c r="C67" s="9" t="n">
        <v>0.114366729678639</v>
      </c>
    </row>
    <row r="68" customFormat="false" ht="15" hidden="false" customHeight="false" outlineLevel="0" collapsed="false">
      <c r="A68" s="4" t="n">
        <v>2003</v>
      </c>
      <c r="B68" s="4" t="n">
        <v>69</v>
      </c>
      <c r="C68" s="9" t="n">
        <v>0.145981308411215</v>
      </c>
    </row>
    <row r="69" customFormat="false" ht="15" hidden="false" customHeight="false" outlineLevel="0" collapsed="false">
      <c r="A69" s="4" t="n">
        <v>2004</v>
      </c>
      <c r="B69" s="4" t="n">
        <v>70</v>
      </c>
      <c r="C69" s="9" t="n">
        <v>0.0994944989592626</v>
      </c>
    </row>
    <row r="70" customFormat="false" ht="15" hidden="false" customHeight="false" outlineLevel="0" collapsed="false">
      <c r="A70" s="4" t="n">
        <v>2005</v>
      </c>
      <c r="B70" s="4" t="n">
        <v>71</v>
      </c>
      <c r="C70" s="9" t="n">
        <v>0.17980775012025</v>
      </c>
    </row>
    <row r="71" customFormat="false" ht="15" hidden="false" customHeight="false" outlineLevel="0" collapsed="false">
      <c r="A71" s="4" t="n">
        <v>2006</v>
      </c>
      <c r="B71" s="4" t="n">
        <v>72</v>
      </c>
      <c r="C71" s="9" t="n">
        <v>0.197446549285428</v>
      </c>
    </row>
    <row r="72" customFormat="false" ht="15" hidden="false" customHeight="false" outlineLevel="0" collapsed="false">
      <c r="A72" s="4" t="n">
        <v>2007</v>
      </c>
      <c r="B72" s="4" t="n">
        <v>73</v>
      </c>
      <c r="C72" s="9" t="n">
        <v>0.222911130794213</v>
      </c>
    </row>
    <row r="73" customFormat="false" ht="15" hidden="false" customHeight="false" outlineLevel="0" collapsed="false">
      <c r="A73" s="4" t="n">
        <v>2008</v>
      </c>
      <c r="B73" s="4" t="n">
        <v>74</v>
      </c>
      <c r="C73" s="9" t="n">
        <v>0.145023557126031</v>
      </c>
    </row>
    <row r="74" customFormat="false" ht="15" hidden="false" customHeight="false" outlineLevel="0" collapsed="false">
      <c r="A74" s="4" t="n">
        <v>2009</v>
      </c>
      <c r="B74" s="4" t="n">
        <v>75</v>
      </c>
      <c r="C74" s="9" t="n">
        <v>0.161588180978763</v>
      </c>
    </row>
    <row r="75" customFormat="false" ht="15" hidden="false" customHeight="false" outlineLevel="0" collapsed="false">
      <c r="A75" s="4" t="n">
        <v>2010</v>
      </c>
      <c r="B75" s="4" t="n">
        <v>76</v>
      </c>
      <c r="C75" s="9" t="n">
        <v>0.25931464106401</v>
      </c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8984375" defaultRowHeight="15" zeroHeight="false" outlineLevelRow="0" outlineLevelCol="0"/>
  <cols>
    <col collapsed="false" customWidth="true" hidden="false" outlineLevel="0" max="1" min="1" style="4" width="9"/>
    <col collapsed="false" customWidth="true" hidden="false" outlineLevel="0" max="5" min="2" style="0" width="9"/>
    <col collapsed="false" customWidth="true" hidden="false" outlineLevel="0" max="6" min="6" style="9" width="12.57"/>
  </cols>
  <sheetData>
    <row r="1" customFormat="false" ht="15" hidden="false" customHeight="false" outlineLevel="0" collapsed="false">
      <c r="A1" s="4" t="s">
        <v>18</v>
      </c>
      <c r="B1" s="0" t="s">
        <v>20</v>
      </c>
      <c r="C1" s="0" t="s">
        <v>42</v>
      </c>
      <c r="D1" s="0" t="s">
        <v>46</v>
      </c>
      <c r="E1" s="0" t="s">
        <v>47</v>
      </c>
      <c r="F1" s="9" t="s">
        <v>48</v>
      </c>
    </row>
    <row r="2" customFormat="false" ht="15" hidden="false" customHeight="false" outlineLevel="0" collapsed="false">
      <c r="A2" s="4" t="n">
        <v>1934</v>
      </c>
      <c r="B2" s="0" t="n">
        <v>0.0777777777777778</v>
      </c>
      <c r="C2" s="0" t="n">
        <v>0.0182098765432099</v>
      </c>
      <c r="D2" s="0" t="n">
        <v>0.291402116402116</v>
      </c>
      <c r="E2" s="0" t="n">
        <v>0.193350970017637</v>
      </c>
      <c r="F2" s="9" t="n">
        <v>0.0222222222222222</v>
      </c>
    </row>
    <row r="3" customFormat="false" ht="15" hidden="false" customHeight="false" outlineLevel="0" collapsed="false">
      <c r="A3" s="4" t="n">
        <v>1935</v>
      </c>
      <c r="B3" s="0" t="n">
        <v>0.263399652098282</v>
      </c>
      <c r="C3" s="0" t="n">
        <v>0.0709665144596651</v>
      </c>
      <c r="D3" s="0" t="n">
        <v>0.226000217438574</v>
      </c>
      <c r="E3" s="0" t="n">
        <v>0.351837355946945</v>
      </c>
      <c r="F3" s="9" t="n">
        <v>0.0302511415525114</v>
      </c>
    </row>
    <row r="4" customFormat="false" ht="15" hidden="false" customHeight="false" outlineLevel="0" collapsed="false">
      <c r="A4" s="4" t="n">
        <v>1936</v>
      </c>
      <c r="B4" s="0" t="n">
        <v>0.329495614035088</v>
      </c>
      <c r="C4" s="0" t="n">
        <v>0.0444078947368421</v>
      </c>
      <c r="D4" s="0" t="n">
        <v>0.244569757727652</v>
      </c>
      <c r="E4" s="0" t="n">
        <v>0.338006474519632</v>
      </c>
      <c r="F4" s="9" t="n">
        <v>0.0661549707602339</v>
      </c>
    </row>
    <row r="5" customFormat="false" ht="15" hidden="false" customHeight="false" outlineLevel="0" collapsed="false">
      <c r="A5" s="4" t="n">
        <v>1937</v>
      </c>
      <c r="B5" s="0" t="n">
        <v>0.323646125116713</v>
      </c>
      <c r="C5" s="0" t="n">
        <v>0.021078431372549</v>
      </c>
      <c r="D5" s="0" t="n">
        <v>0.20828197945845</v>
      </c>
      <c r="E5" s="0" t="n">
        <v>0.217745098039216</v>
      </c>
      <c r="F5" s="9" t="n">
        <v>0.0130718954248366</v>
      </c>
    </row>
    <row r="6" customFormat="false" ht="15" hidden="false" customHeight="false" outlineLevel="0" collapsed="false">
      <c r="A6" s="4" t="n">
        <v>1938</v>
      </c>
      <c r="B6" s="0" t="n">
        <v>0.251167471819646</v>
      </c>
      <c r="C6" s="0" t="n">
        <v>0.0360305958132045</v>
      </c>
      <c r="D6" s="0" t="n">
        <v>0.426299746951921</v>
      </c>
      <c r="E6" s="0" t="n">
        <v>0.251207729468599</v>
      </c>
      <c r="F6" s="9" t="n">
        <v>0.0324074074074074</v>
      </c>
    </row>
    <row r="7" customFormat="false" ht="15" hidden="false" customHeight="false" outlineLevel="0" collapsed="false">
      <c r="A7" s="4" t="n">
        <v>1939</v>
      </c>
      <c r="B7" s="0" t="n">
        <v>0.299259259259259</v>
      </c>
      <c r="C7" s="0" t="n">
        <v>0.0525925925925926</v>
      </c>
      <c r="D7" s="0" t="n">
        <v>0.436111111111111</v>
      </c>
      <c r="E7" s="0" t="n">
        <v>0.466111111111111</v>
      </c>
      <c r="F7" s="9" t="n">
        <v>0.0877777777777778</v>
      </c>
    </row>
    <row r="8" customFormat="false" ht="15" hidden="false" customHeight="false" outlineLevel="0" collapsed="false">
      <c r="A8" s="4" t="n">
        <v>1940</v>
      </c>
      <c r="B8" s="0" t="n">
        <v>0.130214692714693</v>
      </c>
      <c r="C8" s="0" t="n">
        <v>0.0466676841676842</v>
      </c>
      <c r="D8" s="0" t="n">
        <v>0.239565527065527</v>
      </c>
      <c r="E8" s="0" t="n">
        <v>0.218340455840456</v>
      </c>
      <c r="F8" s="9" t="n">
        <v>0.016025641025641</v>
      </c>
    </row>
    <row r="9" customFormat="false" ht="15" hidden="false" customHeight="false" outlineLevel="0" collapsed="false">
      <c r="A9" s="4" t="n">
        <v>1941</v>
      </c>
      <c r="B9" s="0" t="n">
        <v>0.27694109772423</v>
      </c>
      <c r="C9" s="0" t="n">
        <v>0.0485609103078983</v>
      </c>
      <c r="D9" s="0" t="n">
        <v>0.352409638554217</v>
      </c>
      <c r="E9" s="0" t="n">
        <v>0.268674698795181</v>
      </c>
      <c r="F9" s="9" t="n">
        <v>0.0513052208835341</v>
      </c>
    </row>
    <row r="10" customFormat="false" ht="15" hidden="false" customHeight="false" outlineLevel="0" collapsed="false">
      <c r="A10" s="4" t="n">
        <v>1945</v>
      </c>
      <c r="B10" s="0" t="n">
        <v>0.321771771771772</v>
      </c>
      <c r="C10" s="0" t="n">
        <v>0.0500750750750751</v>
      </c>
      <c r="D10" s="0" t="n">
        <v>0.175611325611326</v>
      </c>
      <c r="E10" s="0" t="n">
        <v>0.19248712998713</v>
      </c>
      <c r="F10" s="9" t="n">
        <v>0.0257132132132132</v>
      </c>
    </row>
    <row r="11" customFormat="false" ht="15" hidden="false" customHeight="false" outlineLevel="0" collapsed="false">
      <c r="A11" s="4" t="n">
        <v>1946</v>
      </c>
      <c r="B11" s="0" t="n">
        <v>0.28454415954416</v>
      </c>
      <c r="C11" s="0" t="n">
        <v>0.0816951566951567</v>
      </c>
      <c r="D11" s="0" t="n">
        <v>0.276938339438339</v>
      </c>
      <c r="E11" s="0" t="n">
        <v>0.35954415954416</v>
      </c>
      <c r="F11" s="9" t="n">
        <v>0.0293803418803419</v>
      </c>
    </row>
    <row r="12" customFormat="false" ht="15" hidden="false" customHeight="false" outlineLevel="0" collapsed="false">
      <c r="A12" s="4" t="n">
        <v>1947</v>
      </c>
      <c r="B12" s="0" t="n">
        <v>0.416748935346496</v>
      </c>
      <c r="C12" s="0" t="n">
        <v>0.116952187379017</v>
      </c>
      <c r="D12" s="0" t="n">
        <v>0.293142663569493</v>
      </c>
      <c r="E12" s="0" t="n">
        <v>0.393510452961672</v>
      </c>
      <c r="F12" s="9" t="n">
        <v>0.013550135501355</v>
      </c>
    </row>
    <row r="13" customFormat="false" ht="15" hidden="false" customHeight="false" outlineLevel="0" collapsed="false">
      <c r="A13" s="4" t="n">
        <v>1948</v>
      </c>
      <c r="B13" s="0" t="n">
        <v>0.270032510996366</v>
      </c>
      <c r="C13" s="0" t="n">
        <v>0.0852935551730732</v>
      </c>
      <c r="D13" s="0" t="n">
        <v>0.322011856951616</v>
      </c>
      <c r="E13" s="0" t="n">
        <v>0.427878179384203</v>
      </c>
      <c r="F13" s="9" t="n">
        <v>0.0254350736278447</v>
      </c>
    </row>
    <row r="14" customFormat="false" ht="15" hidden="false" customHeight="false" outlineLevel="0" collapsed="false">
      <c r="A14" s="4" t="n">
        <v>1949</v>
      </c>
      <c r="B14" s="0" t="n">
        <v>0.340940656565657</v>
      </c>
      <c r="C14" s="0" t="n">
        <v>0.111458333333333</v>
      </c>
      <c r="D14" s="0" t="n">
        <v>0.308549783549784</v>
      </c>
      <c r="E14" s="0" t="n">
        <v>0.426627886002886</v>
      </c>
      <c r="F14" s="9" t="n">
        <v>0.0303030303030303</v>
      </c>
    </row>
    <row r="15" customFormat="false" ht="15" hidden="false" customHeight="false" outlineLevel="0" collapsed="false">
      <c r="A15" s="4" t="n">
        <v>1950</v>
      </c>
      <c r="B15" s="0" t="n">
        <v>0.504573170731707</v>
      </c>
      <c r="C15" s="0" t="n">
        <v>0.14800135501355</v>
      </c>
      <c r="D15" s="0" t="n">
        <v>0.333333333333333</v>
      </c>
      <c r="E15" s="0" t="n">
        <v>0.495189701897019</v>
      </c>
      <c r="F15" s="9" t="n">
        <v>0.059789972899729</v>
      </c>
    </row>
    <row r="16" customFormat="false" ht="15" hidden="false" customHeight="false" outlineLevel="0" collapsed="false">
      <c r="A16" s="4" t="n">
        <v>1951</v>
      </c>
      <c r="B16" s="0" t="n">
        <v>0.400713213213213</v>
      </c>
      <c r="C16" s="0" t="n">
        <v>0.137575075075075</v>
      </c>
      <c r="D16" s="0" t="n">
        <v>0.361261261261261</v>
      </c>
      <c r="E16" s="0" t="n">
        <v>0.654992492492492</v>
      </c>
      <c r="F16" s="9" t="n">
        <v>0.0225225225225225</v>
      </c>
    </row>
    <row r="17" customFormat="false" ht="15" hidden="false" customHeight="false" outlineLevel="0" collapsed="false">
      <c r="A17" s="4" t="n">
        <v>1952</v>
      </c>
      <c r="B17" s="0" t="n">
        <v>0.482554200542005</v>
      </c>
      <c r="C17" s="0" t="n">
        <v>0.113143631436314</v>
      </c>
      <c r="D17" s="0" t="n">
        <v>0.489532520325203</v>
      </c>
      <c r="E17" s="0" t="n">
        <v>0.598712737127371</v>
      </c>
      <c r="F17" s="9" t="n">
        <v>0.0661924119241192</v>
      </c>
    </row>
    <row r="18" customFormat="false" ht="15" hidden="false" customHeight="false" outlineLevel="0" collapsed="false">
      <c r="A18" s="4" t="n">
        <v>1953</v>
      </c>
      <c r="B18" s="0" t="n">
        <v>0.416069199215267</v>
      </c>
      <c r="C18" s="0" t="n">
        <v>0.088808632067059</v>
      </c>
      <c r="D18" s="0" t="n">
        <v>0.349794899233101</v>
      </c>
      <c r="E18" s="0" t="n">
        <v>0.25252808988764</v>
      </c>
      <c r="F18" s="9" t="n">
        <v>0.0142455858747994</v>
      </c>
    </row>
    <row r="19" customFormat="false" ht="15" hidden="false" customHeight="false" outlineLevel="0" collapsed="false">
      <c r="A19" s="4" t="n">
        <v>1954</v>
      </c>
      <c r="B19" s="0" t="n">
        <v>0.442677626606198</v>
      </c>
      <c r="C19" s="0" t="n">
        <v>0.119520030234316</v>
      </c>
      <c r="D19" s="0" t="n">
        <v>0.238392857142857</v>
      </c>
      <c r="E19" s="0" t="n">
        <v>0.429298941798942</v>
      </c>
      <c r="F19" s="9" t="n">
        <v>0.0291005291005291</v>
      </c>
    </row>
    <row r="20" customFormat="false" ht="15" hidden="false" customHeight="false" outlineLevel="0" collapsed="false">
      <c r="A20" s="4" t="n">
        <v>1955</v>
      </c>
      <c r="B20" s="0" t="n">
        <v>0.520051085568327</v>
      </c>
      <c r="C20" s="0" t="n">
        <v>0.134701696770662</v>
      </c>
      <c r="D20" s="0" t="n">
        <v>0.316776135741653</v>
      </c>
      <c r="E20" s="0" t="n">
        <v>0.578379857690203</v>
      </c>
      <c r="F20" s="9" t="n">
        <v>0.0303320561941252</v>
      </c>
    </row>
    <row r="21" customFormat="false" ht="15" hidden="false" customHeight="false" outlineLevel="0" collapsed="false">
      <c r="A21" s="4" t="n">
        <v>1956</v>
      </c>
      <c r="B21" s="0" t="n">
        <v>0.458687830687831</v>
      </c>
      <c r="C21" s="0" t="n">
        <v>0.0724391534391534</v>
      </c>
      <c r="D21" s="0" t="n">
        <v>0.222031746031746</v>
      </c>
      <c r="E21" s="0" t="n">
        <v>0.436481481481481</v>
      </c>
      <c r="F21" s="9" t="n">
        <v>0.0177777777777778</v>
      </c>
    </row>
    <row r="22" customFormat="false" ht="15" hidden="false" customHeight="false" outlineLevel="0" collapsed="false">
      <c r="A22" s="4" t="n">
        <v>1957</v>
      </c>
      <c r="B22" s="0" t="n">
        <v>0.52442405785429</v>
      </c>
      <c r="C22" s="0" t="n">
        <v>0.0745893318567737</v>
      </c>
      <c r="D22" s="0" t="n">
        <v>0.315527786167321</v>
      </c>
      <c r="E22" s="0" t="n">
        <v>0.31766334440753</v>
      </c>
      <c r="F22" s="9" t="n">
        <v>0.0290697674418605</v>
      </c>
    </row>
    <row r="23" customFormat="false" ht="15" hidden="false" customHeight="false" outlineLevel="0" collapsed="false">
      <c r="A23" s="4" t="n">
        <v>1958</v>
      </c>
      <c r="B23" s="0" t="n">
        <v>0.496318607764391</v>
      </c>
      <c r="C23" s="0" t="n">
        <v>0.052710843373494</v>
      </c>
      <c r="D23" s="0" t="n">
        <v>0.315763052208835</v>
      </c>
      <c r="E23" s="0" t="n">
        <v>0.66802925989673</v>
      </c>
      <c r="F23" s="9" t="n">
        <v>0.0254350736278447</v>
      </c>
    </row>
    <row r="24" customFormat="false" ht="15" hidden="false" customHeight="false" outlineLevel="0" collapsed="false">
      <c r="A24" s="4" t="n">
        <v>1959</v>
      </c>
      <c r="B24" s="0" t="n">
        <v>0.452723214285714</v>
      </c>
      <c r="C24" s="0" t="n">
        <v>0.0561805555555556</v>
      </c>
      <c r="D24" s="0" t="n">
        <v>0.396215277777778</v>
      </c>
      <c r="E24" s="0" t="n">
        <v>0.534627976190476</v>
      </c>
      <c r="F24" s="9" t="n">
        <v>0.0237103174603175</v>
      </c>
    </row>
    <row r="25" customFormat="false" ht="15" hidden="false" customHeight="false" outlineLevel="0" collapsed="false">
      <c r="A25" s="4" t="n">
        <v>1960</v>
      </c>
      <c r="B25" s="0" t="n">
        <v>0.370915032679739</v>
      </c>
      <c r="C25" s="0" t="n">
        <v>0.0369281045751634</v>
      </c>
      <c r="D25" s="0" t="n">
        <v>0.339869281045752</v>
      </c>
      <c r="E25" s="0" t="n">
        <v>0.450555555555556</v>
      </c>
      <c r="F25" s="9" t="n">
        <v>0.0343137254901961</v>
      </c>
    </row>
    <row r="26" customFormat="false" ht="15" hidden="false" customHeight="false" outlineLevel="0" collapsed="false">
      <c r="A26" s="4" t="n">
        <v>1961</v>
      </c>
      <c r="B26" s="0" t="n">
        <v>0.402913279132791</v>
      </c>
      <c r="C26" s="0" t="n">
        <v>0.0410569105691057</v>
      </c>
      <c r="D26" s="0" t="n">
        <v>0.373915989159892</v>
      </c>
      <c r="E26" s="0" t="n">
        <v>0.442073170731707</v>
      </c>
      <c r="F26" s="9" t="n">
        <v>0.0203252032520325</v>
      </c>
    </row>
    <row r="27" customFormat="false" ht="15" hidden="false" customHeight="false" outlineLevel="0" collapsed="false">
      <c r="A27" s="4" t="n">
        <v>1962</v>
      </c>
      <c r="B27" s="0" t="n">
        <v>0.45868660472319</v>
      </c>
      <c r="C27" s="0" t="n">
        <v>0.0458865660085172</v>
      </c>
      <c r="D27" s="0" t="n">
        <v>0.276906697638405</v>
      </c>
      <c r="E27" s="0" t="n">
        <v>0.382888114595432</v>
      </c>
      <c r="F27" s="9" t="n">
        <v>0.0281165311653117</v>
      </c>
    </row>
    <row r="28" customFormat="false" ht="15" hidden="false" customHeight="false" outlineLevel="0" collapsed="false">
      <c r="A28" s="4" t="n">
        <v>1963</v>
      </c>
      <c r="B28" s="0" t="n">
        <v>0.246811868686869</v>
      </c>
      <c r="C28" s="0" t="n">
        <v>0.0172032828282828</v>
      </c>
      <c r="D28" s="0" t="n">
        <v>0.231155303030303</v>
      </c>
      <c r="E28" s="0" t="n">
        <v>0.271058802308802</v>
      </c>
      <c r="F28" s="9" t="n">
        <v>0.0328914141414141</v>
      </c>
    </row>
    <row r="29" customFormat="false" ht="15" hidden="false" customHeight="false" outlineLevel="0" collapsed="false">
      <c r="A29" s="4" t="n">
        <v>1964</v>
      </c>
      <c r="B29" s="0" t="n">
        <v>0.425725647277371</v>
      </c>
      <c r="C29" s="0" t="n">
        <v>0.0262103796586555</v>
      </c>
      <c r="D29" s="0" t="n">
        <v>0.241904678973645</v>
      </c>
      <c r="E29" s="0" t="n">
        <v>0.308269476372925</v>
      </c>
      <c r="F29" s="9" t="n">
        <v>0.0127713920817369</v>
      </c>
    </row>
    <row r="30" customFormat="false" ht="15" hidden="false" customHeight="false" outlineLevel="0" collapsed="false">
      <c r="A30" s="4" t="n">
        <v>1965</v>
      </c>
      <c r="B30" s="0" t="n">
        <v>0.617670682730924</v>
      </c>
      <c r="C30" s="0" t="n">
        <v>0.0398259705488621</v>
      </c>
      <c r="D30" s="0" t="n">
        <v>0.245883534136546</v>
      </c>
      <c r="E30" s="0" t="n">
        <v>0.430689424364123</v>
      </c>
      <c r="F30" s="9" t="n">
        <v>0.0271084337349398</v>
      </c>
    </row>
    <row r="31" customFormat="false" ht="15" hidden="false" customHeight="false" outlineLevel="0" collapsed="false">
      <c r="A31" s="4" t="n">
        <v>1966</v>
      </c>
      <c r="B31" s="0" t="n">
        <v>0.779310344827586</v>
      </c>
      <c r="C31" s="0" t="n">
        <v>0.0344827586206897</v>
      </c>
      <c r="D31" s="0" t="n">
        <v>0.277586206896552</v>
      </c>
      <c r="E31" s="0" t="n">
        <v>0.339655172413793</v>
      </c>
      <c r="F31" s="9" t="n">
        <v>0.0362068965517241</v>
      </c>
    </row>
    <row r="32" customFormat="false" ht="15" hidden="false" customHeight="false" outlineLevel="0" collapsed="false">
      <c r="A32" s="4" t="n">
        <v>1967</v>
      </c>
      <c r="B32" s="0" t="n">
        <v>0.695970695970696</v>
      </c>
      <c r="C32" s="0" t="n">
        <v>0.043956043956044</v>
      </c>
      <c r="D32" s="0" t="n">
        <v>0.269230769230769</v>
      </c>
      <c r="E32" s="0" t="n">
        <v>0.256410256410256</v>
      </c>
      <c r="F32" s="9" t="n">
        <v>0.0293040293040293</v>
      </c>
    </row>
    <row r="33" customFormat="false" ht="15" hidden="false" customHeight="false" outlineLevel="0" collapsed="false">
      <c r="A33" s="4" t="n">
        <v>1968</v>
      </c>
      <c r="B33" s="0" t="n">
        <v>0.409001956947162</v>
      </c>
      <c r="C33" s="0" t="n">
        <v>0.060665362035225</v>
      </c>
      <c r="D33" s="0" t="n">
        <v>0.469667318982387</v>
      </c>
      <c r="E33" s="0" t="n">
        <v>0.534246575342466</v>
      </c>
      <c r="F33" s="9" t="n">
        <v>0.025440313111546</v>
      </c>
    </row>
    <row r="34" customFormat="false" ht="15" hidden="false" customHeight="false" outlineLevel="0" collapsed="false">
      <c r="A34" s="4" t="n">
        <v>1969</v>
      </c>
      <c r="B34" s="0" t="n">
        <v>0.448275862068966</v>
      </c>
      <c r="C34" s="0" t="n">
        <v>0.0374005305039788</v>
      </c>
      <c r="D34" s="0" t="n">
        <v>0.289124668435013</v>
      </c>
      <c r="E34" s="0" t="n">
        <v>0.246684350132626</v>
      </c>
      <c r="F34" s="9" t="n">
        <v>0.0358090185676393</v>
      </c>
    </row>
    <row r="35" customFormat="false" ht="15" hidden="false" customHeight="false" outlineLevel="0" collapsed="false">
      <c r="A35" s="4" t="n">
        <v>1970</v>
      </c>
      <c r="B35" s="0" t="n">
        <v>0.782022471910112</v>
      </c>
      <c r="C35" s="0" t="n">
        <v>0.0449438202247191</v>
      </c>
      <c r="D35" s="0" t="n">
        <v>0.559550561797753</v>
      </c>
      <c r="E35" s="0" t="n">
        <v>0.292134831460674</v>
      </c>
      <c r="F35" s="9" t="n">
        <v>0.0337078651685393</v>
      </c>
    </row>
    <row r="36" customFormat="false" ht="15" hidden="false" customHeight="false" outlineLevel="0" collapsed="false">
      <c r="A36" s="4" t="n">
        <v>1971</v>
      </c>
      <c r="B36" s="0" t="n">
        <v>0.835443037974684</v>
      </c>
      <c r="C36" s="0" t="n">
        <v>0.0379746835443038</v>
      </c>
      <c r="D36" s="0" t="n">
        <v>0.430379746835443</v>
      </c>
      <c r="E36" s="0" t="n">
        <v>0.275316455696203</v>
      </c>
      <c r="F36" s="9" t="n">
        <v>0.0379746835443038</v>
      </c>
    </row>
    <row r="37" customFormat="false" ht="15" hidden="false" customHeight="false" outlineLevel="0" collapsed="false">
      <c r="A37" s="4" t="n">
        <v>1972</v>
      </c>
      <c r="B37" s="0" t="n">
        <v>0.649164677804296</v>
      </c>
      <c r="C37" s="0" t="n">
        <v>0.0214797136038186</v>
      </c>
      <c r="D37" s="0" t="n">
        <v>0.367541766109785</v>
      </c>
      <c r="E37" s="0" t="n">
        <v>0.293556085918854</v>
      </c>
      <c r="F37" s="9" t="n">
        <v>0.0167064439140811</v>
      </c>
    </row>
    <row r="38" customFormat="false" ht="15" hidden="false" customHeight="false" outlineLevel="0" collapsed="false">
      <c r="A38" s="4" t="n">
        <v>1973</v>
      </c>
      <c r="B38" s="0" t="n">
        <v>0.681102362204724</v>
      </c>
      <c r="C38" s="0" t="n">
        <v>0.0177165354330709</v>
      </c>
      <c r="D38" s="0" t="n">
        <v>0.352362204724409</v>
      </c>
      <c r="E38" s="0" t="n">
        <v>0.228346456692913</v>
      </c>
      <c r="F38" s="9" t="n">
        <v>0.0255905511811024</v>
      </c>
    </row>
    <row r="39" customFormat="false" ht="15" hidden="false" customHeight="false" outlineLevel="0" collapsed="false">
      <c r="A39" s="4" t="n">
        <v>1974</v>
      </c>
      <c r="B39" s="0" t="n">
        <v>0.344632768361582</v>
      </c>
      <c r="C39" s="0" t="n">
        <v>0.0188323917137476</v>
      </c>
      <c r="D39" s="0" t="n">
        <v>0.306967984934087</v>
      </c>
      <c r="E39" s="0" t="n">
        <v>0.342749529190207</v>
      </c>
      <c r="F39" s="9" t="n">
        <v>0.0188323917137476</v>
      </c>
    </row>
    <row r="40" customFormat="false" ht="15" hidden="false" customHeight="false" outlineLevel="0" collapsed="false">
      <c r="A40" s="4" t="n">
        <v>1975</v>
      </c>
      <c r="B40" s="0" t="n">
        <v>0.4</v>
      </c>
      <c r="C40" s="0" t="n">
        <v>0.0306122448979592</v>
      </c>
      <c r="D40" s="0" t="n">
        <v>0.544897959183673</v>
      </c>
      <c r="E40" s="0" t="n">
        <v>0.418367346938776</v>
      </c>
      <c r="F40" s="9" t="n">
        <v>0.0387755102040816</v>
      </c>
    </row>
    <row r="41" customFormat="false" ht="15" hidden="false" customHeight="false" outlineLevel="0" collapsed="false">
      <c r="A41" s="4" t="n">
        <v>1976</v>
      </c>
      <c r="B41" s="0" t="n">
        <v>0.563734290843806</v>
      </c>
      <c r="C41" s="0" t="n">
        <v>0.0233393177737881</v>
      </c>
      <c r="D41" s="0" t="n">
        <v>0.44524236983842</v>
      </c>
      <c r="E41" s="0" t="n">
        <v>0.299820466786355</v>
      </c>
      <c r="F41" s="9" t="n">
        <v>0.0359066427289048</v>
      </c>
    </row>
    <row r="42" customFormat="false" ht="15" hidden="false" customHeight="false" outlineLevel="0" collapsed="false">
      <c r="A42" s="4" t="n">
        <v>1977</v>
      </c>
      <c r="B42" s="0" t="n">
        <v>0.623853211009174</v>
      </c>
      <c r="C42" s="0" t="n">
        <v>0.0220183486238532</v>
      </c>
      <c r="D42" s="0" t="n">
        <v>0.536391437308869</v>
      </c>
      <c r="E42" s="0" t="n">
        <v>0.488073394495413</v>
      </c>
      <c r="F42" s="9" t="n">
        <v>0.0495412844036697</v>
      </c>
    </row>
    <row r="43" customFormat="false" ht="15" hidden="false" customHeight="false" outlineLevel="0" collapsed="false">
      <c r="A43" s="4" t="n">
        <v>1978</v>
      </c>
      <c r="B43" s="0" t="n">
        <v>0.578901633646159</v>
      </c>
      <c r="C43" s="0" t="n">
        <v>0.0306569343065693</v>
      </c>
      <c r="D43" s="0" t="n">
        <v>0.283211678832117</v>
      </c>
      <c r="E43" s="0" t="n">
        <v>0.240875912408759</v>
      </c>
      <c r="F43" s="9" t="n">
        <v>0.0233576642335766</v>
      </c>
    </row>
    <row r="44" customFormat="false" ht="15" hidden="false" customHeight="false" outlineLevel="0" collapsed="false">
      <c r="A44" s="4" t="n">
        <v>1979</v>
      </c>
      <c r="B44" s="0" t="n">
        <v>0.582165605095541</v>
      </c>
      <c r="C44" s="0" t="n">
        <v>0.0101910828025478</v>
      </c>
      <c r="D44" s="0" t="n">
        <v>0.303312101910828</v>
      </c>
      <c r="E44" s="0" t="n">
        <v>0.299617834394904</v>
      </c>
      <c r="F44" s="9" t="n">
        <v>0.0679405520169851</v>
      </c>
    </row>
    <row r="45" customFormat="false" ht="15" hidden="false" customHeight="false" outlineLevel="0" collapsed="false">
      <c r="A45" s="4" t="n">
        <v>1980</v>
      </c>
      <c r="B45" s="0" t="n">
        <v>0.413600891861761</v>
      </c>
      <c r="C45" s="0" t="n">
        <v>0.0111482720178372</v>
      </c>
      <c r="D45" s="0" t="n">
        <v>0.545165025476756</v>
      </c>
      <c r="E45" s="0" t="n">
        <v>0.390983869244739</v>
      </c>
      <c r="F45" s="9" t="n">
        <v>0.0330732069862505</v>
      </c>
    </row>
    <row r="46" customFormat="false" ht="15" hidden="false" customHeight="false" outlineLevel="0" collapsed="false">
      <c r="A46" s="4" t="n">
        <v>1981</v>
      </c>
      <c r="B46" s="0" t="n">
        <v>0.653570019723866</v>
      </c>
      <c r="C46" s="0" t="n">
        <v>0.0168047337278107</v>
      </c>
      <c r="D46" s="0" t="n">
        <v>0.343510848126233</v>
      </c>
      <c r="E46" s="0" t="n">
        <v>0.297751479289941</v>
      </c>
      <c r="F46" s="9" t="n">
        <v>0.0594082840236686</v>
      </c>
    </row>
    <row r="47" customFormat="false" ht="15" hidden="false" customHeight="false" outlineLevel="0" collapsed="false">
      <c r="A47" s="4" t="n">
        <v>1982</v>
      </c>
      <c r="B47" s="0" t="n">
        <v>0.517836979534227</v>
      </c>
      <c r="C47" s="0" t="n">
        <v>0.0126146788990826</v>
      </c>
      <c r="D47" s="0" t="n">
        <v>0.341016366295584</v>
      </c>
      <c r="E47" s="0" t="n">
        <v>0.36697247706422</v>
      </c>
      <c r="F47" s="9" t="n">
        <v>0.0217889908256881</v>
      </c>
    </row>
    <row r="48" customFormat="false" ht="15" hidden="false" customHeight="false" outlineLevel="0" collapsed="false">
      <c r="A48" s="4" t="n">
        <v>1983</v>
      </c>
      <c r="B48" s="0" t="n">
        <v>0.516229985443959</v>
      </c>
      <c r="C48" s="0" t="n">
        <v>0.0149719276356831</v>
      </c>
      <c r="D48" s="0" t="n">
        <v>0.355713245997089</v>
      </c>
      <c r="E48" s="0" t="n">
        <v>0.49235807860262</v>
      </c>
      <c r="F48" s="9" t="n">
        <v>0.0240174672489083</v>
      </c>
    </row>
    <row r="49" customFormat="false" ht="15" hidden="false" customHeight="false" outlineLevel="0" collapsed="false">
      <c r="A49" s="4" t="n">
        <v>1984</v>
      </c>
      <c r="B49" s="0" t="n">
        <v>0.637850477706296</v>
      </c>
      <c r="C49" s="0" t="n">
        <v>0.01956745623069</v>
      </c>
      <c r="D49" s="0" t="n">
        <v>0.334824187141386</v>
      </c>
      <c r="E49" s="0" t="n">
        <v>0.215805992839978</v>
      </c>
      <c r="F49" s="9" t="n">
        <v>0.0216271884654995</v>
      </c>
    </row>
    <row r="50" customFormat="false" ht="15" hidden="false" customHeight="false" outlineLevel="0" collapsed="false">
      <c r="A50" s="4" t="n">
        <v>1985</v>
      </c>
      <c r="B50" s="0" t="n">
        <v>0.527409349619492</v>
      </c>
      <c r="C50" s="0" t="n">
        <v>0.0255164034021871</v>
      </c>
      <c r="D50" s="0" t="n">
        <v>0.461806399351964</v>
      </c>
      <c r="E50" s="0" t="n">
        <v>0.246658566221142</v>
      </c>
      <c r="F50" s="9" t="n">
        <v>0.0437424058323208</v>
      </c>
    </row>
    <row r="51" customFormat="false" ht="15" hidden="false" customHeight="false" outlineLevel="0" collapsed="false">
      <c r="A51" s="4" t="n">
        <v>1986</v>
      </c>
      <c r="B51" s="0" t="n">
        <v>1.024410430839</v>
      </c>
      <c r="C51" s="0" t="n">
        <v>0.028968253968254</v>
      </c>
      <c r="D51" s="0" t="n">
        <v>0.386655328798186</v>
      </c>
      <c r="E51" s="0" t="n">
        <v>0.210714285714286</v>
      </c>
      <c r="F51" s="9" t="n">
        <v>0.100918367346939</v>
      </c>
    </row>
    <row r="52" customFormat="false" ht="15" hidden="false" customHeight="false" outlineLevel="0" collapsed="false">
      <c r="A52" s="4" t="n">
        <v>1987</v>
      </c>
      <c r="B52" s="0" t="n">
        <v>0.730163834022355</v>
      </c>
      <c r="C52" s="0" t="n">
        <v>0.0260807431225438</v>
      </c>
      <c r="D52" s="0" t="n">
        <v>0.392952028321803</v>
      </c>
      <c r="E52" s="0" t="n">
        <v>0.37675793302803</v>
      </c>
      <c r="F52" s="9" t="n">
        <v>0.0597152044097382</v>
      </c>
    </row>
    <row r="53" customFormat="false" ht="15" hidden="false" customHeight="false" outlineLevel="0" collapsed="false">
      <c r="A53" s="4" t="n">
        <v>1988</v>
      </c>
      <c r="B53" s="0" t="n">
        <v>0.647417840375587</v>
      </c>
      <c r="C53" s="0" t="n">
        <v>0.0223340040241449</v>
      </c>
      <c r="D53" s="0" t="n">
        <v>0.30962441314554</v>
      </c>
      <c r="E53" s="0" t="n">
        <v>0.367203219315895</v>
      </c>
      <c r="F53" s="9" t="n">
        <v>0.048582403511981</v>
      </c>
    </row>
    <row r="54" customFormat="false" ht="15" hidden="false" customHeight="false" outlineLevel="0" collapsed="false">
      <c r="A54" s="4" t="n">
        <v>1989</v>
      </c>
      <c r="B54" s="0" t="n">
        <v>0.841972255499235</v>
      </c>
      <c r="C54" s="0" t="n">
        <v>0.0308499475341028</v>
      </c>
      <c r="D54" s="0" t="n">
        <v>0.430420226852546</v>
      </c>
      <c r="E54" s="0" t="n">
        <v>0.274306700644581</v>
      </c>
      <c r="F54" s="9" t="n">
        <v>0.175751187260196</v>
      </c>
    </row>
    <row r="55" customFormat="false" ht="15" hidden="false" customHeight="false" outlineLevel="0" collapsed="false">
      <c r="A55" s="4" t="n">
        <v>1990</v>
      </c>
      <c r="B55" s="0" t="n">
        <v>0.913200092958401</v>
      </c>
      <c r="C55" s="0" t="n">
        <v>0.0261832829808661</v>
      </c>
      <c r="D55" s="0" t="n">
        <v>0.335830366343962</v>
      </c>
      <c r="E55" s="0" t="n">
        <v>0.331458739313724</v>
      </c>
      <c r="F55" s="9" t="n">
        <v>0.159986572675394</v>
      </c>
    </row>
    <row r="56" customFormat="false" ht="15" hidden="false" customHeight="false" outlineLevel="0" collapsed="false">
      <c r="A56" s="4" t="n">
        <v>1991</v>
      </c>
      <c r="B56" s="0" t="n">
        <v>0.631242891962947</v>
      </c>
      <c r="C56" s="0" t="n">
        <v>0.0367092756473287</v>
      </c>
      <c r="D56" s="0" t="n">
        <v>0.196352909627246</v>
      </c>
      <c r="E56" s="0" t="n">
        <v>0.162569649295313</v>
      </c>
      <c r="F56" s="9" t="n">
        <v>0.0892919656617642</v>
      </c>
    </row>
    <row r="57" customFormat="false" ht="15" hidden="false" customHeight="false" outlineLevel="0" collapsed="false">
      <c r="A57" s="4" t="n">
        <v>1992</v>
      </c>
      <c r="B57" s="0" t="n">
        <v>0.564868861767581</v>
      </c>
      <c r="C57" s="0" t="n">
        <v>0.0352822580645161</v>
      </c>
      <c r="D57" s="0" t="n">
        <v>0.165468309757921</v>
      </c>
      <c r="E57" s="0" t="n">
        <v>0.244959677419355</v>
      </c>
      <c r="F57" s="9" t="n">
        <v>0.0749327956989247</v>
      </c>
    </row>
    <row r="58" customFormat="false" ht="15" hidden="false" customHeight="false" outlineLevel="0" collapsed="false">
      <c r="A58" s="4" t="n">
        <v>1993</v>
      </c>
      <c r="B58" s="0" t="n">
        <v>0.73608339964649</v>
      </c>
      <c r="C58" s="0" t="n">
        <v>0.0422456920511395</v>
      </c>
      <c r="D58" s="0" t="n">
        <v>0.358669576780128</v>
      </c>
      <c r="E58" s="0" t="n">
        <v>0.241731517509728</v>
      </c>
      <c r="F58" s="9" t="n">
        <v>0.0783398184176394</v>
      </c>
    </row>
    <row r="59" customFormat="false" ht="15" hidden="false" customHeight="false" outlineLevel="0" collapsed="false">
      <c r="A59" s="4" t="n">
        <v>1994</v>
      </c>
      <c r="B59" s="0" t="n">
        <v>0.440814862126338</v>
      </c>
      <c r="C59" s="0" t="n">
        <v>0.039344262295082</v>
      </c>
      <c r="D59" s="0" t="n">
        <v>0.285433072663444</v>
      </c>
      <c r="E59" s="0" t="n">
        <v>0.237097753491196</v>
      </c>
      <c r="F59" s="9" t="n">
        <v>0.0496660595021251</v>
      </c>
    </row>
    <row r="60" customFormat="false" ht="15" hidden="false" customHeight="false" outlineLevel="0" collapsed="false">
      <c r="A60" s="4" t="n">
        <v>1995</v>
      </c>
      <c r="B60" s="0" t="n">
        <v>0.484879677284741</v>
      </c>
      <c r="C60" s="0" t="n">
        <v>0.0522557611165206</v>
      </c>
      <c r="D60" s="0" t="n">
        <v>0.273700982561742</v>
      </c>
      <c r="E60" s="0" t="n">
        <v>0.390847127555988</v>
      </c>
      <c r="F60" s="9" t="n">
        <v>0.168108684564381</v>
      </c>
    </row>
    <row r="61" customFormat="false" ht="15" hidden="false" customHeight="false" outlineLevel="0" collapsed="false">
      <c r="A61" s="4" t="n">
        <v>1996</v>
      </c>
      <c r="B61" s="0" t="n">
        <v>0.581288859015292</v>
      </c>
      <c r="C61" s="0" t="n">
        <v>0.039279112754159</v>
      </c>
      <c r="D61" s="0" t="n">
        <v>0.119606548719303</v>
      </c>
      <c r="E61" s="0" t="n">
        <v>0.287430683918669</v>
      </c>
      <c r="F61" s="9" t="n">
        <v>0.117018748349617</v>
      </c>
    </row>
    <row r="62" customFormat="false" ht="15" hidden="false" customHeight="false" outlineLevel="0" collapsed="false">
      <c r="A62" s="4" t="n">
        <v>1997</v>
      </c>
      <c r="B62" s="0" t="n">
        <v>0.650852166479671</v>
      </c>
      <c r="C62" s="0" t="n">
        <v>0.0536308983175468</v>
      </c>
      <c r="D62" s="0" t="n">
        <v>0.198858944122608</v>
      </c>
      <c r="E62" s="0" t="n">
        <v>0.276195194451325</v>
      </c>
      <c r="F62" s="9" t="n">
        <v>0.142338134163747</v>
      </c>
    </row>
    <row r="63" customFormat="false" ht="15" hidden="false" customHeight="false" outlineLevel="0" collapsed="false">
      <c r="A63" s="4" t="n">
        <v>1998</v>
      </c>
      <c r="B63" s="0" t="n">
        <v>0.558832932771812</v>
      </c>
      <c r="C63" s="0" t="n">
        <v>0.0577249575551783</v>
      </c>
      <c r="D63" s="0" t="n">
        <v>0.270446644470414</v>
      </c>
      <c r="E63" s="0" t="n">
        <v>0.312393887945671</v>
      </c>
      <c r="F63" s="9" t="n">
        <v>0.129436494461961</v>
      </c>
    </row>
    <row r="64" customFormat="false" ht="15" hidden="false" customHeight="false" outlineLevel="0" collapsed="false">
      <c r="A64" s="4" t="n">
        <v>1999</v>
      </c>
      <c r="B64" s="0" t="n">
        <v>0.635017676824301</v>
      </c>
      <c r="C64" s="0" t="n">
        <v>0.0707581227436823</v>
      </c>
      <c r="D64" s="0" t="n">
        <v>0.34328301061153</v>
      </c>
      <c r="E64" s="0" t="n">
        <v>0.302346570397112</v>
      </c>
      <c r="F64" s="9" t="n">
        <v>0.119713022550097</v>
      </c>
    </row>
    <row r="65" customFormat="false" ht="15" hidden="false" customHeight="false" outlineLevel="0" collapsed="false">
      <c r="A65" s="4" t="n">
        <v>2000</v>
      </c>
      <c r="B65" s="0" t="n">
        <v>0.506381715642624</v>
      </c>
      <c r="C65" s="0" t="n">
        <v>0.0483823092905907</v>
      </c>
      <c r="D65" s="0" t="n">
        <v>0.124589746851546</v>
      </c>
      <c r="E65" s="0" t="n">
        <v>0.173642030276046</v>
      </c>
      <c r="F65" s="9" t="n">
        <v>0.211422468581394</v>
      </c>
    </row>
    <row r="66" customFormat="false" ht="15" hidden="false" customHeight="false" outlineLevel="0" collapsed="false">
      <c r="A66" s="4" t="n">
        <v>2001</v>
      </c>
      <c r="B66" s="0" t="n">
        <v>0.594704455395245</v>
      </c>
      <c r="C66" s="0" t="n">
        <v>0.0581483268983269</v>
      </c>
      <c r="D66" s="0" t="n">
        <v>0.272850975975976</v>
      </c>
      <c r="E66" s="0" t="n">
        <v>0.232263513513514</v>
      </c>
      <c r="F66" s="9" t="n">
        <v>0.20850663975664</v>
      </c>
    </row>
    <row r="67" customFormat="false" ht="15" hidden="false" customHeight="false" outlineLevel="0" collapsed="false">
      <c r="A67" s="4" t="n">
        <v>2002</v>
      </c>
      <c r="B67" s="0" t="n">
        <v>0.687505013560911</v>
      </c>
      <c r="C67" s="0" t="n">
        <v>0.151112120393784</v>
      </c>
      <c r="D67" s="0" t="n">
        <v>0.169831586183193</v>
      </c>
      <c r="E67" s="0" t="n">
        <v>0.226843100189036</v>
      </c>
      <c r="F67" s="9" t="n">
        <v>0.114366729678639</v>
      </c>
    </row>
    <row r="68" customFormat="false" ht="15" hidden="false" customHeight="false" outlineLevel="0" collapsed="false">
      <c r="A68" s="4" t="n">
        <v>2003</v>
      </c>
      <c r="B68" s="0" t="n">
        <v>0.747939526413798</v>
      </c>
      <c r="C68" s="0" t="n">
        <v>0.138317757009346</v>
      </c>
      <c r="D68" s="0" t="n">
        <v>0.403111950686021</v>
      </c>
      <c r="E68" s="0" t="n">
        <v>0.21829808165273</v>
      </c>
      <c r="F68" s="9" t="n">
        <v>0.145981308411215</v>
      </c>
    </row>
    <row r="69" customFormat="false" ht="15" hidden="false" customHeight="false" outlineLevel="0" collapsed="false">
      <c r="A69" s="4" t="n">
        <v>2004</v>
      </c>
      <c r="B69" s="0" t="n">
        <v>0.665485748268978</v>
      </c>
      <c r="C69" s="0" t="n">
        <v>0.0805063506223185</v>
      </c>
      <c r="D69" s="0" t="n">
        <v>0.171602735652691</v>
      </c>
      <c r="E69" s="0" t="n">
        <v>0.188819506393101</v>
      </c>
      <c r="F69" s="9" t="n">
        <v>0.0994944989592626</v>
      </c>
    </row>
    <row r="70" customFormat="false" ht="15" hidden="false" customHeight="false" outlineLevel="0" collapsed="false">
      <c r="A70" s="4" t="n">
        <v>2005</v>
      </c>
      <c r="B70" s="0" t="n">
        <v>0.439814814814815</v>
      </c>
      <c r="C70" s="0" t="n">
        <v>0.0763888888888889</v>
      </c>
      <c r="D70" s="0" t="n">
        <v>0.180320692039442</v>
      </c>
      <c r="E70" s="0" t="n">
        <v>0.298611111111111</v>
      </c>
      <c r="F70" s="9" t="n">
        <v>0.17980775012025</v>
      </c>
    </row>
    <row r="71" customFormat="false" ht="15" hidden="false" customHeight="false" outlineLevel="0" collapsed="false">
      <c r="A71" s="4" t="n">
        <v>2006</v>
      </c>
      <c r="B71" s="0" t="n">
        <v>0.611255032183228</v>
      </c>
      <c r="C71" s="0" t="n">
        <v>0.0726795096322242</v>
      </c>
      <c r="D71" s="0" t="n">
        <v>0.245596697523142</v>
      </c>
      <c r="E71" s="0" t="n">
        <v>0.229090736971648</v>
      </c>
      <c r="F71" s="9" t="n">
        <v>0.197446549285428</v>
      </c>
    </row>
    <row r="72" customFormat="false" ht="15" hidden="false" customHeight="false" outlineLevel="0" collapsed="false">
      <c r="A72" s="4" t="n">
        <v>2007</v>
      </c>
      <c r="B72" s="0" t="n">
        <v>0.686005314437555</v>
      </c>
      <c r="C72" s="0" t="n">
        <v>0.0932979037496309</v>
      </c>
      <c r="D72" s="0" t="n">
        <v>0.279303218187186</v>
      </c>
      <c r="E72" s="0" t="n">
        <v>0.197519929140833</v>
      </c>
      <c r="F72" s="9" t="n">
        <v>0.222911130794213</v>
      </c>
    </row>
    <row r="73" customFormat="false" ht="15" hidden="false" customHeight="false" outlineLevel="0" collapsed="false">
      <c r="A73" s="4" t="n">
        <v>2008</v>
      </c>
      <c r="B73" s="0" t="n">
        <v>0.476855123674912</v>
      </c>
      <c r="C73" s="0" t="n">
        <v>0.1110550227158</v>
      </c>
      <c r="D73" s="0" t="n">
        <v>0.134275618374558</v>
      </c>
      <c r="E73" s="0" t="n">
        <v>0.121908127208481</v>
      </c>
      <c r="F73" s="9" t="n">
        <v>0.145023557126031</v>
      </c>
    </row>
    <row r="74" customFormat="false" ht="15" hidden="false" customHeight="false" outlineLevel="0" collapsed="false">
      <c r="A74" s="4" t="n">
        <v>2009</v>
      </c>
      <c r="B74" s="0" t="n">
        <v>0.445539686536916</v>
      </c>
      <c r="C74" s="0" t="n">
        <v>0.0982280262058655</v>
      </c>
      <c r="D74" s="0" t="n">
        <v>0.137119113573407</v>
      </c>
      <c r="E74" s="0" t="n">
        <v>0.13419513696522</v>
      </c>
      <c r="F74" s="9" t="n">
        <v>0.161588180978763</v>
      </c>
    </row>
    <row r="75" customFormat="false" ht="15" hidden="false" customHeight="false" outlineLevel="0" collapsed="false">
      <c r="A75" s="4" t="n">
        <v>2010</v>
      </c>
      <c r="B75" s="0" t="n">
        <v>0.591695702671312</v>
      </c>
      <c r="C75" s="0" t="n">
        <v>0.191019955654102</v>
      </c>
      <c r="D75" s="0" t="n">
        <v>0.164137140443761</v>
      </c>
      <c r="E75" s="0" t="n">
        <v>0.14808362369338</v>
      </c>
      <c r="F75" s="9" t="n">
        <v>0.25931464106401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2016-09-19T12:38:00Z</dcterms:created>
  <dc:creator>William Kristan</dc:creator>
  <dc:description/>
  <dc:language>en-US</dc:language>
  <cp:lastModifiedBy>Bill Kristan</cp:lastModifiedBy>
  <dcterms:modified xsi:type="dcterms:W3CDTF">2021-10-13T15:21:25Z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