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35" windowWidth="10680" windowHeight="11445" activeTab="3"/>
  </bookViews>
  <sheets>
    <sheet name="Sheet4" sheetId="4" r:id="rId1"/>
    <sheet name="Sheet1" sheetId="1" r:id="rId2"/>
    <sheet name="ML estimates" sheetId="2" r:id="rId3"/>
    <sheet name="ML Ests 3" sheetId="3" r:id="rId4"/>
  </sheets>
  <definedNames>
    <definedName name="_xlnm._FilterDatabase" localSheetId="1" hidden="1">Sheet1!$A$1:$D$289</definedName>
    <definedName name="c_">Sheet4!$J$12</definedName>
    <definedName name="c_2">'ML Ests 3'!$E$5</definedName>
    <definedName name="M">Sheet4!$J$11</definedName>
    <definedName name="p">'ML estimates'!$E$2</definedName>
    <definedName name="p_1">'ML Ests 3'!$E$2</definedName>
    <definedName name="p_2">'ML Ests 3'!$E$3</definedName>
    <definedName name="p_3">'ML Ests 3'!$E$4</definedName>
    <definedName name="r_">Sheet4!$J$13</definedName>
    <definedName name="solver_adj" localSheetId="2" hidden="1">'ML estimates'!$F$2:$F$3</definedName>
    <definedName name="solver_adj" localSheetId="3" hidden="1">'ML Ests 3'!$F$2,'ML Ests 3'!$F$7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'ML estimates'!$F$2</definedName>
    <definedName name="solver_lhs1" localSheetId="3" hidden="1">'ML Ests 3'!$F$2</definedName>
    <definedName name="solver_lhs2" localSheetId="2" hidden="1">'ML estimates'!$F$2</definedName>
    <definedName name="solver_lhs2" localSheetId="3" hidden="1">'ML Ests 3'!$F$2</definedName>
    <definedName name="solver_lhs3" localSheetId="3" hidden="1">'ML Ests 3'!$F$5</definedName>
    <definedName name="solver_lhs4" localSheetId="3" hidden="1">'ML Ests 3'!$F$5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'ML estimates'!$D$8</definedName>
    <definedName name="solver_opt" localSheetId="3" hidden="1">'ML Ests 3'!$D$12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hs1" localSheetId="2" hidden="1">1.66</definedName>
    <definedName name="solver_rhs1" localSheetId="3" hidden="1">1.66</definedName>
    <definedName name="solver_rhs2" localSheetId="2" hidden="1">-1.66</definedName>
    <definedName name="solver_rhs2" localSheetId="3" hidden="1">-1.66</definedName>
    <definedName name="solver_rhs3" localSheetId="3" hidden="1">-1.66</definedName>
    <definedName name="solver_rhs4" localSheetId="3" hidden="1">-1.66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1.92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45621" iterate="1"/>
  <pivotCaches>
    <pivotCache cacheId="2" r:id="rId5"/>
    <pivotCache cacheId="3" r:id="rId6"/>
    <pivotCache cacheId="11" r:id="rId7"/>
  </pivotCaches>
</workbook>
</file>

<file path=xl/calcChain.xml><?xml version="1.0" encoding="utf-8"?>
<calcChain xmlns="http://schemas.openxmlformats.org/spreadsheetml/2006/main">
  <c r="E3" i="3" l="1"/>
  <c r="E4" i="3"/>
  <c r="E5" i="3"/>
  <c r="E2" i="3"/>
  <c r="H6" i="3" s="1"/>
  <c r="G17" i="3" a="1"/>
  <c r="G17" i="3" s="1"/>
  <c r="G16" i="3" a="1"/>
  <c r="G16" i="3" s="1"/>
  <c r="G15" i="3" a="1"/>
  <c r="G15" i="3" s="1"/>
  <c r="F17" i="3"/>
  <c r="F16" i="3"/>
  <c r="F15" i="3"/>
  <c r="C12" i="3" a="1"/>
  <c r="E16" i="3"/>
  <c r="E7" i="3"/>
  <c r="B12" i="3" s="1"/>
  <c r="A12" i="3"/>
  <c r="E2" i="2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5" i="4"/>
  <c r="A11" i="2"/>
  <c r="H7" i="3" l="1"/>
  <c r="H5" i="3"/>
  <c r="H3" i="3"/>
  <c r="H8" i="3"/>
  <c r="H4" i="3"/>
  <c r="H9" i="3"/>
  <c r="H2" i="3"/>
  <c r="E9" i="3"/>
  <c r="A8" i="2"/>
  <c r="E3" i="2"/>
  <c r="B8" i="2" s="1"/>
  <c r="C12" i="3" l="1"/>
  <c r="D12" i="3" s="1"/>
  <c r="I7" i="3"/>
  <c r="I5" i="3"/>
  <c r="I8" i="3"/>
  <c r="I4" i="3"/>
  <c r="I6" i="3"/>
  <c r="I3" i="3"/>
  <c r="I2" i="3"/>
  <c r="I9" i="3"/>
  <c r="E5" i="2"/>
  <c r="E15" i="3" l="1"/>
  <c r="E17" i="3"/>
  <c r="H3" i="2"/>
  <c r="I3" i="2" s="1"/>
  <c r="H4" i="2"/>
  <c r="I4" i="2" s="1"/>
  <c r="H2" i="2"/>
  <c r="I2" i="2" s="1"/>
  <c r="H5" i="2"/>
  <c r="I5" i="2" s="1"/>
  <c r="J13" i="4"/>
  <c r="J12" i="4"/>
  <c r="J11" i="4"/>
  <c r="J15" i="4" s="1"/>
  <c r="J16" i="4" l="1"/>
  <c r="J17" i="4" s="1"/>
  <c r="J19" i="4" s="1"/>
  <c r="C8" i="2"/>
  <c r="D8" i="2" s="1"/>
  <c r="J18" i="4" l="1"/>
</calcChain>
</file>

<file path=xl/sharedStrings.xml><?xml version="1.0" encoding="utf-8"?>
<sst xmlns="http://schemas.openxmlformats.org/spreadsheetml/2006/main" count="569" uniqueCount="243">
  <si>
    <t>Date</t>
  </si>
  <si>
    <t>Tag ID</t>
  </si>
  <si>
    <t>Month</t>
  </si>
  <si>
    <t>Ones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</si>
  <si>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</si>
  <si>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</si>
  <si>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</si>
  <si>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</si>
  <si>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</si>
  <si>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</si>
  <si>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</si>
  <si>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</si>
  <si>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</si>
  <si>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</si>
  <si>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</si>
  <si>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</si>
  <si>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</si>
  <si>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</si>
  <si>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</si>
  <si>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</si>
  <si>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</si>
  <si>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</si>
  <si>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</si>
  <si>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</si>
  <si>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</si>
  <si>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</si>
  <si>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</si>
  <si>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</si>
  <si>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</si>
  <si>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</si>
  <si>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</si>
  <si>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</si>
  <si>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</si>
  <si>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</si>
  <si>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</si>
  <si>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</si>
  <si>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</si>
  <si>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</si>
  <si>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</si>
  <si>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</si>
  <si>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</si>
  <si>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</si>
  <si>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</si>
  <si>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</si>
  <si>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</si>
  <si>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</si>
  <si>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</si>
  <si>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</si>
  <si>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</si>
  <si>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</si>
  <si>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</si>
  <si>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</si>
  <si>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</si>
  <si>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</si>
  <si>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</si>
  <si>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</si>
  <si>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</si>
  <si>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</si>
  <si>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</si>
  <si>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</si>
  <si>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</si>
  <si>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</si>
  <si>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</si>
  <si>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</si>
  <si>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</si>
  <si>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</si>
  <si>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</si>
  <si>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</si>
  <si>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</si>
  <si>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</si>
  <si>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</si>
  <si>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</si>
  <si>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</si>
  <si>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</si>
  <si>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</si>
  <si>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</si>
  <si>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</si>
  <si>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</si>
  <si>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</si>
  <si>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</si>
  <si>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</si>
  <si>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</si>
  <si>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</si>
  <si>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</si>
  <si>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</si>
  <si>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</si>
  <si>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</si>
  <si>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</si>
  <si>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</si>
  <si>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</si>
  <si>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</si>
  <si>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</si>
  <si>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</si>
  <si>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</si>
  <si>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</si>
  <si>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</si>
  <si>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</si>
  <si>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</si>
  <si>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</si>
  <si>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</si>
  <si>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</si>
  <si>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</si>
  <si>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</si>
  <si>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</si>
  <si>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</si>
  <si>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</si>
  <si>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</si>
  <si>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</si>
  <si>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</si>
  <si>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</si>
  <si>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</si>
  <si>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</si>
  <si>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</si>
  <si>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</si>
  <si>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</si>
  <si>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</si>
  <si>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</si>
  <si>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</si>
  <si>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</si>
  <si>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</si>
  <si>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</si>
  <si>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</si>
  <si>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</si>
  <si>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</si>
  <si>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</si>
  <si>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</si>
  <si>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</si>
  <si>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</si>
  <si>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</si>
  <si>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</si>
  <si>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</si>
  <si>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</si>
  <si>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</si>
  <si>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</si>
  <si>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</si>
  <si>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</si>
  <si>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</si>
  <si>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</si>
  <si>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</si>
  <si>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</si>
  <si>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</si>
  <si>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</si>
  <si>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</si>
  <si>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</si>
  <si>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</si>
  <si>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</si>
  <si>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</si>
  <si>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</si>
  <si>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</si>
  <si>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</si>
  <si>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</si>
  <si>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</si>
  <si>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</si>
  <si>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</si>
  <si>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</si>
  <si>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</si>
  <si>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</si>
  <si>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</si>
  <si>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</si>
  <si>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</si>
  <si>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</si>
  <si>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</si>
  <si>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</si>
  <si>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</si>
  <si>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</si>
  <si>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</si>
  <si>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</si>
  <si>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</si>
  <si>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</si>
  <si>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</si>
  <si>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</si>
  <si>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</si>
  <si>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</si>
  <si>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</si>
  <si>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</si>
  <si>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</si>
  <si>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</si>
  <si>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</si>
  <si>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</si>
  <si>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</si>
  <si>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</si>
  <si>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</si>
  <si>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</si>
  <si>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</si>
  <si>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</si>
  <si>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</si>
  <si>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</si>
  <si>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</si>
  <si>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</si>
  <si>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Column Labels</t>
  </si>
  <si>
    <t>Grand Total</t>
  </si>
  <si>
    <t>Row Labels</t>
  </si>
  <si>
    <t>Min of Ones</t>
  </si>
  <si>
    <t>Histories</t>
  </si>
  <si>
    <t>01</t>
  </si>
  <si>
    <t>10</t>
  </si>
  <si>
    <t>11</t>
  </si>
  <si>
    <t>Count of Histories</t>
  </si>
  <si>
    <t>M</t>
  </si>
  <si>
    <t>c</t>
  </si>
  <si>
    <t>r</t>
  </si>
  <si>
    <t>N-hat</t>
  </si>
  <si>
    <t>Var(N-hat)</t>
  </si>
  <si>
    <t>se</t>
  </si>
  <si>
    <t>Lower</t>
  </si>
  <si>
    <t>Upper</t>
  </si>
  <si>
    <t>Parameter</t>
  </si>
  <si>
    <t>p</t>
  </si>
  <si>
    <t>f(00)</t>
  </si>
  <si>
    <t>MLE</t>
  </si>
  <si>
    <t>Betas</t>
  </si>
  <si>
    <t>History</t>
  </si>
  <si>
    <t>Freq</t>
  </si>
  <si>
    <t>00</t>
  </si>
  <si>
    <t>Multinomial probability of history</t>
  </si>
  <si>
    <t>Mt+1</t>
  </si>
  <si>
    <t>Mult coeff.</t>
  </si>
  <si>
    <t>Prob. Portion</t>
  </si>
  <si>
    <t>LnLikelihood</t>
  </si>
  <si>
    <t>Expected</t>
  </si>
  <si>
    <t>001</t>
  </si>
  <si>
    <t>010</t>
  </si>
  <si>
    <t>011</t>
  </si>
  <si>
    <t>100</t>
  </si>
  <si>
    <t>101</t>
  </si>
  <si>
    <t>110</t>
  </si>
  <si>
    <t>111</t>
  </si>
  <si>
    <t>p1</t>
  </si>
  <si>
    <t>p2</t>
  </si>
  <si>
    <t>p3</t>
  </si>
  <si>
    <t>f(000)</t>
  </si>
  <si>
    <t>000</t>
  </si>
  <si>
    <t>k</t>
  </si>
  <si>
    <t>AIC</t>
  </si>
  <si>
    <t>AICc</t>
  </si>
  <si>
    <t>Model</t>
  </si>
  <si>
    <t>Mo</t>
  </si>
  <si>
    <t>Mt</t>
  </si>
  <si>
    <t>Mb</t>
  </si>
  <si>
    <t>c2</t>
  </si>
  <si>
    <t>dAICc</t>
  </si>
  <si>
    <t>Weights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</si>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</sst>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Kristan" refreshedDate="41566.362777083334" createdVersion="4" refreshedVersion="4" minRefreshableVersion="3" recordCount="288">
  <cacheSource type="worksheet">
    <worksheetSource ref="A1:D289" sheet="Sheet1"/>
  </cacheSource>
  <cacheFields count="4">
    <cacheField name="Date" numFmtId="14">
      <sharedItems containsSemiMixedTypes="0" containsNonDate="0" containsDate="1" containsString="0" minDate="2013-04-21T00:00:00" maxDate="2013-06-26T00:00:00"/>
    </cacheField>
    <cacheField name="Tag ID" numFmtId="0">
      <sharedItems count="185">
        <s v="A1"/>
        <s v="A2"/>
        <s v="A3"/>
        <s v="A4"/>
        <s v="A5"/>
        <s v="A6"/>
        <s v="A7"/>
        <s v="A8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101"/>
        <s v="A102"/>
        <s v="A103"/>
        <s v="A104"/>
        <s v="A105"/>
        <s v="A106"/>
        <s v="A107"/>
        <s v="A108"/>
        <s v="A109"/>
        <s v="A110"/>
        <s v="A111"/>
        <s v="A112"/>
        <s v="A113"/>
        <s v="A114"/>
        <s v="A115"/>
        <s v="A116"/>
        <s v="A117"/>
        <s v="A118"/>
        <s v="A119"/>
        <s v="A120"/>
        <s v="A121"/>
        <s v="A122"/>
        <s v="A123"/>
        <s v="A124"/>
        <s v="A125"/>
        <s v="A126"/>
        <s v="A127"/>
        <s v="A128"/>
        <s v="A129"/>
        <s v="A130"/>
        <s v="A131"/>
        <s v="A132"/>
        <s v="A133"/>
        <s v="A134"/>
        <s v="A135"/>
        <s v="A136"/>
        <s v="A137"/>
        <s v="A138"/>
        <s v="A139"/>
        <s v="A140"/>
        <s v="A141"/>
        <s v="A142"/>
        <s v="A143"/>
        <s v="A144"/>
        <s v="A145"/>
        <s v="A146"/>
        <s v="A147"/>
        <s v="A148"/>
        <s v="A149"/>
        <s v="A150"/>
        <s v="A151"/>
        <s v="A152"/>
        <s v="A153"/>
        <s v="A154"/>
        <s v="A155"/>
        <s v="A156"/>
        <s v="A157"/>
        <s v="A158"/>
        <s v="A159"/>
        <s v="A160"/>
        <s v="A161"/>
        <s v="A162"/>
        <s v="A163"/>
        <s v="A164"/>
        <s v="A165"/>
        <s v="A166"/>
        <s v="A167"/>
        <s v="A168"/>
        <s v="A169"/>
        <s v="A170"/>
        <s v="A171"/>
        <s v="A172"/>
        <s v="A173"/>
        <s v="A174"/>
        <s v="A175"/>
        <s v="A176"/>
        <s v="A177"/>
        <s v="A178"/>
        <s v="A179"/>
        <s v="A180"/>
        <s v="A181"/>
        <s v="A182"/>
        <s v="A183"/>
        <s v="A184"/>
        <s v="A185"/>
      </sharedItems>
    </cacheField>
    <cacheField name="Month" numFmtId="0">
      <sharedItems containsSemiMixedTypes="0" containsString="0" containsNumber="1" containsInteger="1" minValue="4" maxValue="6" count="3">
        <n v="4"/>
        <n v="5"/>
        <n v="6"/>
      </sharedItems>
    </cacheField>
    <cacheField name="One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ill Kristan" refreshedDate="41566.387992592594" createdVersion="4" refreshedVersion="4" minRefreshableVersion="3" recordCount="147">
  <cacheSource type="worksheet">
    <worksheetSource ref="G4:G151" sheet="Sheet4"/>
  </cacheSource>
  <cacheFields count="1">
    <cacheField name="Histories" numFmtId="0">
      <sharedItems count="3">
        <s v="10"/>
        <s v="11"/>
        <s v="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ill" refreshedDate="41567.466295601851" createdVersion="4" refreshedVersion="4" minRefreshableVersion="3" recordCount="185">
  <cacheSource type="worksheet">
    <worksheetSource ref="G4:G189" sheet="Sheet4"/>
  </cacheSource>
  <cacheFields count="1">
    <cacheField name="Histories" numFmtId="0">
      <sharedItems count="7">
        <s v="100"/>
        <s v="110"/>
        <s v="010"/>
        <s v="011"/>
        <s v="101"/>
        <s v="001"/>
        <s v="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d v="2013-04-21T00:00:00"/>
    <x v="0"/>
    <x v="0"/>
    <n v="1"/>
  </r>
  <r>
    <d v="2013-04-21T00:00:00"/>
    <x v="1"/>
    <x v="0"/>
    <n v="1"/>
  </r>
  <r>
    <d v="2013-04-21T00:00:00"/>
    <x v="2"/>
    <x v="0"/>
    <n v="1"/>
  </r>
  <r>
    <d v="2013-04-21T00:00:00"/>
    <x v="3"/>
    <x v="0"/>
    <n v="1"/>
  </r>
  <r>
    <d v="2013-04-21T00:00:00"/>
    <x v="4"/>
    <x v="0"/>
    <n v="1"/>
  </r>
  <r>
    <d v="2013-04-21T00:00:00"/>
    <x v="5"/>
    <x v="0"/>
    <n v="1"/>
  </r>
  <r>
    <d v="2013-04-21T00:00:00"/>
    <x v="6"/>
    <x v="0"/>
    <n v="1"/>
  </r>
  <r>
    <d v="2013-04-21T00:00:00"/>
    <x v="7"/>
    <x v="0"/>
    <n v="1"/>
  </r>
  <r>
    <d v="2013-04-21T00:00:00"/>
    <x v="8"/>
    <x v="0"/>
    <n v="1"/>
  </r>
  <r>
    <d v="2013-04-21T00:00:00"/>
    <x v="9"/>
    <x v="0"/>
    <n v="1"/>
  </r>
  <r>
    <d v="2013-04-21T00:00:00"/>
    <x v="10"/>
    <x v="0"/>
    <n v="1"/>
  </r>
  <r>
    <d v="2013-04-21T00:00:00"/>
    <x v="11"/>
    <x v="0"/>
    <n v="1"/>
  </r>
  <r>
    <d v="2013-04-21T00:00:00"/>
    <x v="12"/>
    <x v="0"/>
    <n v="1"/>
  </r>
  <r>
    <d v="2013-04-21T00:00:00"/>
    <x v="13"/>
    <x v="0"/>
    <n v="1"/>
  </r>
  <r>
    <d v="2013-04-21T00:00:00"/>
    <x v="14"/>
    <x v="0"/>
    <n v="1"/>
  </r>
  <r>
    <d v="2013-04-21T00:00:00"/>
    <x v="15"/>
    <x v="0"/>
    <n v="1"/>
  </r>
  <r>
    <d v="2013-04-21T00:00:00"/>
    <x v="16"/>
    <x v="0"/>
    <n v="1"/>
  </r>
  <r>
    <d v="2013-04-21T00:00:00"/>
    <x v="17"/>
    <x v="0"/>
    <n v="1"/>
  </r>
  <r>
    <d v="2013-04-21T00:00:00"/>
    <x v="18"/>
    <x v="0"/>
    <n v="1"/>
  </r>
  <r>
    <d v="2013-04-21T00:00:00"/>
    <x v="19"/>
    <x v="0"/>
    <n v="1"/>
  </r>
  <r>
    <d v="2013-04-21T00:00:00"/>
    <x v="20"/>
    <x v="0"/>
    <n v="1"/>
  </r>
  <r>
    <d v="2013-04-21T00:00:00"/>
    <x v="21"/>
    <x v="0"/>
    <n v="1"/>
  </r>
  <r>
    <d v="2013-04-21T00:00:00"/>
    <x v="22"/>
    <x v="0"/>
    <n v="1"/>
  </r>
  <r>
    <d v="2013-04-21T00:00:00"/>
    <x v="23"/>
    <x v="0"/>
    <n v="1"/>
  </r>
  <r>
    <d v="2013-04-22T00:00:00"/>
    <x v="5"/>
    <x v="0"/>
    <n v="1"/>
  </r>
  <r>
    <d v="2013-04-22T00:00:00"/>
    <x v="6"/>
    <x v="0"/>
    <n v="1"/>
  </r>
  <r>
    <d v="2013-04-22T00:00:00"/>
    <x v="8"/>
    <x v="0"/>
    <n v="1"/>
  </r>
  <r>
    <d v="2013-04-22T00:00:00"/>
    <x v="16"/>
    <x v="0"/>
    <n v="1"/>
  </r>
  <r>
    <d v="2013-04-22T00:00:00"/>
    <x v="24"/>
    <x v="0"/>
    <n v="1"/>
  </r>
  <r>
    <d v="2013-04-22T00:00:00"/>
    <x v="25"/>
    <x v="0"/>
    <n v="1"/>
  </r>
  <r>
    <d v="2013-04-22T00:00:00"/>
    <x v="26"/>
    <x v="0"/>
    <n v="1"/>
  </r>
  <r>
    <d v="2013-04-22T00:00:00"/>
    <x v="27"/>
    <x v="0"/>
    <n v="1"/>
  </r>
  <r>
    <d v="2013-04-22T00:00:00"/>
    <x v="28"/>
    <x v="0"/>
    <n v="1"/>
  </r>
  <r>
    <d v="2013-04-22T00:00:00"/>
    <x v="29"/>
    <x v="0"/>
    <n v="1"/>
  </r>
  <r>
    <d v="2013-04-22T00:00:00"/>
    <x v="30"/>
    <x v="0"/>
    <n v="1"/>
  </r>
  <r>
    <d v="2013-04-22T00:00:00"/>
    <x v="31"/>
    <x v="0"/>
    <n v="1"/>
  </r>
  <r>
    <d v="2013-04-22T00:00:00"/>
    <x v="32"/>
    <x v="0"/>
    <n v="1"/>
  </r>
  <r>
    <d v="2013-04-22T00:00:00"/>
    <x v="33"/>
    <x v="0"/>
    <n v="1"/>
  </r>
  <r>
    <d v="2013-04-22T00:00:00"/>
    <x v="34"/>
    <x v="0"/>
    <n v="1"/>
  </r>
  <r>
    <d v="2013-04-22T00:00:00"/>
    <x v="35"/>
    <x v="0"/>
    <n v="1"/>
  </r>
  <r>
    <d v="2013-04-22T00:00:00"/>
    <x v="36"/>
    <x v="0"/>
    <n v="1"/>
  </r>
  <r>
    <d v="2013-04-22T00:00:00"/>
    <x v="37"/>
    <x v="0"/>
    <n v="1"/>
  </r>
  <r>
    <d v="2013-04-22T00:00:00"/>
    <x v="38"/>
    <x v="0"/>
    <n v="1"/>
  </r>
  <r>
    <d v="2013-04-22T00:00:00"/>
    <x v="39"/>
    <x v="0"/>
    <n v="1"/>
  </r>
  <r>
    <d v="2013-04-22T00:00:00"/>
    <x v="40"/>
    <x v="0"/>
    <n v="1"/>
  </r>
  <r>
    <d v="2013-04-22T00:00:00"/>
    <x v="41"/>
    <x v="0"/>
    <n v="1"/>
  </r>
  <r>
    <d v="2013-04-22T00:00:00"/>
    <x v="42"/>
    <x v="0"/>
    <n v="1"/>
  </r>
  <r>
    <d v="2013-04-22T00:00:00"/>
    <x v="43"/>
    <x v="0"/>
    <n v="1"/>
  </r>
  <r>
    <d v="2013-04-22T00:00:00"/>
    <x v="44"/>
    <x v="0"/>
    <n v="1"/>
  </r>
  <r>
    <d v="2013-04-22T00:00:00"/>
    <x v="45"/>
    <x v="0"/>
    <n v="1"/>
  </r>
  <r>
    <d v="2013-04-23T00:00:00"/>
    <x v="1"/>
    <x v="0"/>
    <n v="1"/>
  </r>
  <r>
    <d v="2013-04-23T00:00:00"/>
    <x v="12"/>
    <x v="0"/>
    <n v="1"/>
  </r>
  <r>
    <d v="2013-04-23T00:00:00"/>
    <x v="17"/>
    <x v="0"/>
    <n v="1"/>
  </r>
  <r>
    <d v="2013-04-23T00:00:00"/>
    <x v="22"/>
    <x v="0"/>
    <n v="1"/>
  </r>
  <r>
    <d v="2013-04-23T00:00:00"/>
    <x v="23"/>
    <x v="0"/>
    <n v="1"/>
  </r>
  <r>
    <d v="2013-04-23T00:00:00"/>
    <x v="24"/>
    <x v="0"/>
    <n v="1"/>
  </r>
  <r>
    <d v="2013-04-23T00:00:00"/>
    <x v="27"/>
    <x v="0"/>
    <n v="1"/>
  </r>
  <r>
    <d v="2013-04-23T00:00:00"/>
    <x v="29"/>
    <x v="0"/>
    <n v="1"/>
  </r>
  <r>
    <d v="2013-04-23T00:00:00"/>
    <x v="31"/>
    <x v="0"/>
    <n v="1"/>
  </r>
  <r>
    <d v="2013-04-23T00:00:00"/>
    <x v="33"/>
    <x v="0"/>
    <n v="1"/>
  </r>
  <r>
    <d v="2013-04-23T00:00:00"/>
    <x v="36"/>
    <x v="0"/>
    <n v="1"/>
  </r>
  <r>
    <d v="2013-04-23T00:00:00"/>
    <x v="39"/>
    <x v="0"/>
    <n v="1"/>
  </r>
  <r>
    <d v="2013-04-23T00:00:00"/>
    <x v="44"/>
    <x v="0"/>
    <n v="1"/>
  </r>
  <r>
    <d v="2013-04-23T00:00:00"/>
    <x v="46"/>
    <x v="0"/>
    <n v="1"/>
  </r>
  <r>
    <d v="2013-04-23T00:00:00"/>
    <x v="47"/>
    <x v="0"/>
    <n v="1"/>
  </r>
  <r>
    <d v="2013-04-23T00:00:00"/>
    <x v="48"/>
    <x v="0"/>
    <n v="1"/>
  </r>
  <r>
    <d v="2013-04-23T00:00:00"/>
    <x v="49"/>
    <x v="0"/>
    <n v="1"/>
  </r>
  <r>
    <d v="2013-04-23T00:00:00"/>
    <x v="50"/>
    <x v="0"/>
    <n v="1"/>
  </r>
  <r>
    <d v="2013-04-23T00:00:00"/>
    <x v="51"/>
    <x v="0"/>
    <n v="1"/>
  </r>
  <r>
    <d v="2013-04-23T00:00:00"/>
    <x v="52"/>
    <x v="0"/>
    <n v="1"/>
  </r>
  <r>
    <d v="2013-04-23T00:00:00"/>
    <x v="53"/>
    <x v="0"/>
    <n v="1"/>
  </r>
  <r>
    <d v="2013-04-23T00:00:00"/>
    <x v="54"/>
    <x v="0"/>
    <n v="1"/>
  </r>
  <r>
    <d v="2013-04-23T00:00:00"/>
    <x v="55"/>
    <x v="0"/>
    <n v="1"/>
  </r>
  <r>
    <d v="2013-04-23T00:00:00"/>
    <x v="56"/>
    <x v="0"/>
    <n v="1"/>
  </r>
  <r>
    <d v="2013-04-23T00:00:00"/>
    <x v="57"/>
    <x v="0"/>
    <n v="1"/>
  </r>
  <r>
    <d v="2013-04-23T00:00:00"/>
    <x v="58"/>
    <x v="0"/>
    <n v="1"/>
  </r>
  <r>
    <d v="2013-04-23T00:00:00"/>
    <x v="59"/>
    <x v="0"/>
    <n v="1"/>
  </r>
  <r>
    <d v="2013-04-23T00:00:00"/>
    <x v="60"/>
    <x v="0"/>
    <n v="1"/>
  </r>
  <r>
    <d v="2013-04-23T00:00:00"/>
    <x v="61"/>
    <x v="0"/>
    <n v="1"/>
  </r>
  <r>
    <d v="2013-04-23T00:00:00"/>
    <x v="62"/>
    <x v="0"/>
    <n v="1"/>
  </r>
  <r>
    <d v="2013-04-23T00:00:00"/>
    <x v="63"/>
    <x v="0"/>
    <n v="1"/>
  </r>
  <r>
    <d v="2013-04-23T00:00:00"/>
    <x v="64"/>
    <x v="0"/>
    <n v="1"/>
  </r>
  <r>
    <d v="2013-04-23T00:00:00"/>
    <x v="65"/>
    <x v="0"/>
    <n v="1"/>
  </r>
  <r>
    <d v="2013-04-23T00:00:00"/>
    <x v="66"/>
    <x v="0"/>
    <n v="1"/>
  </r>
  <r>
    <d v="2013-04-23T00:00:00"/>
    <x v="67"/>
    <x v="0"/>
    <n v="1"/>
  </r>
  <r>
    <d v="2013-04-23T00:00:00"/>
    <x v="68"/>
    <x v="0"/>
    <n v="1"/>
  </r>
  <r>
    <d v="2013-04-23T00:00:00"/>
    <x v="69"/>
    <x v="0"/>
    <n v="1"/>
  </r>
  <r>
    <d v="2013-04-23T00:00:00"/>
    <x v="70"/>
    <x v="0"/>
    <n v="1"/>
  </r>
  <r>
    <d v="2013-05-20T00:00:00"/>
    <x v="8"/>
    <x v="1"/>
    <n v="1"/>
  </r>
  <r>
    <d v="2013-05-20T00:00:00"/>
    <x v="9"/>
    <x v="1"/>
    <n v="1"/>
  </r>
  <r>
    <d v="2013-05-20T00:00:00"/>
    <x v="25"/>
    <x v="1"/>
    <n v="1"/>
  </r>
  <r>
    <d v="2013-05-20T00:00:00"/>
    <x v="41"/>
    <x v="1"/>
    <n v="1"/>
  </r>
  <r>
    <d v="2013-05-20T00:00:00"/>
    <x v="47"/>
    <x v="1"/>
    <n v="1"/>
  </r>
  <r>
    <d v="2013-05-20T00:00:00"/>
    <x v="63"/>
    <x v="1"/>
    <n v="1"/>
  </r>
  <r>
    <d v="2013-05-20T00:00:00"/>
    <x v="66"/>
    <x v="1"/>
    <n v="1"/>
  </r>
  <r>
    <d v="2013-05-20T00:00:00"/>
    <x v="71"/>
    <x v="1"/>
    <n v="1"/>
  </r>
  <r>
    <d v="2013-05-20T00:00:00"/>
    <x v="72"/>
    <x v="1"/>
    <n v="1"/>
  </r>
  <r>
    <d v="2013-05-20T00:00:00"/>
    <x v="73"/>
    <x v="1"/>
    <n v="1"/>
  </r>
  <r>
    <d v="2013-05-20T00:00:00"/>
    <x v="74"/>
    <x v="1"/>
    <n v="1"/>
  </r>
  <r>
    <d v="2013-05-20T00:00:00"/>
    <x v="75"/>
    <x v="1"/>
    <n v="1"/>
  </r>
  <r>
    <d v="2013-05-20T00:00:00"/>
    <x v="76"/>
    <x v="1"/>
    <n v="1"/>
  </r>
  <r>
    <d v="2013-05-20T00:00:00"/>
    <x v="77"/>
    <x v="1"/>
    <n v="1"/>
  </r>
  <r>
    <d v="2013-05-20T00:00:00"/>
    <x v="78"/>
    <x v="1"/>
    <n v="1"/>
  </r>
  <r>
    <d v="2013-05-20T00:00:00"/>
    <x v="79"/>
    <x v="1"/>
    <n v="1"/>
  </r>
  <r>
    <d v="2013-05-20T00:00:00"/>
    <x v="80"/>
    <x v="1"/>
    <n v="1"/>
  </r>
  <r>
    <d v="2013-05-20T00:00:00"/>
    <x v="81"/>
    <x v="1"/>
    <n v="1"/>
  </r>
  <r>
    <d v="2013-05-20T00:00:00"/>
    <x v="82"/>
    <x v="1"/>
    <n v="1"/>
  </r>
  <r>
    <d v="2013-05-20T00:00:00"/>
    <x v="83"/>
    <x v="1"/>
    <n v="1"/>
  </r>
  <r>
    <d v="2013-05-20T00:00:00"/>
    <x v="84"/>
    <x v="1"/>
    <n v="1"/>
  </r>
  <r>
    <d v="2013-05-20T00:00:00"/>
    <x v="85"/>
    <x v="1"/>
    <n v="1"/>
  </r>
  <r>
    <d v="2013-05-20T00:00:00"/>
    <x v="86"/>
    <x v="1"/>
    <n v="1"/>
  </r>
  <r>
    <d v="2013-05-20T00:00:00"/>
    <x v="87"/>
    <x v="1"/>
    <n v="1"/>
  </r>
  <r>
    <d v="2013-05-20T00:00:00"/>
    <x v="88"/>
    <x v="1"/>
    <n v="1"/>
  </r>
  <r>
    <d v="2013-05-21T00:00:00"/>
    <x v="11"/>
    <x v="1"/>
    <n v="1"/>
  </r>
  <r>
    <d v="2013-05-21T00:00:00"/>
    <x v="17"/>
    <x v="1"/>
    <n v="1"/>
  </r>
  <r>
    <d v="2013-05-21T00:00:00"/>
    <x v="41"/>
    <x v="1"/>
    <n v="1"/>
  </r>
  <r>
    <d v="2013-05-21T00:00:00"/>
    <x v="42"/>
    <x v="1"/>
    <n v="1"/>
  </r>
  <r>
    <d v="2013-05-21T00:00:00"/>
    <x v="46"/>
    <x v="1"/>
    <n v="1"/>
  </r>
  <r>
    <d v="2013-05-21T00:00:00"/>
    <x v="53"/>
    <x v="1"/>
    <n v="1"/>
  </r>
  <r>
    <d v="2013-05-21T00:00:00"/>
    <x v="55"/>
    <x v="1"/>
    <n v="1"/>
  </r>
  <r>
    <d v="2013-05-21T00:00:00"/>
    <x v="63"/>
    <x v="1"/>
    <n v="1"/>
  </r>
  <r>
    <d v="2013-05-21T00:00:00"/>
    <x v="67"/>
    <x v="1"/>
    <n v="1"/>
  </r>
  <r>
    <d v="2013-05-21T00:00:00"/>
    <x v="83"/>
    <x v="1"/>
    <n v="1"/>
  </r>
  <r>
    <d v="2013-05-21T00:00:00"/>
    <x v="89"/>
    <x v="1"/>
    <n v="1"/>
  </r>
  <r>
    <d v="2013-05-21T00:00:00"/>
    <x v="90"/>
    <x v="1"/>
    <n v="1"/>
  </r>
  <r>
    <d v="2013-05-21T00:00:00"/>
    <x v="91"/>
    <x v="1"/>
    <n v="1"/>
  </r>
  <r>
    <d v="2013-05-21T00:00:00"/>
    <x v="92"/>
    <x v="1"/>
    <n v="1"/>
  </r>
  <r>
    <d v="2013-05-21T00:00:00"/>
    <x v="93"/>
    <x v="1"/>
    <n v="1"/>
  </r>
  <r>
    <d v="2013-05-21T00:00:00"/>
    <x v="94"/>
    <x v="1"/>
    <n v="1"/>
  </r>
  <r>
    <d v="2013-05-21T00:00:00"/>
    <x v="95"/>
    <x v="1"/>
    <n v="1"/>
  </r>
  <r>
    <d v="2013-05-21T00:00:00"/>
    <x v="96"/>
    <x v="1"/>
    <n v="1"/>
  </r>
  <r>
    <d v="2013-05-21T00:00:00"/>
    <x v="97"/>
    <x v="1"/>
    <n v="1"/>
  </r>
  <r>
    <d v="2013-05-21T00:00:00"/>
    <x v="98"/>
    <x v="1"/>
    <n v="1"/>
  </r>
  <r>
    <d v="2013-05-21T00:00:00"/>
    <x v="99"/>
    <x v="1"/>
    <n v="1"/>
  </r>
  <r>
    <d v="2013-05-21T00:00:00"/>
    <x v="100"/>
    <x v="1"/>
    <n v="1"/>
  </r>
  <r>
    <d v="2013-05-21T00:00:00"/>
    <x v="101"/>
    <x v="1"/>
    <n v="1"/>
  </r>
  <r>
    <d v="2013-05-21T00:00:00"/>
    <x v="102"/>
    <x v="1"/>
    <n v="1"/>
  </r>
  <r>
    <d v="2013-05-21T00:00:00"/>
    <x v="103"/>
    <x v="1"/>
    <n v="1"/>
  </r>
  <r>
    <d v="2013-05-21T00:00:00"/>
    <x v="104"/>
    <x v="1"/>
    <n v="1"/>
  </r>
  <r>
    <d v="2013-05-21T00:00:00"/>
    <x v="105"/>
    <x v="1"/>
    <n v="1"/>
  </r>
  <r>
    <d v="2013-05-21T00:00:00"/>
    <x v="106"/>
    <x v="1"/>
    <n v="1"/>
  </r>
  <r>
    <d v="2013-05-21T00:00:00"/>
    <x v="107"/>
    <x v="1"/>
    <n v="1"/>
  </r>
  <r>
    <d v="2013-05-21T00:00:00"/>
    <x v="108"/>
    <x v="1"/>
    <n v="1"/>
  </r>
  <r>
    <d v="2013-05-21T00:00:00"/>
    <x v="109"/>
    <x v="1"/>
    <n v="1"/>
  </r>
  <r>
    <d v="2013-05-21T00:00:00"/>
    <x v="110"/>
    <x v="1"/>
    <n v="1"/>
  </r>
  <r>
    <d v="2013-05-21T00:00:00"/>
    <x v="111"/>
    <x v="1"/>
    <n v="1"/>
  </r>
  <r>
    <d v="2013-05-21T00:00:00"/>
    <x v="112"/>
    <x v="1"/>
    <n v="1"/>
  </r>
  <r>
    <d v="2013-05-21T00:00:00"/>
    <x v="113"/>
    <x v="1"/>
    <n v="1"/>
  </r>
  <r>
    <d v="2013-05-21T00:00:00"/>
    <x v="114"/>
    <x v="1"/>
    <n v="1"/>
  </r>
  <r>
    <d v="2013-05-21T00:00:00"/>
    <x v="115"/>
    <x v="1"/>
    <n v="1"/>
  </r>
  <r>
    <d v="2013-05-21T00:00:00"/>
    <x v="116"/>
    <x v="1"/>
    <n v="1"/>
  </r>
  <r>
    <d v="2013-05-21T00:00:00"/>
    <x v="117"/>
    <x v="1"/>
    <n v="1"/>
  </r>
  <r>
    <d v="2013-05-22T00:00:00"/>
    <x v="10"/>
    <x v="1"/>
    <n v="1"/>
  </r>
  <r>
    <d v="2013-05-22T00:00:00"/>
    <x v="11"/>
    <x v="1"/>
    <n v="1"/>
  </r>
  <r>
    <d v="2013-05-22T00:00:00"/>
    <x v="20"/>
    <x v="1"/>
    <n v="1"/>
  </r>
  <r>
    <d v="2013-05-22T00:00:00"/>
    <x v="27"/>
    <x v="1"/>
    <n v="1"/>
  </r>
  <r>
    <d v="2013-05-22T00:00:00"/>
    <x v="29"/>
    <x v="1"/>
    <n v="1"/>
  </r>
  <r>
    <d v="2013-05-22T00:00:00"/>
    <x v="32"/>
    <x v="1"/>
    <n v="1"/>
  </r>
  <r>
    <d v="2013-05-22T00:00:00"/>
    <x v="38"/>
    <x v="1"/>
    <n v="1"/>
  </r>
  <r>
    <d v="2013-05-22T00:00:00"/>
    <x v="39"/>
    <x v="1"/>
    <n v="1"/>
  </r>
  <r>
    <d v="2013-05-22T00:00:00"/>
    <x v="50"/>
    <x v="1"/>
    <n v="1"/>
  </r>
  <r>
    <d v="2013-05-22T00:00:00"/>
    <x v="53"/>
    <x v="1"/>
    <n v="1"/>
  </r>
  <r>
    <d v="2013-05-22T00:00:00"/>
    <x v="62"/>
    <x v="1"/>
    <n v="1"/>
  </r>
  <r>
    <d v="2013-05-22T00:00:00"/>
    <x v="74"/>
    <x v="1"/>
    <n v="1"/>
  </r>
  <r>
    <d v="2013-05-22T00:00:00"/>
    <x v="77"/>
    <x v="1"/>
    <n v="1"/>
  </r>
  <r>
    <d v="2013-05-22T00:00:00"/>
    <x v="78"/>
    <x v="1"/>
    <n v="1"/>
  </r>
  <r>
    <d v="2013-05-22T00:00:00"/>
    <x v="87"/>
    <x v="1"/>
    <n v="1"/>
  </r>
  <r>
    <d v="2013-05-22T00:00:00"/>
    <x v="88"/>
    <x v="1"/>
    <n v="1"/>
  </r>
  <r>
    <d v="2013-05-22T00:00:00"/>
    <x v="91"/>
    <x v="1"/>
    <n v="1"/>
  </r>
  <r>
    <d v="2013-05-22T00:00:00"/>
    <x v="97"/>
    <x v="1"/>
    <n v="1"/>
  </r>
  <r>
    <d v="2013-05-22T00:00:00"/>
    <x v="106"/>
    <x v="1"/>
    <n v="1"/>
  </r>
  <r>
    <d v="2013-05-22T00:00:00"/>
    <x v="109"/>
    <x v="1"/>
    <n v="1"/>
  </r>
  <r>
    <d v="2013-05-22T00:00:00"/>
    <x v="118"/>
    <x v="1"/>
    <n v="1"/>
  </r>
  <r>
    <d v="2013-05-22T00:00:00"/>
    <x v="119"/>
    <x v="1"/>
    <n v="1"/>
  </r>
  <r>
    <d v="2013-05-22T00:00:00"/>
    <x v="120"/>
    <x v="1"/>
    <n v="1"/>
  </r>
  <r>
    <d v="2013-05-22T00:00:00"/>
    <x v="121"/>
    <x v="1"/>
    <n v="1"/>
  </r>
  <r>
    <d v="2013-05-22T00:00:00"/>
    <x v="122"/>
    <x v="1"/>
    <n v="1"/>
  </r>
  <r>
    <d v="2013-05-22T00:00:00"/>
    <x v="123"/>
    <x v="1"/>
    <n v="1"/>
  </r>
  <r>
    <d v="2013-05-22T00:00:00"/>
    <x v="124"/>
    <x v="1"/>
    <n v="1"/>
  </r>
  <r>
    <d v="2013-05-22T00:00:00"/>
    <x v="125"/>
    <x v="1"/>
    <n v="1"/>
  </r>
  <r>
    <d v="2013-05-22T00:00:00"/>
    <x v="126"/>
    <x v="1"/>
    <n v="1"/>
  </r>
  <r>
    <d v="2013-05-22T00:00:00"/>
    <x v="127"/>
    <x v="1"/>
    <n v="1"/>
  </r>
  <r>
    <d v="2013-05-22T00:00:00"/>
    <x v="128"/>
    <x v="1"/>
    <n v="1"/>
  </r>
  <r>
    <d v="2013-05-22T00:00:00"/>
    <x v="129"/>
    <x v="1"/>
    <n v="1"/>
  </r>
  <r>
    <d v="2013-05-22T00:00:00"/>
    <x v="130"/>
    <x v="1"/>
    <n v="1"/>
  </r>
  <r>
    <d v="2013-05-22T00:00:00"/>
    <x v="131"/>
    <x v="1"/>
    <n v="1"/>
  </r>
  <r>
    <d v="2013-05-22T00:00:00"/>
    <x v="132"/>
    <x v="1"/>
    <n v="1"/>
  </r>
  <r>
    <d v="2013-05-22T00:00:00"/>
    <x v="133"/>
    <x v="1"/>
    <n v="1"/>
  </r>
  <r>
    <d v="2013-05-22T00:00:00"/>
    <x v="134"/>
    <x v="1"/>
    <n v="1"/>
  </r>
  <r>
    <d v="2013-05-22T00:00:00"/>
    <x v="135"/>
    <x v="1"/>
    <n v="1"/>
  </r>
  <r>
    <d v="2013-05-22T00:00:00"/>
    <x v="136"/>
    <x v="1"/>
    <n v="1"/>
  </r>
  <r>
    <d v="2013-05-22T00:00:00"/>
    <x v="137"/>
    <x v="1"/>
    <n v="1"/>
  </r>
  <r>
    <d v="2013-05-22T00:00:00"/>
    <x v="138"/>
    <x v="1"/>
    <n v="1"/>
  </r>
  <r>
    <d v="2013-05-22T00:00:00"/>
    <x v="139"/>
    <x v="1"/>
    <n v="1"/>
  </r>
  <r>
    <d v="2013-05-22T00:00:00"/>
    <x v="140"/>
    <x v="1"/>
    <n v="1"/>
  </r>
  <r>
    <d v="2013-05-22T00:00:00"/>
    <x v="141"/>
    <x v="1"/>
    <n v="1"/>
  </r>
  <r>
    <d v="2013-05-22T00:00:00"/>
    <x v="142"/>
    <x v="1"/>
    <n v="1"/>
  </r>
  <r>
    <d v="2013-05-22T00:00:00"/>
    <x v="143"/>
    <x v="1"/>
    <n v="1"/>
  </r>
  <r>
    <d v="2013-05-22T00:00:00"/>
    <x v="144"/>
    <x v="1"/>
    <n v="1"/>
  </r>
  <r>
    <d v="2013-05-22T00:00:00"/>
    <x v="145"/>
    <x v="1"/>
    <n v="1"/>
  </r>
  <r>
    <d v="2013-05-22T00:00:00"/>
    <x v="146"/>
    <x v="1"/>
    <n v="1"/>
  </r>
  <r>
    <d v="2013-06-24T00:00:00"/>
    <x v="3"/>
    <x v="2"/>
    <n v="1"/>
  </r>
  <r>
    <d v="2013-06-24T00:00:00"/>
    <x v="7"/>
    <x v="2"/>
    <n v="1"/>
  </r>
  <r>
    <d v="2013-06-24T00:00:00"/>
    <x v="15"/>
    <x v="2"/>
    <n v="1"/>
  </r>
  <r>
    <d v="2013-06-24T00:00:00"/>
    <x v="33"/>
    <x v="2"/>
    <n v="1"/>
  </r>
  <r>
    <d v="2013-06-24T00:00:00"/>
    <x v="50"/>
    <x v="2"/>
    <n v="1"/>
  </r>
  <r>
    <d v="2013-06-24T00:00:00"/>
    <x v="53"/>
    <x v="2"/>
    <n v="1"/>
  </r>
  <r>
    <d v="2013-06-24T00:00:00"/>
    <x v="63"/>
    <x v="2"/>
    <n v="1"/>
  </r>
  <r>
    <d v="2013-06-24T00:00:00"/>
    <x v="64"/>
    <x v="2"/>
    <n v="1"/>
  </r>
  <r>
    <d v="2013-06-24T00:00:00"/>
    <x v="76"/>
    <x v="2"/>
    <n v="1"/>
  </r>
  <r>
    <d v="2013-06-24T00:00:00"/>
    <x v="87"/>
    <x v="2"/>
    <n v="1"/>
  </r>
  <r>
    <d v="2013-06-24T00:00:00"/>
    <x v="91"/>
    <x v="2"/>
    <n v="1"/>
  </r>
  <r>
    <d v="2013-06-24T00:00:00"/>
    <x v="101"/>
    <x v="2"/>
    <n v="1"/>
  </r>
  <r>
    <d v="2013-06-24T00:00:00"/>
    <x v="103"/>
    <x v="2"/>
    <n v="1"/>
  </r>
  <r>
    <d v="2013-06-24T00:00:00"/>
    <x v="112"/>
    <x v="2"/>
    <n v="1"/>
  </r>
  <r>
    <d v="2013-06-24T00:00:00"/>
    <x v="114"/>
    <x v="2"/>
    <n v="1"/>
  </r>
  <r>
    <d v="2013-06-24T00:00:00"/>
    <x v="118"/>
    <x v="2"/>
    <n v="1"/>
  </r>
  <r>
    <d v="2013-06-24T00:00:00"/>
    <x v="125"/>
    <x v="2"/>
    <n v="1"/>
  </r>
  <r>
    <d v="2013-06-24T00:00:00"/>
    <x v="133"/>
    <x v="2"/>
    <n v="1"/>
  </r>
  <r>
    <d v="2013-06-24T00:00:00"/>
    <x v="136"/>
    <x v="2"/>
    <n v="1"/>
  </r>
  <r>
    <d v="2013-06-24T00:00:00"/>
    <x v="137"/>
    <x v="2"/>
    <n v="1"/>
  </r>
  <r>
    <d v="2013-06-24T00:00:00"/>
    <x v="139"/>
    <x v="2"/>
    <n v="1"/>
  </r>
  <r>
    <d v="2013-06-24T00:00:00"/>
    <x v="140"/>
    <x v="2"/>
    <n v="1"/>
  </r>
  <r>
    <d v="2013-06-24T00:00:00"/>
    <x v="147"/>
    <x v="2"/>
    <n v="1"/>
  </r>
  <r>
    <d v="2013-06-24T00:00:00"/>
    <x v="148"/>
    <x v="2"/>
    <n v="1"/>
  </r>
  <r>
    <d v="2013-06-24T00:00:00"/>
    <x v="149"/>
    <x v="2"/>
    <n v="1"/>
  </r>
  <r>
    <d v="2013-06-24T00:00:00"/>
    <x v="150"/>
    <x v="2"/>
    <n v="1"/>
  </r>
  <r>
    <d v="2013-06-24T00:00:00"/>
    <x v="151"/>
    <x v="2"/>
    <n v="1"/>
  </r>
  <r>
    <d v="2013-06-24T00:00:00"/>
    <x v="152"/>
    <x v="2"/>
    <n v="1"/>
  </r>
  <r>
    <d v="2013-06-24T00:00:00"/>
    <x v="153"/>
    <x v="2"/>
    <n v="1"/>
  </r>
  <r>
    <d v="2013-06-24T00:00:00"/>
    <x v="154"/>
    <x v="2"/>
    <n v="1"/>
  </r>
  <r>
    <d v="2013-06-24T00:00:00"/>
    <x v="155"/>
    <x v="2"/>
    <n v="1"/>
  </r>
  <r>
    <d v="2013-06-24T00:00:00"/>
    <x v="156"/>
    <x v="2"/>
    <n v="1"/>
  </r>
  <r>
    <d v="2013-06-24T00:00:00"/>
    <x v="157"/>
    <x v="2"/>
    <n v="1"/>
  </r>
  <r>
    <d v="2013-06-24T00:00:00"/>
    <x v="158"/>
    <x v="2"/>
    <n v="1"/>
  </r>
  <r>
    <d v="2013-06-24T00:00:00"/>
    <x v="159"/>
    <x v="2"/>
    <n v="1"/>
  </r>
  <r>
    <d v="2013-06-24T00:00:00"/>
    <x v="160"/>
    <x v="2"/>
    <n v="1"/>
  </r>
  <r>
    <d v="2013-06-24T00:00:00"/>
    <x v="161"/>
    <x v="2"/>
    <n v="1"/>
  </r>
  <r>
    <d v="2013-06-24T00:00:00"/>
    <x v="162"/>
    <x v="2"/>
    <n v="1"/>
  </r>
  <r>
    <d v="2013-06-24T00:00:00"/>
    <x v="163"/>
    <x v="2"/>
    <n v="1"/>
  </r>
  <r>
    <d v="2013-06-24T00:00:00"/>
    <x v="164"/>
    <x v="2"/>
    <n v="1"/>
  </r>
  <r>
    <d v="2013-06-24T00:00:00"/>
    <x v="165"/>
    <x v="2"/>
    <n v="1"/>
  </r>
  <r>
    <d v="2013-06-24T00:00:00"/>
    <x v="166"/>
    <x v="2"/>
    <n v="1"/>
  </r>
  <r>
    <d v="2013-06-24T00:00:00"/>
    <x v="167"/>
    <x v="2"/>
    <n v="1"/>
  </r>
  <r>
    <d v="2013-06-25T00:00:00"/>
    <x v="2"/>
    <x v="2"/>
    <n v="1"/>
  </r>
  <r>
    <d v="2013-06-25T00:00:00"/>
    <x v="4"/>
    <x v="2"/>
    <n v="1"/>
  </r>
  <r>
    <d v="2013-06-25T00:00:00"/>
    <x v="13"/>
    <x v="2"/>
    <n v="1"/>
  </r>
  <r>
    <d v="2013-06-25T00:00:00"/>
    <x v="30"/>
    <x v="2"/>
    <n v="1"/>
  </r>
  <r>
    <d v="2013-06-25T00:00:00"/>
    <x v="36"/>
    <x v="2"/>
    <n v="1"/>
  </r>
  <r>
    <d v="2013-06-25T00:00:00"/>
    <x v="37"/>
    <x v="2"/>
    <n v="1"/>
  </r>
  <r>
    <d v="2013-06-25T00:00:00"/>
    <x v="39"/>
    <x v="2"/>
    <n v="1"/>
  </r>
  <r>
    <d v="2013-06-25T00:00:00"/>
    <x v="40"/>
    <x v="2"/>
    <n v="1"/>
  </r>
  <r>
    <d v="2013-06-25T00:00:00"/>
    <x v="51"/>
    <x v="2"/>
    <n v="1"/>
  </r>
  <r>
    <d v="2013-06-25T00:00:00"/>
    <x v="57"/>
    <x v="2"/>
    <n v="1"/>
  </r>
  <r>
    <d v="2013-06-25T00:00:00"/>
    <x v="95"/>
    <x v="2"/>
    <n v="1"/>
  </r>
  <r>
    <d v="2013-06-25T00:00:00"/>
    <x v="101"/>
    <x v="2"/>
    <n v="1"/>
  </r>
  <r>
    <d v="2013-06-25T00:00:00"/>
    <x v="103"/>
    <x v="2"/>
    <n v="1"/>
  </r>
  <r>
    <d v="2013-06-25T00:00:00"/>
    <x v="104"/>
    <x v="2"/>
    <n v="1"/>
  </r>
  <r>
    <d v="2013-06-25T00:00:00"/>
    <x v="108"/>
    <x v="2"/>
    <n v="1"/>
  </r>
  <r>
    <d v="2013-06-25T00:00:00"/>
    <x v="111"/>
    <x v="2"/>
    <n v="1"/>
  </r>
  <r>
    <d v="2013-06-25T00:00:00"/>
    <x v="114"/>
    <x v="2"/>
    <n v="1"/>
  </r>
  <r>
    <d v="2013-06-25T00:00:00"/>
    <x v="122"/>
    <x v="2"/>
    <n v="1"/>
  </r>
  <r>
    <d v="2013-06-25T00:00:00"/>
    <x v="124"/>
    <x v="2"/>
    <n v="1"/>
  </r>
  <r>
    <d v="2013-06-25T00:00:00"/>
    <x v="143"/>
    <x v="2"/>
    <n v="1"/>
  </r>
  <r>
    <d v="2013-06-25T00:00:00"/>
    <x v="150"/>
    <x v="2"/>
    <n v="1"/>
  </r>
  <r>
    <d v="2013-06-25T00:00:00"/>
    <x v="151"/>
    <x v="2"/>
    <n v="1"/>
  </r>
  <r>
    <d v="2013-06-25T00:00:00"/>
    <x v="155"/>
    <x v="2"/>
    <n v="1"/>
  </r>
  <r>
    <d v="2013-06-25T00:00:00"/>
    <x v="158"/>
    <x v="2"/>
    <n v="1"/>
  </r>
  <r>
    <d v="2013-06-25T00:00:00"/>
    <x v="159"/>
    <x v="2"/>
    <n v="1"/>
  </r>
  <r>
    <d v="2013-06-25T00:00:00"/>
    <x v="161"/>
    <x v="2"/>
    <n v="1"/>
  </r>
  <r>
    <d v="2013-06-25T00:00:00"/>
    <x v="162"/>
    <x v="2"/>
    <n v="1"/>
  </r>
  <r>
    <d v="2013-06-25T00:00:00"/>
    <x v="168"/>
    <x v="2"/>
    <n v="1"/>
  </r>
  <r>
    <d v="2013-06-25T00:00:00"/>
    <x v="169"/>
    <x v="2"/>
    <n v="1"/>
  </r>
  <r>
    <d v="2013-06-25T00:00:00"/>
    <x v="170"/>
    <x v="2"/>
    <n v="1"/>
  </r>
  <r>
    <d v="2013-06-25T00:00:00"/>
    <x v="171"/>
    <x v="2"/>
    <n v="1"/>
  </r>
  <r>
    <d v="2013-06-25T00:00:00"/>
    <x v="172"/>
    <x v="2"/>
    <n v="1"/>
  </r>
  <r>
    <d v="2013-06-25T00:00:00"/>
    <x v="173"/>
    <x v="2"/>
    <n v="1"/>
  </r>
  <r>
    <d v="2013-06-25T00:00:00"/>
    <x v="174"/>
    <x v="2"/>
    <n v="1"/>
  </r>
  <r>
    <d v="2013-06-25T00:00:00"/>
    <x v="175"/>
    <x v="2"/>
    <n v="1"/>
  </r>
  <r>
    <d v="2013-06-25T00:00:00"/>
    <x v="176"/>
    <x v="2"/>
    <n v="1"/>
  </r>
  <r>
    <d v="2013-06-25T00:00:00"/>
    <x v="177"/>
    <x v="2"/>
    <n v="1"/>
  </r>
  <r>
    <d v="2013-06-25T00:00:00"/>
    <x v="178"/>
    <x v="2"/>
    <n v="1"/>
  </r>
  <r>
    <d v="2013-06-25T00:00:00"/>
    <x v="179"/>
    <x v="2"/>
    <n v="1"/>
  </r>
  <r>
    <d v="2013-06-25T00:00:00"/>
    <x v="180"/>
    <x v="2"/>
    <n v="1"/>
  </r>
  <r>
    <d v="2013-06-25T00:00:00"/>
    <x v="181"/>
    <x v="2"/>
    <n v="1"/>
  </r>
  <r>
    <d v="2013-06-25T00:00:00"/>
    <x v="182"/>
    <x v="2"/>
    <n v="1"/>
  </r>
  <r>
    <d v="2013-06-25T00:00:00"/>
    <x v="183"/>
    <x v="2"/>
    <n v="1"/>
  </r>
  <r>
    <d v="2013-06-25T00:00:00"/>
    <x v="184"/>
    <x v="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"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5">
  <r>
    <x v="0"/>
  </r>
  <r>
    <x v="1"/>
  </r>
  <r>
    <x v="2"/>
  </r>
  <r>
    <x v="2"/>
  </r>
  <r>
    <x v="3"/>
  </r>
  <r>
    <x v="2"/>
  </r>
  <r>
    <x v="3"/>
  </r>
  <r>
    <x v="3"/>
  </r>
  <r>
    <x v="2"/>
  </r>
  <r>
    <x v="2"/>
  </r>
  <r>
    <x v="2"/>
  </r>
  <r>
    <x v="3"/>
  </r>
  <r>
    <x v="1"/>
  </r>
  <r>
    <x v="2"/>
  </r>
  <r>
    <x v="2"/>
  </r>
  <r>
    <x v="3"/>
  </r>
  <r>
    <x v="3"/>
  </r>
  <r>
    <x v="2"/>
  </r>
  <r>
    <x v="3"/>
  </r>
  <r>
    <x v="2"/>
  </r>
  <r>
    <x v="2"/>
  </r>
  <r>
    <x v="2"/>
  </r>
  <r>
    <x v="3"/>
  </r>
  <r>
    <x v="1"/>
  </r>
  <r>
    <x v="2"/>
  </r>
  <r>
    <x v="2"/>
  </r>
  <r>
    <x v="2"/>
  </r>
  <r>
    <x v="3"/>
  </r>
  <r>
    <x v="2"/>
  </r>
  <r>
    <x v="3"/>
  </r>
  <r>
    <x v="3"/>
  </r>
  <r>
    <x v="2"/>
  </r>
  <r>
    <x v="2"/>
  </r>
  <r>
    <x v="2"/>
  </r>
  <r>
    <x v="0"/>
  </r>
  <r>
    <x v="2"/>
  </r>
  <r>
    <x v="2"/>
  </r>
  <r>
    <x v="2"/>
  </r>
  <r>
    <x v="2"/>
  </r>
  <r>
    <x v="3"/>
  </r>
  <r>
    <x v="2"/>
  </r>
  <r>
    <x v="2"/>
  </r>
  <r>
    <x v="3"/>
  </r>
  <r>
    <x v="3"/>
  </r>
  <r>
    <x v="2"/>
  </r>
  <r>
    <x v="4"/>
  </r>
  <r>
    <x v="3"/>
  </r>
  <r>
    <x v="3"/>
  </r>
  <r>
    <x v="2"/>
  </r>
  <r>
    <x v="2"/>
  </r>
  <r>
    <x v="3"/>
  </r>
  <r>
    <x v="2"/>
  </r>
  <r>
    <x v="2"/>
  </r>
  <r>
    <x v="2"/>
  </r>
  <r>
    <x v="5"/>
  </r>
  <r>
    <x v="5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5"/>
  </r>
  <r>
    <x v="5"/>
  </r>
  <r>
    <x v="5"/>
  </r>
  <r>
    <x v="5"/>
  </r>
  <r>
    <x v="5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4"/>
  </r>
  <r>
    <x v="1"/>
  </r>
  <r>
    <x v="4"/>
  </r>
  <r>
    <x v="0"/>
  </r>
  <r>
    <x v="1"/>
  </r>
  <r>
    <x v="4"/>
  </r>
  <r>
    <x v="0"/>
  </r>
  <r>
    <x v="0"/>
  </r>
  <r>
    <x v="4"/>
  </r>
  <r>
    <x v="4"/>
  </r>
  <r>
    <x v="1"/>
  </r>
  <r>
    <x v="4"/>
  </r>
  <r>
    <x v="6"/>
  </r>
  <r>
    <x v="4"/>
  </r>
  <r>
    <x v="1"/>
  </r>
  <r>
    <x v="1"/>
  </r>
  <r>
    <x v="0"/>
  </r>
  <r>
    <x v="0"/>
  </r>
  <r>
    <x v="0"/>
  </r>
  <r>
    <x v="1"/>
  </r>
  <r>
    <x v="1"/>
  </r>
  <r>
    <x v="0"/>
  </r>
  <r>
    <x v="4"/>
  </r>
  <r>
    <x v="0"/>
  </r>
  <r>
    <x v="6"/>
  </r>
  <r>
    <x v="4"/>
  </r>
  <r>
    <x v="0"/>
  </r>
  <r>
    <x v="6"/>
  </r>
  <r>
    <x v="0"/>
  </r>
  <r>
    <x v="1"/>
  </r>
  <r>
    <x v="0"/>
  </r>
  <r>
    <x v="4"/>
  </r>
  <r>
    <x v="0"/>
  </r>
  <r>
    <x v="0"/>
  </r>
  <r>
    <x v="0"/>
  </r>
  <r>
    <x v="0"/>
  </r>
  <r>
    <x v="0"/>
  </r>
  <r>
    <x v="1"/>
  </r>
  <r>
    <x v="6"/>
  </r>
  <r>
    <x v="4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3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22:J30" firstHeaderRow="1" firstDataRow="1" firstDataCol="1"/>
  <pivotFields count="1">
    <pivotField axis="axisRow" dataField="1" showAll="0">
      <items count="8">
        <item x="5"/>
        <item x="2"/>
        <item x="3"/>
        <item x="0"/>
        <item x="4"/>
        <item x="1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Histori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4" indent="0" outline="1" outlineData="1" multipleFieldFilters="0">
  <location ref="A3:E190" firstHeaderRow="1" firstDataRow="2" firstDataCol="1"/>
  <pivotFields count="4">
    <pivotField numFmtId="14" showAll="0"/>
    <pivotField axis="axisRow" showAll="0">
      <items count="186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in of Ones" fld="3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4:J8" firstHeaderRow="1" firstDataRow="1" firstDataCol="1"/>
  <pivotFields count="1">
    <pivotField axis="axisRow" dataField="1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stori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0"/>
  <sheetViews>
    <sheetView topLeftCell="A4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2" bestFit="1" customWidth="1"/>
    <col min="5" max="5" width="11.28515625" bestFit="1" customWidth="1"/>
    <col min="6" max="6" width="11.28515625" customWidth="1"/>
    <col min="9" max="9" width="13.140625" bestFit="1" customWidth="1"/>
    <col min="10" max="10" width="17" bestFit="1" customWidth="1"/>
  </cols>
  <sheetData>
    <row r="3" spans="1:10" x14ac:dyDescent="0.25">
      <c r="A3" s="2" t="s">
        <v>192</v>
      </c>
      <c r="B3" s="2" t="s">
        <v>189</v>
      </c>
    </row>
    <row r="4" spans="1:10" x14ac:dyDescent="0.25">
      <c r="A4" s="2" t="s">
        <v>191</v>
      </c>
      <c r="B4">
        <v>4</v>
      </c>
      <c r="C4">
        <v>5</v>
      </c>
      <c r="D4">
        <v>6</v>
      </c>
      <c r="E4" t="s">
        <v>190</v>
      </c>
      <c r="G4" t="s">
        <v>193</v>
      </c>
      <c r="I4" s="2" t="s">
        <v>191</v>
      </c>
      <c r="J4" t="s">
        <v>197</v>
      </c>
    </row>
    <row r="5" spans="1:10" x14ac:dyDescent="0.25">
      <c r="A5" s="3" t="s">
        <v>4</v>
      </c>
      <c r="B5" s="4">
        <v>1</v>
      </c>
      <c r="C5" s="4">
        <v>0</v>
      </c>
      <c r="D5" s="4">
        <v>0</v>
      </c>
      <c r="E5" s="4">
        <v>1</v>
      </c>
      <c r="F5" s="4"/>
      <c r="G5" t="str">
        <f>B5&amp;C5&amp;D5</f>
        <v>100</v>
      </c>
      <c r="I5" s="3" t="s">
        <v>194</v>
      </c>
      <c r="J5" s="4">
        <v>76</v>
      </c>
    </row>
    <row r="6" spans="1:10" x14ac:dyDescent="0.25">
      <c r="A6" s="3" t="s">
        <v>13</v>
      </c>
      <c r="B6" s="4">
        <v>1</v>
      </c>
      <c r="C6" s="4">
        <v>1</v>
      </c>
      <c r="D6" s="4">
        <v>0</v>
      </c>
      <c r="E6" s="4">
        <v>1</v>
      </c>
      <c r="F6" s="4"/>
      <c r="G6" t="str">
        <f t="shared" ref="G6:G69" si="0">B6&amp;C6&amp;D6</f>
        <v>110</v>
      </c>
      <c r="I6" s="3" t="s">
        <v>195</v>
      </c>
      <c r="J6" s="4">
        <v>48</v>
      </c>
    </row>
    <row r="7" spans="1:10" x14ac:dyDescent="0.25">
      <c r="A7" s="3" t="s">
        <v>103</v>
      </c>
      <c r="B7" s="4">
        <v>0</v>
      </c>
      <c r="C7" s="4">
        <v>1</v>
      </c>
      <c r="D7" s="4">
        <v>0</v>
      </c>
      <c r="E7" s="4">
        <v>1</v>
      </c>
      <c r="F7" s="4"/>
      <c r="G7" t="str">
        <f t="shared" si="0"/>
        <v>010</v>
      </c>
      <c r="I7" s="3" t="s">
        <v>196</v>
      </c>
      <c r="J7" s="4">
        <v>23</v>
      </c>
    </row>
    <row r="8" spans="1:10" x14ac:dyDescent="0.25">
      <c r="A8" s="3" t="s">
        <v>104</v>
      </c>
      <c r="B8" s="4">
        <v>0</v>
      </c>
      <c r="C8" s="4">
        <v>1</v>
      </c>
      <c r="D8" s="4">
        <v>0</v>
      </c>
      <c r="E8" s="4">
        <v>1</v>
      </c>
      <c r="F8" s="4"/>
      <c r="G8" t="str">
        <f t="shared" si="0"/>
        <v>010</v>
      </c>
      <c r="I8" s="3" t="s">
        <v>190</v>
      </c>
      <c r="J8" s="4">
        <v>147</v>
      </c>
    </row>
    <row r="9" spans="1:10" x14ac:dyDescent="0.25">
      <c r="A9" s="3" t="s">
        <v>105</v>
      </c>
      <c r="B9" s="4">
        <v>0</v>
      </c>
      <c r="C9" s="4">
        <v>1</v>
      </c>
      <c r="D9" s="4">
        <v>1</v>
      </c>
      <c r="E9" s="4">
        <v>1</v>
      </c>
      <c r="F9" s="4"/>
      <c r="G9" t="str">
        <f t="shared" si="0"/>
        <v>011</v>
      </c>
    </row>
    <row r="10" spans="1:10" x14ac:dyDescent="0.25">
      <c r="A10" s="3" t="s">
        <v>106</v>
      </c>
      <c r="B10" s="4">
        <v>0</v>
      </c>
      <c r="C10" s="4">
        <v>1</v>
      </c>
      <c r="D10" s="4">
        <v>0</v>
      </c>
      <c r="E10" s="4">
        <v>1</v>
      </c>
      <c r="F10" s="4"/>
      <c r="G10" t="str">
        <f t="shared" si="0"/>
        <v>010</v>
      </c>
    </row>
    <row r="11" spans="1:10" x14ac:dyDescent="0.25">
      <c r="A11" s="3" t="s">
        <v>107</v>
      </c>
      <c r="B11" s="4">
        <v>0</v>
      </c>
      <c r="C11" s="4">
        <v>1</v>
      </c>
      <c r="D11" s="4">
        <v>1</v>
      </c>
      <c r="E11" s="4">
        <v>1</v>
      </c>
      <c r="F11" s="4"/>
      <c r="G11" t="str">
        <f t="shared" si="0"/>
        <v>011</v>
      </c>
      <c r="I11" s="3" t="s">
        <v>198</v>
      </c>
      <c r="J11">
        <f>J6+J7</f>
        <v>71</v>
      </c>
    </row>
    <row r="12" spans="1:10" x14ac:dyDescent="0.25">
      <c r="A12" s="3" t="s">
        <v>108</v>
      </c>
      <c r="B12" s="4">
        <v>0</v>
      </c>
      <c r="C12" s="4">
        <v>1</v>
      </c>
      <c r="D12" s="4">
        <v>1</v>
      </c>
      <c r="E12" s="4">
        <v>1</v>
      </c>
      <c r="F12" s="4"/>
      <c r="G12" t="str">
        <f t="shared" si="0"/>
        <v>011</v>
      </c>
      <c r="I12" s="3" t="s">
        <v>199</v>
      </c>
      <c r="J12">
        <f>J5+J7</f>
        <v>99</v>
      </c>
    </row>
    <row r="13" spans="1:10" x14ac:dyDescent="0.25">
      <c r="A13" s="3" t="s">
        <v>109</v>
      </c>
      <c r="B13" s="4">
        <v>0</v>
      </c>
      <c r="C13" s="4">
        <v>1</v>
      </c>
      <c r="D13" s="4">
        <v>0</v>
      </c>
      <c r="E13" s="4">
        <v>1</v>
      </c>
      <c r="F13" s="4"/>
      <c r="G13" t="str">
        <f t="shared" si="0"/>
        <v>010</v>
      </c>
      <c r="I13" s="3" t="s">
        <v>200</v>
      </c>
      <c r="J13">
        <f>J7</f>
        <v>23</v>
      </c>
    </row>
    <row r="14" spans="1:10" x14ac:dyDescent="0.25">
      <c r="A14" s="3" t="s">
        <v>110</v>
      </c>
      <c r="B14" s="4">
        <v>0</v>
      </c>
      <c r="C14" s="4">
        <v>1</v>
      </c>
      <c r="D14" s="4">
        <v>0</v>
      </c>
      <c r="E14" s="4">
        <v>1</v>
      </c>
      <c r="F14" s="4"/>
      <c r="G14" t="str">
        <f t="shared" si="0"/>
        <v>010</v>
      </c>
    </row>
    <row r="15" spans="1:10" x14ac:dyDescent="0.25">
      <c r="A15" s="3" t="s">
        <v>111</v>
      </c>
      <c r="B15" s="4">
        <v>0</v>
      </c>
      <c r="C15" s="4">
        <v>1</v>
      </c>
      <c r="D15" s="4">
        <v>0</v>
      </c>
      <c r="E15" s="4">
        <v>1</v>
      </c>
      <c r="F15" s="4"/>
      <c r="G15" t="str">
        <f t="shared" si="0"/>
        <v>010</v>
      </c>
      <c r="I15" s="3" t="s">
        <v>201</v>
      </c>
      <c r="J15">
        <f>J11*J12/J13</f>
        <v>305.60869565217394</v>
      </c>
    </row>
    <row r="16" spans="1:10" x14ac:dyDescent="0.25">
      <c r="A16" s="3" t="s">
        <v>112</v>
      </c>
      <c r="B16" s="4">
        <v>0</v>
      </c>
      <c r="C16" s="4">
        <v>1</v>
      </c>
      <c r="D16" s="4">
        <v>1</v>
      </c>
      <c r="E16" s="4">
        <v>1</v>
      </c>
      <c r="F16" s="4"/>
      <c r="G16" t="str">
        <f t="shared" si="0"/>
        <v>011</v>
      </c>
      <c r="I16" s="3" t="s">
        <v>202</v>
      </c>
      <c r="J16">
        <f>((M+1)*(c_+1)*(M-r_)*(c_-r_))/(((r_+1)^2)*(r_+2))</f>
        <v>1824</v>
      </c>
    </row>
    <row r="17" spans="1:10" x14ac:dyDescent="0.25">
      <c r="A17" s="3" t="s">
        <v>14</v>
      </c>
      <c r="B17" s="4">
        <v>1</v>
      </c>
      <c r="C17" s="4">
        <v>1</v>
      </c>
      <c r="D17" s="4">
        <v>0</v>
      </c>
      <c r="E17" s="4">
        <v>1</v>
      </c>
      <c r="F17" s="4"/>
      <c r="G17" t="str">
        <f t="shared" si="0"/>
        <v>110</v>
      </c>
      <c r="I17" s="3" t="s">
        <v>203</v>
      </c>
      <c r="J17">
        <f>SQRT(J16)</f>
        <v>42.708313008125245</v>
      </c>
    </row>
    <row r="18" spans="1:10" x14ac:dyDescent="0.25">
      <c r="A18" s="3" t="s">
        <v>113</v>
      </c>
      <c r="B18" s="4">
        <v>0</v>
      </c>
      <c r="C18" s="4">
        <v>1</v>
      </c>
      <c r="D18" s="4">
        <v>0</v>
      </c>
      <c r="E18" s="4">
        <v>1</v>
      </c>
      <c r="F18" s="4"/>
      <c r="G18" t="str">
        <f t="shared" si="0"/>
        <v>010</v>
      </c>
      <c r="I18" s="3" t="s">
        <v>204</v>
      </c>
      <c r="J18">
        <f>J15-1.96*J17</f>
        <v>221.90040215624845</v>
      </c>
    </row>
    <row r="19" spans="1:10" x14ac:dyDescent="0.25">
      <c r="A19" s="3" t="s">
        <v>114</v>
      </c>
      <c r="B19" s="4">
        <v>0</v>
      </c>
      <c r="C19" s="4">
        <v>1</v>
      </c>
      <c r="D19" s="4">
        <v>0</v>
      </c>
      <c r="E19" s="4">
        <v>1</v>
      </c>
      <c r="F19" s="4"/>
      <c r="G19" t="str">
        <f t="shared" si="0"/>
        <v>010</v>
      </c>
      <c r="I19" s="3" t="s">
        <v>205</v>
      </c>
      <c r="J19">
        <f>J15+1.96*J17</f>
        <v>389.31698914809942</v>
      </c>
    </row>
    <row r="20" spans="1:10" x14ac:dyDescent="0.25">
      <c r="A20" s="3" t="s">
        <v>115</v>
      </c>
      <c r="B20" s="4">
        <v>0</v>
      </c>
      <c r="C20" s="4">
        <v>1</v>
      </c>
      <c r="D20" s="4">
        <v>1</v>
      </c>
      <c r="E20" s="4">
        <v>1</v>
      </c>
      <c r="F20" s="4"/>
      <c r="G20" t="str">
        <f t="shared" si="0"/>
        <v>011</v>
      </c>
    </row>
    <row r="21" spans="1:10" x14ac:dyDescent="0.25">
      <c r="A21" s="3" t="s">
        <v>116</v>
      </c>
      <c r="B21" s="4">
        <v>0</v>
      </c>
      <c r="C21" s="4">
        <v>1</v>
      </c>
      <c r="D21" s="4">
        <v>1</v>
      </c>
      <c r="E21" s="4">
        <v>1</v>
      </c>
      <c r="F21" s="4"/>
      <c r="G21" t="str">
        <f t="shared" si="0"/>
        <v>011</v>
      </c>
    </row>
    <row r="22" spans="1:10" x14ac:dyDescent="0.25">
      <c r="A22" s="3" t="s">
        <v>117</v>
      </c>
      <c r="B22" s="4">
        <v>0</v>
      </c>
      <c r="C22" s="4">
        <v>1</v>
      </c>
      <c r="D22" s="4">
        <v>0</v>
      </c>
      <c r="E22" s="4">
        <v>1</v>
      </c>
      <c r="F22" s="4"/>
      <c r="G22" t="str">
        <f t="shared" si="0"/>
        <v>010</v>
      </c>
      <c r="I22" s="2" t="s">
        <v>191</v>
      </c>
      <c r="J22" t="s">
        <v>197</v>
      </c>
    </row>
    <row r="23" spans="1:10" x14ac:dyDescent="0.25">
      <c r="A23" s="3" t="s">
        <v>118</v>
      </c>
      <c r="B23" s="4">
        <v>0</v>
      </c>
      <c r="C23" s="4">
        <v>1</v>
      </c>
      <c r="D23" s="4">
        <v>1</v>
      </c>
      <c r="E23" s="4">
        <v>1</v>
      </c>
      <c r="F23" s="4"/>
      <c r="G23" t="str">
        <f t="shared" si="0"/>
        <v>011</v>
      </c>
      <c r="I23" s="3" t="s">
        <v>220</v>
      </c>
      <c r="J23" s="4">
        <v>38</v>
      </c>
    </row>
    <row r="24" spans="1:10" x14ac:dyDescent="0.25">
      <c r="A24" s="3" t="s">
        <v>119</v>
      </c>
      <c r="B24" s="4">
        <v>0</v>
      </c>
      <c r="C24" s="4">
        <v>1</v>
      </c>
      <c r="D24" s="4">
        <v>0</v>
      </c>
      <c r="E24" s="4">
        <v>1</v>
      </c>
      <c r="F24" s="4"/>
      <c r="G24" t="str">
        <f t="shared" si="0"/>
        <v>010</v>
      </c>
      <c r="I24" s="3" t="s">
        <v>221</v>
      </c>
      <c r="J24" s="4">
        <v>55</v>
      </c>
    </row>
    <row r="25" spans="1:10" x14ac:dyDescent="0.25">
      <c r="A25" s="3" t="s">
        <v>120</v>
      </c>
      <c r="B25" s="4">
        <v>0</v>
      </c>
      <c r="C25" s="4">
        <v>1</v>
      </c>
      <c r="D25" s="4">
        <v>0</v>
      </c>
      <c r="E25" s="4">
        <v>1</v>
      </c>
      <c r="F25" s="4"/>
      <c r="G25" t="str">
        <f t="shared" si="0"/>
        <v>010</v>
      </c>
      <c r="I25" s="3" t="s">
        <v>222</v>
      </c>
      <c r="J25" s="4">
        <v>21</v>
      </c>
    </row>
    <row r="26" spans="1:10" x14ac:dyDescent="0.25">
      <c r="A26" s="3" t="s">
        <v>121</v>
      </c>
      <c r="B26" s="4">
        <v>0</v>
      </c>
      <c r="C26" s="4">
        <v>1</v>
      </c>
      <c r="D26" s="4">
        <v>0</v>
      </c>
      <c r="E26" s="4">
        <v>1</v>
      </c>
      <c r="F26" s="4"/>
      <c r="G26" t="str">
        <f t="shared" si="0"/>
        <v>010</v>
      </c>
      <c r="I26" s="3" t="s">
        <v>223</v>
      </c>
      <c r="J26" s="4">
        <v>34</v>
      </c>
    </row>
    <row r="27" spans="1:10" x14ac:dyDescent="0.25">
      <c r="A27" s="3" t="s">
        <v>122</v>
      </c>
      <c r="B27" s="4">
        <v>0</v>
      </c>
      <c r="C27" s="4">
        <v>1</v>
      </c>
      <c r="D27" s="4">
        <v>1</v>
      </c>
      <c r="E27" s="4">
        <v>1</v>
      </c>
      <c r="F27" s="4"/>
      <c r="G27" t="str">
        <f t="shared" si="0"/>
        <v>011</v>
      </c>
      <c r="I27" s="3" t="s">
        <v>224</v>
      </c>
      <c r="J27" s="4">
        <v>14</v>
      </c>
    </row>
    <row r="28" spans="1:10" x14ac:dyDescent="0.25">
      <c r="A28" s="3" t="s">
        <v>15</v>
      </c>
      <c r="B28" s="4">
        <v>1</v>
      </c>
      <c r="C28" s="4">
        <v>1</v>
      </c>
      <c r="D28" s="4">
        <v>0</v>
      </c>
      <c r="E28" s="4">
        <v>1</v>
      </c>
      <c r="F28" s="4"/>
      <c r="G28" t="str">
        <f t="shared" si="0"/>
        <v>110</v>
      </c>
      <c r="I28" s="3" t="s">
        <v>225</v>
      </c>
      <c r="J28" s="4">
        <v>19</v>
      </c>
    </row>
    <row r="29" spans="1:10" x14ac:dyDescent="0.25">
      <c r="A29" s="3" t="s">
        <v>123</v>
      </c>
      <c r="B29" s="4">
        <v>0</v>
      </c>
      <c r="C29" s="4">
        <v>1</v>
      </c>
      <c r="D29" s="4">
        <v>0</v>
      </c>
      <c r="E29" s="4">
        <v>1</v>
      </c>
      <c r="F29" s="4"/>
      <c r="G29" t="str">
        <f t="shared" si="0"/>
        <v>010</v>
      </c>
      <c r="I29" s="3" t="s">
        <v>226</v>
      </c>
      <c r="J29" s="4">
        <v>4</v>
      </c>
    </row>
    <row r="30" spans="1:10" x14ac:dyDescent="0.25">
      <c r="A30" s="3" t="s">
        <v>124</v>
      </c>
      <c r="B30" s="4">
        <v>0</v>
      </c>
      <c r="C30" s="4">
        <v>1</v>
      </c>
      <c r="D30" s="4">
        <v>0</v>
      </c>
      <c r="E30" s="4">
        <v>1</v>
      </c>
      <c r="F30" s="4"/>
      <c r="G30" t="str">
        <f t="shared" si="0"/>
        <v>010</v>
      </c>
      <c r="I30" s="3" t="s">
        <v>190</v>
      </c>
      <c r="J30" s="4">
        <v>185</v>
      </c>
    </row>
    <row r="31" spans="1:10" x14ac:dyDescent="0.25">
      <c r="A31" s="3" t="s">
        <v>125</v>
      </c>
      <c r="B31" s="4">
        <v>0</v>
      </c>
      <c r="C31" s="4">
        <v>1</v>
      </c>
      <c r="D31" s="4">
        <v>0</v>
      </c>
      <c r="E31" s="4">
        <v>1</v>
      </c>
      <c r="F31" s="4"/>
      <c r="G31" t="str">
        <f t="shared" si="0"/>
        <v>010</v>
      </c>
    </row>
    <row r="32" spans="1:10" x14ac:dyDescent="0.25">
      <c r="A32" s="3" t="s">
        <v>126</v>
      </c>
      <c r="B32" s="4">
        <v>0</v>
      </c>
      <c r="C32" s="4">
        <v>1</v>
      </c>
      <c r="D32" s="4">
        <v>1</v>
      </c>
      <c r="E32" s="4">
        <v>1</v>
      </c>
      <c r="F32" s="4"/>
      <c r="G32" t="str">
        <f t="shared" si="0"/>
        <v>011</v>
      </c>
    </row>
    <row r="33" spans="1:7" x14ac:dyDescent="0.25">
      <c r="A33" s="3" t="s">
        <v>127</v>
      </c>
      <c r="B33" s="4">
        <v>0</v>
      </c>
      <c r="C33" s="4">
        <v>1</v>
      </c>
      <c r="D33" s="4">
        <v>0</v>
      </c>
      <c r="E33" s="4">
        <v>1</v>
      </c>
      <c r="F33" s="4"/>
      <c r="G33" t="str">
        <f t="shared" si="0"/>
        <v>010</v>
      </c>
    </row>
    <row r="34" spans="1:7" x14ac:dyDescent="0.25">
      <c r="A34" s="3" t="s">
        <v>128</v>
      </c>
      <c r="B34" s="4">
        <v>0</v>
      </c>
      <c r="C34" s="4">
        <v>1</v>
      </c>
      <c r="D34" s="4">
        <v>1</v>
      </c>
      <c r="E34" s="4">
        <v>1</v>
      </c>
      <c r="F34" s="4"/>
      <c r="G34" t="str">
        <f t="shared" si="0"/>
        <v>011</v>
      </c>
    </row>
    <row r="35" spans="1:7" x14ac:dyDescent="0.25">
      <c r="A35" s="3" t="s">
        <v>129</v>
      </c>
      <c r="B35" s="4">
        <v>0</v>
      </c>
      <c r="C35" s="4">
        <v>1</v>
      </c>
      <c r="D35" s="4">
        <v>1</v>
      </c>
      <c r="E35" s="4">
        <v>1</v>
      </c>
      <c r="F35" s="4"/>
      <c r="G35" t="str">
        <f t="shared" si="0"/>
        <v>011</v>
      </c>
    </row>
    <row r="36" spans="1:7" x14ac:dyDescent="0.25">
      <c r="A36" s="3" t="s">
        <v>130</v>
      </c>
      <c r="B36" s="4">
        <v>0</v>
      </c>
      <c r="C36" s="4">
        <v>1</v>
      </c>
      <c r="D36" s="4">
        <v>0</v>
      </c>
      <c r="E36" s="4">
        <v>1</v>
      </c>
      <c r="F36" s="4"/>
      <c r="G36" t="str">
        <f t="shared" si="0"/>
        <v>010</v>
      </c>
    </row>
    <row r="37" spans="1:7" x14ac:dyDescent="0.25">
      <c r="A37" s="3" t="s">
        <v>131</v>
      </c>
      <c r="B37" s="4">
        <v>0</v>
      </c>
      <c r="C37" s="4">
        <v>1</v>
      </c>
      <c r="D37" s="4">
        <v>0</v>
      </c>
      <c r="E37" s="4">
        <v>1</v>
      </c>
      <c r="F37" s="4"/>
      <c r="G37" t="str">
        <f t="shared" si="0"/>
        <v>010</v>
      </c>
    </row>
    <row r="38" spans="1:7" x14ac:dyDescent="0.25">
      <c r="A38" s="3" t="s">
        <v>132</v>
      </c>
      <c r="B38" s="4">
        <v>0</v>
      </c>
      <c r="C38" s="4">
        <v>1</v>
      </c>
      <c r="D38" s="4">
        <v>0</v>
      </c>
      <c r="E38" s="4">
        <v>1</v>
      </c>
      <c r="F38" s="4"/>
      <c r="G38" t="str">
        <f t="shared" si="0"/>
        <v>010</v>
      </c>
    </row>
    <row r="39" spans="1:7" x14ac:dyDescent="0.25">
      <c r="A39" s="3" t="s">
        <v>16</v>
      </c>
      <c r="B39" s="4">
        <v>1</v>
      </c>
      <c r="C39" s="4">
        <v>0</v>
      </c>
      <c r="D39" s="4">
        <v>0</v>
      </c>
      <c r="E39" s="4">
        <v>1</v>
      </c>
      <c r="F39" s="4"/>
      <c r="G39" t="str">
        <f t="shared" si="0"/>
        <v>100</v>
      </c>
    </row>
    <row r="40" spans="1:7" x14ac:dyDescent="0.25">
      <c r="A40" s="3" t="s">
        <v>133</v>
      </c>
      <c r="B40" s="4">
        <v>0</v>
      </c>
      <c r="C40" s="4">
        <v>1</v>
      </c>
      <c r="D40" s="4">
        <v>0</v>
      </c>
      <c r="E40" s="4">
        <v>1</v>
      </c>
      <c r="F40" s="4"/>
      <c r="G40" t="str">
        <f t="shared" si="0"/>
        <v>010</v>
      </c>
    </row>
    <row r="41" spans="1:7" x14ac:dyDescent="0.25">
      <c r="A41" s="3" t="s">
        <v>134</v>
      </c>
      <c r="B41" s="4">
        <v>0</v>
      </c>
      <c r="C41" s="4">
        <v>1</v>
      </c>
      <c r="D41" s="4">
        <v>0</v>
      </c>
      <c r="E41" s="4">
        <v>1</v>
      </c>
      <c r="F41" s="4"/>
      <c r="G41" t="str">
        <f t="shared" si="0"/>
        <v>010</v>
      </c>
    </row>
    <row r="42" spans="1:7" x14ac:dyDescent="0.25">
      <c r="A42" s="3" t="s">
        <v>135</v>
      </c>
      <c r="B42" s="4">
        <v>0</v>
      </c>
      <c r="C42" s="4">
        <v>1</v>
      </c>
      <c r="D42" s="4">
        <v>0</v>
      </c>
      <c r="E42" s="4">
        <v>1</v>
      </c>
      <c r="F42" s="4"/>
      <c r="G42" t="str">
        <f t="shared" si="0"/>
        <v>010</v>
      </c>
    </row>
    <row r="43" spans="1:7" x14ac:dyDescent="0.25">
      <c r="A43" s="3" t="s">
        <v>136</v>
      </c>
      <c r="B43" s="4">
        <v>0</v>
      </c>
      <c r="C43" s="4">
        <v>1</v>
      </c>
      <c r="D43" s="4">
        <v>0</v>
      </c>
      <c r="E43" s="4">
        <v>1</v>
      </c>
      <c r="F43" s="4"/>
      <c r="G43" t="str">
        <f t="shared" si="0"/>
        <v>010</v>
      </c>
    </row>
    <row r="44" spans="1:7" x14ac:dyDescent="0.25">
      <c r="A44" s="3" t="s">
        <v>137</v>
      </c>
      <c r="B44" s="4">
        <v>0</v>
      </c>
      <c r="C44" s="4">
        <v>1</v>
      </c>
      <c r="D44" s="4">
        <v>1</v>
      </c>
      <c r="E44" s="4">
        <v>1</v>
      </c>
      <c r="F44" s="4"/>
      <c r="G44" t="str">
        <f t="shared" si="0"/>
        <v>011</v>
      </c>
    </row>
    <row r="45" spans="1:7" x14ac:dyDescent="0.25">
      <c r="A45" s="3" t="s">
        <v>138</v>
      </c>
      <c r="B45" s="4">
        <v>0</v>
      </c>
      <c r="C45" s="4">
        <v>1</v>
      </c>
      <c r="D45" s="4">
        <v>0</v>
      </c>
      <c r="E45" s="4">
        <v>1</v>
      </c>
      <c r="F45" s="4"/>
      <c r="G45" t="str">
        <f t="shared" si="0"/>
        <v>010</v>
      </c>
    </row>
    <row r="46" spans="1:7" x14ac:dyDescent="0.25">
      <c r="A46" s="3" t="s">
        <v>139</v>
      </c>
      <c r="B46" s="4">
        <v>0</v>
      </c>
      <c r="C46" s="4">
        <v>1</v>
      </c>
      <c r="D46" s="4">
        <v>0</v>
      </c>
      <c r="E46" s="4">
        <v>1</v>
      </c>
      <c r="F46" s="4"/>
      <c r="G46" t="str">
        <f t="shared" si="0"/>
        <v>010</v>
      </c>
    </row>
    <row r="47" spans="1:7" x14ac:dyDescent="0.25">
      <c r="A47" s="3" t="s">
        <v>140</v>
      </c>
      <c r="B47" s="4">
        <v>0</v>
      </c>
      <c r="C47" s="4">
        <v>1</v>
      </c>
      <c r="D47" s="4">
        <v>1</v>
      </c>
      <c r="E47" s="4">
        <v>1</v>
      </c>
      <c r="F47" s="4"/>
      <c r="G47" t="str">
        <f t="shared" si="0"/>
        <v>011</v>
      </c>
    </row>
    <row r="48" spans="1:7" x14ac:dyDescent="0.25">
      <c r="A48" s="3" t="s">
        <v>141</v>
      </c>
      <c r="B48" s="4">
        <v>0</v>
      </c>
      <c r="C48" s="4">
        <v>1</v>
      </c>
      <c r="D48" s="4">
        <v>1</v>
      </c>
      <c r="E48" s="4">
        <v>1</v>
      </c>
      <c r="F48" s="4"/>
      <c r="G48" t="str">
        <f t="shared" si="0"/>
        <v>011</v>
      </c>
    </row>
    <row r="49" spans="1:7" x14ac:dyDescent="0.25">
      <c r="A49" s="3" t="s">
        <v>142</v>
      </c>
      <c r="B49" s="4">
        <v>0</v>
      </c>
      <c r="C49" s="4">
        <v>1</v>
      </c>
      <c r="D49" s="4">
        <v>0</v>
      </c>
      <c r="E49" s="4">
        <v>1</v>
      </c>
      <c r="F49" s="4"/>
      <c r="G49" t="str">
        <f t="shared" si="0"/>
        <v>010</v>
      </c>
    </row>
    <row r="50" spans="1:7" x14ac:dyDescent="0.25">
      <c r="A50" s="3" t="s">
        <v>17</v>
      </c>
      <c r="B50" s="4">
        <v>1</v>
      </c>
      <c r="C50" s="4">
        <v>0</v>
      </c>
      <c r="D50" s="4">
        <v>1</v>
      </c>
      <c r="E50" s="4">
        <v>1</v>
      </c>
      <c r="F50" s="4"/>
      <c r="G50" t="str">
        <f t="shared" si="0"/>
        <v>101</v>
      </c>
    </row>
    <row r="51" spans="1:7" x14ac:dyDescent="0.25">
      <c r="A51" s="3" t="s">
        <v>143</v>
      </c>
      <c r="B51" s="4">
        <v>0</v>
      </c>
      <c r="C51" s="4">
        <v>1</v>
      </c>
      <c r="D51" s="4">
        <v>1</v>
      </c>
      <c r="E51" s="4">
        <v>1</v>
      </c>
      <c r="F51" s="4"/>
      <c r="G51" t="str">
        <f t="shared" si="0"/>
        <v>011</v>
      </c>
    </row>
    <row r="52" spans="1:7" x14ac:dyDescent="0.25">
      <c r="A52" s="3" t="s">
        <v>144</v>
      </c>
      <c r="B52" s="4">
        <v>0</v>
      </c>
      <c r="C52" s="4">
        <v>1</v>
      </c>
      <c r="D52" s="4">
        <v>1</v>
      </c>
      <c r="E52" s="4">
        <v>1</v>
      </c>
      <c r="F52" s="4"/>
      <c r="G52" t="str">
        <f t="shared" si="0"/>
        <v>011</v>
      </c>
    </row>
    <row r="53" spans="1:7" x14ac:dyDescent="0.25">
      <c r="A53" s="3" t="s">
        <v>145</v>
      </c>
      <c r="B53" s="4">
        <v>0</v>
      </c>
      <c r="C53" s="4">
        <v>1</v>
      </c>
      <c r="D53" s="4">
        <v>0</v>
      </c>
      <c r="E53" s="4">
        <v>1</v>
      </c>
      <c r="F53" s="4"/>
      <c r="G53" t="str">
        <f t="shared" si="0"/>
        <v>010</v>
      </c>
    </row>
    <row r="54" spans="1:7" x14ac:dyDescent="0.25">
      <c r="A54" s="3" t="s">
        <v>146</v>
      </c>
      <c r="B54" s="4">
        <v>0</v>
      </c>
      <c r="C54" s="4">
        <v>1</v>
      </c>
      <c r="D54" s="4">
        <v>0</v>
      </c>
      <c r="E54" s="4">
        <v>1</v>
      </c>
      <c r="F54" s="4"/>
      <c r="G54" t="str">
        <f t="shared" si="0"/>
        <v>010</v>
      </c>
    </row>
    <row r="55" spans="1:7" x14ac:dyDescent="0.25">
      <c r="A55" s="3" t="s">
        <v>147</v>
      </c>
      <c r="B55" s="4">
        <v>0</v>
      </c>
      <c r="C55" s="4">
        <v>1</v>
      </c>
      <c r="D55" s="4">
        <v>1</v>
      </c>
      <c r="E55" s="4">
        <v>1</v>
      </c>
      <c r="F55" s="4"/>
      <c r="G55" t="str">
        <f t="shared" si="0"/>
        <v>011</v>
      </c>
    </row>
    <row r="56" spans="1:7" x14ac:dyDescent="0.25">
      <c r="A56" s="3" t="s">
        <v>148</v>
      </c>
      <c r="B56" s="4">
        <v>0</v>
      </c>
      <c r="C56" s="4">
        <v>1</v>
      </c>
      <c r="D56" s="4">
        <v>0</v>
      </c>
      <c r="E56" s="4">
        <v>1</v>
      </c>
      <c r="F56" s="4"/>
      <c r="G56" t="str">
        <f t="shared" si="0"/>
        <v>010</v>
      </c>
    </row>
    <row r="57" spans="1:7" x14ac:dyDescent="0.25">
      <c r="A57" s="3" t="s">
        <v>149</v>
      </c>
      <c r="B57" s="4">
        <v>0</v>
      </c>
      <c r="C57" s="4">
        <v>1</v>
      </c>
      <c r="D57" s="4">
        <v>0</v>
      </c>
      <c r="E57" s="4">
        <v>1</v>
      </c>
      <c r="F57" s="4"/>
      <c r="G57" t="str">
        <f t="shared" si="0"/>
        <v>010</v>
      </c>
    </row>
    <row r="58" spans="1:7" x14ac:dyDescent="0.25">
      <c r="A58" s="3" t="s">
        <v>150</v>
      </c>
      <c r="B58" s="4">
        <v>0</v>
      </c>
      <c r="C58" s="4">
        <v>1</v>
      </c>
      <c r="D58" s="4">
        <v>0</v>
      </c>
      <c r="E58" s="4">
        <v>1</v>
      </c>
      <c r="F58" s="4"/>
      <c r="G58" t="str">
        <f t="shared" si="0"/>
        <v>010</v>
      </c>
    </row>
    <row r="59" spans="1:7" x14ac:dyDescent="0.25">
      <c r="A59" s="3" t="s">
        <v>151</v>
      </c>
      <c r="B59" s="4">
        <v>0</v>
      </c>
      <c r="C59" s="4">
        <v>0</v>
      </c>
      <c r="D59" s="4">
        <v>1</v>
      </c>
      <c r="E59" s="4">
        <v>1</v>
      </c>
      <c r="F59" s="4"/>
      <c r="G59" t="str">
        <f t="shared" si="0"/>
        <v>001</v>
      </c>
    </row>
    <row r="60" spans="1:7" x14ac:dyDescent="0.25">
      <c r="A60" s="3" t="s">
        <v>152</v>
      </c>
      <c r="B60" s="4">
        <v>0</v>
      </c>
      <c r="C60" s="4">
        <v>0</v>
      </c>
      <c r="D60" s="4">
        <v>1</v>
      </c>
      <c r="E60" s="4">
        <v>1</v>
      </c>
      <c r="F60" s="4"/>
      <c r="G60" t="str">
        <f t="shared" si="0"/>
        <v>001</v>
      </c>
    </row>
    <row r="61" spans="1:7" x14ac:dyDescent="0.25">
      <c r="A61" s="3" t="s">
        <v>18</v>
      </c>
      <c r="B61" s="4">
        <v>1</v>
      </c>
      <c r="C61" s="4">
        <v>0</v>
      </c>
      <c r="D61" s="4">
        <v>0</v>
      </c>
      <c r="E61" s="4">
        <v>1</v>
      </c>
      <c r="F61" s="4"/>
      <c r="G61" t="str">
        <f t="shared" si="0"/>
        <v>100</v>
      </c>
    </row>
    <row r="62" spans="1:7" x14ac:dyDescent="0.25">
      <c r="A62" s="3" t="s">
        <v>153</v>
      </c>
      <c r="B62" s="4">
        <v>0</v>
      </c>
      <c r="C62" s="4">
        <v>0</v>
      </c>
      <c r="D62" s="4">
        <v>1</v>
      </c>
      <c r="E62" s="4">
        <v>1</v>
      </c>
      <c r="F62" s="4"/>
      <c r="G62" t="str">
        <f t="shared" si="0"/>
        <v>001</v>
      </c>
    </row>
    <row r="63" spans="1:7" x14ac:dyDescent="0.25">
      <c r="A63" s="3" t="s">
        <v>154</v>
      </c>
      <c r="B63" s="4">
        <v>0</v>
      </c>
      <c r="C63" s="4">
        <v>0</v>
      </c>
      <c r="D63" s="4">
        <v>1</v>
      </c>
      <c r="E63" s="4">
        <v>1</v>
      </c>
      <c r="F63" s="4"/>
      <c r="G63" t="str">
        <f t="shared" si="0"/>
        <v>001</v>
      </c>
    </row>
    <row r="64" spans="1:7" x14ac:dyDescent="0.25">
      <c r="A64" s="3" t="s">
        <v>155</v>
      </c>
      <c r="B64" s="4">
        <v>0</v>
      </c>
      <c r="C64" s="4">
        <v>0</v>
      </c>
      <c r="D64" s="4">
        <v>1</v>
      </c>
      <c r="E64" s="4">
        <v>1</v>
      </c>
      <c r="F64" s="4"/>
      <c r="G64" t="str">
        <f t="shared" si="0"/>
        <v>001</v>
      </c>
    </row>
    <row r="65" spans="1:7" x14ac:dyDescent="0.25">
      <c r="A65" s="3" t="s">
        <v>156</v>
      </c>
      <c r="B65" s="4">
        <v>0</v>
      </c>
      <c r="C65" s="4">
        <v>0</v>
      </c>
      <c r="D65" s="4">
        <v>1</v>
      </c>
      <c r="E65" s="4">
        <v>1</v>
      </c>
      <c r="F65" s="4"/>
      <c r="G65" t="str">
        <f t="shared" si="0"/>
        <v>001</v>
      </c>
    </row>
    <row r="66" spans="1:7" x14ac:dyDescent="0.25">
      <c r="A66" s="3" t="s">
        <v>157</v>
      </c>
      <c r="B66" s="4">
        <v>0</v>
      </c>
      <c r="C66" s="4">
        <v>0</v>
      </c>
      <c r="D66" s="4">
        <v>1</v>
      </c>
      <c r="E66" s="4">
        <v>1</v>
      </c>
      <c r="F66" s="4"/>
      <c r="G66" t="str">
        <f t="shared" si="0"/>
        <v>001</v>
      </c>
    </row>
    <row r="67" spans="1:7" x14ac:dyDescent="0.25">
      <c r="A67" s="3" t="s">
        <v>158</v>
      </c>
      <c r="B67" s="4">
        <v>0</v>
      </c>
      <c r="C67" s="4">
        <v>0</v>
      </c>
      <c r="D67" s="4">
        <v>1</v>
      </c>
      <c r="E67" s="4">
        <v>1</v>
      </c>
      <c r="F67" s="4"/>
      <c r="G67" t="str">
        <f t="shared" si="0"/>
        <v>001</v>
      </c>
    </row>
    <row r="68" spans="1:7" x14ac:dyDescent="0.25">
      <c r="A68" s="3" t="s">
        <v>159</v>
      </c>
      <c r="B68" s="4">
        <v>0</v>
      </c>
      <c r="C68" s="4">
        <v>0</v>
      </c>
      <c r="D68" s="4">
        <v>1</v>
      </c>
      <c r="E68" s="4">
        <v>1</v>
      </c>
      <c r="F68" s="4"/>
      <c r="G68" t="str">
        <f t="shared" si="0"/>
        <v>001</v>
      </c>
    </row>
    <row r="69" spans="1:7" x14ac:dyDescent="0.25">
      <c r="A69" s="3" t="s">
        <v>160</v>
      </c>
      <c r="B69" s="4">
        <v>0</v>
      </c>
      <c r="C69" s="4">
        <v>0</v>
      </c>
      <c r="D69" s="4">
        <v>1</v>
      </c>
      <c r="E69" s="4">
        <v>1</v>
      </c>
      <c r="F69" s="4"/>
      <c r="G69" t="str">
        <f t="shared" si="0"/>
        <v>001</v>
      </c>
    </row>
    <row r="70" spans="1:7" x14ac:dyDescent="0.25">
      <c r="A70" s="3" t="s">
        <v>161</v>
      </c>
      <c r="B70" s="4">
        <v>0</v>
      </c>
      <c r="C70" s="4">
        <v>0</v>
      </c>
      <c r="D70" s="4">
        <v>1</v>
      </c>
      <c r="E70" s="4">
        <v>1</v>
      </c>
      <c r="F70" s="4"/>
      <c r="G70" t="str">
        <f t="shared" ref="G70:G133" si="1">B70&amp;C70&amp;D70</f>
        <v>001</v>
      </c>
    </row>
    <row r="71" spans="1:7" x14ac:dyDescent="0.25">
      <c r="A71" s="3" t="s">
        <v>162</v>
      </c>
      <c r="B71" s="4">
        <v>0</v>
      </c>
      <c r="C71" s="4">
        <v>0</v>
      </c>
      <c r="D71" s="4">
        <v>1</v>
      </c>
      <c r="E71" s="4">
        <v>1</v>
      </c>
      <c r="F71" s="4"/>
      <c r="G71" t="str">
        <f t="shared" si="1"/>
        <v>001</v>
      </c>
    </row>
    <row r="72" spans="1:7" x14ac:dyDescent="0.25">
      <c r="A72" s="3" t="s">
        <v>19</v>
      </c>
      <c r="B72" s="4">
        <v>1</v>
      </c>
      <c r="C72" s="4">
        <v>0</v>
      </c>
      <c r="D72" s="4">
        <v>1</v>
      </c>
      <c r="E72" s="4">
        <v>1</v>
      </c>
      <c r="F72" s="4"/>
      <c r="G72" t="str">
        <f t="shared" si="1"/>
        <v>101</v>
      </c>
    </row>
    <row r="73" spans="1:7" x14ac:dyDescent="0.25">
      <c r="A73" s="3" t="s">
        <v>163</v>
      </c>
      <c r="B73" s="4">
        <v>0</v>
      </c>
      <c r="C73" s="4">
        <v>0</v>
      </c>
      <c r="D73" s="4">
        <v>1</v>
      </c>
      <c r="E73" s="4">
        <v>1</v>
      </c>
      <c r="F73" s="4"/>
      <c r="G73" t="str">
        <f t="shared" si="1"/>
        <v>001</v>
      </c>
    </row>
    <row r="74" spans="1:7" x14ac:dyDescent="0.25">
      <c r="A74" s="3" t="s">
        <v>164</v>
      </c>
      <c r="B74" s="4">
        <v>0</v>
      </c>
      <c r="C74" s="4">
        <v>0</v>
      </c>
      <c r="D74" s="4">
        <v>1</v>
      </c>
      <c r="E74" s="4">
        <v>1</v>
      </c>
      <c r="F74" s="4"/>
      <c r="G74" t="str">
        <f t="shared" si="1"/>
        <v>001</v>
      </c>
    </row>
    <row r="75" spans="1:7" x14ac:dyDescent="0.25">
      <c r="A75" s="3" t="s">
        <v>165</v>
      </c>
      <c r="B75" s="4">
        <v>0</v>
      </c>
      <c r="C75" s="4">
        <v>0</v>
      </c>
      <c r="D75" s="4">
        <v>1</v>
      </c>
      <c r="E75" s="4">
        <v>1</v>
      </c>
      <c r="F75" s="4"/>
      <c r="G75" t="str">
        <f t="shared" si="1"/>
        <v>001</v>
      </c>
    </row>
    <row r="76" spans="1:7" x14ac:dyDescent="0.25">
      <c r="A76" s="3" t="s">
        <v>166</v>
      </c>
      <c r="B76" s="4">
        <v>0</v>
      </c>
      <c r="C76" s="4">
        <v>0</v>
      </c>
      <c r="D76" s="4">
        <v>1</v>
      </c>
      <c r="E76" s="4">
        <v>1</v>
      </c>
      <c r="F76" s="4"/>
      <c r="G76" t="str">
        <f t="shared" si="1"/>
        <v>001</v>
      </c>
    </row>
    <row r="77" spans="1:7" x14ac:dyDescent="0.25">
      <c r="A77" s="3" t="s">
        <v>167</v>
      </c>
      <c r="B77" s="4">
        <v>0</v>
      </c>
      <c r="C77" s="4">
        <v>0</v>
      </c>
      <c r="D77" s="4">
        <v>1</v>
      </c>
      <c r="E77" s="4">
        <v>1</v>
      </c>
      <c r="F77" s="4"/>
      <c r="G77" t="str">
        <f t="shared" si="1"/>
        <v>001</v>
      </c>
    </row>
    <row r="78" spans="1:7" x14ac:dyDescent="0.25">
      <c r="A78" s="3" t="s">
        <v>168</v>
      </c>
      <c r="B78" s="4">
        <v>0</v>
      </c>
      <c r="C78" s="4">
        <v>0</v>
      </c>
      <c r="D78" s="4">
        <v>1</v>
      </c>
      <c r="E78" s="4">
        <v>1</v>
      </c>
      <c r="F78" s="4"/>
      <c r="G78" t="str">
        <f t="shared" si="1"/>
        <v>001</v>
      </c>
    </row>
    <row r="79" spans="1:7" x14ac:dyDescent="0.25">
      <c r="A79" s="3" t="s">
        <v>169</v>
      </c>
      <c r="B79" s="4">
        <v>0</v>
      </c>
      <c r="C79" s="4">
        <v>0</v>
      </c>
      <c r="D79" s="4">
        <v>1</v>
      </c>
      <c r="E79" s="4">
        <v>1</v>
      </c>
      <c r="F79" s="4"/>
      <c r="G79" t="str">
        <f t="shared" si="1"/>
        <v>001</v>
      </c>
    </row>
    <row r="80" spans="1:7" x14ac:dyDescent="0.25">
      <c r="A80" s="3" t="s">
        <v>170</v>
      </c>
      <c r="B80" s="4">
        <v>0</v>
      </c>
      <c r="C80" s="4">
        <v>0</v>
      </c>
      <c r="D80" s="4">
        <v>1</v>
      </c>
      <c r="E80" s="4">
        <v>1</v>
      </c>
      <c r="F80" s="4"/>
      <c r="G80" t="str">
        <f t="shared" si="1"/>
        <v>001</v>
      </c>
    </row>
    <row r="81" spans="1:7" x14ac:dyDescent="0.25">
      <c r="A81" s="3" t="s">
        <v>171</v>
      </c>
      <c r="B81" s="4">
        <v>0</v>
      </c>
      <c r="C81" s="4">
        <v>0</v>
      </c>
      <c r="D81" s="4">
        <v>1</v>
      </c>
      <c r="E81" s="4">
        <v>1</v>
      </c>
      <c r="F81" s="4"/>
      <c r="G81" t="str">
        <f t="shared" si="1"/>
        <v>001</v>
      </c>
    </row>
    <row r="82" spans="1:7" x14ac:dyDescent="0.25">
      <c r="A82" s="3" t="s">
        <v>172</v>
      </c>
      <c r="B82" s="4">
        <v>0</v>
      </c>
      <c r="C82" s="4">
        <v>0</v>
      </c>
      <c r="D82" s="4">
        <v>1</v>
      </c>
      <c r="E82" s="4">
        <v>1</v>
      </c>
      <c r="F82" s="4"/>
      <c r="G82" t="str">
        <f t="shared" si="1"/>
        <v>001</v>
      </c>
    </row>
    <row r="83" spans="1:7" x14ac:dyDescent="0.25">
      <c r="A83" s="3" t="s">
        <v>20</v>
      </c>
      <c r="B83" s="4">
        <v>1</v>
      </c>
      <c r="C83" s="4">
        <v>0</v>
      </c>
      <c r="D83" s="4">
        <v>0</v>
      </c>
      <c r="E83" s="4">
        <v>1</v>
      </c>
      <c r="F83" s="4"/>
      <c r="G83" t="str">
        <f t="shared" si="1"/>
        <v>100</v>
      </c>
    </row>
    <row r="84" spans="1:7" x14ac:dyDescent="0.25">
      <c r="A84" s="3" t="s">
        <v>173</v>
      </c>
      <c r="B84" s="4">
        <v>0</v>
      </c>
      <c r="C84" s="4">
        <v>0</v>
      </c>
      <c r="D84" s="4">
        <v>1</v>
      </c>
      <c r="E84" s="4">
        <v>1</v>
      </c>
      <c r="F84" s="4"/>
      <c r="G84" t="str">
        <f t="shared" si="1"/>
        <v>001</v>
      </c>
    </row>
    <row r="85" spans="1:7" x14ac:dyDescent="0.25">
      <c r="A85" s="3" t="s">
        <v>174</v>
      </c>
      <c r="B85" s="4">
        <v>0</v>
      </c>
      <c r="C85" s="4">
        <v>0</v>
      </c>
      <c r="D85" s="4">
        <v>1</v>
      </c>
      <c r="E85" s="4">
        <v>1</v>
      </c>
      <c r="F85" s="4"/>
      <c r="G85" t="str">
        <f t="shared" si="1"/>
        <v>001</v>
      </c>
    </row>
    <row r="86" spans="1:7" x14ac:dyDescent="0.25">
      <c r="A86" s="3" t="s">
        <v>175</v>
      </c>
      <c r="B86" s="4">
        <v>0</v>
      </c>
      <c r="C86" s="4">
        <v>0</v>
      </c>
      <c r="D86" s="4">
        <v>1</v>
      </c>
      <c r="E86" s="4">
        <v>1</v>
      </c>
      <c r="F86" s="4"/>
      <c r="G86" t="str">
        <f t="shared" si="1"/>
        <v>001</v>
      </c>
    </row>
    <row r="87" spans="1:7" x14ac:dyDescent="0.25">
      <c r="A87" s="3" t="s">
        <v>176</v>
      </c>
      <c r="B87" s="4">
        <v>0</v>
      </c>
      <c r="C87" s="4">
        <v>0</v>
      </c>
      <c r="D87" s="4">
        <v>1</v>
      </c>
      <c r="E87" s="4">
        <v>1</v>
      </c>
      <c r="F87" s="4"/>
      <c r="G87" t="str">
        <f t="shared" si="1"/>
        <v>001</v>
      </c>
    </row>
    <row r="88" spans="1:7" x14ac:dyDescent="0.25">
      <c r="A88" s="3" t="s">
        <v>177</v>
      </c>
      <c r="B88" s="4">
        <v>0</v>
      </c>
      <c r="C88" s="4">
        <v>0</v>
      </c>
      <c r="D88" s="4">
        <v>1</v>
      </c>
      <c r="E88" s="4">
        <v>1</v>
      </c>
      <c r="F88" s="4"/>
      <c r="G88" t="str">
        <f t="shared" si="1"/>
        <v>001</v>
      </c>
    </row>
    <row r="89" spans="1:7" x14ac:dyDescent="0.25">
      <c r="A89" s="3" t="s">
        <v>178</v>
      </c>
      <c r="B89" s="4">
        <v>0</v>
      </c>
      <c r="C89" s="4">
        <v>0</v>
      </c>
      <c r="D89" s="4">
        <v>1</v>
      </c>
      <c r="E89" s="4">
        <v>1</v>
      </c>
      <c r="F89" s="4"/>
      <c r="G89" t="str">
        <f t="shared" si="1"/>
        <v>001</v>
      </c>
    </row>
    <row r="90" spans="1:7" x14ac:dyDescent="0.25">
      <c r="A90" s="3" t="s">
        <v>179</v>
      </c>
      <c r="B90" s="4">
        <v>0</v>
      </c>
      <c r="C90" s="4">
        <v>0</v>
      </c>
      <c r="D90" s="4">
        <v>1</v>
      </c>
      <c r="E90" s="4">
        <v>1</v>
      </c>
      <c r="F90" s="4"/>
      <c r="G90" t="str">
        <f t="shared" si="1"/>
        <v>001</v>
      </c>
    </row>
    <row r="91" spans="1:7" x14ac:dyDescent="0.25">
      <c r="A91" s="3" t="s">
        <v>180</v>
      </c>
      <c r="B91" s="4">
        <v>0</v>
      </c>
      <c r="C91" s="4">
        <v>0</v>
      </c>
      <c r="D91" s="4">
        <v>1</v>
      </c>
      <c r="E91" s="4">
        <v>1</v>
      </c>
      <c r="F91" s="4"/>
      <c r="G91" t="str">
        <f t="shared" si="1"/>
        <v>001</v>
      </c>
    </row>
    <row r="92" spans="1:7" x14ac:dyDescent="0.25">
      <c r="A92" s="3" t="s">
        <v>181</v>
      </c>
      <c r="B92" s="4">
        <v>0</v>
      </c>
      <c r="C92" s="4">
        <v>0</v>
      </c>
      <c r="D92" s="4">
        <v>1</v>
      </c>
      <c r="E92" s="4">
        <v>1</v>
      </c>
      <c r="F92" s="4"/>
      <c r="G92" t="str">
        <f t="shared" si="1"/>
        <v>001</v>
      </c>
    </row>
    <row r="93" spans="1:7" x14ac:dyDescent="0.25">
      <c r="A93" s="3" t="s">
        <v>182</v>
      </c>
      <c r="B93" s="4">
        <v>0</v>
      </c>
      <c r="C93" s="4">
        <v>0</v>
      </c>
      <c r="D93" s="4">
        <v>1</v>
      </c>
      <c r="E93" s="4">
        <v>1</v>
      </c>
      <c r="F93" s="4"/>
      <c r="G93" t="str">
        <f t="shared" si="1"/>
        <v>001</v>
      </c>
    </row>
    <row r="94" spans="1:7" x14ac:dyDescent="0.25">
      <c r="A94" s="3" t="s">
        <v>21</v>
      </c>
      <c r="B94" s="4">
        <v>1</v>
      </c>
      <c r="C94" s="4">
        <v>1</v>
      </c>
      <c r="D94" s="4">
        <v>0</v>
      </c>
      <c r="E94" s="4">
        <v>1</v>
      </c>
      <c r="F94" s="4"/>
      <c r="G94" t="str">
        <f t="shared" si="1"/>
        <v>110</v>
      </c>
    </row>
    <row r="95" spans="1:7" x14ac:dyDescent="0.25">
      <c r="A95" s="3" t="s">
        <v>183</v>
      </c>
      <c r="B95" s="4">
        <v>0</v>
      </c>
      <c r="C95" s="4">
        <v>0</v>
      </c>
      <c r="D95" s="4">
        <v>1</v>
      </c>
      <c r="E95" s="4">
        <v>1</v>
      </c>
      <c r="F95" s="4"/>
      <c r="G95" t="str">
        <f t="shared" si="1"/>
        <v>001</v>
      </c>
    </row>
    <row r="96" spans="1:7" x14ac:dyDescent="0.25">
      <c r="A96" s="3" t="s">
        <v>184</v>
      </c>
      <c r="B96" s="4">
        <v>0</v>
      </c>
      <c r="C96" s="4">
        <v>0</v>
      </c>
      <c r="D96" s="4">
        <v>1</v>
      </c>
      <c r="E96" s="4">
        <v>1</v>
      </c>
      <c r="F96" s="4"/>
      <c r="G96" t="str">
        <f t="shared" si="1"/>
        <v>001</v>
      </c>
    </row>
    <row r="97" spans="1:7" x14ac:dyDescent="0.25">
      <c r="A97" s="3" t="s">
        <v>185</v>
      </c>
      <c r="B97" s="4">
        <v>0</v>
      </c>
      <c r="C97" s="4">
        <v>0</v>
      </c>
      <c r="D97" s="4">
        <v>1</v>
      </c>
      <c r="E97" s="4">
        <v>1</v>
      </c>
      <c r="F97" s="4"/>
      <c r="G97" t="str">
        <f t="shared" si="1"/>
        <v>001</v>
      </c>
    </row>
    <row r="98" spans="1:7" x14ac:dyDescent="0.25">
      <c r="A98" s="3" t="s">
        <v>186</v>
      </c>
      <c r="B98" s="4">
        <v>0</v>
      </c>
      <c r="C98" s="4">
        <v>0</v>
      </c>
      <c r="D98" s="4">
        <v>1</v>
      </c>
      <c r="E98" s="4">
        <v>1</v>
      </c>
      <c r="F98" s="4"/>
      <c r="G98" t="str">
        <f t="shared" si="1"/>
        <v>001</v>
      </c>
    </row>
    <row r="99" spans="1:7" x14ac:dyDescent="0.25">
      <c r="A99" s="3" t="s">
        <v>187</v>
      </c>
      <c r="B99" s="4">
        <v>0</v>
      </c>
      <c r="C99" s="4">
        <v>0</v>
      </c>
      <c r="D99" s="4">
        <v>1</v>
      </c>
      <c r="E99" s="4">
        <v>1</v>
      </c>
      <c r="F99" s="4"/>
      <c r="G99" t="str">
        <f t="shared" si="1"/>
        <v>001</v>
      </c>
    </row>
    <row r="100" spans="1:7" x14ac:dyDescent="0.25">
      <c r="A100" s="3" t="s">
        <v>188</v>
      </c>
      <c r="B100" s="4">
        <v>0</v>
      </c>
      <c r="C100" s="4">
        <v>0</v>
      </c>
      <c r="D100" s="4">
        <v>1</v>
      </c>
      <c r="E100" s="4">
        <v>1</v>
      </c>
      <c r="F100" s="4"/>
      <c r="G100" t="str">
        <f t="shared" si="1"/>
        <v>001</v>
      </c>
    </row>
    <row r="101" spans="1:7" x14ac:dyDescent="0.25">
      <c r="A101" s="3" t="s">
        <v>22</v>
      </c>
      <c r="B101" s="4">
        <v>1</v>
      </c>
      <c r="C101" s="4">
        <v>0</v>
      </c>
      <c r="D101" s="4">
        <v>0</v>
      </c>
      <c r="E101" s="4">
        <v>1</v>
      </c>
      <c r="F101" s="4"/>
      <c r="G101" t="str">
        <f t="shared" si="1"/>
        <v>100</v>
      </c>
    </row>
    <row r="102" spans="1:7" x14ac:dyDescent="0.25">
      <c r="A102" s="3" t="s">
        <v>5</v>
      </c>
      <c r="B102" s="4">
        <v>1</v>
      </c>
      <c r="C102" s="4">
        <v>0</v>
      </c>
      <c r="D102" s="4">
        <v>0</v>
      </c>
      <c r="E102" s="4">
        <v>1</v>
      </c>
      <c r="F102" s="4"/>
      <c r="G102" t="str">
        <f t="shared" si="1"/>
        <v>100</v>
      </c>
    </row>
    <row r="103" spans="1:7" x14ac:dyDescent="0.25">
      <c r="A103" s="3" t="s">
        <v>23</v>
      </c>
      <c r="B103" s="4">
        <v>1</v>
      </c>
      <c r="C103" s="4">
        <v>0</v>
      </c>
      <c r="D103" s="4">
        <v>0</v>
      </c>
      <c r="E103" s="4">
        <v>1</v>
      </c>
      <c r="F103" s="4"/>
      <c r="G103" t="str">
        <f t="shared" si="1"/>
        <v>100</v>
      </c>
    </row>
    <row r="104" spans="1:7" x14ac:dyDescent="0.25">
      <c r="A104" s="3" t="s">
        <v>24</v>
      </c>
      <c r="B104" s="4">
        <v>1</v>
      </c>
      <c r="C104" s="4">
        <v>1</v>
      </c>
      <c r="D104" s="4">
        <v>0</v>
      </c>
      <c r="E104" s="4">
        <v>1</v>
      </c>
      <c r="F104" s="4"/>
      <c r="G104" t="str">
        <f t="shared" si="1"/>
        <v>110</v>
      </c>
    </row>
    <row r="105" spans="1:7" x14ac:dyDescent="0.25">
      <c r="A105" s="3" t="s">
        <v>25</v>
      </c>
      <c r="B105" s="4">
        <v>1</v>
      </c>
      <c r="C105" s="4">
        <v>0</v>
      </c>
      <c r="D105" s="4">
        <v>0</v>
      </c>
      <c r="E105" s="4">
        <v>1</v>
      </c>
      <c r="F105" s="4"/>
      <c r="G105" t="str">
        <f t="shared" si="1"/>
        <v>100</v>
      </c>
    </row>
    <row r="106" spans="1:7" x14ac:dyDescent="0.25">
      <c r="A106" s="3" t="s">
        <v>26</v>
      </c>
      <c r="B106" s="4">
        <v>1</v>
      </c>
      <c r="C106" s="4">
        <v>0</v>
      </c>
      <c r="D106" s="4">
        <v>0</v>
      </c>
      <c r="E106" s="4">
        <v>1</v>
      </c>
      <c r="F106" s="4"/>
      <c r="G106" t="str">
        <f t="shared" si="1"/>
        <v>100</v>
      </c>
    </row>
    <row r="107" spans="1:7" x14ac:dyDescent="0.25">
      <c r="A107" s="3" t="s">
        <v>27</v>
      </c>
      <c r="B107" s="4">
        <v>1</v>
      </c>
      <c r="C107" s="4">
        <v>0</v>
      </c>
      <c r="D107" s="4">
        <v>0</v>
      </c>
      <c r="E107" s="4">
        <v>1</v>
      </c>
      <c r="F107" s="4"/>
      <c r="G107" t="str">
        <f t="shared" si="1"/>
        <v>100</v>
      </c>
    </row>
    <row r="108" spans="1:7" x14ac:dyDescent="0.25">
      <c r="A108" s="3" t="s">
        <v>28</v>
      </c>
      <c r="B108" s="4">
        <v>1</v>
      </c>
      <c r="C108" s="4">
        <v>0</v>
      </c>
      <c r="D108" s="4">
        <v>0</v>
      </c>
      <c r="E108" s="4">
        <v>1</v>
      </c>
      <c r="F108" s="4"/>
      <c r="G108" t="str">
        <f t="shared" si="1"/>
        <v>100</v>
      </c>
    </row>
    <row r="109" spans="1:7" x14ac:dyDescent="0.25">
      <c r="A109" s="3" t="s">
        <v>29</v>
      </c>
      <c r="B109" s="4">
        <v>1</v>
      </c>
      <c r="C109" s="4">
        <v>1</v>
      </c>
      <c r="D109" s="4">
        <v>0</v>
      </c>
      <c r="E109" s="4">
        <v>1</v>
      </c>
      <c r="F109" s="4"/>
      <c r="G109" t="str">
        <f t="shared" si="1"/>
        <v>110</v>
      </c>
    </row>
    <row r="110" spans="1:7" x14ac:dyDescent="0.25">
      <c r="A110" s="3" t="s">
        <v>30</v>
      </c>
      <c r="B110" s="4">
        <v>1</v>
      </c>
      <c r="C110" s="4">
        <v>0</v>
      </c>
      <c r="D110" s="4">
        <v>0</v>
      </c>
      <c r="E110" s="4">
        <v>1</v>
      </c>
      <c r="F110" s="4"/>
      <c r="G110" t="str">
        <f t="shared" si="1"/>
        <v>100</v>
      </c>
    </row>
    <row r="111" spans="1:7" x14ac:dyDescent="0.25">
      <c r="A111" s="3" t="s">
        <v>31</v>
      </c>
      <c r="B111" s="4">
        <v>1</v>
      </c>
      <c r="C111" s="4">
        <v>1</v>
      </c>
      <c r="D111" s="4">
        <v>0</v>
      </c>
      <c r="E111" s="4">
        <v>1</v>
      </c>
      <c r="F111" s="4"/>
      <c r="G111" t="str">
        <f t="shared" si="1"/>
        <v>110</v>
      </c>
    </row>
    <row r="112" spans="1:7" x14ac:dyDescent="0.25">
      <c r="A112" s="3" t="s">
        <v>32</v>
      </c>
      <c r="B112" s="4">
        <v>1</v>
      </c>
      <c r="C112" s="4">
        <v>0</v>
      </c>
      <c r="D112" s="4">
        <v>0</v>
      </c>
      <c r="E112" s="4">
        <v>1</v>
      </c>
      <c r="F112" s="4"/>
      <c r="G112" t="str">
        <f t="shared" si="1"/>
        <v>100</v>
      </c>
    </row>
    <row r="113" spans="1:7" x14ac:dyDescent="0.25">
      <c r="A113" s="3" t="s">
        <v>6</v>
      </c>
      <c r="B113" s="4">
        <v>1</v>
      </c>
      <c r="C113" s="4">
        <v>0</v>
      </c>
      <c r="D113" s="4">
        <v>1</v>
      </c>
      <c r="E113" s="4">
        <v>1</v>
      </c>
      <c r="F113" s="4"/>
      <c r="G113" t="str">
        <f t="shared" si="1"/>
        <v>101</v>
      </c>
    </row>
    <row r="114" spans="1:7" x14ac:dyDescent="0.25">
      <c r="A114" s="3" t="s">
        <v>33</v>
      </c>
      <c r="B114" s="4">
        <v>1</v>
      </c>
      <c r="C114" s="4">
        <v>1</v>
      </c>
      <c r="D114" s="4">
        <v>0</v>
      </c>
      <c r="E114" s="4">
        <v>1</v>
      </c>
      <c r="F114" s="4"/>
      <c r="G114" t="str">
        <f t="shared" si="1"/>
        <v>110</v>
      </c>
    </row>
    <row r="115" spans="1:7" x14ac:dyDescent="0.25">
      <c r="A115" s="3" t="s">
        <v>34</v>
      </c>
      <c r="B115" s="4">
        <v>1</v>
      </c>
      <c r="C115" s="4">
        <v>0</v>
      </c>
      <c r="D115" s="4">
        <v>1</v>
      </c>
      <c r="E115" s="4">
        <v>1</v>
      </c>
      <c r="F115" s="4"/>
      <c r="G115" t="str">
        <f t="shared" si="1"/>
        <v>101</v>
      </c>
    </row>
    <row r="116" spans="1:7" x14ac:dyDescent="0.25">
      <c r="A116" s="3" t="s">
        <v>35</v>
      </c>
      <c r="B116" s="4">
        <v>1</v>
      </c>
      <c r="C116" s="4">
        <v>0</v>
      </c>
      <c r="D116" s="4">
        <v>0</v>
      </c>
      <c r="E116" s="4">
        <v>1</v>
      </c>
      <c r="F116" s="4"/>
      <c r="G116" t="str">
        <f t="shared" si="1"/>
        <v>100</v>
      </c>
    </row>
    <row r="117" spans="1:7" x14ac:dyDescent="0.25">
      <c r="A117" s="3" t="s">
        <v>36</v>
      </c>
      <c r="B117" s="4">
        <v>1</v>
      </c>
      <c r="C117" s="4">
        <v>1</v>
      </c>
      <c r="D117" s="4">
        <v>0</v>
      </c>
      <c r="E117" s="4">
        <v>1</v>
      </c>
      <c r="F117" s="4"/>
      <c r="G117" t="str">
        <f t="shared" si="1"/>
        <v>110</v>
      </c>
    </row>
    <row r="118" spans="1:7" x14ac:dyDescent="0.25">
      <c r="A118" s="3" t="s">
        <v>37</v>
      </c>
      <c r="B118" s="4">
        <v>1</v>
      </c>
      <c r="C118" s="4">
        <v>0</v>
      </c>
      <c r="D118" s="4">
        <v>1</v>
      </c>
      <c r="E118" s="4">
        <v>1</v>
      </c>
      <c r="F118" s="4"/>
      <c r="G118" t="str">
        <f t="shared" si="1"/>
        <v>101</v>
      </c>
    </row>
    <row r="119" spans="1:7" x14ac:dyDescent="0.25">
      <c r="A119" s="3" t="s">
        <v>38</v>
      </c>
      <c r="B119" s="4">
        <v>1</v>
      </c>
      <c r="C119" s="4">
        <v>0</v>
      </c>
      <c r="D119" s="4">
        <v>0</v>
      </c>
      <c r="E119" s="4">
        <v>1</v>
      </c>
      <c r="F119" s="4"/>
      <c r="G119" t="str">
        <f t="shared" si="1"/>
        <v>100</v>
      </c>
    </row>
    <row r="120" spans="1:7" x14ac:dyDescent="0.25">
      <c r="A120" s="3" t="s">
        <v>39</v>
      </c>
      <c r="B120" s="4">
        <v>1</v>
      </c>
      <c r="C120" s="4">
        <v>0</v>
      </c>
      <c r="D120" s="4">
        <v>0</v>
      </c>
      <c r="E120" s="4">
        <v>1</v>
      </c>
      <c r="F120" s="4"/>
      <c r="G120" t="str">
        <f t="shared" si="1"/>
        <v>100</v>
      </c>
    </row>
    <row r="121" spans="1:7" x14ac:dyDescent="0.25">
      <c r="A121" s="3" t="s">
        <v>40</v>
      </c>
      <c r="B121" s="4">
        <v>1</v>
      </c>
      <c r="C121" s="4">
        <v>0</v>
      </c>
      <c r="D121" s="4">
        <v>1</v>
      </c>
      <c r="E121" s="4">
        <v>1</v>
      </c>
      <c r="F121" s="4"/>
      <c r="G121" t="str">
        <f t="shared" si="1"/>
        <v>101</v>
      </c>
    </row>
    <row r="122" spans="1:7" x14ac:dyDescent="0.25">
      <c r="A122" s="3" t="s">
        <v>41</v>
      </c>
      <c r="B122" s="4">
        <v>1</v>
      </c>
      <c r="C122" s="4">
        <v>0</v>
      </c>
      <c r="D122" s="4">
        <v>1</v>
      </c>
      <c r="E122" s="4">
        <v>1</v>
      </c>
      <c r="F122" s="4"/>
      <c r="G122" t="str">
        <f t="shared" si="1"/>
        <v>101</v>
      </c>
    </row>
    <row r="123" spans="1:7" x14ac:dyDescent="0.25">
      <c r="A123" s="3" t="s">
        <v>42</v>
      </c>
      <c r="B123" s="4">
        <v>1</v>
      </c>
      <c r="C123" s="4">
        <v>1</v>
      </c>
      <c r="D123" s="4">
        <v>0</v>
      </c>
      <c r="E123" s="4">
        <v>1</v>
      </c>
      <c r="F123" s="4"/>
      <c r="G123" t="str">
        <f t="shared" si="1"/>
        <v>110</v>
      </c>
    </row>
    <row r="124" spans="1:7" x14ac:dyDescent="0.25">
      <c r="A124" s="3" t="s">
        <v>7</v>
      </c>
      <c r="B124" s="4">
        <v>1</v>
      </c>
      <c r="C124" s="4">
        <v>0</v>
      </c>
      <c r="D124" s="4">
        <v>1</v>
      </c>
      <c r="E124" s="4">
        <v>1</v>
      </c>
      <c r="F124" s="4"/>
      <c r="G124" t="str">
        <f t="shared" si="1"/>
        <v>101</v>
      </c>
    </row>
    <row r="125" spans="1:7" x14ac:dyDescent="0.25">
      <c r="A125" s="3" t="s">
        <v>43</v>
      </c>
      <c r="B125" s="4">
        <v>1</v>
      </c>
      <c r="C125" s="4">
        <v>1</v>
      </c>
      <c r="D125" s="4">
        <v>1</v>
      </c>
      <c r="E125" s="4">
        <v>1</v>
      </c>
      <c r="F125" s="4"/>
      <c r="G125" t="str">
        <f t="shared" si="1"/>
        <v>111</v>
      </c>
    </row>
    <row r="126" spans="1:7" x14ac:dyDescent="0.25">
      <c r="A126" s="3" t="s">
        <v>44</v>
      </c>
      <c r="B126" s="4">
        <v>1</v>
      </c>
      <c r="C126" s="4">
        <v>0</v>
      </c>
      <c r="D126" s="4">
        <v>1</v>
      </c>
      <c r="E126" s="4">
        <v>1</v>
      </c>
      <c r="F126" s="4"/>
      <c r="G126" t="str">
        <f t="shared" si="1"/>
        <v>101</v>
      </c>
    </row>
    <row r="127" spans="1:7" x14ac:dyDescent="0.25">
      <c r="A127" s="3" t="s">
        <v>45</v>
      </c>
      <c r="B127" s="4">
        <v>1</v>
      </c>
      <c r="C127" s="4">
        <v>1</v>
      </c>
      <c r="D127" s="4">
        <v>0</v>
      </c>
      <c r="E127" s="4">
        <v>1</v>
      </c>
      <c r="F127" s="4"/>
      <c r="G127" t="str">
        <f t="shared" si="1"/>
        <v>110</v>
      </c>
    </row>
    <row r="128" spans="1:7" x14ac:dyDescent="0.25">
      <c r="A128" s="3" t="s">
        <v>46</v>
      </c>
      <c r="B128" s="4">
        <v>1</v>
      </c>
      <c r="C128" s="4">
        <v>1</v>
      </c>
      <c r="D128" s="4">
        <v>0</v>
      </c>
      <c r="E128" s="4">
        <v>1</v>
      </c>
      <c r="F128" s="4"/>
      <c r="G128" t="str">
        <f t="shared" si="1"/>
        <v>110</v>
      </c>
    </row>
    <row r="129" spans="1:7" x14ac:dyDescent="0.25">
      <c r="A129" s="3" t="s">
        <v>47</v>
      </c>
      <c r="B129" s="4">
        <v>1</v>
      </c>
      <c r="C129" s="4">
        <v>0</v>
      </c>
      <c r="D129" s="4">
        <v>0</v>
      </c>
      <c r="E129" s="4">
        <v>1</v>
      </c>
      <c r="F129" s="4"/>
      <c r="G129" t="str">
        <f t="shared" si="1"/>
        <v>100</v>
      </c>
    </row>
    <row r="130" spans="1:7" x14ac:dyDescent="0.25">
      <c r="A130" s="3" t="s">
        <v>48</v>
      </c>
      <c r="B130" s="4">
        <v>1</v>
      </c>
      <c r="C130" s="4">
        <v>0</v>
      </c>
      <c r="D130" s="4">
        <v>0</v>
      </c>
      <c r="E130" s="4">
        <v>1</v>
      </c>
      <c r="F130" s="4"/>
      <c r="G130" t="str">
        <f t="shared" si="1"/>
        <v>100</v>
      </c>
    </row>
    <row r="131" spans="1:7" x14ac:dyDescent="0.25">
      <c r="A131" s="3" t="s">
        <v>49</v>
      </c>
      <c r="B131" s="4">
        <v>1</v>
      </c>
      <c r="C131" s="4">
        <v>0</v>
      </c>
      <c r="D131" s="4">
        <v>0</v>
      </c>
      <c r="E131" s="4">
        <v>1</v>
      </c>
      <c r="F131" s="4"/>
      <c r="G131" t="str">
        <f t="shared" si="1"/>
        <v>100</v>
      </c>
    </row>
    <row r="132" spans="1:7" x14ac:dyDescent="0.25">
      <c r="A132" s="3" t="s">
        <v>50</v>
      </c>
      <c r="B132" s="4">
        <v>1</v>
      </c>
      <c r="C132" s="4">
        <v>1</v>
      </c>
      <c r="D132" s="4">
        <v>0</v>
      </c>
      <c r="E132" s="4">
        <v>1</v>
      </c>
      <c r="F132" s="4"/>
      <c r="G132" t="str">
        <f t="shared" si="1"/>
        <v>110</v>
      </c>
    </row>
    <row r="133" spans="1:7" x14ac:dyDescent="0.25">
      <c r="A133" s="3" t="s">
        <v>51</v>
      </c>
      <c r="B133" s="4">
        <v>1</v>
      </c>
      <c r="C133" s="4">
        <v>1</v>
      </c>
      <c r="D133" s="4">
        <v>0</v>
      </c>
      <c r="E133" s="4">
        <v>1</v>
      </c>
      <c r="F133" s="4"/>
      <c r="G133" t="str">
        <f t="shared" si="1"/>
        <v>110</v>
      </c>
    </row>
    <row r="134" spans="1:7" x14ac:dyDescent="0.25">
      <c r="A134" s="3" t="s">
        <v>52</v>
      </c>
      <c r="B134" s="4">
        <v>1</v>
      </c>
      <c r="C134" s="4">
        <v>0</v>
      </c>
      <c r="D134" s="4">
        <v>0</v>
      </c>
      <c r="E134" s="4">
        <v>1</v>
      </c>
      <c r="F134" s="4"/>
      <c r="G134" t="str">
        <f t="shared" ref="G134:G189" si="2">B134&amp;C134&amp;D134</f>
        <v>100</v>
      </c>
    </row>
    <row r="135" spans="1:7" x14ac:dyDescent="0.25">
      <c r="A135" s="3" t="s">
        <v>8</v>
      </c>
      <c r="B135" s="4">
        <v>1</v>
      </c>
      <c r="C135" s="4">
        <v>0</v>
      </c>
      <c r="D135" s="4">
        <v>1</v>
      </c>
      <c r="E135" s="4">
        <v>1</v>
      </c>
      <c r="F135" s="4"/>
      <c r="G135" t="str">
        <f t="shared" si="2"/>
        <v>101</v>
      </c>
    </row>
    <row r="136" spans="1:7" x14ac:dyDescent="0.25">
      <c r="A136" s="3" t="s">
        <v>53</v>
      </c>
      <c r="B136" s="4">
        <v>1</v>
      </c>
      <c r="C136" s="4">
        <v>0</v>
      </c>
      <c r="D136" s="4">
        <v>0</v>
      </c>
      <c r="E136" s="4">
        <v>1</v>
      </c>
      <c r="F136" s="4"/>
      <c r="G136" t="str">
        <f t="shared" si="2"/>
        <v>100</v>
      </c>
    </row>
    <row r="137" spans="1:7" x14ac:dyDescent="0.25">
      <c r="A137" s="3" t="s">
        <v>54</v>
      </c>
      <c r="B137" s="4">
        <v>1</v>
      </c>
      <c r="C137" s="4">
        <v>1</v>
      </c>
      <c r="D137" s="4">
        <v>1</v>
      </c>
      <c r="E137" s="4">
        <v>1</v>
      </c>
      <c r="F137" s="4"/>
      <c r="G137" t="str">
        <f t="shared" si="2"/>
        <v>111</v>
      </c>
    </row>
    <row r="138" spans="1:7" x14ac:dyDescent="0.25">
      <c r="A138" s="3" t="s">
        <v>55</v>
      </c>
      <c r="B138" s="4">
        <v>1</v>
      </c>
      <c r="C138" s="4">
        <v>0</v>
      </c>
      <c r="D138" s="4">
        <v>1</v>
      </c>
      <c r="E138" s="4">
        <v>1</v>
      </c>
      <c r="F138" s="4"/>
      <c r="G138" t="str">
        <f t="shared" si="2"/>
        <v>101</v>
      </c>
    </row>
    <row r="139" spans="1:7" x14ac:dyDescent="0.25">
      <c r="A139" s="3" t="s">
        <v>56</v>
      </c>
      <c r="B139" s="4">
        <v>1</v>
      </c>
      <c r="C139" s="4">
        <v>0</v>
      </c>
      <c r="D139" s="4">
        <v>0</v>
      </c>
      <c r="E139" s="4">
        <v>1</v>
      </c>
      <c r="F139" s="4"/>
      <c r="G139" t="str">
        <f t="shared" si="2"/>
        <v>100</v>
      </c>
    </row>
    <row r="140" spans="1:7" x14ac:dyDescent="0.25">
      <c r="A140" s="3" t="s">
        <v>57</v>
      </c>
      <c r="B140" s="4">
        <v>1</v>
      </c>
      <c r="C140" s="4">
        <v>1</v>
      </c>
      <c r="D140" s="4">
        <v>1</v>
      </c>
      <c r="E140" s="4">
        <v>1</v>
      </c>
      <c r="F140" s="4"/>
      <c r="G140" t="str">
        <f t="shared" si="2"/>
        <v>111</v>
      </c>
    </row>
    <row r="141" spans="1:7" x14ac:dyDescent="0.25">
      <c r="A141" s="3" t="s">
        <v>58</v>
      </c>
      <c r="B141" s="4">
        <v>1</v>
      </c>
      <c r="C141" s="4">
        <v>0</v>
      </c>
      <c r="D141" s="4">
        <v>0</v>
      </c>
      <c r="E141" s="4">
        <v>1</v>
      </c>
      <c r="F141" s="4"/>
      <c r="G141" t="str">
        <f t="shared" si="2"/>
        <v>100</v>
      </c>
    </row>
    <row r="142" spans="1:7" x14ac:dyDescent="0.25">
      <c r="A142" s="3" t="s">
        <v>59</v>
      </c>
      <c r="B142" s="4">
        <v>1</v>
      </c>
      <c r="C142" s="4">
        <v>1</v>
      </c>
      <c r="D142" s="4">
        <v>0</v>
      </c>
      <c r="E142" s="4">
        <v>1</v>
      </c>
      <c r="F142" s="4"/>
      <c r="G142" t="str">
        <f t="shared" si="2"/>
        <v>110</v>
      </c>
    </row>
    <row r="143" spans="1:7" x14ac:dyDescent="0.25">
      <c r="A143" s="3" t="s">
        <v>60</v>
      </c>
      <c r="B143" s="4">
        <v>1</v>
      </c>
      <c r="C143" s="4">
        <v>0</v>
      </c>
      <c r="D143" s="4">
        <v>0</v>
      </c>
      <c r="E143" s="4">
        <v>1</v>
      </c>
      <c r="F143" s="4"/>
      <c r="G143" t="str">
        <f t="shared" si="2"/>
        <v>100</v>
      </c>
    </row>
    <row r="144" spans="1:7" x14ac:dyDescent="0.25">
      <c r="A144" s="3" t="s">
        <v>61</v>
      </c>
      <c r="B144" s="4">
        <v>1</v>
      </c>
      <c r="C144" s="4">
        <v>0</v>
      </c>
      <c r="D144" s="4">
        <v>1</v>
      </c>
      <c r="E144" s="4">
        <v>1</v>
      </c>
      <c r="F144" s="4"/>
      <c r="G144" t="str">
        <f t="shared" si="2"/>
        <v>101</v>
      </c>
    </row>
    <row r="145" spans="1:7" x14ac:dyDescent="0.25">
      <c r="A145" s="3" t="s">
        <v>62</v>
      </c>
      <c r="B145" s="4">
        <v>1</v>
      </c>
      <c r="C145" s="4">
        <v>0</v>
      </c>
      <c r="D145" s="4">
        <v>0</v>
      </c>
      <c r="E145" s="4">
        <v>1</v>
      </c>
      <c r="F145" s="4"/>
      <c r="G145" t="str">
        <f t="shared" si="2"/>
        <v>100</v>
      </c>
    </row>
    <row r="146" spans="1:7" x14ac:dyDescent="0.25">
      <c r="A146" s="3" t="s">
        <v>9</v>
      </c>
      <c r="B146" s="4">
        <v>1</v>
      </c>
      <c r="C146" s="4">
        <v>0</v>
      </c>
      <c r="D146" s="4">
        <v>0</v>
      </c>
      <c r="E146" s="4">
        <v>1</v>
      </c>
      <c r="F146" s="4"/>
      <c r="G146" t="str">
        <f t="shared" si="2"/>
        <v>100</v>
      </c>
    </row>
    <row r="147" spans="1:7" x14ac:dyDescent="0.25">
      <c r="A147" s="3" t="s">
        <v>63</v>
      </c>
      <c r="B147" s="4">
        <v>1</v>
      </c>
      <c r="C147" s="4">
        <v>0</v>
      </c>
      <c r="D147" s="4">
        <v>0</v>
      </c>
      <c r="E147" s="4">
        <v>1</v>
      </c>
      <c r="F147" s="4"/>
      <c r="G147" t="str">
        <f t="shared" si="2"/>
        <v>100</v>
      </c>
    </row>
    <row r="148" spans="1:7" x14ac:dyDescent="0.25">
      <c r="A148" s="3" t="s">
        <v>64</v>
      </c>
      <c r="B148" s="4">
        <v>1</v>
      </c>
      <c r="C148" s="4">
        <v>0</v>
      </c>
      <c r="D148" s="4">
        <v>0</v>
      </c>
      <c r="E148" s="4">
        <v>1</v>
      </c>
      <c r="F148" s="4"/>
      <c r="G148" t="str">
        <f t="shared" si="2"/>
        <v>100</v>
      </c>
    </row>
    <row r="149" spans="1:7" x14ac:dyDescent="0.25">
      <c r="A149" s="3" t="s">
        <v>65</v>
      </c>
      <c r="B149" s="4">
        <v>1</v>
      </c>
      <c r="C149" s="4">
        <v>0</v>
      </c>
      <c r="D149" s="4">
        <v>0</v>
      </c>
      <c r="E149" s="4">
        <v>1</v>
      </c>
      <c r="F149" s="4"/>
      <c r="G149" t="str">
        <f t="shared" si="2"/>
        <v>100</v>
      </c>
    </row>
    <row r="150" spans="1:7" x14ac:dyDescent="0.25">
      <c r="A150" s="3" t="s">
        <v>66</v>
      </c>
      <c r="B150" s="4">
        <v>1</v>
      </c>
      <c r="C150" s="4">
        <v>1</v>
      </c>
      <c r="D150" s="4">
        <v>0</v>
      </c>
      <c r="E150" s="4">
        <v>1</v>
      </c>
      <c r="F150" s="4"/>
      <c r="G150" t="str">
        <f t="shared" si="2"/>
        <v>110</v>
      </c>
    </row>
    <row r="151" spans="1:7" x14ac:dyDescent="0.25">
      <c r="A151" s="3" t="s">
        <v>67</v>
      </c>
      <c r="B151" s="4">
        <v>1</v>
      </c>
      <c r="C151" s="4">
        <v>1</v>
      </c>
      <c r="D151" s="4">
        <v>1</v>
      </c>
      <c r="E151" s="4">
        <v>1</v>
      </c>
      <c r="F151" s="4"/>
      <c r="G151" t="str">
        <f t="shared" si="2"/>
        <v>111</v>
      </c>
    </row>
    <row r="152" spans="1:7" x14ac:dyDescent="0.25">
      <c r="A152" s="3" t="s">
        <v>68</v>
      </c>
      <c r="B152" s="4">
        <v>1</v>
      </c>
      <c r="C152" s="4">
        <v>0</v>
      </c>
      <c r="D152" s="4">
        <v>1</v>
      </c>
      <c r="E152" s="4">
        <v>1</v>
      </c>
      <c r="F152" s="4"/>
      <c r="G152" t="str">
        <f t="shared" si="2"/>
        <v>101</v>
      </c>
    </row>
    <row r="153" spans="1:7" x14ac:dyDescent="0.25">
      <c r="A153" s="3" t="s">
        <v>69</v>
      </c>
      <c r="B153" s="4">
        <v>1</v>
      </c>
      <c r="C153" s="4">
        <v>0</v>
      </c>
      <c r="D153" s="4">
        <v>0</v>
      </c>
      <c r="E153" s="4">
        <v>1</v>
      </c>
      <c r="F153" s="4"/>
      <c r="G153" t="str">
        <f t="shared" si="2"/>
        <v>100</v>
      </c>
    </row>
    <row r="154" spans="1:7" x14ac:dyDescent="0.25">
      <c r="A154" s="3" t="s">
        <v>70</v>
      </c>
      <c r="B154" s="4">
        <v>1</v>
      </c>
      <c r="C154" s="4">
        <v>1</v>
      </c>
      <c r="D154" s="4">
        <v>0</v>
      </c>
      <c r="E154" s="4">
        <v>1</v>
      </c>
      <c r="F154" s="4"/>
      <c r="G154" t="str">
        <f t="shared" si="2"/>
        <v>110</v>
      </c>
    </row>
    <row r="155" spans="1:7" x14ac:dyDescent="0.25">
      <c r="A155" s="3" t="s">
        <v>71</v>
      </c>
      <c r="B155" s="4">
        <v>1</v>
      </c>
      <c r="C155" s="4">
        <v>1</v>
      </c>
      <c r="D155" s="4">
        <v>0</v>
      </c>
      <c r="E155" s="4">
        <v>1</v>
      </c>
      <c r="F155" s="4"/>
      <c r="G155" t="str">
        <f t="shared" si="2"/>
        <v>110</v>
      </c>
    </row>
    <row r="156" spans="1:7" x14ac:dyDescent="0.25">
      <c r="A156" s="3" t="s">
        <v>72</v>
      </c>
      <c r="B156" s="4">
        <v>1</v>
      </c>
      <c r="C156" s="4">
        <v>0</v>
      </c>
      <c r="D156" s="4">
        <v>0</v>
      </c>
      <c r="E156" s="4">
        <v>1</v>
      </c>
      <c r="F156" s="4"/>
      <c r="G156" t="str">
        <f t="shared" si="2"/>
        <v>100</v>
      </c>
    </row>
    <row r="157" spans="1:7" x14ac:dyDescent="0.25">
      <c r="A157" s="3" t="s">
        <v>10</v>
      </c>
      <c r="B157" s="4">
        <v>1</v>
      </c>
      <c r="C157" s="4">
        <v>0</v>
      </c>
      <c r="D157" s="4">
        <v>0</v>
      </c>
      <c r="E157" s="4">
        <v>1</v>
      </c>
      <c r="F157" s="4"/>
      <c r="G157" t="str">
        <f t="shared" si="2"/>
        <v>100</v>
      </c>
    </row>
    <row r="158" spans="1:7" x14ac:dyDescent="0.25">
      <c r="A158" s="3" t="s">
        <v>73</v>
      </c>
      <c r="B158" s="4">
        <v>1</v>
      </c>
      <c r="C158" s="4">
        <v>0</v>
      </c>
      <c r="D158" s="4">
        <v>0</v>
      </c>
      <c r="E158" s="4">
        <v>1</v>
      </c>
      <c r="F158" s="4"/>
      <c r="G158" t="str">
        <f t="shared" si="2"/>
        <v>100</v>
      </c>
    </row>
    <row r="159" spans="1:7" x14ac:dyDescent="0.25">
      <c r="A159" s="3" t="s">
        <v>74</v>
      </c>
      <c r="B159" s="4">
        <v>1</v>
      </c>
      <c r="C159" s="4">
        <v>0</v>
      </c>
      <c r="D159" s="4">
        <v>0</v>
      </c>
      <c r="E159" s="4">
        <v>1</v>
      </c>
      <c r="F159" s="4"/>
      <c r="G159" t="str">
        <f t="shared" si="2"/>
        <v>100</v>
      </c>
    </row>
    <row r="160" spans="1:7" x14ac:dyDescent="0.25">
      <c r="A160" s="3" t="s">
        <v>75</v>
      </c>
      <c r="B160" s="4">
        <v>0</v>
      </c>
      <c r="C160" s="4">
        <v>1</v>
      </c>
      <c r="D160" s="4">
        <v>0</v>
      </c>
      <c r="E160" s="4">
        <v>1</v>
      </c>
      <c r="F160" s="4"/>
      <c r="G160" t="str">
        <f t="shared" si="2"/>
        <v>010</v>
      </c>
    </row>
    <row r="161" spans="1:7" x14ac:dyDescent="0.25">
      <c r="A161" s="3" t="s">
        <v>76</v>
      </c>
      <c r="B161" s="4">
        <v>0</v>
      </c>
      <c r="C161" s="4">
        <v>1</v>
      </c>
      <c r="D161" s="4">
        <v>0</v>
      </c>
      <c r="E161" s="4">
        <v>1</v>
      </c>
      <c r="F161" s="4"/>
      <c r="G161" t="str">
        <f t="shared" si="2"/>
        <v>010</v>
      </c>
    </row>
    <row r="162" spans="1:7" x14ac:dyDescent="0.25">
      <c r="A162" s="3" t="s">
        <v>77</v>
      </c>
      <c r="B162" s="4">
        <v>0</v>
      </c>
      <c r="C162" s="4">
        <v>1</v>
      </c>
      <c r="D162" s="4">
        <v>0</v>
      </c>
      <c r="E162" s="4">
        <v>1</v>
      </c>
      <c r="F162" s="4"/>
      <c r="G162" t="str">
        <f t="shared" si="2"/>
        <v>010</v>
      </c>
    </row>
    <row r="163" spans="1:7" x14ac:dyDescent="0.25">
      <c r="A163" s="3" t="s">
        <v>78</v>
      </c>
      <c r="B163" s="4">
        <v>0</v>
      </c>
      <c r="C163" s="4">
        <v>1</v>
      </c>
      <c r="D163" s="4">
        <v>0</v>
      </c>
      <c r="E163" s="4">
        <v>1</v>
      </c>
      <c r="F163" s="4"/>
      <c r="G163" t="str">
        <f t="shared" si="2"/>
        <v>010</v>
      </c>
    </row>
    <row r="164" spans="1:7" x14ac:dyDescent="0.25">
      <c r="A164" s="3" t="s">
        <v>79</v>
      </c>
      <c r="B164" s="4">
        <v>0</v>
      </c>
      <c r="C164" s="4">
        <v>1</v>
      </c>
      <c r="D164" s="4">
        <v>0</v>
      </c>
      <c r="E164" s="4">
        <v>1</v>
      </c>
      <c r="F164" s="4"/>
      <c r="G164" t="str">
        <f t="shared" si="2"/>
        <v>010</v>
      </c>
    </row>
    <row r="165" spans="1:7" x14ac:dyDescent="0.25">
      <c r="A165" s="3" t="s">
        <v>80</v>
      </c>
      <c r="B165" s="4">
        <v>0</v>
      </c>
      <c r="C165" s="4">
        <v>1</v>
      </c>
      <c r="D165" s="4">
        <v>1</v>
      </c>
      <c r="E165" s="4">
        <v>1</v>
      </c>
      <c r="F165" s="4"/>
      <c r="G165" t="str">
        <f t="shared" si="2"/>
        <v>011</v>
      </c>
    </row>
    <row r="166" spans="1:7" x14ac:dyDescent="0.25">
      <c r="A166" s="3" t="s">
        <v>81</v>
      </c>
      <c r="B166" s="4">
        <v>0</v>
      </c>
      <c r="C166" s="4">
        <v>1</v>
      </c>
      <c r="D166" s="4">
        <v>0</v>
      </c>
      <c r="E166" s="4">
        <v>1</v>
      </c>
      <c r="F166" s="4"/>
      <c r="G166" t="str">
        <f t="shared" si="2"/>
        <v>010</v>
      </c>
    </row>
    <row r="167" spans="1:7" x14ac:dyDescent="0.25">
      <c r="A167" s="3" t="s">
        <v>82</v>
      </c>
      <c r="B167" s="4">
        <v>0</v>
      </c>
      <c r="C167" s="4">
        <v>1</v>
      </c>
      <c r="D167" s="4">
        <v>0</v>
      </c>
      <c r="E167" s="4">
        <v>1</v>
      </c>
      <c r="F167" s="4"/>
      <c r="G167" t="str">
        <f t="shared" si="2"/>
        <v>010</v>
      </c>
    </row>
    <row r="168" spans="1:7" x14ac:dyDescent="0.25">
      <c r="A168" s="3" t="s">
        <v>11</v>
      </c>
      <c r="B168" s="4">
        <v>1</v>
      </c>
      <c r="C168" s="4">
        <v>0</v>
      </c>
      <c r="D168" s="4">
        <v>1</v>
      </c>
      <c r="E168" s="4">
        <v>1</v>
      </c>
      <c r="F168" s="4"/>
      <c r="G168" t="str">
        <f t="shared" si="2"/>
        <v>101</v>
      </c>
    </row>
    <row r="169" spans="1:7" x14ac:dyDescent="0.25">
      <c r="A169" s="3" t="s">
        <v>83</v>
      </c>
      <c r="B169" s="4">
        <v>0</v>
      </c>
      <c r="C169" s="4">
        <v>1</v>
      </c>
      <c r="D169" s="4">
        <v>0</v>
      </c>
      <c r="E169" s="4">
        <v>1</v>
      </c>
      <c r="F169" s="4"/>
      <c r="G169" t="str">
        <f t="shared" si="2"/>
        <v>010</v>
      </c>
    </row>
    <row r="170" spans="1:7" x14ac:dyDescent="0.25">
      <c r="A170" s="3" t="s">
        <v>84</v>
      </c>
      <c r="B170" s="4">
        <v>0</v>
      </c>
      <c r="C170" s="4">
        <v>1</v>
      </c>
      <c r="D170" s="4">
        <v>0</v>
      </c>
      <c r="E170" s="4">
        <v>1</v>
      </c>
      <c r="F170" s="4"/>
      <c r="G170" t="str">
        <f t="shared" si="2"/>
        <v>010</v>
      </c>
    </row>
    <row r="171" spans="1:7" x14ac:dyDescent="0.25">
      <c r="A171" s="3" t="s">
        <v>85</v>
      </c>
      <c r="B171" s="4">
        <v>0</v>
      </c>
      <c r="C171" s="4">
        <v>1</v>
      </c>
      <c r="D171" s="4">
        <v>0</v>
      </c>
      <c r="E171" s="4">
        <v>1</v>
      </c>
      <c r="F171" s="4"/>
      <c r="G171" t="str">
        <f t="shared" si="2"/>
        <v>010</v>
      </c>
    </row>
    <row r="172" spans="1:7" x14ac:dyDescent="0.25">
      <c r="A172" s="3" t="s">
        <v>86</v>
      </c>
      <c r="B172" s="4">
        <v>0</v>
      </c>
      <c r="C172" s="4">
        <v>1</v>
      </c>
      <c r="D172" s="4">
        <v>0</v>
      </c>
      <c r="E172" s="4">
        <v>1</v>
      </c>
      <c r="F172" s="4"/>
      <c r="G172" t="str">
        <f t="shared" si="2"/>
        <v>010</v>
      </c>
    </row>
    <row r="173" spans="1:7" x14ac:dyDescent="0.25">
      <c r="A173" s="3" t="s">
        <v>87</v>
      </c>
      <c r="B173" s="4">
        <v>0</v>
      </c>
      <c r="C173" s="4">
        <v>1</v>
      </c>
      <c r="D173" s="4">
        <v>0</v>
      </c>
      <c r="E173" s="4">
        <v>1</v>
      </c>
      <c r="F173" s="4"/>
      <c r="G173" t="str">
        <f t="shared" si="2"/>
        <v>010</v>
      </c>
    </row>
    <row r="174" spans="1:7" x14ac:dyDescent="0.25">
      <c r="A174" s="3" t="s">
        <v>88</v>
      </c>
      <c r="B174" s="4">
        <v>0</v>
      </c>
      <c r="C174" s="4">
        <v>1</v>
      </c>
      <c r="D174" s="4">
        <v>0</v>
      </c>
      <c r="E174" s="4">
        <v>1</v>
      </c>
      <c r="F174" s="4"/>
      <c r="G174" t="str">
        <f t="shared" si="2"/>
        <v>010</v>
      </c>
    </row>
    <row r="175" spans="1:7" x14ac:dyDescent="0.25">
      <c r="A175" s="3" t="s">
        <v>89</v>
      </c>
      <c r="B175" s="4">
        <v>0</v>
      </c>
      <c r="C175" s="4">
        <v>1</v>
      </c>
      <c r="D175" s="4">
        <v>0</v>
      </c>
      <c r="E175" s="4">
        <v>1</v>
      </c>
      <c r="F175" s="4"/>
      <c r="G175" t="str">
        <f t="shared" si="2"/>
        <v>010</v>
      </c>
    </row>
    <row r="176" spans="1:7" x14ac:dyDescent="0.25">
      <c r="A176" s="3" t="s">
        <v>90</v>
      </c>
      <c r="B176" s="4">
        <v>0</v>
      </c>
      <c r="C176" s="4">
        <v>1</v>
      </c>
      <c r="D176" s="4">
        <v>0</v>
      </c>
      <c r="E176" s="4">
        <v>1</v>
      </c>
      <c r="F176" s="4"/>
      <c r="G176" t="str">
        <f t="shared" si="2"/>
        <v>010</v>
      </c>
    </row>
    <row r="177" spans="1:7" x14ac:dyDescent="0.25">
      <c r="A177" s="3" t="s">
        <v>91</v>
      </c>
      <c r="B177" s="4">
        <v>0</v>
      </c>
      <c r="C177" s="4">
        <v>1</v>
      </c>
      <c r="D177" s="4">
        <v>1</v>
      </c>
      <c r="E177" s="4">
        <v>1</v>
      </c>
      <c r="F177" s="4"/>
      <c r="G177" t="str">
        <f t="shared" si="2"/>
        <v>011</v>
      </c>
    </row>
    <row r="178" spans="1:7" x14ac:dyDescent="0.25">
      <c r="A178" s="3" t="s">
        <v>92</v>
      </c>
      <c r="B178" s="4">
        <v>0</v>
      </c>
      <c r="C178" s="4">
        <v>1</v>
      </c>
      <c r="D178" s="4">
        <v>0</v>
      </c>
      <c r="E178" s="4">
        <v>1</v>
      </c>
      <c r="F178" s="4"/>
      <c r="G178" t="str">
        <f t="shared" si="2"/>
        <v>010</v>
      </c>
    </row>
    <row r="179" spans="1:7" x14ac:dyDescent="0.25">
      <c r="A179" s="3" t="s">
        <v>12</v>
      </c>
      <c r="B179" s="4">
        <v>1</v>
      </c>
      <c r="C179" s="4">
        <v>1</v>
      </c>
      <c r="D179" s="4">
        <v>0</v>
      </c>
      <c r="E179" s="4">
        <v>1</v>
      </c>
      <c r="F179" s="4"/>
      <c r="G179" t="str">
        <f t="shared" si="2"/>
        <v>110</v>
      </c>
    </row>
    <row r="180" spans="1:7" x14ac:dyDescent="0.25">
      <c r="A180" s="3" t="s">
        <v>93</v>
      </c>
      <c r="B180" s="4">
        <v>0</v>
      </c>
      <c r="C180" s="4">
        <v>1</v>
      </c>
      <c r="D180" s="4">
        <v>0</v>
      </c>
      <c r="E180" s="4">
        <v>1</v>
      </c>
      <c r="F180" s="4"/>
      <c r="G180" t="str">
        <f t="shared" si="2"/>
        <v>010</v>
      </c>
    </row>
    <row r="181" spans="1:7" x14ac:dyDescent="0.25">
      <c r="A181" s="3" t="s">
        <v>94</v>
      </c>
      <c r="B181" s="4">
        <v>0</v>
      </c>
      <c r="C181" s="4">
        <v>1</v>
      </c>
      <c r="D181" s="4">
        <v>0</v>
      </c>
      <c r="E181" s="4">
        <v>1</v>
      </c>
      <c r="F181" s="4"/>
      <c r="G181" t="str">
        <f t="shared" si="2"/>
        <v>010</v>
      </c>
    </row>
    <row r="182" spans="1:7" x14ac:dyDescent="0.25">
      <c r="A182" s="3" t="s">
        <v>95</v>
      </c>
      <c r="B182" s="4">
        <v>0</v>
      </c>
      <c r="C182" s="4">
        <v>1</v>
      </c>
      <c r="D182" s="4">
        <v>1</v>
      </c>
      <c r="E182" s="4">
        <v>1</v>
      </c>
      <c r="F182" s="4"/>
      <c r="G182" t="str">
        <f t="shared" si="2"/>
        <v>011</v>
      </c>
    </row>
    <row r="183" spans="1:7" x14ac:dyDescent="0.25">
      <c r="A183" s="3" t="s">
        <v>96</v>
      </c>
      <c r="B183" s="4">
        <v>0</v>
      </c>
      <c r="C183" s="4">
        <v>1</v>
      </c>
      <c r="D183" s="4">
        <v>0</v>
      </c>
      <c r="E183" s="4">
        <v>1</v>
      </c>
      <c r="F183" s="4"/>
      <c r="G183" t="str">
        <f t="shared" si="2"/>
        <v>010</v>
      </c>
    </row>
    <row r="184" spans="1:7" x14ac:dyDescent="0.25">
      <c r="A184" s="3" t="s">
        <v>97</v>
      </c>
      <c r="B184" s="4">
        <v>0</v>
      </c>
      <c r="C184" s="4">
        <v>1</v>
      </c>
      <c r="D184" s="4">
        <v>0</v>
      </c>
      <c r="E184" s="4">
        <v>1</v>
      </c>
      <c r="F184" s="4"/>
      <c r="G184" t="str">
        <f t="shared" si="2"/>
        <v>010</v>
      </c>
    </row>
    <row r="185" spans="1:7" x14ac:dyDescent="0.25">
      <c r="A185" s="3" t="s">
        <v>98</v>
      </c>
      <c r="B185" s="4">
        <v>0</v>
      </c>
      <c r="C185" s="4">
        <v>1</v>
      </c>
      <c r="D185" s="4">
        <v>0</v>
      </c>
      <c r="E185" s="4">
        <v>1</v>
      </c>
      <c r="F185" s="4"/>
      <c r="G185" t="str">
        <f t="shared" si="2"/>
        <v>010</v>
      </c>
    </row>
    <row r="186" spans="1:7" x14ac:dyDescent="0.25">
      <c r="A186" s="3" t="s">
        <v>99</v>
      </c>
      <c r="B186" s="4">
        <v>0</v>
      </c>
      <c r="C186" s="4">
        <v>1</v>
      </c>
      <c r="D186" s="4">
        <v>1</v>
      </c>
      <c r="E186" s="4">
        <v>1</v>
      </c>
      <c r="F186" s="4"/>
      <c r="G186" t="str">
        <f t="shared" si="2"/>
        <v>011</v>
      </c>
    </row>
    <row r="187" spans="1:7" x14ac:dyDescent="0.25">
      <c r="A187" s="3" t="s">
        <v>100</v>
      </c>
      <c r="B187" s="4">
        <v>0</v>
      </c>
      <c r="C187" s="4">
        <v>1</v>
      </c>
      <c r="D187" s="4">
        <v>0</v>
      </c>
      <c r="E187" s="4">
        <v>1</v>
      </c>
      <c r="F187" s="4"/>
      <c r="G187" t="str">
        <f t="shared" si="2"/>
        <v>010</v>
      </c>
    </row>
    <row r="188" spans="1:7" x14ac:dyDescent="0.25">
      <c r="A188" s="3" t="s">
        <v>101</v>
      </c>
      <c r="B188" s="4">
        <v>0</v>
      </c>
      <c r="C188" s="4">
        <v>1</v>
      </c>
      <c r="D188" s="4">
        <v>0</v>
      </c>
      <c r="E188" s="4">
        <v>1</v>
      </c>
      <c r="F188" s="4"/>
      <c r="G188" t="str">
        <f t="shared" si="2"/>
        <v>010</v>
      </c>
    </row>
    <row r="189" spans="1:7" x14ac:dyDescent="0.25">
      <c r="A189" s="3" t="s">
        <v>102</v>
      </c>
      <c r="B189" s="4">
        <v>0</v>
      </c>
      <c r="C189" s="4">
        <v>1</v>
      </c>
      <c r="D189" s="4">
        <v>0</v>
      </c>
      <c r="E189" s="4">
        <v>1</v>
      </c>
      <c r="F189" s="4"/>
      <c r="G189" t="str">
        <f t="shared" si="2"/>
        <v>010</v>
      </c>
    </row>
    <row r="190" spans="1:7" x14ac:dyDescent="0.25">
      <c r="A190" s="3" t="s">
        <v>190</v>
      </c>
      <c r="B190" s="4">
        <v>1</v>
      </c>
      <c r="C190" s="4">
        <v>1</v>
      </c>
      <c r="D190" s="4">
        <v>1</v>
      </c>
      <c r="E190" s="4">
        <v>1</v>
      </c>
      <c r="F1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opLeftCell="A256" workbookViewId="0">
      <selection activeCell="C264" sqref="C264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41385</v>
      </c>
      <c r="B2" t="s">
        <v>4</v>
      </c>
      <c r="C2">
        <v>4</v>
      </c>
      <c r="D2">
        <v>1</v>
      </c>
    </row>
    <row r="3" spans="1:4" x14ac:dyDescent="0.25">
      <c r="A3" s="1">
        <v>41385</v>
      </c>
      <c r="B3" t="s">
        <v>5</v>
      </c>
      <c r="C3">
        <v>4</v>
      </c>
      <c r="D3">
        <v>1</v>
      </c>
    </row>
    <row r="4" spans="1:4" x14ac:dyDescent="0.25">
      <c r="A4" s="1">
        <v>41385</v>
      </c>
      <c r="B4" t="s">
        <v>6</v>
      </c>
      <c r="C4">
        <v>4</v>
      </c>
      <c r="D4">
        <v>1</v>
      </c>
    </row>
    <row r="5" spans="1:4" x14ac:dyDescent="0.25">
      <c r="A5" s="1">
        <v>41385</v>
      </c>
      <c r="B5" t="s">
        <v>7</v>
      </c>
      <c r="C5">
        <v>4</v>
      </c>
      <c r="D5">
        <v>1</v>
      </c>
    </row>
    <row r="6" spans="1:4" x14ac:dyDescent="0.25">
      <c r="A6" s="1">
        <v>41385</v>
      </c>
      <c r="B6" t="s">
        <v>8</v>
      </c>
      <c r="C6">
        <v>4</v>
      </c>
      <c r="D6">
        <v>1</v>
      </c>
    </row>
    <row r="7" spans="1:4" x14ac:dyDescent="0.25">
      <c r="A7" s="1">
        <v>41385</v>
      </c>
      <c r="B7" t="s">
        <v>9</v>
      </c>
      <c r="C7">
        <v>4</v>
      </c>
      <c r="D7">
        <v>1</v>
      </c>
    </row>
    <row r="8" spans="1:4" x14ac:dyDescent="0.25">
      <c r="A8" s="1">
        <v>41385</v>
      </c>
      <c r="B8" t="s">
        <v>10</v>
      </c>
      <c r="C8">
        <v>4</v>
      </c>
      <c r="D8">
        <v>1</v>
      </c>
    </row>
    <row r="9" spans="1:4" x14ac:dyDescent="0.25">
      <c r="A9" s="1">
        <v>41385</v>
      </c>
      <c r="B9" t="s">
        <v>11</v>
      </c>
      <c r="C9">
        <v>4</v>
      </c>
      <c r="D9">
        <v>1</v>
      </c>
    </row>
    <row r="10" spans="1:4" x14ac:dyDescent="0.25">
      <c r="A10" s="1">
        <v>41385</v>
      </c>
      <c r="B10" t="s">
        <v>12</v>
      </c>
      <c r="C10">
        <v>4</v>
      </c>
      <c r="D10">
        <v>1</v>
      </c>
    </row>
    <row r="11" spans="1:4" x14ac:dyDescent="0.25">
      <c r="A11" s="1">
        <v>41385</v>
      </c>
      <c r="B11" t="s">
        <v>13</v>
      </c>
      <c r="C11">
        <v>4</v>
      </c>
      <c r="D11">
        <v>1</v>
      </c>
    </row>
    <row r="12" spans="1:4" x14ac:dyDescent="0.25">
      <c r="A12" s="1">
        <v>41385</v>
      </c>
      <c r="B12" t="s">
        <v>14</v>
      </c>
      <c r="C12">
        <v>4</v>
      </c>
      <c r="D12">
        <v>1</v>
      </c>
    </row>
    <row r="13" spans="1:4" x14ac:dyDescent="0.25">
      <c r="A13" s="1">
        <v>41385</v>
      </c>
      <c r="B13" t="s">
        <v>15</v>
      </c>
      <c r="C13">
        <v>4</v>
      </c>
      <c r="D13">
        <v>1</v>
      </c>
    </row>
    <row r="14" spans="1:4" x14ac:dyDescent="0.25">
      <c r="A14" s="1">
        <v>41385</v>
      </c>
      <c r="B14" t="s">
        <v>16</v>
      </c>
      <c r="C14">
        <v>4</v>
      </c>
      <c r="D14">
        <v>1</v>
      </c>
    </row>
    <row r="15" spans="1:4" x14ac:dyDescent="0.25">
      <c r="A15" s="1">
        <v>41385</v>
      </c>
      <c r="B15" t="s">
        <v>17</v>
      </c>
      <c r="C15">
        <v>4</v>
      </c>
      <c r="D15">
        <v>1</v>
      </c>
    </row>
    <row r="16" spans="1:4" x14ac:dyDescent="0.25">
      <c r="A16" s="1">
        <v>41385</v>
      </c>
      <c r="B16" t="s">
        <v>18</v>
      </c>
      <c r="C16">
        <v>4</v>
      </c>
      <c r="D16">
        <v>1</v>
      </c>
    </row>
    <row r="17" spans="1:4" x14ac:dyDescent="0.25">
      <c r="A17" s="1">
        <v>41385</v>
      </c>
      <c r="B17" t="s">
        <v>19</v>
      </c>
      <c r="C17">
        <v>4</v>
      </c>
      <c r="D17">
        <v>1</v>
      </c>
    </row>
    <row r="18" spans="1:4" x14ac:dyDescent="0.25">
      <c r="A18" s="1">
        <v>41385</v>
      </c>
      <c r="B18" t="s">
        <v>20</v>
      </c>
      <c r="C18">
        <v>4</v>
      </c>
      <c r="D18">
        <v>1</v>
      </c>
    </row>
    <row r="19" spans="1:4" x14ac:dyDescent="0.25">
      <c r="A19" s="1">
        <v>41385</v>
      </c>
      <c r="B19" t="s">
        <v>21</v>
      </c>
      <c r="C19">
        <v>4</v>
      </c>
      <c r="D19">
        <v>1</v>
      </c>
    </row>
    <row r="20" spans="1:4" x14ac:dyDescent="0.25">
      <c r="A20" s="1">
        <v>41385</v>
      </c>
      <c r="B20" t="s">
        <v>22</v>
      </c>
      <c r="C20">
        <v>4</v>
      </c>
      <c r="D20">
        <v>1</v>
      </c>
    </row>
    <row r="21" spans="1:4" x14ac:dyDescent="0.25">
      <c r="A21" s="1">
        <v>41385</v>
      </c>
      <c r="B21" t="s">
        <v>23</v>
      </c>
      <c r="C21">
        <v>4</v>
      </c>
      <c r="D21">
        <v>1</v>
      </c>
    </row>
    <row r="22" spans="1:4" x14ac:dyDescent="0.25">
      <c r="A22" s="1">
        <v>41385</v>
      </c>
      <c r="B22" t="s">
        <v>24</v>
      </c>
      <c r="C22">
        <v>4</v>
      </c>
      <c r="D22">
        <v>1</v>
      </c>
    </row>
    <row r="23" spans="1:4" x14ac:dyDescent="0.25">
      <c r="A23" s="1">
        <v>41385</v>
      </c>
      <c r="B23" t="s">
        <v>25</v>
      </c>
      <c r="C23">
        <v>4</v>
      </c>
      <c r="D23">
        <v>1</v>
      </c>
    </row>
    <row r="24" spans="1:4" x14ac:dyDescent="0.25">
      <c r="A24" s="1">
        <v>41385</v>
      </c>
      <c r="B24" t="s">
        <v>26</v>
      </c>
      <c r="C24">
        <v>4</v>
      </c>
      <c r="D24">
        <v>1</v>
      </c>
    </row>
    <row r="25" spans="1:4" x14ac:dyDescent="0.25">
      <c r="A25" s="1">
        <v>41385</v>
      </c>
      <c r="B25" t="s">
        <v>27</v>
      </c>
      <c r="C25">
        <v>4</v>
      </c>
      <c r="D25">
        <v>1</v>
      </c>
    </row>
    <row r="26" spans="1:4" x14ac:dyDescent="0.25">
      <c r="A26" s="1">
        <v>41386</v>
      </c>
      <c r="B26" t="s">
        <v>9</v>
      </c>
      <c r="C26">
        <v>4</v>
      </c>
      <c r="D26">
        <v>1</v>
      </c>
    </row>
    <row r="27" spans="1:4" x14ac:dyDescent="0.25">
      <c r="A27" s="1">
        <v>41386</v>
      </c>
      <c r="B27" t="s">
        <v>10</v>
      </c>
      <c r="C27">
        <v>4</v>
      </c>
      <c r="D27">
        <v>1</v>
      </c>
    </row>
    <row r="28" spans="1:4" x14ac:dyDescent="0.25">
      <c r="A28" s="1">
        <v>41386</v>
      </c>
      <c r="B28" t="s">
        <v>12</v>
      </c>
      <c r="C28">
        <v>4</v>
      </c>
      <c r="D28">
        <v>1</v>
      </c>
    </row>
    <row r="29" spans="1:4" x14ac:dyDescent="0.25">
      <c r="A29" s="1">
        <v>41386</v>
      </c>
      <c r="B29" t="s">
        <v>20</v>
      </c>
      <c r="C29">
        <v>4</v>
      </c>
      <c r="D29">
        <v>1</v>
      </c>
    </row>
    <row r="30" spans="1:4" x14ac:dyDescent="0.25">
      <c r="A30" s="1">
        <v>41386</v>
      </c>
      <c r="B30" t="s">
        <v>28</v>
      </c>
      <c r="C30">
        <v>4</v>
      </c>
      <c r="D30">
        <v>1</v>
      </c>
    </row>
    <row r="31" spans="1:4" x14ac:dyDescent="0.25">
      <c r="A31" s="1">
        <v>41386</v>
      </c>
      <c r="B31" t="s">
        <v>29</v>
      </c>
      <c r="C31">
        <v>4</v>
      </c>
      <c r="D31">
        <v>1</v>
      </c>
    </row>
    <row r="32" spans="1:4" x14ac:dyDescent="0.25">
      <c r="A32" s="1">
        <v>41386</v>
      </c>
      <c r="B32" t="s">
        <v>30</v>
      </c>
      <c r="C32">
        <v>4</v>
      </c>
      <c r="D32">
        <v>1</v>
      </c>
    </row>
    <row r="33" spans="1:4" x14ac:dyDescent="0.25">
      <c r="A33" s="1">
        <v>41386</v>
      </c>
      <c r="B33" t="s">
        <v>31</v>
      </c>
      <c r="C33">
        <v>4</v>
      </c>
      <c r="D33">
        <v>1</v>
      </c>
    </row>
    <row r="34" spans="1:4" x14ac:dyDescent="0.25">
      <c r="A34" s="1">
        <v>41386</v>
      </c>
      <c r="B34" t="s">
        <v>32</v>
      </c>
      <c r="C34">
        <v>4</v>
      </c>
      <c r="D34">
        <v>1</v>
      </c>
    </row>
    <row r="35" spans="1:4" x14ac:dyDescent="0.25">
      <c r="A35" s="1">
        <v>41386</v>
      </c>
      <c r="B35" t="s">
        <v>33</v>
      </c>
      <c r="C35">
        <v>4</v>
      </c>
      <c r="D35">
        <v>1</v>
      </c>
    </row>
    <row r="36" spans="1:4" x14ac:dyDescent="0.25">
      <c r="A36" s="1">
        <v>41386</v>
      </c>
      <c r="B36" t="s">
        <v>34</v>
      </c>
      <c r="C36">
        <v>4</v>
      </c>
      <c r="D36">
        <v>1</v>
      </c>
    </row>
    <row r="37" spans="1:4" x14ac:dyDescent="0.25">
      <c r="A37" s="1">
        <v>41386</v>
      </c>
      <c r="B37" t="s">
        <v>35</v>
      </c>
      <c r="C37">
        <v>4</v>
      </c>
      <c r="D37">
        <v>1</v>
      </c>
    </row>
    <row r="38" spans="1:4" x14ac:dyDescent="0.25">
      <c r="A38" s="1">
        <v>41386</v>
      </c>
      <c r="B38" t="s">
        <v>36</v>
      </c>
      <c r="C38">
        <v>4</v>
      </c>
      <c r="D38">
        <v>1</v>
      </c>
    </row>
    <row r="39" spans="1:4" x14ac:dyDescent="0.25">
      <c r="A39" s="1">
        <v>41386</v>
      </c>
      <c r="B39" t="s">
        <v>37</v>
      </c>
      <c r="C39">
        <v>4</v>
      </c>
      <c r="D39">
        <v>1</v>
      </c>
    </row>
    <row r="40" spans="1:4" x14ac:dyDescent="0.25">
      <c r="A40" s="1">
        <v>41386</v>
      </c>
      <c r="B40" t="s">
        <v>38</v>
      </c>
      <c r="C40">
        <v>4</v>
      </c>
      <c r="D40">
        <v>1</v>
      </c>
    </row>
    <row r="41" spans="1:4" x14ac:dyDescent="0.25">
      <c r="A41" s="1">
        <v>41386</v>
      </c>
      <c r="B41" t="s">
        <v>39</v>
      </c>
      <c r="C41">
        <v>4</v>
      </c>
      <c r="D41">
        <v>1</v>
      </c>
    </row>
    <row r="42" spans="1:4" x14ac:dyDescent="0.25">
      <c r="A42" s="1">
        <v>41386</v>
      </c>
      <c r="B42" t="s">
        <v>40</v>
      </c>
      <c r="C42">
        <v>4</v>
      </c>
      <c r="D42">
        <v>1</v>
      </c>
    </row>
    <row r="43" spans="1:4" x14ac:dyDescent="0.25">
      <c r="A43" s="1">
        <v>41386</v>
      </c>
      <c r="B43" t="s">
        <v>41</v>
      </c>
      <c r="C43">
        <v>4</v>
      </c>
      <c r="D43">
        <v>1</v>
      </c>
    </row>
    <row r="44" spans="1:4" x14ac:dyDescent="0.25">
      <c r="A44" s="1">
        <v>41386</v>
      </c>
      <c r="B44" t="s">
        <v>42</v>
      </c>
      <c r="C44">
        <v>4</v>
      </c>
      <c r="D44">
        <v>1</v>
      </c>
    </row>
    <row r="45" spans="1:4" x14ac:dyDescent="0.25">
      <c r="A45" s="1">
        <v>41386</v>
      </c>
      <c r="B45" t="s">
        <v>43</v>
      </c>
      <c r="C45">
        <v>4</v>
      </c>
      <c r="D45">
        <v>1</v>
      </c>
    </row>
    <row r="46" spans="1:4" x14ac:dyDescent="0.25">
      <c r="A46" s="1">
        <v>41386</v>
      </c>
      <c r="B46" t="s">
        <v>44</v>
      </c>
      <c r="C46">
        <v>4</v>
      </c>
      <c r="D46">
        <v>1</v>
      </c>
    </row>
    <row r="47" spans="1:4" x14ac:dyDescent="0.25">
      <c r="A47" s="1">
        <v>41386</v>
      </c>
      <c r="B47" t="s">
        <v>45</v>
      </c>
      <c r="C47">
        <v>4</v>
      </c>
      <c r="D47">
        <v>1</v>
      </c>
    </row>
    <row r="48" spans="1:4" x14ac:dyDescent="0.25">
      <c r="A48" s="1">
        <v>41386</v>
      </c>
      <c r="B48" t="s">
        <v>46</v>
      </c>
      <c r="C48">
        <v>4</v>
      </c>
      <c r="D48">
        <v>1</v>
      </c>
    </row>
    <row r="49" spans="1:4" x14ac:dyDescent="0.25">
      <c r="A49" s="1">
        <v>41386</v>
      </c>
      <c r="B49" t="s">
        <v>47</v>
      </c>
      <c r="C49">
        <v>4</v>
      </c>
      <c r="D49">
        <v>1</v>
      </c>
    </row>
    <row r="50" spans="1:4" x14ac:dyDescent="0.25">
      <c r="A50" s="1">
        <v>41386</v>
      </c>
      <c r="B50" t="s">
        <v>48</v>
      </c>
      <c r="C50">
        <v>4</v>
      </c>
      <c r="D50">
        <v>1</v>
      </c>
    </row>
    <row r="51" spans="1:4" x14ac:dyDescent="0.25">
      <c r="A51" s="1">
        <v>41386</v>
      </c>
      <c r="B51" t="s">
        <v>49</v>
      </c>
      <c r="C51">
        <v>4</v>
      </c>
      <c r="D51">
        <v>1</v>
      </c>
    </row>
    <row r="52" spans="1:4" x14ac:dyDescent="0.25">
      <c r="A52" s="1">
        <v>41387</v>
      </c>
      <c r="B52" t="s">
        <v>5</v>
      </c>
      <c r="C52">
        <v>4</v>
      </c>
      <c r="D52">
        <v>1</v>
      </c>
    </row>
    <row r="53" spans="1:4" x14ac:dyDescent="0.25">
      <c r="A53" s="1">
        <v>41387</v>
      </c>
      <c r="B53" t="s">
        <v>16</v>
      </c>
      <c r="C53">
        <v>4</v>
      </c>
      <c r="D53">
        <v>1</v>
      </c>
    </row>
    <row r="54" spans="1:4" x14ac:dyDescent="0.25">
      <c r="A54" s="1">
        <v>41387</v>
      </c>
      <c r="B54" t="s">
        <v>21</v>
      </c>
      <c r="C54">
        <v>4</v>
      </c>
      <c r="D54">
        <v>1</v>
      </c>
    </row>
    <row r="55" spans="1:4" x14ac:dyDescent="0.25">
      <c r="A55" s="1">
        <v>41387</v>
      </c>
      <c r="B55" t="s">
        <v>26</v>
      </c>
      <c r="C55">
        <v>4</v>
      </c>
      <c r="D55">
        <v>1</v>
      </c>
    </row>
    <row r="56" spans="1:4" x14ac:dyDescent="0.25">
      <c r="A56" s="1">
        <v>41387</v>
      </c>
      <c r="B56" t="s">
        <v>27</v>
      </c>
      <c r="C56">
        <v>4</v>
      </c>
      <c r="D56">
        <v>1</v>
      </c>
    </row>
    <row r="57" spans="1:4" x14ac:dyDescent="0.25">
      <c r="A57" s="1">
        <v>41387</v>
      </c>
      <c r="B57" t="s">
        <v>28</v>
      </c>
      <c r="C57">
        <v>4</v>
      </c>
      <c r="D57">
        <v>1</v>
      </c>
    </row>
    <row r="58" spans="1:4" x14ac:dyDescent="0.25">
      <c r="A58" s="1">
        <v>41387</v>
      </c>
      <c r="B58" t="s">
        <v>31</v>
      </c>
      <c r="C58">
        <v>4</v>
      </c>
      <c r="D58">
        <v>1</v>
      </c>
    </row>
    <row r="59" spans="1:4" x14ac:dyDescent="0.25">
      <c r="A59" s="1">
        <v>41387</v>
      </c>
      <c r="B59" t="s">
        <v>33</v>
      </c>
      <c r="C59">
        <v>4</v>
      </c>
      <c r="D59">
        <v>1</v>
      </c>
    </row>
    <row r="60" spans="1:4" x14ac:dyDescent="0.25">
      <c r="A60" s="1">
        <v>41387</v>
      </c>
      <c r="B60" t="s">
        <v>35</v>
      </c>
      <c r="C60">
        <v>4</v>
      </c>
      <c r="D60">
        <v>1</v>
      </c>
    </row>
    <row r="61" spans="1:4" x14ac:dyDescent="0.25">
      <c r="A61" s="1">
        <v>41387</v>
      </c>
      <c r="B61" t="s">
        <v>37</v>
      </c>
      <c r="C61">
        <v>4</v>
      </c>
      <c r="D61">
        <v>1</v>
      </c>
    </row>
    <row r="62" spans="1:4" x14ac:dyDescent="0.25">
      <c r="A62" s="1">
        <v>41387</v>
      </c>
      <c r="B62" t="s">
        <v>40</v>
      </c>
      <c r="C62">
        <v>4</v>
      </c>
      <c r="D62">
        <v>1</v>
      </c>
    </row>
    <row r="63" spans="1:4" x14ac:dyDescent="0.25">
      <c r="A63" s="1">
        <v>41387</v>
      </c>
      <c r="B63" t="s">
        <v>43</v>
      </c>
      <c r="C63">
        <v>4</v>
      </c>
      <c r="D63">
        <v>1</v>
      </c>
    </row>
    <row r="64" spans="1:4" x14ac:dyDescent="0.25">
      <c r="A64" s="1">
        <v>41387</v>
      </c>
      <c r="B64" t="s">
        <v>48</v>
      </c>
      <c r="C64">
        <v>4</v>
      </c>
      <c r="D64">
        <v>1</v>
      </c>
    </row>
    <row r="65" spans="1:4" x14ac:dyDescent="0.25">
      <c r="A65" s="1">
        <v>41387</v>
      </c>
      <c r="B65" t="s">
        <v>50</v>
      </c>
      <c r="C65">
        <v>4</v>
      </c>
      <c r="D65">
        <v>1</v>
      </c>
    </row>
    <row r="66" spans="1:4" x14ac:dyDescent="0.25">
      <c r="A66" s="1">
        <v>41387</v>
      </c>
      <c r="B66" t="s">
        <v>51</v>
      </c>
      <c r="C66">
        <v>4</v>
      </c>
      <c r="D66">
        <v>1</v>
      </c>
    </row>
    <row r="67" spans="1:4" x14ac:dyDescent="0.25">
      <c r="A67" s="1">
        <v>41387</v>
      </c>
      <c r="B67" t="s">
        <v>52</v>
      </c>
      <c r="C67">
        <v>4</v>
      </c>
      <c r="D67">
        <v>1</v>
      </c>
    </row>
    <row r="68" spans="1:4" x14ac:dyDescent="0.25">
      <c r="A68" s="1">
        <v>41387</v>
      </c>
      <c r="B68" t="s">
        <v>53</v>
      </c>
      <c r="C68">
        <v>4</v>
      </c>
      <c r="D68">
        <v>1</v>
      </c>
    </row>
    <row r="69" spans="1:4" x14ac:dyDescent="0.25">
      <c r="A69" s="1">
        <v>41387</v>
      </c>
      <c r="B69" t="s">
        <v>54</v>
      </c>
      <c r="C69">
        <v>4</v>
      </c>
      <c r="D69">
        <v>1</v>
      </c>
    </row>
    <row r="70" spans="1:4" x14ac:dyDescent="0.25">
      <c r="A70" s="1">
        <v>41387</v>
      </c>
      <c r="B70" t="s">
        <v>55</v>
      </c>
      <c r="C70">
        <v>4</v>
      </c>
      <c r="D70">
        <v>1</v>
      </c>
    </row>
    <row r="71" spans="1:4" x14ac:dyDescent="0.25">
      <c r="A71" s="1">
        <v>41387</v>
      </c>
      <c r="B71" t="s">
        <v>56</v>
      </c>
      <c r="C71">
        <v>4</v>
      </c>
      <c r="D71">
        <v>1</v>
      </c>
    </row>
    <row r="72" spans="1:4" x14ac:dyDescent="0.25">
      <c r="A72" s="1">
        <v>41387</v>
      </c>
      <c r="B72" t="s">
        <v>57</v>
      </c>
      <c r="C72">
        <v>4</v>
      </c>
      <c r="D72">
        <v>1</v>
      </c>
    </row>
    <row r="73" spans="1:4" x14ac:dyDescent="0.25">
      <c r="A73" s="1">
        <v>41387</v>
      </c>
      <c r="B73" t="s">
        <v>58</v>
      </c>
      <c r="C73">
        <v>4</v>
      </c>
      <c r="D73">
        <v>1</v>
      </c>
    </row>
    <row r="74" spans="1:4" x14ac:dyDescent="0.25">
      <c r="A74" s="1">
        <v>41387</v>
      </c>
      <c r="B74" t="s">
        <v>59</v>
      </c>
      <c r="C74">
        <v>4</v>
      </c>
      <c r="D74">
        <v>1</v>
      </c>
    </row>
    <row r="75" spans="1:4" x14ac:dyDescent="0.25">
      <c r="A75" s="1">
        <v>41387</v>
      </c>
      <c r="B75" t="s">
        <v>60</v>
      </c>
      <c r="C75">
        <v>4</v>
      </c>
      <c r="D75">
        <v>1</v>
      </c>
    </row>
    <row r="76" spans="1:4" x14ac:dyDescent="0.25">
      <c r="A76" s="1">
        <v>41387</v>
      </c>
      <c r="B76" t="s">
        <v>61</v>
      </c>
      <c r="C76">
        <v>4</v>
      </c>
      <c r="D76">
        <v>1</v>
      </c>
    </row>
    <row r="77" spans="1:4" x14ac:dyDescent="0.25">
      <c r="A77" s="1">
        <v>41387</v>
      </c>
      <c r="B77" t="s">
        <v>62</v>
      </c>
      <c r="C77">
        <v>4</v>
      </c>
      <c r="D77">
        <v>1</v>
      </c>
    </row>
    <row r="78" spans="1:4" x14ac:dyDescent="0.25">
      <c r="A78" s="1">
        <v>41387</v>
      </c>
      <c r="B78" t="s">
        <v>63</v>
      </c>
      <c r="C78">
        <v>4</v>
      </c>
      <c r="D78">
        <v>1</v>
      </c>
    </row>
    <row r="79" spans="1:4" x14ac:dyDescent="0.25">
      <c r="A79" s="1">
        <v>41387</v>
      </c>
      <c r="B79" t="s">
        <v>64</v>
      </c>
      <c r="C79">
        <v>4</v>
      </c>
      <c r="D79">
        <v>1</v>
      </c>
    </row>
    <row r="80" spans="1:4" x14ac:dyDescent="0.25">
      <c r="A80" s="1">
        <v>41387</v>
      </c>
      <c r="B80" t="s">
        <v>65</v>
      </c>
      <c r="C80">
        <v>4</v>
      </c>
      <c r="D80">
        <v>1</v>
      </c>
    </row>
    <row r="81" spans="1:4" x14ac:dyDescent="0.25">
      <c r="A81" s="1">
        <v>41387</v>
      </c>
      <c r="B81" t="s">
        <v>66</v>
      </c>
      <c r="C81">
        <v>4</v>
      </c>
      <c r="D81">
        <v>1</v>
      </c>
    </row>
    <row r="82" spans="1:4" x14ac:dyDescent="0.25">
      <c r="A82" s="1">
        <v>41387</v>
      </c>
      <c r="B82" t="s">
        <v>67</v>
      </c>
      <c r="C82">
        <v>4</v>
      </c>
      <c r="D82">
        <v>1</v>
      </c>
    </row>
    <row r="83" spans="1:4" x14ac:dyDescent="0.25">
      <c r="A83" s="1">
        <v>41387</v>
      </c>
      <c r="B83" t="s">
        <v>68</v>
      </c>
      <c r="C83">
        <v>4</v>
      </c>
      <c r="D83">
        <v>1</v>
      </c>
    </row>
    <row r="84" spans="1:4" x14ac:dyDescent="0.25">
      <c r="A84" s="1">
        <v>41387</v>
      </c>
      <c r="B84" t="s">
        <v>69</v>
      </c>
      <c r="C84">
        <v>4</v>
      </c>
      <c r="D84">
        <v>1</v>
      </c>
    </row>
    <row r="85" spans="1:4" x14ac:dyDescent="0.25">
      <c r="A85" s="1">
        <v>41387</v>
      </c>
      <c r="B85" t="s">
        <v>70</v>
      </c>
      <c r="C85">
        <v>4</v>
      </c>
      <c r="D85">
        <v>1</v>
      </c>
    </row>
    <row r="86" spans="1:4" x14ac:dyDescent="0.25">
      <c r="A86" s="1">
        <v>41387</v>
      </c>
      <c r="B86" t="s">
        <v>71</v>
      </c>
      <c r="C86">
        <v>4</v>
      </c>
      <c r="D86">
        <v>1</v>
      </c>
    </row>
    <row r="87" spans="1:4" x14ac:dyDescent="0.25">
      <c r="A87" s="1">
        <v>41387</v>
      </c>
      <c r="B87" t="s">
        <v>72</v>
      </c>
      <c r="C87">
        <v>4</v>
      </c>
      <c r="D87">
        <v>1</v>
      </c>
    </row>
    <row r="88" spans="1:4" x14ac:dyDescent="0.25">
      <c r="A88" s="1">
        <v>41387</v>
      </c>
      <c r="B88" t="s">
        <v>73</v>
      </c>
      <c r="C88">
        <v>4</v>
      </c>
      <c r="D88">
        <v>1</v>
      </c>
    </row>
    <row r="89" spans="1:4" x14ac:dyDescent="0.25">
      <c r="A89" s="1">
        <v>41387</v>
      </c>
      <c r="B89" t="s">
        <v>74</v>
      </c>
      <c r="C89">
        <v>4</v>
      </c>
      <c r="D89">
        <v>1</v>
      </c>
    </row>
    <row r="90" spans="1:4" x14ac:dyDescent="0.25">
      <c r="A90" s="1">
        <v>41414</v>
      </c>
      <c r="B90" t="s">
        <v>12</v>
      </c>
      <c r="C90">
        <v>5</v>
      </c>
      <c r="D90">
        <v>1</v>
      </c>
    </row>
    <row r="91" spans="1:4" x14ac:dyDescent="0.25">
      <c r="A91" s="1">
        <v>41414</v>
      </c>
      <c r="B91" t="s">
        <v>13</v>
      </c>
      <c r="C91">
        <v>5</v>
      </c>
      <c r="D91">
        <v>1</v>
      </c>
    </row>
    <row r="92" spans="1:4" x14ac:dyDescent="0.25">
      <c r="A92" s="1">
        <v>41414</v>
      </c>
      <c r="B92" t="s">
        <v>29</v>
      </c>
      <c r="C92">
        <v>5</v>
      </c>
      <c r="D92">
        <v>1</v>
      </c>
    </row>
    <row r="93" spans="1:4" x14ac:dyDescent="0.25">
      <c r="A93" s="1">
        <v>41414</v>
      </c>
      <c r="B93" t="s">
        <v>45</v>
      </c>
      <c r="C93">
        <v>5</v>
      </c>
      <c r="D93">
        <v>1</v>
      </c>
    </row>
    <row r="94" spans="1:4" x14ac:dyDescent="0.25">
      <c r="A94" s="1">
        <v>41414</v>
      </c>
      <c r="B94" t="s">
        <v>51</v>
      </c>
      <c r="C94">
        <v>5</v>
      </c>
      <c r="D94">
        <v>1</v>
      </c>
    </row>
    <row r="95" spans="1:4" x14ac:dyDescent="0.25">
      <c r="A95" s="1">
        <v>41414</v>
      </c>
      <c r="B95" t="s">
        <v>67</v>
      </c>
      <c r="C95">
        <v>5</v>
      </c>
      <c r="D95">
        <v>1</v>
      </c>
    </row>
    <row r="96" spans="1:4" x14ac:dyDescent="0.25">
      <c r="A96" s="1">
        <v>41414</v>
      </c>
      <c r="B96" t="s">
        <v>70</v>
      </c>
      <c r="C96">
        <v>5</v>
      </c>
      <c r="D96">
        <v>1</v>
      </c>
    </row>
    <row r="97" spans="1:4" x14ac:dyDescent="0.25">
      <c r="A97" s="1">
        <v>41414</v>
      </c>
      <c r="B97" t="s">
        <v>75</v>
      </c>
      <c r="C97">
        <v>5</v>
      </c>
      <c r="D97">
        <v>1</v>
      </c>
    </row>
    <row r="98" spans="1:4" x14ac:dyDescent="0.25">
      <c r="A98" s="1">
        <v>41414</v>
      </c>
      <c r="B98" t="s">
        <v>76</v>
      </c>
      <c r="C98">
        <v>5</v>
      </c>
      <c r="D98">
        <v>1</v>
      </c>
    </row>
    <row r="99" spans="1:4" x14ac:dyDescent="0.25">
      <c r="A99" s="1">
        <v>41414</v>
      </c>
      <c r="B99" t="s">
        <v>77</v>
      </c>
      <c r="C99">
        <v>5</v>
      </c>
      <c r="D99">
        <v>1</v>
      </c>
    </row>
    <row r="100" spans="1:4" x14ac:dyDescent="0.25">
      <c r="A100" s="1">
        <v>41414</v>
      </c>
      <c r="B100" t="s">
        <v>78</v>
      </c>
      <c r="C100">
        <v>5</v>
      </c>
      <c r="D100">
        <v>1</v>
      </c>
    </row>
    <row r="101" spans="1:4" x14ac:dyDescent="0.25">
      <c r="A101" s="1">
        <v>41414</v>
      </c>
      <c r="B101" t="s">
        <v>79</v>
      </c>
      <c r="C101">
        <v>5</v>
      </c>
      <c r="D101">
        <v>1</v>
      </c>
    </row>
    <row r="102" spans="1:4" x14ac:dyDescent="0.25">
      <c r="A102" s="1">
        <v>41414</v>
      </c>
      <c r="B102" t="s">
        <v>80</v>
      </c>
      <c r="C102">
        <v>5</v>
      </c>
      <c r="D102">
        <v>1</v>
      </c>
    </row>
    <row r="103" spans="1:4" x14ac:dyDescent="0.25">
      <c r="A103" s="1">
        <v>41414</v>
      </c>
      <c r="B103" t="s">
        <v>81</v>
      </c>
      <c r="C103">
        <v>5</v>
      </c>
      <c r="D103">
        <v>1</v>
      </c>
    </row>
    <row r="104" spans="1:4" x14ac:dyDescent="0.25">
      <c r="A104" s="1">
        <v>41414</v>
      </c>
      <c r="B104" t="s">
        <v>82</v>
      </c>
      <c r="C104">
        <v>5</v>
      </c>
      <c r="D104">
        <v>1</v>
      </c>
    </row>
    <row r="105" spans="1:4" x14ac:dyDescent="0.25">
      <c r="A105" s="1">
        <v>41414</v>
      </c>
      <c r="B105" t="s">
        <v>83</v>
      </c>
      <c r="C105">
        <v>5</v>
      </c>
      <c r="D105">
        <v>1</v>
      </c>
    </row>
    <row r="106" spans="1:4" x14ac:dyDescent="0.25">
      <c r="A106" s="1">
        <v>41414</v>
      </c>
      <c r="B106" t="s">
        <v>84</v>
      </c>
      <c r="C106">
        <v>5</v>
      </c>
      <c r="D106">
        <v>1</v>
      </c>
    </row>
    <row r="107" spans="1:4" x14ac:dyDescent="0.25">
      <c r="A107" s="1">
        <v>41414</v>
      </c>
      <c r="B107" t="s">
        <v>85</v>
      </c>
      <c r="C107">
        <v>5</v>
      </c>
      <c r="D107">
        <v>1</v>
      </c>
    </row>
    <row r="108" spans="1:4" x14ac:dyDescent="0.25">
      <c r="A108" s="1">
        <v>41414</v>
      </c>
      <c r="B108" t="s">
        <v>86</v>
      </c>
      <c r="C108">
        <v>5</v>
      </c>
      <c r="D108">
        <v>1</v>
      </c>
    </row>
    <row r="109" spans="1:4" x14ac:dyDescent="0.25">
      <c r="A109" s="1">
        <v>41414</v>
      </c>
      <c r="B109" t="s">
        <v>87</v>
      </c>
      <c r="C109">
        <v>5</v>
      </c>
      <c r="D109">
        <v>1</v>
      </c>
    </row>
    <row r="110" spans="1:4" x14ac:dyDescent="0.25">
      <c r="A110" s="1">
        <v>41414</v>
      </c>
      <c r="B110" t="s">
        <v>88</v>
      </c>
      <c r="C110">
        <v>5</v>
      </c>
      <c r="D110">
        <v>1</v>
      </c>
    </row>
    <row r="111" spans="1:4" x14ac:dyDescent="0.25">
      <c r="A111" s="1">
        <v>41414</v>
      </c>
      <c r="B111" t="s">
        <v>89</v>
      </c>
      <c r="C111">
        <v>5</v>
      </c>
      <c r="D111">
        <v>1</v>
      </c>
    </row>
    <row r="112" spans="1:4" x14ac:dyDescent="0.25">
      <c r="A112" s="1">
        <v>41414</v>
      </c>
      <c r="B112" t="s">
        <v>90</v>
      </c>
      <c r="C112">
        <v>5</v>
      </c>
      <c r="D112">
        <v>1</v>
      </c>
    </row>
    <row r="113" spans="1:4" x14ac:dyDescent="0.25">
      <c r="A113" s="1">
        <v>41414</v>
      </c>
      <c r="B113" t="s">
        <v>91</v>
      </c>
      <c r="C113">
        <v>5</v>
      </c>
      <c r="D113">
        <v>1</v>
      </c>
    </row>
    <row r="114" spans="1:4" x14ac:dyDescent="0.25">
      <c r="A114" s="1">
        <v>41414</v>
      </c>
      <c r="B114" t="s">
        <v>92</v>
      </c>
      <c r="C114">
        <v>5</v>
      </c>
      <c r="D114">
        <v>1</v>
      </c>
    </row>
    <row r="115" spans="1:4" x14ac:dyDescent="0.25">
      <c r="A115" s="1">
        <v>41415</v>
      </c>
      <c r="B115" t="s">
        <v>15</v>
      </c>
      <c r="C115">
        <v>5</v>
      </c>
      <c r="D115">
        <v>1</v>
      </c>
    </row>
    <row r="116" spans="1:4" x14ac:dyDescent="0.25">
      <c r="A116" s="1">
        <v>41415</v>
      </c>
      <c r="B116" t="s">
        <v>21</v>
      </c>
      <c r="C116">
        <v>5</v>
      </c>
      <c r="D116">
        <v>1</v>
      </c>
    </row>
    <row r="117" spans="1:4" x14ac:dyDescent="0.25">
      <c r="A117" s="1">
        <v>41415</v>
      </c>
      <c r="B117" t="s">
        <v>45</v>
      </c>
      <c r="C117">
        <v>5</v>
      </c>
      <c r="D117">
        <v>1</v>
      </c>
    </row>
    <row r="118" spans="1:4" x14ac:dyDescent="0.25">
      <c r="A118" s="1">
        <v>41415</v>
      </c>
      <c r="B118" t="s">
        <v>46</v>
      </c>
      <c r="C118">
        <v>5</v>
      </c>
      <c r="D118">
        <v>1</v>
      </c>
    </row>
    <row r="119" spans="1:4" x14ac:dyDescent="0.25">
      <c r="A119" s="1">
        <v>41415</v>
      </c>
      <c r="B119" t="s">
        <v>50</v>
      </c>
      <c r="C119">
        <v>5</v>
      </c>
      <c r="D119">
        <v>1</v>
      </c>
    </row>
    <row r="120" spans="1:4" x14ac:dyDescent="0.25">
      <c r="A120" s="1">
        <v>41415</v>
      </c>
      <c r="B120" t="s">
        <v>57</v>
      </c>
      <c r="C120">
        <v>5</v>
      </c>
      <c r="D120">
        <v>1</v>
      </c>
    </row>
    <row r="121" spans="1:4" x14ac:dyDescent="0.25">
      <c r="A121" s="1">
        <v>41415</v>
      </c>
      <c r="B121" t="s">
        <v>59</v>
      </c>
      <c r="C121">
        <v>5</v>
      </c>
      <c r="D121">
        <v>1</v>
      </c>
    </row>
    <row r="122" spans="1:4" x14ac:dyDescent="0.25">
      <c r="A122" s="1">
        <v>41415</v>
      </c>
      <c r="B122" t="s">
        <v>67</v>
      </c>
      <c r="C122">
        <v>5</v>
      </c>
      <c r="D122">
        <v>1</v>
      </c>
    </row>
    <row r="123" spans="1:4" x14ac:dyDescent="0.25">
      <c r="A123" s="1">
        <v>41415</v>
      </c>
      <c r="B123" t="s">
        <v>71</v>
      </c>
      <c r="C123">
        <v>5</v>
      </c>
      <c r="D123">
        <v>1</v>
      </c>
    </row>
    <row r="124" spans="1:4" x14ac:dyDescent="0.25">
      <c r="A124" s="1">
        <v>41415</v>
      </c>
      <c r="B124" t="s">
        <v>87</v>
      </c>
      <c r="C124">
        <v>5</v>
      </c>
      <c r="D124">
        <v>1</v>
      </c>
    </row>
    <row r="125" spans="1:4" x14ac:dyDescent="0.25">
      <c r="A125" s="1">
        <v>41415</v>
      </c>
      <c r="B125" t="s">
        <v>93</v>
      </c>
      <c r="C125">
        <v>5</v>
      </c>
      <c r="D125">
        <v>1</v>
      </c>
    </row>
    <row r="126" spans="1:4" x14ac:dyDescent="0.25">
      <c r="A126" s="1">
        <v>41415</v>
      </c>
      <c r="B126" t="s">
        <v>94</v>
      </c>
      <c r="C126">
        <v>5</v>
      </c>
      <c r="D126">
        <v>1</v>
      </c>
    </row>
    <row r="127" spans="1:4" x14ac:dyDescent="0.25">
      <c r="A127" s="1">
        <v>41415</v>
      </c>
      <c r="B127" t="s">
        <v>95</v>
      </c>
      <c r="C127">
        <v>5</v>
      </c>
      <c r="D127">
        <v>1</v>
      </c>
    </row>
    <row r="128" spans="1:4" x14ac:dyDescent="0.25">
      <c r="A128" s="1">
        <v>41415</v>
      </c>
      <c r="B128" t="s">
        <v>96</v>
      </c>
      <c r="C128">
        <v>5</v>
      </c>
      <c r="D128">
        <v>1</v>
      </c>
    </row>
    <row r="129" spans="1:4" x14ac:dyDescent="0.25">
      <c r="A129" s="1">
        <v>41415</v>
      </c>
      <c r="B129" t="s">
        <v>97</v>
      </c>
      <c r="C129">
        <v>5</v>
      </c>
      <c r="D129">
        <v>1</v>
      </c>
    </row>
    <row r="130" spans="1:4" x14ac:dyDescent="0.25">
      <c r="A130" s="1">
        <v>41415</v>
      </c>
      <c r="B130" t="s">
        <v>98</v>
      </c>
      <c r="C130">
        <v>5</v>
      </c>
      <c r="D130">
        <v>1</v>
      </c>
    </row>
    <row r="131" spans="1:4" x14ac:dyDescent="0.25">
      <c r="A131" s="1">
        <v>41415</v>
      </c>
      <c r="B131" t="s">
        <v>99</v>
      </c>
      <c r="C131">
        <v>5</v>
      </c>
      <c r="D131">
        <v>1</v>
      </c>
    </row>
    <row r="132" spans="1:4" x14ac:dyDescent="0.25">
      <c r="A132" s="1">
        <v>41415</v>
      </c>
      <c r="B132" t="s">
        <v>100</v>
      </c>
      <c r="C132">
        <v>5</v>
      </c>
      <c r="D132">
        <v>1</v>
      </c>
    </row>
    <row r="133" spans="1:4" x14ac:dyDescent="0.25">
      <c r="A133" s="1">
        <v>41415</v>
      </c>
      <c r="B133" t="s">
        <v>101</v>
      </c>
      <c r="C133">
        <v>5</v>
      </c>
      <c r="D133">
        <v>1</v>
      </c>
    </row>
    <row r="134" spans="1:4" x14ac:dyDescent="0.25">
      <c r="A134" s="1">
        <v>41415</v>
      </c>
      <c r="B134" t="s">
        <v>102</v>
      </c>
      <c r="C134">
        <v>5</v>
      </c>
      <c r="D134">
        <v>1</v>
      </c>
    </row>
    <row r="135" spans="1:4" x14ac:dyDescent="0.25">
      <c r="A135" s="1">
        <v>41415</v>
      </c>
      <c r="B135" t="s">
        <v>103</v>
      </c>
      <c r="C135">
        <v>5</v>
      </c>
      <c r="D135">
        <v>1</v>
      </c>
    </row>
    <row r="136" spans="1:4" x14ac:dyDescent="0.25">
      <c r="A136" s="1">
        <v>41415</v>
      </c>
      <c r="B136" t="s">
        <v>104</v>
      </c>
      <c r="C136">
        <v>5</v>
      </c>
      <c r="D136">
        <v>1</v>
      </c>
    </row>
    <row r="137" spans="1:4" x14ac:dyDescent="0.25">
      <c r="A137" s="1">
        <v>41415</v>
      </c>
      <c r="B137" t="s">
        <v>105</v>
      </c>
      <c r="C137">
        <v>5</v>
      </c>
      <c r="D137">
        <v>1</v>
      </c>
    </row>
    <row r="138" spans="1:4" x14ac:dyDescent="0.25">
      <c r="A138" s="1">
        <v>41415</v>
      </c>
      <c r="B138" t="s">
        <v>106</v>
      </c>
      <c r="C138">
        <v>5</v>
      </c>
      <c r="D138">
        <v>1</v>
      </c>
    </row>
    <row r="139" spans="1:4" x14ac:dyDescent="0.25">
      <c r="A139" s="1">
        <v>41415</v>
      </c>
      <c r="B139" t="s">
        <v>107</v>
      </c>
      <c r="C139">
        <v>5</v>
      </c>
      <c r="D139">
        <v>1</v>
      </c>
    </row>
    <row r="140" spans="1:4" x14ac:dyDescent="0.25">
      <c r="A140" s="1">
        <v>41415</v>
      </c>
      <c r="B140" t="s">
        <v>108</v>
      </c>
      <c r="C140">
        <v>5</v>
      </c>
      <c r="D140">
        <v>1</v>
      </c>
    </row>
    <row r="141" spans="1:4" x14ac:dyDescent="0.25">
      <c r="A141" s="1">
        <v>41415</v>
      </c>
      <c r="B141" t="s">
        <v>109</v>
      </c>
      <c r="C141">
        <v>5</v>
      </c>
      <c r="D141">
        <v>1</v>
      </c>
    </row>
    <row r="142" spans="1:4" x14ac:dyDescent="0.25">
      <c r="A142" s="1">
        <v>41415</v>
      </c>
      <c r="B142" t="s">
        <v>110</v>
      </c>
      <c r="C142">
        <v>5</v>
      </c>
      <c r="D142">
        <v>1</v>
      </c>
    </row>
    <row r="143" spans="1:4" x14ac:dyDescent="0.25">
      <c r="A143" s="1">
        <v>41415</v>
      </c>
      <c r="B143" t="s">
        <v>111</v>
      </c>
      <c r="C143">
        <v>5</v>
      </c>
      <c r="D143">
        <v>1</v>
      </c>
    </row>
    <row r="144" spans="1:4" x14ac:dyDescent="0.25">
      <c r="A144" s="1">
        <v>41415</v>
      </c>
      <c r="B144" t="s">
        <v>112</v>
      </c>
      <c r="C144">
        <v>5</v>
      </c>
      <c r="D144">
        <v>1</v>
      </c>
    </row>
    <row r="145" spans="1:4" x14ac:dyDescent="0.25">
      <c r="A145" s="1">
        <v>41415</v>
      </c>
      <c r="B145" t="s">
        <v>113</v>
      </c>
      <c r="C145">
        <v>5</v>
      </c>
      <c r="D145">
        <v>1</v>
      </c>
    </row>
    <row r="146" spans="1:4" x14ac:dyDescent="0.25">
      <c r="A146" s="1">
        <v>41415</v>
      </c>
      <c r="B146" t="s">
        <v>114</v>
      </c>
      <c r="C146">
        <v>5</v>
      </c>
      <c r="D146">
        <v>1</v>
      </c>
    </row>
    <row r="147" spans="1:4" x14ac:dyDescent="0.25">
      <c r="A147" s="1">
        <v>41415</v>
      </c>
      <c r="B147" t="s">
        <v>115</v>
      </c>
      <c r="C147">
        <v>5</v>
      </c>
      <c r="D147">
        <v>1</v>
      </c>
    </row>
    <row r="148" spans="1:4" x14ac:dyDescent="0.25">
      <c r="A148" s="1">
        <v>41415</v>
      </c>
      <c r="B148" t="s">
        <v>116</v>
      </c>
      <c r="C148">
        <v>5</v>
      </c>
      <c r="D148">
        <v>1</v>
      </c>
    </row>
    <row r="149" spans="1:4" x14ac:dyDescent="0.25">
      <c r="A149" s="1">
        <v>41415</v>
      </c>
      <c r="B149" t="s">
        <v>117</v>
      </c>
      <c r="C149">
        <v>5</v>
      </c>
      <c r="D149">
        <v>1</v>
      </c>
    </row>
    <row r="150" spans="1:4" x14ac:dyDescent="0.25">
      <c r="A150" s="1">
        <v>41415</v>
      </c>
      <c r="B150" t="s">
        <v>118</v>
      </c>
      <c r="C150">
        <v>5</v>
      </c>
      <c r="D150">
        <v>1</v>
      </c>
    </row>
    <row r="151" spans="1:4" x14ac:dyDescent="0.25">
      <c r="A151" s="1">
        <v>41415</v>
      </c>
      <c r="B151" t="s">
        <v>119</v>
      </c>
      <c r="C151">
        <v>5</v>
      </c>
      <c r="D151">
        <v>1</v>
      </c>
    </row>
    <row r="152" spans="1:4" x14ac:dyDescent="0.25">
      <c r="A152" s="1">
        <v>41415</v>
      </c>
      <c r="B152" t="s">
        <v>120</v>
      </c>
      <c r="C152">
        <v>5</v>
      </c>
      <c r="D152">
        <v>1</v>
      </c>
    </row>
    <row r="153" spans="1:4" x14ac:dyDescent="0.25">
      <c r="A153" s="1">
        <v>41415</v>
      </c>
      <c r="B153" t="s">
        <v>121</v>
      </c>
      <c r="C153">
        <v>5</v>
      </c>
      <c r="D153">
        <v>1</v>
      </c>
    </row>
    <row r="154" spans="1:4" x14ac:dyDescent="0.25">
      <c r="A154" s="1">
        <v>41416</v>
      </c>
      <c r="B154" t="s">
        <v>14</v>
      </c>
      <c r="C154">
        <v>5</v>
      </c>
      <c r="D154">
        <v>1</v>
      </c>
    </row>
    <row r="155" spans="1:4" x14ac:dyDescent="0.25">
      <c r="A155" s="1">
        <v>41416</v>
      </c>
      <c r="B155" t="s">
        <v>15</v>
      </c>
      <c r="C155">
        <v>5</v>
      </c>
      <c r="D155">
        <v>1</v>
      </c>
    </row>
    <row r="156" spans="1:4" x14ac:dyDescent="0.25">
      <c r="A156" s="1">
        <v>41416</v>
      </c>
      <c r="B156" t="s">
        <v>24</v>
      </c>
      <c r="C156">
        <v>5</v>
      </c>
      <c r="D156">
        <v>1</v>
      </c>
    </row>
    <row r="157" spans="1:4" x14ac:dyDescent="0.25">
      <c r="A157" s="1">
        <v>41416</v>
      </c>
      <c r="B157" t="s">
        <v>31</v>
      </c>
      <c r="C157">
        <v>5</v>
      </c>
      <c r="D157">
        <v>1</v>
      </c>
    </row>
    <row r="158" spans="1:4" x14ac:dyDescent="0.25">
      <c r="A158" s="1">
        <v>41416</v>
      </c>
      <c r="B158" t="s">
        <v>33</v>
      </c>
      <c r="C158">
        <v>5</v>
      </c>
      <c r="D158">
        <v>1</v>
      </c>
    </row>
    <row r="159" spans="1:4" x14ac:dyDescent="0.25">
      <c r="A159" s="1">
        <v>41416</v>
      </c>
      <c r="B159" t="s">
        <v>36</v>
      </c>
      <c r="C159">
        <v>5</v>
      </c>
      <c r="D159">
        <v>1</v>
      </c>
    </row>
    <row r="160" spans="1:4" x14ac:dyDescent="0.25">
      <c r="A160" s="1">
        <v>41416</v>
      </c>
      <c r="B160" t="s">
        <v>42</v>
      </c>
      <c r="C160">
        <v>5</v>
      </c>
      <c r="D160">
        <v>1</v>
      </c>
    </row>
    <row r="161" spans="1:4" x14ac:dyDescent="0.25">
      <c r="A161" s="1">
        <v>41416</v>
      </c>
      <c r="B161" t="s">
        <v>43</v>
      </c>
      <c r="C161">
        <v>5</v>
      </c>
      <c r="D161">
        <v>1</v>
      </c>
    </row>
    <row r="162" spans="1:4" x14ac:dyDescent="0.25">
      <c r="A162" s="1">
        <v>41416</v>
      </c>
      <c r="B162" t="s">
        <v>54</v>
      </c>
      <c r="C162">
        <v>5</v>
      </c>
      <c r="D162">
        <v>1</v>
      </c>
    </row>
    <row r="163" spans="1:4" x14ac:dyDescent="0.25">
      <c r="A163" s="1">
        <v>41416</v>
      </c>
      <c r="B163" t="s">
        <v>57</v>
      </c>
      <c r="C163">
        <v>5</v>
      </c>
      <c r="D163">
        <v>1</v>
      </c>
    </row>
    <row r="164" spans="1:4" x14ac:dyDescent="0.25">
      <c r="A164" s="1">
        <v>41416</v>
      </c>
      <c r="B164" t="s">
        <v>66</v>
      </c>
      <c r="C164">
        <v>5</v>
      </c>
      <c r="D164">
        <v>1</v>
      </c>
    </row>
    <row r="165" spans="1:4" x14ac:dyDescent="0.25">
      <c r="A165" s="1">
        <v>41416</v>
      </c>
      <c r="B165" t="s">
        <v>78</v>
      </c>
      <c r="C165">
        <v>5</v>
      </c>
      <c r="D165">
        <v>1</v>
      </c>
    </row>
    <row r="166" spans="1:4" x14ac:dyDescent="0.25">
      <c r="A166" s="1">
        <v>41416</v>
      </c>
      <c r="B166" t="s">
        <v>81</v>
      </c>
      <c r="C166">
        <v>5</v>
      </c>
      <c r="D166">
        <v>1</v>
      </c>
    </row>
    <row r="167" spans="1:4" x14ac:dyDescent="0.25">
      <c r="A167" s="1">
        <v>41416</v>
      </c>
      <c r="B167" t="s">
        <v>82</v>
      </c>
      <c r="C167">
        <v>5</v>
      </c>
      <c r="D167">
        <v>1</v>
      </c>
    </row>
    <row r="168" spans="1:4" x14ac:dyDescent="0.25">
      <c r="A168" s="1">
        <v>41416</v>
      </c>
      <c r="B168" t="s">
        <v>91</v>
      </c>
      <c r="C168">
        <v>5</v>
      </c>
      <c r="D168">
        <v>1</v>
      </c>
    </row>
    <row r="169" spans="1:4" x14ac:dyDescent="0.25">
      <c r="A169" s="1">
        <v>41416</v>
      </c>
      <c r="B169" t="s">
        <v>92</v>
      </c>
      <c r="C169">
        <v>5</v>
      </c>
      <c r="D169">
        <v>1</v>
      </c>
    </row>
    <row r="170" spans="1:4" x14ac:dyDescent="0.25">
      <c r="A170" s="1">
        <v>41416</v>
      </c>
      <c r="B170" t="s">
        <v>95</v>
      </c>
      <c r="C170">
        <v>5</v>
      </c>
      <c r="D170">
        <v>1</v>
      </c>
    </row>
    <row r="171" spans="1:4" x14ac:dyDescent="0.25">
      <c r="A171" s="1">
        <v>41416</v>
      </c>
      <c r="B171" t="s">
        <v>101</v>
      </c>
      <c r="C171">
        <v>5</v>
      </c>
      <c r="D171">
        <v>1</v>
      </c>
    </row>
    <row r="172" spans="1:4" x14ac:dyDescent="0.25">
      <c r="A172" s="1">
        <v>41416</v>
      </c>
      <c r="B172" t="s">
        <v>110</v>
      </c>
      <c r="C172">
        <v>5</v>
      </c>
      <c r="D172">
        <v>1</v>
      </c>
    </row>
    <row r="173" spans="1:4" x14ac:dyDescent="0.25">
      <c r="A173" s="1">
        <v>41416</v>
      </c>
      <c r="B173" t="s">
        <v>113</v>
      </c>
      <c r="C173">
        <v>5</v>
      </c>
      <c r="D173">
        <v>1</v>
      </c>
    </row>
    <row r="174" spans="1:4" x14ac:dyDescent="0.25">
      <c r="A174" s="1">
        <v>41416</v>
      </c>
      <c r="B174" t="s">
        <v>122</v>
      </c>
      <c r="C174">
        <v>5</v>
      </c>
      <c r="D174">
        <v>1</v>
      </c>
    </row>
    <row r="175" spans="1:4" x14ac:dyDescent="0.25">
      <c r="A175" s="1">
        <v>41416</v>
      </c>
      <c r="B175" t="s">
        <v>123</v>
      </c>
      <c r="C175">
        <v>5</v>
      </c>
      <c r="D175">
        <v>1</v>
      </c>
    </row>
    <row r="176" spans="1:4" x14ac:dyDescent="0.25">
      <c r="A176" s="1">
        <v>41416</v>
      </c>
      <c r="B176" t="s">
        <v>124</v>
      </c>
      <c r="C176">
        <v>5</v>
      </c>
      <c r="D176">
        <v>1</v>
      </c>
    </row>
    <row r="177" spans="1:4" x14ac:dyDescent="0.25">
      <c r="A177" s="1">
        <v>41416</v>
      </c>
      <c r="B177" t="s">
        <v>125</v>
      </c>
      <c r="C177">
        <v>5</v>
      </c>
      <c r="D177">
        <v>1</v>
      </c>
    </row>
    <row r="178" spans="1:4" x14ac:dyDescent="0.25">
      <c r="A178" s="1">
        <v>41416</v>
      </c>
      <c r="B178" t="s">
        <v>126</v>
      </c>
      <c r="C178">
        <v>5</v>
      </c>
      <c r="D178">
        <v>1</v>
      </c>
    </row>
    <row r="179" spans="1:4" x14ac:dyDescent="0.25">
      <c r="A179" s="1">
        <v>41416</v>
      </c>
      <c r="B179" t="s">
        <v>127</v>
      </c>
      <c r="C179">
        <v>5</v>
      </c>
      <c r="D179">
        <v>1</v>
      </c>
    </row>
    <row r="180" spans="1:4" x14ac:dyDescent="0.25">
      <c r="A180" s="1">
        <v>41416</v>
      </c>
      <c r="B180" t="s">
        <v>128</v>
      </c>
      <c r="C180">
        <v>5</v>
      </c>
      <c r="D180">
        <v>1</v>
      </c>
    </row>
    <row r="181" spans="1:4" x14ac:dyDescent="0.25">
      <c r="A181" s="1">
        <v>41416</v>
      </c>
      <c r="B181" t="s">
        <v>129</v>
      </c>
      <c r="C181">
        <v>5</v>
      </c>
      <c r="D181">
        <v>1</v>
      </c>
    </row>
    <row r="182" spans="1:4" x14ac:dyDescent="0.25">
      <c r="A182" s="1">
        <v>41416</v>
      </c>
      <c r="B182" t="s">
        <v>130</v>
      </c>
      <c r="C182">
        <v>5</v>
      </c>
      <c r="D182">
        <v>1</v>
      </c>
    </row>
    <row r="183" spans="1:4" x14ac:dyDescent="0.25">
      <c r="A183" s="1">
        <v>41416</v>
      </c>
      <c r="B183" t="s">
        <v>131</v>
      </c>
      <c r="C183">
        <v>5</v>
      </c>
      <c r="D183">
        <v>1</v>
      </c>
    </row>
    <row r="184" spans="1:4" x14ac:dyDescent="0.25">
      <c r="A184" s="1">
        <v>41416</v>
      </c>
      <c r="B184" t="s">
        <v>132</v>
      </c>
      <c r="C184">
        <v>5</v>
      </c>
      <c r="D184">
        <v>1</v>
      </c>
    </row>
    <row r="185" spans="1:4" x14ac:dyDescent="0.25">
      <c r="A185" s="1">
        <v>41416</v>
      </c>
      <c r="B185" t="s">
        <v>133</v>
      </c>
      <c r="C185">
        <v>5</v>
      </c>
      <c r="D185">
        <v>1</v>
      </c>
    </row>
    <row r="186" spans="1:4" x14ac:dyDescent="0.25">
      <c r="A186" s="1">
        <v>41416</v>
      </c>
      <c r="B186" t="s">
        <v>134</v>
      </c>
      <c r="C186">
        <v>5</v>
      </c>
      <c r="D186">
        <v>1</v>
      </c>
    </row>
    <row r="187" spans="1:4" x14ac:dyDescent="0.25">
      <c r="A187" s="1">
        <v>41416</v>
      </c>
      <c r="B187" t="s">
        <v>135</v>
      </c>
      <c r="C187">
        <v>5</v>
      </c>
      <c r="D187">
        <v>1</v>
      </c>
    </row>
    <row r="188" spans="1:4" x14ac:dyDescent="0.25">
      <c r="A188" s="1">
        <v>41416</v>
      </c>
      <c r="B188" t="s">
        <v>136</v>
      </c>
      <c r="C188">
        <v>5</v>
      </c>
      <c r="D188">
        <v>1</v>
      </c>
    </row>
    <row r="189" spans="1:4" x14ac:dyDescent="0.25">
      <c r="A189" s="1">
        <v>41416</v>
      </c>
      <c r="B189" t="s">
        <v>137</v>
      </c>
      <c r="C189">
        <v>5</v>
      </c>
      <c r="D189">
        <v>1</v>
      </c>
    </row>
    <row r="190" spans="1:4" x14ac:dyDescent="0.25">
      <c r="A190" s="1">
        <v>41416</v>
      </c>
      <c r="B190" t="s">
        <v>138</v>
      </c>
      <c r="C190">
        <v>5</v>
      </c>
      <c r="D190">
        <v>1</v>
      </c>
    </row>
    <row r="191" spans="1:4" x14ac:dyDescent="0.25">
      <c r="A191" s="1">
        <v>41416</v>
      </c>
      <c r="B191" t="s">
        <v>139</v>
      </c>
      <c r="C191">
        <v>5</v>
      </c>
      <c r="D191">
        <v>1</v>
      </c>
    </row>
    <row r="192" spans="1:4" x14ac:dyDescent="0.25">
      <c r="A192" s="1">
        <v>41416</v>
      </c>
      <c r="B192" t="s">
        <v>140</v>
      </c>
      <c r="C192">
        <v>5</v>
      </c>
      <c r="D192">
        <v>1</v>
      </c>
    </row>
    <row r="193" spans="1:4" x14ac:dyDescent="0.25">
      <c r="A193" s="1">
        <v>41416</v>
      </c>
      <c r="B193" t="s">
        <v>141</v>
      </c>
      <c r="C193">
        <v>5</v>
      </c>
      <c r="D193">
        <v>1</v>
      </c>
    </row>
    <row r="194" spans="1:4" x14ac:dyDescent="0.25">
      <c r="A194" s="1">
        <v>41416</v>
      </c>
      <c r="B194" t="s">
        <v>142</v>
      </c>
      <c r="C194">
        <v>5</v>
      </c>
      <c r="D194">
        <v>1</v>
      </c>
    </row>
    <row r="195" spans="1:4" x14ac:dyDescent="0.25">
      <c r="A195" s="1">
        <v>41416</v>
      </c>
      <c r="B195" t="s">
        <v>143</v>
      </c>
      <c r="C195">
        <v>5</v>
      </c>
      <c r="D195">
        <v>1</v>
      </c>
    </row>
    <row r="196" spans="1:4" x14ac:dyDescent="0.25">
      <c r="A196" s="1">
        <v>41416</v>
      </c>
      <c r="B196" t="s">
        <v>144</v>
      </c>
      <c r="C196">
        <v>5</v>
      </c>
      <c r="D196">
        <v>1</v>
      </c>
    </row>
    <row r="197" spans="1:4" x14ac:dyDescent="0.25">
      <c r="A197" s="1">
        <v>41416</v>
      </c>
      <c r="B197" t="s">
        <v>145</v>
      </c>
      <c r="C197">
        <v>5</v>
      </c>
      <c r="D197">
        <v>1</v>
      </c>
    </row>
    <row r="198" spans="1:4" x14ac:dyDescent="0.25">
      <c r="A198" s="1">
        <v>41416</v>
      </c>
      <c r="B198" t="s">
        <v>146</v>
      </c>
      <c r="C198">
        <v>5</v>
      </c>
      <c r="D198">
        <v>1</v>
      </c>
    </row>
    <row r="199" spans="1:4" x14ac:dyDescent="0.25">
      <c r="A199" s="1">
        <v>41416</v>
      </c>
      <c r="B199" t="s">
        <v>147</v>
      </c>
      <c r="C199">
        <v>5</v>
      </c>
      <c r="D199">
        <v>1</v>
      </c>
    </row>
    <row r="200" spans="1:4" x14ac:dyDescent="0.25">
      <c r="A200" s="1">
        <v>41416</v>
      </c>
      <c r="B200" t="s">
        <v>148</v>
      </c>
      <c r="C200">
        <v>5</v>
      </c>
      <c r="D200">
        <v>1</v>
      </c>
    </row>
    <row r="201" spans="1:4" x14ac:dyDescent="0.25">
      <c r="A201" s="1">
        <v>41416</v>
      </c>
      <c r="B201" t="s">
        <v>149</v>
      </c>
      <c r="C201">
        <v>5</v>
      </c>
      <c r="D201">
        <v>1</v>
      </c>
    </row>
    <row r="202" spans="1:4" x14ac:dyDescent="0.25">
      <c r="A202" s="1">
        <v>41416</v>
      </c>
      <c r="B202" t="s">
        <v>150</v>
      </c>
      <c r="C202">
        <v>5</v>
      </c>
      <c r="D202">
        <v>1</v>
      </c>
    </row>
    <row r="203" spans="1:4" x14ac:dyDescent="0.25">
      <c r="A203" s="1">
        <v>41449</v>
      </c>
      <c r="B203" t="s">
        <v>7</v>
      </c>
      <c r="C203">
        <v>6</v>
      </c>
      <c r="D203">
        <v>1</v>
      </c>
    </row>
    <row r="204" spans="1:4" x14ac:dyDescent="0.25">
      <c r="A204" s="1">
        <v>41449</v>
      </c>
      <c r="B204" t="s">
        <v>11</v>
      </c>
      <c r="C204">
        <v>6</v>
      </c>
      <c r="D204">
        <v>1</v>
      </c>
    </row>
    <row r="205" spans="1:4" x14ac:dyDescent="0.25">
      <c r="A205" s="1">
        <v>41449</v>
      </c>
      <c r="B205" t="s">
        <v>19</v>
      </c>
      <c r="C205">
        <v>6</v>
      </c>
      <c r="D205">
        <v>1</v>
      </c>
    </row>
    <row r="206" spans="1:4" x14ac:dyDescent="0.25">
      <c r="A206" s="1">
        <v>41449</v>
      </c>
      <c r="B206" t="s">
        <v>37</v>
      </c>
      <c r="C206">
        <v>6</v>
      </c>
      <c r="D206">
        <v>1</v>
      </c>
    </row>
    <row r="207" spans="1:4" x14ac:dyDescent="0.25">
      <c r="A207" s="1">
        <v>41449</v>
      </c>
      <c r="B207" t="s">
        <v>54</v>
      </c>
      <c r="C207">
        <v>6</v>
      </c>
      <c r="D207">
        <v>1</v>
      </c>
    </row>
    <row r="208" spans="1:4" x14ac:dyDescent="0.25">
      <c r="A208" s="1">
        <v>41449</v>
      </c>
      <c r="B208" t="s">
        <v>57</v>
      </c>
      <c r="C208">
        <v>6</v>
      </c>
      <c r="D208">
        <v>1</v>
      </c>
    </row>
    <row r="209" spans="1:4" x14ac:dyDescent="0.25">
      <c r="A209" s="1">
        <v>41449</v>
      </c>
      <c r="B209" t="s">
        <v>67</v>
      </c>
      <c r="C209">
        <v>6</v>
      </c>
      <c r="D209">
        <v>1</v>
      </c>
    </row>
    <row r="210" spans="1:4" x14ac:dyDescent="0.25">
      <c r="A210" s="1">
        <v>41449</v>
      </c>
      <c r="B210" t="s">
        <v>68</v>
      </c>
      <c r="C210">
        <v>6</v>
      </c>
      <c r="D210">
        <v>1</v>
      </c>
    </row>
    <row r="211" spans="1:4" x14ac:dyDescent="0.25">
      <c r="A211" s="1">
        <v>41449</v>
      </c>
      <c r="B211" t="s">
        <v>80</v>
      </c>
      <c r="C211">
        <v>6</v>
      </c>
      <c r="D211">
        <v>1</v>
      </c>
    </row>
    <row r="212" spans="1:4" x14ac:dyDescent="0.25">
      <c r="A212" s="1">
        <v>41449</v>
      </c>
      <c r="B212" t="s">
        <v>91</v>
      </c>
      <c r="C212">
        <v>6</v>
      </c>
      <c r="D212">
        <v>1</v>
      </c>
    </row>
    <row r="213" spans="1:4" x14ac:dyDescent="0.25">
      <c r="A213" s="1">
        <v>41449</v>
      </c>
      <c r="B213" t="s">
        <v>95</v>
      </c>
      <c r="C213">
        <v>6</v>
      </c>
      <c r="D213">
        <v>1</v>
      </c>
    </row>
    <row r="214" spans="1:4" x14ac:dyDescent="0.25">
      <c r="A214" s="1">
        <v>41449</v>
      </c>
      <c r="B214" t="s">
        <v>105</v>
      </c>
      <c r="C214">
        <v>6</v>
      </c>
      <c r="D214">
        <v>1</v>
      </c>
    </row>
    <row r="215" spans="1:4" x14ac:dyDescent="0.25">
      <c r="A215" s="1">
        <v>41449</v>
      </c>
      <c r="B215" t="s">
        <v>107</v>
      </c>
      <c r="C215">
        <v>6</v>
      </c>
      <c r="D215">
        <v>1</v>
      </c>
    </row>
    <row r="216" spans="1:4" x14ac:dyDescent="0.25">
      <c r="A216" s="1">
        <v>41449</v>
      </c>
      <c r="B216" t="s">
        <v>116</v>
      </c>
      <c r="C216">
        <v>6</v>
      </c>
      <c r="D216">
        <v>1</v>
      </c>
    </row>
    <row r="217" spans="1:4" x14ac:dyDescent="0.25">
      <c r="A217" s="1">
        <v>41449</v>
      </c>
      <c r="B217" t="s">
        <v>118</v>
      </c>
      <c r="C217">
        <v>6</v>
      </c>
      <c r="D217">
        <v>1</v>
      </c>
    </row>
    <row r="218" spans="1:4" x14ac:dyDescent="0.25">
      <c r="A218" s="1">
        <v>41449</v>
      </c>
      <c r="B218" t="s">
        <v>122</v>
      </c>
      <c r="C218">
        <v>6</v>
      </c>
      <c r="D218">
        <v>1</v>
      </c>
    </row>
    <row r="219" spans="1:4" x14ac:dyDescent="0.25">
      <c r="A219" s="1">
        <v>41449</v>
      </c>
      <c r="B219" t="s">
        <v>129</v>
      </c>
      <c r="C219">
        <v>6</v>
      </c>
      <c r="D219">
        <v>1</v>
      </c>
    </row>
    <row r="220" spans="1:4" x14ac:dyDescent="0.25">
      <c r="A220" s="1">
        <v>41449</v>
      </c>
      <c r="B220" t="s">
        <v>137</v>
      </c>
      <c r="C220">
        <v>6</v>
      </c>
      <c r="D220">
        <v>1</v>
      </c>
    </row>
    <row r="221" spans="1:4" x14ac:dyDescent="0.25">
      <c r="A221" s="1">
        <v>41449</v>
      </c>
      <c r="B221" t="s">
        <v>140</v>
      </c>
      <c r="C221">
        <v>6</v>
      </c>
      <c r="D221">
        <v>1</v>
      </c>
    </row>
    <row r="222" spans="1:4" x14ac:dyDescent="0.25">
      <c r="A222" s="1">
        <v>41449</v>
      </c>
      <c r="B222" t="s">
        <v>141</v>
      </c>
      <c r="C222">
        <v>6</v>
      </c>
      <c r="D222">
        <v>1</v>
      </c>
    </row>
    <row r="223" spans="1:4" x14ac:dyDescent="0.25">
      <c r="A223" s="1">
        <v>41449</v>
      </c>
      <c r="B223" t="s">
        <v>143</v>
      </c>
      <c r="C223">
        <v>6</v>
      </c>
      <c r="D223">
        <v>1</v>
      </c>
    </row>
    <row r="224" spans="1:4" x14ac:dyDescent="0.25">
      <c r="A224" s="1">
        <v>41449</v>
      </c>
      <c r="B224" t="s">
        <v>144</v>
      </c>
      <c r="C224">
        <v>6</v>
      </c>
      <c r="D224">
        <v>1</v>
      </c>
    </row>
    <row r="225" spans="1:4" x14ac:dyDescent="0.25">
      <c r="A225" s="1">
        <v>41449</v>
      </c>
      <c r="B225" t="s">
        <v>151</v>
      </c>
      <c r="C225">
        <v>6</v>
      </c>
      <c r="D225">
        <v>1</v>
      </c>
    </row>
    <row r="226" spans="1:4" x14ac:dyDescent="0.25">
      <c r="A226" s="1">
        <v>41449</v>
      </c>
      <c r="B226" t="s">
        <v>152</v>
      </c>
      <c r="C226">
        <v>6</v>
      </c>
      <c r="D226">
        <v>1</v>
      </c>
    </row>
    <row r="227" spans="1:4" x14ac:dyDescent="0.25">
      <c r="A227" s="1">
        <v>41449</v>
      </c>
      <c r="B227" t="s">
        <v>153</v>
      </c>
      <c r="C227">
        <v>6</v>
      </c>
      <c r="D227">
        <v>1</v>
      </c>
    </row>
    <row r="228" spans="1:4" x14ac:dyDescent="0.25">
      <c r="A228" s="1">
        <v>41449</v>
      </c>
      <c r="B228" t="s">
        <v>154</v>
      </c>
      <c r="C228">
        <v>6</v>
      </c>
      <c r="D228">
        <v>1</v>
      </c>
    </row>
    <row r="229" spans="1:4" x14ac:dyDescent="0.25">
      <c r="A229" s="1">
        <v>41449</v>
      </c>
      <c r="B229" t="s">
        <v>155</v>
      </c>
      <c r="C229">
        <v>6</v>
      </c>
      <c r="D229">
        <v>1</v>
      </c>
    </row>
    <row r="230" spans="1:4" x14ac:dyDescent="0.25">
      <c r="A230" s="1">
        <v>41449</v>
      </c>
      <c r="B230" t="s">
        <v>156</v>
      </c>
      <c r="C230">
        <v>6</v>
      </c>
      <c r="D230">
        <v>1</v>
      </c>
    </row>
    <row r="231" spans="1:4" x14ac:dyDescent="0.25">
      <c r="A231" s="1">
        <v>41449</v>
      </c>
      <c r="B231" t="s">
        <v>157</v>
      </c>
      <c r="C231">
        <v>6</v>
      </c>
      <c r="D231">
        <v>1</v>
      </c>
    </row>
    <row r="232" spans="1:4" x14ac:dyDescent="0.25">
      <c r="A232" s="1">
        <v>41449</v>
      </c>
      <c r="B232" t="s">
        <v>158</v>
      </c>
      <c r="C232">
        <v>6</v>
      </c>
      <c r="D232">
        <v>1</v>
      </c>
    </row>
    <row r="233" spans="1:4" x14ac:dyDescent="0.25">
      <c r="A233" s="1">
        <v>41449</v>
      </c>
      <c r="B233" t="s">
        <v>159</v>
      </c>
      <c r="C233">
        <v>6</v>
      </c>
      <c r="D233">
        <v>1</v>
      </c>
    </row>
    <row r="234" spans="1:4" x14ac:dyDescent="0.25">
      <c r="A234" s="1">
        <v>41449</v>
      </c>
      <c r="B234" t="s">
        <v>160</v>
      </c>
      <c r="C234">
        <v>6</v>
      </c>
      <c r="D234">
        <v>1</v>
      </c>
    </row>
    <row r="235" spans="1:4" x14ac:dyDescent="0.25">
      <c r="A235" s="1">
        <v>41449</v>
      </c>
      <c r="B235" t="s">
        <v>161</v>
      </c>
      <c r="C235">
        <v>6</v>
      </c>
      <c r="D235">
        <v>1</v>
      </c>
    </row>
    <row r="236" spans="1:4" x14ac:dyDescent="0.25">
      <c r="A236" s="1">
        <v>41449</v>
      </c>
      <c r="B236" t="s">
        <v>162</v>
      </c>
      <c r="C236">
        <v>6</v>
      </c>
      <c r="D236">
        <v>1</v>
      </c>
    </row>
    <row r="237" spans="1:4" x14ac:dyDescent="0.25">
      <c r="A237" s="1">
        <v>41449</v>
      </c>
      <c r="B237" t="s">
        <v>163</v>
      </c>
      <c r="C237">
        <v>6</v>
      </c>
      <c r="D237">
        <v>1</v>
      </c>
    </row>
    <row r="238" spans="1:4" x14ac:dyDescent="0.25">
      <c r="A238" s="1">
        <v>41449</v>
      </c>
      <c r="B238" t="s">
        <v>164</v>
      </c>
      <c r="C238">
        <v>6</v>
      </c>
      <c r="D238">
        <v>1</v>
      </c>
    </row>
    <row r="239" spans="1:4" x14ac:dyDescent="0.25">
      <c r="A239" s="1">
        <v>41449</v>
      </c>
      <c r="B239" t="s">
        <v>165</v>
      </c>
      <c r="C239">
        <v>6</v>
      </c>
      <c r="D239">
        <v>1</v>
      </c>
    </row>
    <row r="240" spans="1:4" x14ac:dyDescent="0.25">
      <c r="A240" s="1">
        <v>41449</v>
      </c>
      <c r="B240" t="s">
        <v>166</v>
      </c>
      <c r="C240">
        <v>6</v>
      </c>
      <c r="D240">
        <v>1</v>
      </c>
    </row>
    <row r="241" spans="1:4" x14ac:dyDescent="0.25">
      <c r="A241" s="1">
        <v>41449</v>
      </c>
      <c r="B241" t="s">
        <v>167</v>
      </c>
      <c r="C241">
        <v>6</v>
      </c>
      <c r="D241">
        <v>1</v>
      </c>
    </row>
    <row r="242" spans="1:4" x14ac:dyDescent="0.25">
      <c r="A242" s="1">
        <v>41449</v>
      </c>
      <c r="B242" t="s">
        <v>168</v>
      </c>
      <c r="C242">
        <v>6</v>
      </c>
      <c r="D242">
        <v>1</v>
      </c>
    </row>
    <row r="243" spans="1:4" x14ac:dyDescent="0.25">
      <c r="A243" s="1">
        <v>41449</v>
      </c>
      <c r="B243" t="s">
        <v>169</v>
      </c>
      <c r="C243">
        <v>6</v>
      </c>
      <c r="D243">
        <v>1</v>
      </c>
    </row>
    <row r="244" spans="1:4" x14ac:dyDescent="0.25">
      <c r="A244" s="1">
        <v>41449</v>
      </c>
      <c r="B244" t="s">
        <v>170</v>
      </c>
      <c r="C244">
        <v>6</v>
      </c>
      <c r="D244">
        <v>1</v>
      </c>
    </row>
    <row r="245" spans="1:4" x14ac:dyDescent="0.25">
      <c r="A245" s="1">
        <v>41449</v>
      </c>
      <c r="B245" t="s">
        <v>171</v>
      </c>
      <c r="C245">
        <v>6</v>
      </c>
      <c r="D245">
        <v>1</v>
      </c>
    </row>
    <row r="246" spans="1:4" x14ac:dyDescent="0.25">
      <c r="A246" s="1">
        <v>41450</v>
      </c>
      <c r="B246" t="s">
        <v>6</v>
      </c>
      <c r="C246">
        <v>6</v>
      </c>
      <c r="D246">
        <v>1</v>
      </c>
    </row>
    <row r="247" spans="1:4" x14ac:dyDescent="0.25">
      <c r="A247" s="1">
        <v>41450</v>
      </c>
      <c r="B247" t="s">
        <v>8</v>
      </c>
      <c r="C247">
        <v>6</v>
      </c>
      <c r="D247">
        <v>1</v>
      </c>
    </row>
    <row r="248" spans="1:4" x14ac:dyDescent="0.25">
      <c r="A248" s="1">
        <v>41450</v>
      </c>
      <c r="B248" t="s">
        <v>17</v>
      </c>
      <c r="C248">
        <v>6</v>
      </c>
      <c r="D248">
        <v>1</v>
      </c>
    </row>
    <row r="249" spans="1:4" x14ac:dyDescent="0.25">
      <c r="A249" s="1">
        <v>41450</v>
      </c>
      <c r="B249" t="s">
        <v>34</v>
      </c>
      <c r="C249">
        <v>6</v>
      </c>
      <c r="D249">
        <v>1</v>
      </c>
    </row>
    <row r="250" spans="1:4" x14ac:dyDescent="0.25">
      <c r="A250" s="1">
        <v>41450</v>
      </c>
      <c r="B250" t="s">
        <v>40</v>
      </c>
      <c r="C250">
        <v>6</v>
      </c>
      <c r="D250">
        <v>1</v>
      </c>
    </row>
    <row r="251" spans="1:4" x14ac:dyDescent="0.25">
      <c r="A251" s="1">
        <v>41450</v>
      </c>
      <c r="B251" t="s">
        <v>41</v>
      </c>
      <c r="C251">
        <v>6</v>
      </c>
      <c r="D251">
        <v>1</v>
      </c>
    </row>
    <row r="252" spans="1:4" x14ac:dyDescent="0.25">
      <c r="A252" s="1">
        <v>41450</v>
      </c>
      <c r="B252" t="s">
        <v>43</v>
      </c>
      <c r="C252">
        <v>6</v>
      </c>
      <c r="D252">
        <v>1</v>
      </c>
    </row>
    <row r="253" spans="1:4" x14ac:dyDescent="0.25">
      <c r="A253" s="1">
        <v>41450</v>
      </c>
      <c r="B253" t="s">
        <v>44</v>
      </c>
      <c r="C253">
        <v>6</v>
      </c>
      <c r="D253">
        <v>1</v>
      </c>
    </row>
    <row r="254" spans="1:4" x14ac:dyDescent="0.25">
      <c r="A254" s="1">
        <v>41450</v>
      </c>
      <c r="B254" t="s">
        <v>55</v>
      </c>
      <c r="C254">
        <v>6</v>
      </c>
      <c r="D254">
        <v>1</v>
      </c>
    </row>
    <row r="255" spans="1:4" x14ac:dyDescent="0.25">
      <c r="A255" s="1">
        <v>41450</v>
      </c>
      <c r="B255" t="s">
        <v>61</v>
      </c>
      <c r="C255">
        <v>6</v>
      </c>
      <c r="D255">
        <v>1</v>
      </c>
    </row>
    <row r="256" spans="1:4" x14ac:dyDescent="0.25">
      <c r="A256" s="1">
        <v>41450</v>
      </c>
      <c r="B256" t="s">
        <v>99</v>
      </c>
      <c r="C256">
        <v>6</v>
      </c>
      <c r="D256">
        <v>1</v>
      </c>
    </row>
    <row r="257" spans="1:4" x14ac:dyDescent="0.25">
      <c r="A257" s="1">
        <v>41450</v>
      </c>
      <c r="B257" t="s">
        <v>105</v>
      </c>
      <c r="C257">
        <v>6</v>
      </c>
      <c r="D257">
        <v>1</v>
      </c>
    </row>
    <row r="258" spans="1:4" x14ac:dyDescent="0.25">
      <c r="A258" s="1">
        <v>41450</v>
      </c>
      <c r="B258" t="s">
        <v>107</v>
      </c>
      <c r="C258">
        <v>6</v>
      </c>
      <c r="D258">
        <v>1</v>
      </c>
    </row>
    <row r="259" spans="1:4" x14ac:dyDescent="0.25">
      <c r="A259" s="1">
        <v>41450</v>
      </c>
      <c r="B259" t="s">
        <v>108</v>
      </c>
      <c r="C259">
        <v>6</v>
      </c>
      <c r="D259">
        <v>1</v>
      </c>
    </row>
    <row r="260" spans="1:4" x14ac:dyDescent="0.25">
      <c r="A260" s="1">
        <v>41450</v>
      </c>
      <c r="B260" t="s">
        <v>112</v>
      </c>
      <c r="C260">
        <v>6</v>
      </c>
      <c r="D260">
        <v>1</v>
      </c>
    </row>
    <row r="261" spans="1:4" x14ac:dyDescent="0.25">
      <c r="A261" s="1">
        <v>41450</v>
      </c>
      <c r="B261" t="s">
        <v>115</v>
      </c>
      <c r="C261">
        <v>6</v>
      </c>
      <c r="D261">
        <v>1</v>
      </c>
    </row>
    <row r="262" spans="1:4" x14ac:dyDescent="0.25">
      <c r="A262" s="1">
        <v>41450</v>
      </c>
      <c r="B262" t="s">
        <v>118</v>
      </c>
      <c r="C262">
        <v>6</v>
      </c>
      <c r="D262">
        <v>1</v>
      </c>
    </row>
    <row r="263" spans="1:4" x14ac:dyDescent="0.25">
      <c r="A263" s="1">
        <v>41450</v>
      </c>
      <c r="B263" t="s">
        <v>126</v>
      </c>
      <c r="C263">
        <v>6</v>
      </c>
      <c r="D263">
        <v>1</v>
      </c>
    </row>
    <row r="264" spans="1:4" x14ac:dyDescent="0.25">
      <c r="A264" s="1">
        <v>41450</v>
      </c>
      <c r="B264" t="s">
        <v>128</v>
      </c>
      <c r="C264">
        <v>6</v>
      </c>
      <c r="D264">
        <v>1</v>
      </c>
    </row>
    <row r="265" spans="1:4" x14ac:dyDescent="0.25">
      <c r="A265" s="1">
        <v>41450</v>
      </c>
      <c r="B265" t="s">
        <v>147</v>
      </c>
      <c r="C265">
        <v>6</v>
      </c>
      <c r="D265">
        <v>1</v>
      </c>
    </row>
    <row r="266" spans="1:4" x14ac:dyDescent="0.25">
      <c r="A266" s="1">
        <v>41450</v>
      </c>
      <c r="B266" t="s">
        <v>154</v>
      </c>
      <c r="C266">
        <v>6</v>
      </c>
      <c r="D266">
        <v>1</v>
      </c>
    </row>
    <row r="267" spans="1:4" x14ac:dyDescent="0.25">
      <c r="A267" s="1">
        <v>41450</v>
      </c>
      <c r="B267" t="s">
        <v>155</v>
      </c>
      <c r="C267">
        <v>6</v>
      </c>
      <c r="D267">
        <v>1</v>
      </c>
    </row>
    <row r="268" spans="1:4" x14ac:dyDescent="0.25">
      <c r="A268" s="1">
        <v>41450</v>
      </c>
      <c r="B268" t="s">
        <v>159</v>
      </c>
      <c r="C268">
        <v>6</v>
      </c>
      <c r="D268">
        <v>1</v>
      </c>
    </row>
    <row r="269" spans="1:4" x14ac:dyDescent="0.25">
      <c r="A269" s="1">
        <v>41450</v>
      </c>
      <c r="B269" t="s">
        <v>162</v>
      </c>
      <c r="C269">
        <v>6</v>
      </c>
      <c r="D269">
        <v>1</v>
      </c>
    </row>
    <row r="270" spans="1:4" x14ac:dyDescent="0.25">
      <c r="A270" s="1">
        <v>41450</v>
      </c>
      <c r="B270" t="s">
        <v>163</v>
      </c>
      <c r="C270">
        <v>6</v>
      </c>
      <c r="D270">
        <v>1</v>
      </c>
    </row>
    <row r="271" spans="1:4" x14ac:dyDescent="0.25">
      <c r="A271" s="1">
        <v>41450</v>
      </c>
      <c r="B271" t="s">
        <v>165</v>
      </c>
      <c r="C271">
        <v>6</v>
      </c>
      <c r="D271">
        <v>1</v>
      </c>
    </row>
    <row r="272" spans="1:4" x14ac:dyDescent="0.25">
      <c r="A272" s="1">
        <v>41450</v>
      </c>
      <c r="B272" t="s">
        <v>166</v>
      </c>
      <c r="C272">
        <v>6</v>
      </c>
      <c r="D272">
        <v>1</v>
      </c>
    </row>
    <row r="273" spans="1:4" x14ac:dyDescent="0.25">
      <c r="A273" s="1">
        <v>41450</v>
      </c>
      <c r="B273" t="s">
        <v>172</v>
      </c>
      <c r="C273">
        <v>6</v>
      </c>
      <c r="D273">
        <v>1</v>
      </c>
    </row>
    <row r="274" spans="1:4" x14ac:dyDescent="0.25">
      <c r="A274" s="1">
        <v>41450</v>
      </c>
      <c r="B274" t="s">
        <v>173</v>
      </c>
      <c r="C274">
        <v>6</v>
      </c>
      <c r="D274">
        <v>1</v>
      </c>
    </row>
    <row r="275" spans="1:4" x14ac:dyDescent="0.25">
      <c r="A275" s="1">
        <v>41450</v>
      </c>
      <c r="B275" t="s">
        <v>174</v>
      </c>
      <c r="C275">
        <v>6</v>
      </c>
      <c r="D275">
        <v>1</v>
      </c>
    </row>
    <row r="276" spans="1:4" x14ac:dyDescent="0.25">
      <c r="A276" s="1">
        <v>41450</v>
      </c>
      <c r="B276" t="s">
        <v>175</v>
      </c>
      <c r="C276">
        <v>6</v>
      </c>
      <c r="D276">
        <v>1</v>
      </c>
    </row>
    <row r="277" spans="1:4" x14ac:dyDescent="0.25">
      <c r="A277" s="1">
        <v>41450</v>
      </c>
      <c r="B277" t="s">
        <v>176</v>
      </c>
      <c r="C277">
        <v>6</v>
      </c>
      <c r="D277">
        <v>1</v>
      </c>
    </row>
    <row r="278" spans="1:4" x14ac:dyDescent="0.25">
      <c r="A278" s="1">
        <v>41450</v>
      </c>
      <c r="B278" t="s">
        <v>177</v>
      </c>
      <c r="C278">
        <v>6</v>
      </c>
      <c r="D278">
        <v>1</v>
      </c>
    </row>
    <row r="279" spans="1:4" x14ac:dyDescent="0.25">
      <c r="A279" s="1">
        <v>41450</v>
      </c>
      <c r="B279" t="s">
        <v>178</v>
      </c>
      <c r="C279">
        <v>6</v>
      </c>
      <c r="D279">
        <v>1</v>
      </c>
    </row>
    <row r="280" spans="1:4" x14ac:dyDescent="0.25">
      <c r="A280" s="1">
        <v>41450</v>
      </c>
      <c r="B280" t="s">
        <v>179</v>
      </c>
      <c r="C280">
        <v>6</v>
      </c>
      <c r="D280">
        <v>1</v>
      </c>
    </row>
    <row r="281" spans="1:4" x14ac:dyDescent="0.25">
      <c r="A281" s="1">
        <v>41450</v>
      </c>
      <c r="B281" t="s">
        <v>180</v>
      </c>
      <c r="C281">
        <v>6</v>
      </c>
      <c r="D281">
        <v>1</v>
      </c>
    </row>
    <row r="282" spans="1:4" x14ac:dyDescent="0.25">
      <c r="A282" s="1">
        <v>41450</v>
      </c>
      <c r="B282" t="s">
        <v>181</v>
      </c>
      <c r="C282">
        <v>6</v>
      </c>
      <c r="D282">
        <v>1</v>
      </c>
    </row>
    <row r="283" spans="1:4" x14ac:dyDescent="0.25">
      <c r="A283" s="1">
        <v>41450</v>
      </c>
      <c r="B283" t="s">
        <v>182</v>
      </c>
      <c r="C283">
        <v>6</v>
      </c>
      <c r="D283">
        <v>1</v>
      </c>
    </row>
    <row r="284" spans="1:4" x14ac:dyDescent="0.25">
      <c r="A284" s="1">
        <v>41450</v>
      </c>
      <c r="B284" t="s">
        <v>183</v>
      </c>
      <c r="C284">
        <v>6</v>
      </c>
      <c r="D284">
        <v>1</v>
      </c>
    </row>
    <row r="285" spans="1:4" x14ac:dyDescent="0.25">
      <c r="A285" s="1">
        <v>41450</v>
      </c>
      <c r="B285" t="s">
        <v>184</v>
      </c>
      <c r="C285">
        <v>6</v>
      </c>
      <c r="D285">
        <v>1</v>
      </c>
    </row>
    <row r="286" spans="1:4" x14ac:dyDescent="0.25">
      <c r="A286" s="1">
        <v>41450</v>
      </c>
      <c r="B286" t="s">
        <v>185</v>
      </c>
      <c r="C286">
        <v>6</v>
      </c>
      <c r="D286">
        <v>1</v>
      </c>
    </row>
    <row r="287" spans="1:4" x14ac:dyDescent="0.25">
      <c r="A287" s="1">
        <v>41450</v>
      </c>
      <c r="B287" t="s">
        <v>186</v>
      </c>
      <c r="C287">
        <v>6</v>
      </c>
      <c r="D287">
        <v>1</v>
      </c>
    </row>
    <row r="288" spans="1:4" x14ac:dyDescent="0.25">
      <c r="A288" s="1">
        <v>41450</v>
      </c>
      <c r="B288" t="s">
        <v>187</v>
      </c>
      <c r="C288">
        <v>6</v>
      </c>
      <c r="D288">
        <v>1</v>
      </c>
    </row>
    <row r="289" spans="1:4" x14ac:dyDescent="0.25">
      <c r="A289" s="1">
        <v>41450</v>
      </c>
      <c r="B289" t="s">
        <v>188</v>
      </c>
      <c r="C289">
        <v>6</v>
      </c>
      <c r="D2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8" sqref="B8"/>
    </sheetView>
  </sheetViews>
  <sheetFormatPr defaultRowHeight="15" x14ac:dyDescent="0.25"/>
  <cols>
    <col min="2" max="2" width="12" bestFit="1" customWidth="1"/>
  </cols>
  <sheetData>
    <row r="1" spans="1:9" x14ac:dyDescent="0.25">
      <c r="A1" t="s">
        <v>211</v>
      </c>
      <c r="B1" t="s">
        <v>212</v>
      </c>
      <c r="D1" t="s">
        <v>206</v>
      </c>
      <c r="E1" t="s">
        <v>209</v>
      </c>
      <c r="F1" t="s">
        <v>210</v>
      </c>
      <c r="H1" t="s">
        <v>214</v>
      </c>
      <c r="I1" t="s">
        <v>219</v>
      </c>
    </row>
    <row r="2" spans="1:9" x14ac:dyDescent="0.25">
      <c r="A2" t="s">
        <v>194</v>
      </c>
      <c r="B2">
        <v>76</v>
      </c>
      <c r="D2" t="s">
        <v>207</v>
      </c>
      <c r="E2">
        <f>(SIN(F2)+1)/2</f>
        <v>0.2733666843857937</v>
      </c>
      <c r="F2">
        <v>-0.47042664940566098</v>
      </c>
      <c r="H2">
        <f>p*(1-p)</f>
        <v>0.19863734025371155</v>
      </c>
      <c r="I2">
        <f>E$5*H2</f>
        <v>61.763701946981172</v>
      </c>
    </row>
    <row r="3" spans="1:9" x14ac:dyDescent="0.25">
      <c r="A3" t="s">
        <v>195</v>
      </c>
      <c r="B3">
        <v>48</v>
      </c>
      <c r="D3" t="s">
        <v>208</v>
      </c>
      <c r="E3">
        <f>EXP(F3)</f>
        <v>163.93701651508655</v>
      </c>
      <c r="F3">
        <v>5.0994823084200691</v>
      </c>
      <c r="H3">
        <f>p*(1-p)</f>
        <v>0.19863734025371155</v>
      </c>
      <c r="I3">
        <f t="shared" ref="I3:I5" si="0">E$5*H3</f>
        <v>61.763701946981172</v>
      </c>
    </row>
    <row r="4" spans="1:9" x14ac:dyDescent="0.25">
      <c r="A4" t="s">
        <v>196</v>
      </c>
      <c r="B4">
        <v>23</v>
      </c>
      <c r="H4">
        <f>p*p</f>
        <v>7.472934413208214E-2</v>
      </c>
      <c r="I4">
        <f t="shared" si="0"/>
        <v>23.236119310558809</v>
      </c>
    </row>
    <row r="5" spans="1:9" x14ac:dyDescent="0.25">
      <c r="A5" s="5" t="s">
        <v>213</v>
      </c>
      <c r="D5" t="s">
        <v>201</v>
      </c>
      <c r="E5">
        <f>E3+A8</f>
        <v>310.93701651508655</v>
      </c>
      <c r="H5">
        <f>(1-p)^2</f>
        <v>0.5279959753604947</v>
      </c>
      <c r="I5">
        <f t="shared" si="0"/>
        <v>164.17349331056536</v>
      </c>
    </row>
    <row r="7" spans="1:9" x14ac:dyDescent="0.25">
      <c r="A7" t="s">
        <v>215</v>
      </c>
      <c r="B7" t="s">
        <v>216</v>
      </c>
      <c r="C7" t="s">
        <v>217</v>
      </c>
      <c r="D7" t="s">
        <v>218</v>
      </c>
    </row>
    <row r="8" spans="1:9" x14ac:dyDescent="0.25">
      <c r="A8">
        <f>SUM(B2:B4)</f>
        <v>147</v>
      </c>
      <c r="B8">
        <f>GAMMALN(A8+E3+1) - GAMMALN(E3+1)</f>
        <v>801.97700472115628</v>
      </c>
      <c r="C8">
        <f>B2*LN(H2)+B3*LN(H3)+B4*LN(H4)+E3*LN(H5)</f>
        <v>-364.77843735154931</v>
      </c>
      <c r="D8">
        <f>B8+C8</f>
        <v>437.19856736960696</v>
      </c>
    </row>
    <row r="11" spans="1:9" x14ac:dyDescent="0.25">
      <c r="A11">
        <f>B2+B3+2*B4</f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cols>
    <col min="3" max="3" width="12.7109375" bestFit="1" customWidth="1"/>
    <col min="8" max="8" width="12" bestFit="1" customWidth="1"/>
  </cols>
  <sheetData>
    <row r="1" spans="1:9" x14ac:dyDescent="0.25">
      <c r="A1" t="s">
        <v>193</v>
      </c>
      <c r="B1" t="s">
        <v>212</v>
      </c>
      <c r="D1" t="s">
        <v>206</v>
      </c>
      <c r="E1" t="s">
        <v>209</v>
      </c>
      <c r="F1" t="s">
        <v>210</v>
      </c>
      <c r="H1" t="s">
        <v>214</v>
      </c>
      <c r="I1" t="s">
        <v>219</v>
      </c>
    </row>
    <row r="2" spans="1:9" x14ac:dyDescent="0.25">
      <c r="A2" t="s">
        <v>220</v>
      </c>
      <c r="B2">
        <v>38</v>
      </c>
      <c r="D2" t="s">
        <v>227</v>
      </c>
      <c r="E2">
        <f>(SIN(F2)+1)/2</f>
        <v>0.27804617216887473</v>
      </c>
      <c r="F2">
        <v>-0.45995485660602697</v>
      </c>
      <c r="H2">
        <f>(1-p_1)*(1-p_1)*p_1</f>
        <v>0.14492248334112295</v>
      </c>
      <c r="I2">
        <f>E$9*H2</f>
        <v>42.913514060756903</v>
      </c>
    </row>
    <row r="3" spans="1:9" x14ac:dyDescent="0.25">
      <c r="A3" t="s">
        <v>221</v>
      </c>
      <c r="B3">
        <v>55</v>
      </c>
      <c r="D3" t="s">
        <v>228</v>
      </c>
      <c r="E3">
        <f t="shared" ref="E3:E5" si="0">(SIN(F3)+1)/2</f>
        <v>0.33760897058132555</v>
      </c>
      <c r="F3">
        <v>-0.33078128576576477</v>
      </c>
      <c r="H3">
        <f>(1-p_1)*p_1*(1-p_1)</f>
        <v>0.14492248334112295</v>
      </c>
      <c r="I3">
        <f t="shared" ref="I3:I9" si="1">E$9*H3</f>
        <v>42.913514060756903</v>
      </c>
    </row>
    <row r="4" spans="1:9" x14ac:dyDescent="0.25">
      <c r="A4" t="s">
        <v>222</v>
      </c>
      <c r="B4">
        <v>21</v>
      </c>
      <c r="D4" t="s">
        <v>229</v>
      </c>
      <c r="E4">
        <f t="shared" si="0"/>
        <v>0.2625849205127847</v>
      </c>
      <c r="F4">
        <v>-0.49477103748742562</v>
      </c>
      <c r="H4">
        <f>(1-p_1)*p_1*p_1</f>
        <v>5.5814014969988258E-2</v>
      </c>
      <c r="I4">
        <f t="shared" si="1"/>
        <v>16.527287284775895</v>
      </c>
    </row>
    <row r="5" spans="1:9" x14ac:dyDescent="0.25">
      <c r="A5" t="s">
        <v>223</v>
      </c>
      <c r="B5">
        <v>34</v>
      </c>
      <c r="D5" t="s">
        <v>239</v>
      </c>
      <c r="E5">
        <f t="shared" si="0"/>
        <v>0.28440263323350329</v>
      </c>
      <c r="F5">
        <v>-0.44581651683865919</v>
      </c>
      <c r="H5">
        <f>p_1*(1-p_1)*(1-p_1)</f>
        <v>0.14492248334112295</v>
      </c>
      <c r="I5">
        <f t="shared" si="1"/>
        <v>42.913514060756903</v>
      </c>
    </row>
    <row r="6" spans="1:9" x14ac:dyDescent="0.25">
      <c r="A6" t="s">
        <v>224</v>
      </c>
      <c r="B6">
        <v>14</v>
      </c>
      <c r="H6">
        <f>p_1*(1-p_1)*p_1</f>
        <v>5.5814014969988258E-2</v>
      </c>
      <c r="I6">
        <f t="shared" si="1"/>
        <v>16.527287284775895</v>
      </c>
    </row>
    <row r="7" spans="1:9" x14ac:dyDescent="0.25">
      <c r="A7" t="s">
        <v>225</v>
      </c>
      <c r="B7">
        <v>19</v>
      </c>
      <c r="D7" t="s">
        <v>230</v>
      </c>
      <c r="E7">
        <f>EXP(F7)</f>
        <v>111.11357100296007</v>
      </c>
      <c r="F7">
        <v>4.7105528404274937</v>
      </c>
      <c r="H7">
        <f>p_1*p_1*(1-p_1)</f>
        <v>5.5814014969988252E-2</v>
      </c>
      <c r="I7">
        <f t="shared" si="1"/>
        <v>16.527287284775891</v>
      </c>
    </row>
    <row r="8" spans="1:9" x14ac:dyDescent="0.25">
      <c r="A8" t="s">
        <v>226</v>
      </c>
      <c r="B8">
        <v>4</v>
      </c>
      <c r="H8">
        <f>p_1*p_1*p_1</f>
        <v>2.1495658887775271E-2</v>
      </c>
      <c r="I8">
        <f t="shared" si="1"/>
        <v>6.365156314320652</v>
      </c>
    </row>
    <row r="9" spans="1:9" x14ac:dyDescent="0.25">
      <c r="A9" s="5" t="s">
        <v>231</v>
      </c>
      <c r="D9" t="s">
        <v>201</v>
      </c>
      <c r="E9">
        <f>E7+A12</f>
        <v>296.11357100296004</v>
      </c>
      <c r="H9">
        <f>(1-p_1)*(1-p_1)*(1-p_1)</f>
        <v>0.37629484617889114</v>
      </c>
      <c r="I9">
        <f t="shared" si="1"/>
        <v>111.42601065204101</v>
      </c>
    </row>
    <row r="11" spans="1:9" x14ac:dyDescent="0.25">
      <c r="A11" t="s">
        <v>215</v>
      </c>
      <c r="B11" t="s">
        <v>216</v>
      </c>
      <c r="C11" t="s">
        <v>217</v>
      </c>
      <c r="D11" t="s">
        <v>218</v>
      </c>
    </row>
    <row r="12" spans="1:9" x14ac:dyDescent="0.25">
      <c r="A12">
        <f>SUM(B2:B8)</f>
        <v>185</v>
      </c>
      <c r="B12">
        <f>GAMMALN(A12+E7+1)-GAMMALN(E7+1)</f>
        <v>977.18953015542206</v>
      </c>
      <c r="C12">
        <f t="array" ref="C12">SUM(B2:B8*LN(H2:H8))+E7*LN(H9)</f>
        <v>-525.09713434185096</v>
      </c>
      <c r="D12">
        <f>B12+C12</f>
        <v>452.0923958135711</v>
      </c>
    </row>
    <row r="14" spans="1:9" x14ac:dyDescent="0.25">
      <c r="A14" t="s">
        <v>235</v>
      </c>
      <c r="B14" t="s">
        <v>201</v>
      </c>
      <c r="C14" t="s">
        <v>232</v>
      </c>
      <c r="D14" t="s">
        <v>233</v>
      </c>
      <c r="E14" t="s">
        <v>234</v>
      </c>
      <c r="F14" t="s">
        <v>240</v>
      </c>
      <c r="G14" t="s">
        <v>241</v>
      </c>
    </row>
    <row r="15" spans="1:9" x14ac:dyDescent="0.25">
      <c r="A15" t="s">
        <v>236</v>
      </c>
      <c r="B15">
        <v>296.11386164512356</v>
      </c>
      <c r="C15">
        <v>2</v>
      </c>
      <c r="D15">
        <v>-900.18479162765743</v>
      </c>
      <c r="E15">
        <f>D15 + (2*C15*(C15+1))/(3*A$12-C15-1)</f>
        <v>-900.16305249722268</v>
      </c>
      <c r="F15">
        <f>E15-MIN(E$15:E$17)</f>
        <v>3.1770483165770429</v>
      </c>
      <c r="G15">
        <f t="array" ref="G15">EXP(-0.5*F15)/SUM(EXP(-0.5*F$15:F$17))</f>
        <v>0.15848085262440723</v>
      </c>
    </row>
    <row r="16" spans="1:9" x14ac:dyDescent="0.25">
      <c r="A16" t="s">
        <v>237</v>
      </c>
      <c r="B16">
        <v>293.2385794425843</v>
      </c>
      <c r="C16">
        <v>4</v>
      </c>
      <c r="D16">
        <v>-903.41282808652704</v>
      </c>
      <c r="E16">
        <f>D16 + (2*C16*(C16+1))/(3*A$12-C16-1)</f>
        <v>-903.34010081379972</v>
      </c>
      <c r="F16">
        <f t="shared" ref="F16:F17" si="2">E16-MIN(E$15:E$17)</f>
        <v>0</v>
      </c>
      <c r="G16">
        <f t="array" ref="G16">EXP(-0.5*F16)/SUM(EXP(-0.5*F$15:F$17))</f>
        <v>0.77600420631458233</v>
      </c>
    </row>
    <row r="17" spans="1:7" x14ac:dyDescent="0.25">
      <c r="A17" t="s">
        <v>238</v>
      </c>
      <c r="B17">
        <v>322.49174040931564</v>
      </c>
      <c r="C17">
        <v>3</v>
      </c>
      <c r="D17">
        <v>-898.43989855009022</v>
      </c>
      <c r="E17">
        <f>D17 + (2*C17*(C17+1))/(3*A$12-C17-1)</f>
        <v>-898.39634138130623</v>
      </c>
      <c r="F17">
        <f t="shared" si="2"/>
        <v>4.9437594324934935</v>
      </c>
      <c r="G17">
        <f t="array" ref="G17">EXP(-0.5*F17)/SUM(EXP(-0.5*F$15:F$17))</f>
        <v>6.551494106101044E-2</v>
      </c>
    </row>
    <row r="20" spans="1:7" x14ac:dyDescent="0.25">
      <c r="A20" t="s">
        <v>242</v>
      </c>
    </row>
    <row r="21" spans="1:7" x14ac:dyDescent="0.25">
      <c r="B21" t="s">
        <v>236</v>
      </c>
      <c r="C21" t="s">
        <v>237</v>
      </c>
      <c r="D21" t="s">
        <v>238</v>
      </c>
    </row>
    <row r="22" spans="1:7" x14ac:dyDescent="0.25">
      <c r="A22" t="s">
        <v>227</v>
      </c>
      <c r="B22">
        <v>0.27804617216887473</v>
      </c>
      <c r="C22">
        <v>0.24212373394716086</v>
      </c>
      <c r="D22">
        <v>0.24683922713452605</v>
      </c>
    </row>
    <row r="23" spans="1:7" x14ac:dyDescent="0.25">
      <c r="A23" t="s">
        <v>228</v>
      </c>
      <c r="C23">
        <v>0.33760897058132555</v>
      </c>
    </row>
    <row r="24" spans="1:7" x14ac:dyDescent="0.25">
      <c r="A24" t="s">
        <v>229</v>
      </c>
      <c r="C24">
        <v>0.2625849205127847</v>
      </c>
    </row>
    <row r="25" spans="1:7" x14ac:dyDescent="0.25">
      <c r="A25" t="s">
        <v>239</v>
      </c>
      <c r="D25">
        <v>0.28440263323350329</v>
      </c>
    </row>
    <row r="27" spans="1:7" x14ac:dyDescent="0.25">
      <c r="A27" t="s">
        <v>230</v>
      </c>
      <c r="B27">
        <v>111.11357100296007</v>
      </c>
      <c r="C27">
        <v>108.23871683111265</v>
      </c>
      <c r="D27">
        <v>137.49174040931567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Sheet4</vt:lpstr>
      <vt:lpstr>Sheet1</vt:lpstr>
      <vt:lpstr>ML estimates</vt:lpstr>
      <vt:lpstr>ML Ests 3</vt:lpstr>
      <vt:lpstr>c_</vt:lpstr>
      <vt:lpstr>c_2</vt:lpstr>
      <vt:lpstr>M</vt:lpstr>
      <vt:lpstr>p</vt:lpstr>
      <vt:lpstr>p_1</vt:lpstr>
      <vt:lpstr>p_2</vt:lpstr>
      <vt:lpstr>p_3</vt:lpstr>
      <vt:lpstr>r_</vt:lpstr>
    </vt:vector>
  </TitlesOfParts>
  <Company>CSU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Kristan</dc:creator>
  <cp:lastModifiedBy>Bill</cp:lastModifiedBy>
  <dcterms:created xsi:type="dcterms:W3CDTF">2013-10-19T15:22:54Z</dcterms:created>
  <dcterms:modified xsi:type="dcterms:W3CDTF">2013-10-21T00:09:54Z</dcterms:modified>
</cp:coreProperties>
</file>