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8620" windowHeight="13170" activeTab="1"/>
  </bookViews>
  <sheets>
    <sheet name="18S_euks_all_stations" sheetId="1" r:id="rId1"/>
    <sheet name="18S_diatoms_all_stations" sheetId="2" r:id="rId2"/>
  </sheets>
  <calcPr calcId="144525" concurrentCalc="0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0" i="1"/>
  <c r="B29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7" i="1"/>
  <c r="B1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2" i="1"/>
  <c r="B11" i="1"/>
  <c r="B22" i="1"/>
  <c r="B19" i="1"/>
  <c r="B21" i="1"/>
  <c r="C21" i="1"/>
  <c r="C22" i="1"/>
  <c r="C19" i="1"/>
  <c r="D21" i="1"/>
  <c r="D22" i="1"/>
  <c r="D19" i="1"/>
  <c r="E21" i="1"/>
  <c r="E22" i="1"/>
  <c r="E19" i="1"/>
  <c r="F21" i="1"/>
  <c r="F22" i="1"/>
  <c r="F19" i="1"/>
  <c r="G21" i="1"/>
  <c r="G22" i="1"/>
  <c r="G19" i="1"/>
  <c r="H21" i="1"/>
  <c r="H22" i="1"/>
  <c r="H19" i="1"/>
  <c r="I21" i="1"/>
  <c r="I22" i="1"/>
  <c r="I19" i="1"/>
  <c r="J21" i="1"/>
  <c r="J22" i="1"/>
  <c r="J19" i="1"/>
  <c r="K21" i="1"/>
  <c r="K22" i="1"/>
  <c r="K19" i="1"/>
  <c r="L21" i="1"/>
  <c r="L22" i="1"/>
  <c r="L19" i="1"/>
  <c r="M21" i="1"/>
  <c r="M22" i="1"/>
  <c r="M19" i="1"/>
  <c r="N21" i="1"/>
  <c r="N22" i="1"/>
  <c r="N19" i="1"/>
  <c r="O21" i="1"/>
  <c r="O22" i="1"/>
  <c r="O19" i="1"/>
  <c r="P21" i="1"/>
  <c r="P22" i="1"/>
  <c r="P19" i="1"/>
  <c r="Q21" i="1"/>
  <c r="Q22" i="1"/>
  <c r="Q19" i="1"/>
  <c r="R21" i="1"/>
  <c r="R22" i="1"/>
  <c r="R19" i="1"/>
  <c r="S21" i="1"/>
  <c r="S22" i="1"/>
  <c r="S19" i="1"/>
  <c r="T21" i="1"/>
  <c r="T22" i="1"/>
  <c r="T19" i="1"/>
  <c r="U21" i="1"/>
  <c r="U22" i="1"/>
  <c r="U19" i="1"/>
  <c r="V21" i="1"/>
  <c r="V22" i="1"/>
  <c r="V19" i="1"/>
  <c r="W21" i="1"/>
  <c r="W22" i="1"/>
  <c r="W19" i="1"/>
  <c r="X21" i="1"/>
  <c r="X22" i="1"/>
  <c r="X19" i="1"/>
  <c r="Y21" i="1"/>
  <c r="Y22" i="1"/>
  <c r="Y19" i="1"/>
  <c r="B23" i="1"/>
  <c r="B24" i="1"/>
  <c r="C14" i="2"/>
  <c r="B17" i="2"/>
  <c r="B21" i="2"/>
  <c r="B11" i="2"/>
  <c r="B16" i="2"/>
  <c r="Q21" i="2"/>
  <c r="X20" i="2"/>
  <c r="Y19" i="2"/>
  <c r="I19" i="2"/>
  <c r="Q18" i="2"/>
  <c r="Y17" i="2"/>
  <c r="I17" i="2"/>
  <c r="Q16" i="2"/>
  <c r="Y15" i="2"/>
  <c r="D14" i="2"/>
  <c r="Y11" i="2"/>
  <c r="Y14" i="2"/>
  <c r="X11" i="2"/>
  <c r="X14" i="2"/>
  <c r="W11" i="2"/>
  <c r="W21" i="2"/>
  <c r="V11" i="2"/>
  <c r="V14" i="2"/>
  <c r="U11" i="2"/>
  <c r="U21" i="2"/>
  <c r="T11" i="2"/>
  <c r="T21" i="2"/>
  <c r="S11" i="2"/>
  <c r="S21" i="2"/>
  <c r="R11" i="2"/>
  <c r="R15" i="2"/>
  <c r="Q11" i="2"/>
  <c r="Q14" i="2"/>
  <c r="P11" i="2"/>
  <c r="P15" i="2"/>
  <c r="O11" i="2"/>
  <c r="O21" i="2"/>
  <c r="N11" i="2"/>
  <c r="N14" i="2"/>
  <c r="M11" i="2"/>
  <c r="M21" i="2"/>
  <c r="L11" i="2"/>
  <c r="L21" i="2"/>
  <c r="K11" i="2"/>
  <c r="K21" i="2"/>
  <c r="J11" i="2"/>
  <c r="J14" i="2"/>
  <c r="I11" i="2"/>
  <c r="I15" i="2"/>
  <c r="H11" i="2"/>
  <c r="H14" i="2"/>
  <c r="G11" i="2"/>
  <c r="G21" i="2"/>
  <c r="F11" i="2"/>
  <c r="F15" i="2"/>
  <c r="E11" i="2"/>
  <c r="E21" i="2"/>
  <c r="D11" i="2"/>
  <c r="D21" i="2"/>
  <c r="C11" i="2"/>
  <c r="C21" i="2"/>
  <c r="P11" i="1"/>
  <c r="P16" i="1"/>
  <c r="P18" i="1"/>
  <c r="N11" i="1"/>
  <c r="N16" i="1"/>
  <c r="N18" i="1"/>
  <c r="M11" i="1"/>
  <c r="M16" i="1"/>
  <c r="M18" i="1"/>
  <c r="L11" i="1"/>
  <c r="L16" i="1"/>
  <c r="L18" i="1"/>
  <c r="J11" i="1"/>
  <c r="J16" i="1"/>
  <c r="J18" i="1"/>
  <c r="I11" i="1"/>
  <c r="I16" i="1"/>
  <c r="I18" i="1"/>
  <c r="H11" i="1"/>
  <c r="H16" i="1"/>
  <c r="H18" i="1"/>
  <c r="F11" i="1"/>
  <c r="F16" i="1"/>
  <c r="F18" i="1"/>
  <c r="E11" i="1"/>
  <c r="E16" i="1"/>
  <c r="E18" i="1"/>
  <c r="D11" i="1"/>
  <c r="D16" i="1"/>
  <c r="D18" i="1"/>
  <c r="B16" i="1"/>
  <c r="B18" i="1"/>
  <c r="C11" i="1"/>
  <c r="C24" i="1"/>
  <c r="D24" i="1"/>
  <c r="E24" i="1"/>
  <c r="F24" i="1"/>
  <c r="G11" i="1"/>
  <c r="G24" i="1"/>
  <c r="H24" i="1"/>
  <c r="I24" i="1"/>
  <c r="J24" i="1"/>
  <c r="K11" i="1"/>
  <c r="K24" i="1"/>
  <c r="L24" i="1"/>
  <c r="M24" i="1"/>
  <c r="N24" i="1"/>
  <c r="O11" i="1"/>
  <c r="O24" i="1"/>
  <c r="P24" i="1"/>
  <c r="Q11" i="1"/>
  <c r="Q24" i="1"/>
  <c r="R11" i="1"/>
  <c r="R24" i="1"/>
  <c r="S11" i="1"/>
  <c r="S24" i="1"/>
  <c r="T11" i="1"/>
  <c r="T24" i="1"/>
  <c r="U11" i="1"/>
  <c r="U24" i="1"/>
  <c r="V11" i="1"/>
  <c r="V24" i="1"/>
  <c r="W11" i="1"/>
  <c r="W24" i="1"/>
  <c r="X11" i="1"/>
  <c r="X24" i="1"/>
  <c r="Y11" i="1"/>
  <c r="Y24" i="1"/>
  <c r="G16" i="1"/>
  <c r="K16" i="1"/>
  <c r="O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F14" i="2"/>
  <c r="T14" i="2"/>
  <c r="L15" i="2"/>
  <c r="I16" i="2"/>
  <c r="Y16" i="2"/>
  <c r="Q17" i="2"/>
  <c r="I18" i="2"/>
  <c r="Y18" i="2"/>
  <c r="Q19" i="2"/>
  <c r="I20" i="2"/>
  <c r="H21" i="2"/>
  <c r="Y21" i="2"/>
  <c r="B19" i="2"/>
  <c r="B15" i="2"/>
  <c r="G18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I14" i="2"/>
  <c r="U14" i="2"/>
  <c r="M15" i="2"/>
  <c r="X15" i="2"/>
  <c r="P16" i="2"/>
  <c r="H17" i="2"/>
  <c r="X17" i="2"/>
  <c r="P18" i="2"/>
  <c r="H19" i="2"/>
  <c r="X19" i="2"/>
  <c r="Q20" i="2"/>
  <c r="I21" i="2"/>
  <c r="B18" i="2"/>
  <c r="B14" i="2"/>
  <c r="C18" i="1"/>
  <c r="K18" i="1"/>
  <c r="O16" i="1"/>
  <c r="Q18" i="1"/>
  <c r="Q16" i="1"/>
  <c r="R18" i="1"/>
  <c r="R16" i="1"/>
  <c r="S18" i="1"/>
  <c r="S16" i="1"/>
  <c r="T18" i="1"/>
  <c r="T16" i="1"/>
  <c r="U18" i="1"/>
  <c r="U16" i="1"/>
  <c r="V18" i="1"/>
  <c r="V16" i="1"/>
  <c r="W18" i="1"/>
  <c r="W16" i="1"/>
  <c r="X18" i="1"/>
  <c r="X16" i="1"/>
  <c r="Y18" i="1"/>
  <c r="Y16" i="1"/>
  <c r="N15" i="2"/>
  <c r="C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E14" i="2"/>
  <c r="Q15" i="2"/>
  <c r="H16" i="2"/>
  <c r="X16" i="2"/>
  <c r="P17" i="2"/>
  <c r="H18" i="2"/>
  <c r="X18" i="2"/>
  <c r="P19" i="2"/>
  <c r="H20" i="2"/>
  <c r="Y20" i="2"/>
  <c r="X21" i="2"/>
  <c r="B20" i="2"/>
  <c r="P20" i="2"/>
  <c r="P21" i="2"/>
  <c r="P14" i="2"/>
  <c r="H15" i="2"/>
  <c r="L14" i="2"/>
  <c r="D15" i="2"/>
  <c r="T15" i="2"/>
  <c r="D16" i="2"/>
  <c r="L16" i="2"/>
  <c r="T16" i="2"/>
  <c r="D17" i="2"/>
  <c r="L17" i="2"/>
  <c r="T17" i="2"/>
  <c r="D18" i="2"/>
  <c r="L18" i="2"/>
  <c r="T18" i="2"/>
  <c r="D19" i="2"/>
  <c r="L19" i="2"/>
  <c r="T19" i="2"/>
  <c r="D20" i="2"/>
  <c r="L20" i="2"/>
  <c r="T20" i="2"/>
  <c r="F21" i="2"/>
  <c r="F20" i="2"/>
  <c r="F19" i="2"/>
  <c r="F18" i="2"/>
  <c r="F17" i="2"/>
  <c r="F16" i="2"/>
  <c r="J21" i="2"/>
  <c r="J20" i="2"/>
  <c r="J19" i="2"/>
  <c r="J18" i="2"/>
  <c r="J17" i="2"/>
  <c r="J16" i="2"/>
  <c r="N21" i="2"/>
  <c r="N20" i="2"/>
  <c r="N19" i="2"/>
  <c r="N18" i="2"/>
  <c r="N17" i="2"/>
  <c r="N16" i="2"/>
  <c r="R21" i="2"/>
  <c r="R20" i="2"/>
  <c r="R19" i="2"/>
  <c r="R18" i="2"/>
  <c r="R17" i="2"/>
  <c r="R16" i="2"/>
  <c r="V21" i="2"/>
  <c r="V20" i="2"/>
  <c r="V19" i="2"/>
  <c r="V18" i="2"/>
  <c r="V17" i="2"/>
  <c r="V16" i="2"/>
  <c r="V15" i="2"/>
  <c r="M14" i="2"/>
  <c r="R14" i="2"/>
  <c r="E15" i="2"/>
  <c r="J15" i="2"/>
  <c r="U15" i="2"/>
  <c r="E16" i="2"/>
  <c r="M16" i="2"/>
  <c r="U16" i="2"/>
  <c r="E17" i="2"/>
  <c r="M17" i="2"/>
  <c r="U17" i="2"/>
  <c r="E18" i="2"/>
  <c r="M18" i="2"/>
  <c r="U18" i="2"/>
  <c r="E19" i="2"/>
  <c r="M19" i="2"/>
  <c r="U19" i="2"/>
  <c r="E20" i="2"/>
  <c r="M20" i="2"/>
  <c r="U20" i="2"/>
  <c r="G14" i="2"/>
  <c r="K14" i="2"/>
  <c r="O14" i="2"/>
  <c r="S14" i="2"/>
  <c r="W14" i="2"/>
  <c r="C15" i="2"/>
  <c r="G15" i="2"/>
  <c r="K15" i="2"/>
  <c r="O15" i="2"/>
  <c r="S15" i="2"/>
  <c r="W15" i="2"/>
  <c r="C16" i="2"/>
  <c r="G16" i="2"/>
  <c r="K16" i="2"/>
  <c r="O16" i="2"/>
  <c r="S16" i="2"/>
  <c r="W16" i="2"/>
  <c r="C17" i="2"/>
  <c r="G17" i="2"/>
  <c r="K17" i="2"/>
  <c r="O17" i="2"/>
  <c r="S17" i="2"/>
  <c r="W17" i="2"/>
  <c r="C18" i="2"/>
  <c r="G18" i="2"/>
  <c r="K18" i="2"/>
  <c r="O18" i="2"/>
  <c r="S18" i="2"/>
  <c r="W18" i="2"/>
  <c r="C19" i="2"/>
  <c r="G19" i="2"/>
  <c r="K19" i="2"/>
  <c r="O19" i="2"/>
  <c r="S19" i="2"/>
  <c r="W19" i="2"/>
  <c r="C20" i="2"/>
  <c r="G20" i="2"/>
  <c r="K20" i="2"/>
  <c r="O20" i="2"/>
  <c r="S20" i="2"/>
  <c r="W20" i="2"/>
</calcChain>
</file>

<file path=xl/sharedStrings.xml><?xml version="1.0" encoding="utf-8"?>
<sst xmlns="http://schemas.openxmlformats.org/spreadsheetml/2006/main" count="92" uniqueCount="46">
  <si>
    <t>St 2-55%</t>
  </si>
  <si>
    <t>St 2-22%</t>
  </si>
  <si>
    <t>St 2-1%</t>
  </si>
  <si>
    <t>St 4-55%</t>
  </si>
  <si>
    <t>St 4-22%</t>
  </si>
  <si>
    <t>St 4-1%</t>
  </si>
  <si>
    <t>St 6-55%</t>
  </si>
  <si>
    <t>St 6-22%</t>
  </si>
  <si>
    <t>St 6-1%</t>
  </si>
  <si>
    <t>St 7-55%</t>
  </si>
  <si>
    <t>St 7-22%</t>
  </si>
  <si>
    <t>St 7-1%</t>
  </si>
  <si>
    <t>St 8-55%</t>
  </si>
  <si>
    <t>St 8-22%</t>
  </si>
  <si>
    <t>St 8-1%</t>
  </si>
  <si>
    <t>St 9-55%</t>
  </si>
  <si>
    <t>St 9-22%</t>
  </si>
  <si>
    <t>St 9-1%</t>
  </si>
  <si>
    <t>St 10-55%</t>
  </si>
  <si>
    <t>St 10-22%</t>
  </si>
  <si>
    <t>St 10-1%</t>
  </si>
  <si>
    <t>St 11-55%</t>
  </si>
  <si>
    <t>St 11-22%</t>
  </si>
  <si>
    <t>St 11-1%</t>
  </si>
  <si>
    <t xml:space="preserve">Diatoms  </t>
  </si>
  <si>
    <t xml:space="preserve">Dinoflagellata  </t>
  </si>
  <si>
    <t xml:space="preserve">Arthropoda  </t>
  </si>
  <si>
    <t xml:space="preserve">Chlorophyta  </t>
  </si>
  <si>
    <t xml:space="preserve">Ciliophora  </t>
  </si>
  <si>
    <t xml:space="preserve">Haptophyta  </t>
  </si>
  <si>
    <t xml:space="preserve">Stramenopiles  </t>
  </si>
  <si>
    <t xml:space="preserve">Other  </t>
  </si>
  <si>
    <t xml:space="preserve">Pseudo-nitzschia  </t>
  </si>
  <si>
    <t xml:space="preserve">Chaetoceros  </t>
  </si>
  <si>
    <t>Other</t>
  </si>
  <si>
    <t xml:space="preserve">Thalassiosira  </t>
  </si>
  <si>
    <t xml:space="preserve">Navicula  </t>
  </si>
  <si>
    <t xml:space="preserve">Asterionellopsis  </t>
  </si>
  <si>
    <t xml:space="preserve">Odontella  </t>
  </si>
  <si>
    <t xml:space="preserve">Skeletonema  </t>
  </si>
  <si>
    <t>Total</t>
  </si>
  <si>
    <t>Diatoms</t>
  </si>
  <si>
    <t>Relative Abundance (% of total)</t>
  </si>
  <si>
    <t>Groupings are from Mike. Not sure what they include</t>
  </si>
  <si>
    <t>Total Major Phyto</t>
  </si>
  <si>
    <t>Relative Abundance (% of Major Phyto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</si>
</sst>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all eukaryotic 18s rRNA reads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59114114985206"/>
          <c:y val="0.13665749143501649"/>
          <c:w val="0.82238426060219294"/>
          <c:h val="0.57743258437882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'18S_euks_all_stations'!$A$15</c:f>
              <c:strCache>
                <c:ptCount val="1"/>
                <c:pt idx="0">
                  <c:v>Diatoms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'18S_euks_all_stations'!$B$15:$Y$15</c:f>
              <c:numCache>
                <c:formatCode>0.00</c:formatCode>
                <c:ptCount val="24"/>
                <c:pt idx="0">
                  <c:v>91.373300801673054</c:v>
                </c:pt>
                <c:pt idx="1">
                  <c:v>79.385474860335194</c:v>
                </c:pt>
                <c:pt idx="2">
                  <c:v>75.898883298564243</c:v>
                </c:pt>
                <c:pt idx="3">
                  <c:v>91.372549019607845</c:v>
                </c:pt>
                <c:pt idx="4">
                  <c:v>83.251312335958005</c:v>
                </c:pt>
                <c:pt idx="5">
                  <c:v>71.793193717277475</c:v>
                </c:pt>
                <c:pt idx="6">
                  <c:v>15.352237483385025</c:v>
                </c:pt>
                <c:pt idx="7">
                  <c:v>17.149325854087117</c:v>
                </c:pt>
                <c:pt idx="8">
                  <c:v>2.7347733382775563</c:v>
                </c:pt>
                <c:pt idx="9">
                  <c:v>63.241342709300788</c:v>
                </c:pt>
                <c:pt idx="10">
                  <c:v>45.86153045288912</c:v>
                </c:pt>
                <c:pt idx="11">
                  <c:v>56.666416284834376</c:v>
                </c:pt>
                <c:pt idx="12">
                  <c:v>42.681393678160916</c:v>
                </c:pt>
                <c:pt idx="13">
                  <c:v>38.253065055434973</c:v>
                </c:pt>
                <c:pt idx="14">
                  <c:v>63.625096824167315</c:v>
                </c:pt>
                <c:pt idx="15">
                  <c:v>6.1086293696376659</c:v>
                </c:pt>
                <c:pt idx="16">
                  <c:v>9.9735320397187994</c:v>
                </c:pt>
                <c:pt idx="17">
                  <c:v>3.8968824940047964</c:v>
                </c:pt>
                <c:pt idx="18">
                  <c:v>15.449010654490106</c:v>
                </c:pt>
                <c:pt idx="19">
                  <c:v>19.644082753211098</c:v>
                </c:pt>
                <c:pt idx="20">
                  <c:v>28.522795828665</c:v>
                </c:pt>
                <c:pt idx="21">
                  <c:v>74.305555555555557</c:v>
                </c:pt>
                <c:pt idx="22">
                  <c:v>74.753451676528599</c:v>
                </c:pt>
                <c:pt idx="23">
                  <c:v>81.209150326797385</c:v>
                </c:pt>
              </c:numCache>
            </c:numRef>
          </c:val>
        </c:ser>
        <c:ser>
          <c:idx val="1"/>
          <c:order val="1"/>
          <c:tx>
            <c:strRef>
              <c:f>'18S_euks_all_stations'!$A$16</c:f>
              <c:strCache>
                <c:ptCount val="1"/>
                <c:pt idx="0">
                  <c:v>Dinoflagellata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'18S_euks_all_stations'!$B$16:$Y$16</c:f>
              <c:numCache>
                <c:formatCode>0.00</c:formatCode>
                <c:ptCount val="24"/>
                <c:pt idx="0">
                  <c:v>1.9751365167886603</c:v>
                </c:pt>
                <c:pt idx="1">
                  <c:v>2.7374301675977653</c:v>
                </c:pt>
                <c:pt idx="2">
                  <c:v>5.4822677629156953</c:v>
                </c:pt>
                <c:pt idx="3">
                  <c:v>2.8322440087145968</c:v>
                </c:pt>
                <c:pt idx="4">
                  <c:v>5.856299212598425</c:v>
                </c:pt>
                <c:pt idx="5">
                  <c:v>7.3952879581151834</c:v>
                </c:pt>
                <c:pt idx="6">
                  <c:v>27.370403190075322</c:v>
                </c:pt>
                <c:pt idx="7">
                  <c:v>27.878214442604669</c:v>
                </c:pt>
                <c:pt idx="8">
                  <c:v>50.245666079540186</c:v>
                </c:pt>
                <c:pt idx="9">
                  <c:v>8.8297731192782276</c:v>
                </c:pt>
                <c:pt idx="10">
                  <c:v>12.135606454971368</c:v>
                </c:pt>
                <c:pt idx="11">
                  <c:v>13.948771877112598</c:v>
                </c:pt>
                <c:pt idx="12">
                  <c:v>16.024604885057471</c:v>
                </c:pt>
                <c:pt idx="13">
                  <c:v>9.2098316419311317</c:v>
                </c:pt>
                <c:pt idx="14">
                  <c:v>4.5855925639039512</c:v>
                </c:pt>
                <c:pt idx="15">
                  <c:v>25.98737857193505</c:v>
                </c:pt>
                <c:pt idx="16">
                  <c:v>30.50727447443397</c:v>
                </c:pt>
                <c:pt idx="17">
                  <c:v>13.953836930455635</c:v>
                </c:pt>
                <c:pt idx="18">
                  <c:v>21.537290715372905</c:v>
                </c:pt>
                <c:pt idx="19">
                  <c:v>26.080988332189431</c:v>
                </c:pt>
                <c:pt idx="20">
                  <c:v>17.831595277083512</c:v>
                </c:pt>
                <c:pt idx="21">
                  <c:v>8.186026936026936</c:v>
                </c:pt>
                <c:pt idx="22">
                  <c:v>8.0867850098619325</c:v>
                </c:pt>
                <c:pt idx="23">
                  <c:v>11.437908496732026</c:v>
                </c:pt>
              </c:numCache>
            </c:numRef>
          </c:val>
        </c:ser>
        <c:ser>
          <c:idx val="3"/>
          <c:order val="2"/>
          <c:tx>
            <c:strRef>
              <c:f>'18S_euks_all_stations'!$A$17</c:f>
              <c:strCache>
                <c:ptCount val="1"/>
                <c:pt idx="0">
                  <c:v>Chlorophyta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'18S_euks_all_stations'!$B$17:$Y$17</c:f>
              <c:numCache>
                <c:formatCode>0.00</c:formatCode>
                <c:ptCount val="24"/>
                <c:pt idx="0">
                  <c:v>8.7138375740676191E-2</c:v>
                </c:pt>
                <c:pt idx="1">
                  <c:v>0</c:v>
                </c:pt>
                <c:pt idx="2">
                  <c:v>0.1595287765369984</c:v>
                </c:pt>
                <c:pt idx="3">
                  <c:v>8.7145969498910666E-2</c:v>
                </c:pt>
                <c:pt idx="4">
                  <c:v>0.11482939632545931</c:v>
                </c:pt>
                <c:pt idx="5">
                  <c:v>0.343586387434555</c:v>
                </c:pt>
                <c:pt idx="6">
                  <c:v>1.2295081967213115</c:v>
                </c:pt>
                <c:pt idx="7">
                  <c:v>1.0272699624911297</c:v>
                </c:pt>
                <c:pt idx="8">
                  <c:v>1.7057569296375266</c:v>
                </c:pt>
                <c:pt idx="9">
                  <c:v>0.43120605015258057</c:v>
                </c:pt>
                <c:pt idx="10">
                  <c:v>1.2363352420614264</c:v>
                </c:pt>
                <c:pt idx="11">
                  <c:v>0.38308420341020055</c:v>
                </c:pt>
                <c:pt idx="12">
                  <c:v>0.30980603448275862</c:v>
                </c:pt>
                <c:pt idx="13">
                  <c:v>0.38716489704933421</c:v>
                </c:pt>
                <c:pt idx="14">
                  <c:v>0.21688613477924087</c:v>
                </c:pt>
                <c:pt idx="15">
                  <c:v>1.2692334964192016</c:v>
                </c:pt>
                <c:pt idx="16">
                  <c:v>0.66928536507240755</c:v>
                </c:pt>
                <c:pt idx="17">
                  <c:v>0.5695443645083933</c:v>
                </c:pt>
                <c:pt idx="18">
                  <c:v>0</c:v>
                </c:pt>
                <c:pt idx="19">
                  <c:v>0.1152073732718894</c:v>
                </c:pt>
                <c:pt idx="20">
                  <c:v>6.8947685943290538E-2</c:v>
                </c:pt>
                <c:pt idx="21">
                  <c:v>0.25953984287317622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strRef>
              <c:f>'18S_euks_all_stations'!$A$18</c:f>
              <c:strCache>
                <c:ptCount val="1"/>
                <c:pt idx="0">
                  <c:v>Haptophyta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'18S_euks_all_stations'!$B$18:$Y$18</c:f>
              <c:numCache>
                <c:formatCode>0.00</c:formatCode>
                <c:ptCount val="24"/>
                <c:pt idx="0">
                  <c:v>0.44731032880213778</c:v>
                </c:pt>
                <c:pt idx="1">
                  <c:v>0.83798882681564246</c:v>
                </c:pt>
                <c:pt idx="2">
                  <c:v>1.2148729905509879</c:v>
                </c:pt>
                <c:pt idx="3">
                  <c:v>1.6122004357298474</c:v>
                </c:pt>
                <c:pt idx="4">
                  <c:v>3.2972440944881889</c:v>
                </c:pt>
                <c:pt idx="5">
                  <c:v>5.4564790575916238</c:v>
                </c:pt>
                <c:pt idx="6">
                  <c:v>18.320779796189633</c:v>
                </c:pt>
                <c:pt idx="7">
                  <c:v>18.416517419660057</c:v>
                </c:pt>
                <c:pt idx="8">
                  <c:v>12.116436451283953</c:v>
                </c:pt>
                <c:pt idx="9">
                  <c:v>3.2904338596258458</c:v>
                </c:pt>
                <c:pt idx="10">
                  <c:v>4.8217074440395624</c:v>
                </c:pt>
                <c:pt idx="11">
                  <c:v>4.4843386163899952</c:v>
                </c:pt>
                <c:pt idx="12">
                  <c:v>0.49838362068965519</c:v>
                </c:pt>
                <c:pt idx="13">
                  <c:v>0.56901507596644574</c:v>
                </c:pt>
                <c:pt idx="14">
                  <c:v>0.69713400464756003</c:v>
                </c:pt>
                <c:pt idx="15">
                  <c:v>18.396795008154292</c:v>
                </c:pt>
                <c:pt idx="16">
                  <c:v>18.571404487752247</c:v>
                </c:pt>
                <c:pt idx="17">
                  <c:v>4.8111510791366907</c:v>
                </c:pt>
                <c:pt idx="18">
                  <c:v>0.53272450532724502</c:v>
                </c:pt>
                <c:pt idx="19">
                  <c:v>0.3578782233552309</c:v>
                </c:pt>
                <c:pt idx="20">
                  <c:v>0.4266138067741102</c:v>
                </c:pt>
                <c:pt idx="21">
                  <c:v>2.2727272727272729</c:v>
                </c:pt>
                <c:pt idx="22">
                  <c:v>1.1834319526627219</c:v>
                </c:pt>
                <c:pt idx="23">
                  <c:v>0.98039215686274506</c:v>
                </c:pt>
              </c:numCache>
            </c:numRef>
          </c:val>
        </c:ser>
        <c:ser>
          <c:idx val="7"/>
          <c:order val="4"/>
          <c:tx>
            <c:strRef>
              <c:f>'18S_euks_all_stations'!$A$22</c:f>
              <c:strCache>
                <c:ptCount val="1"/>
                <c:pt idx="0">
                  <c:v>Other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'18S_euks_all_stations'!$B$19:$Y$19</c:f>
              <c:numCache>
                <c:formatCode>0.00</c:formatCode>
                <c:ptCount val="24"/>
                <c:pt idx="0">
                  <c:v>6.1171139769954692</c:v>
                </c:pt>
                <c:pt idx="1">
                  <c:v>17.039106145251395</c:v>
                </c:pt>
                <c:pt idx="2">
                  <c:v>17.244447171432075</c:v>
                </c:pt>
                <c:pt idx="3">
                  <c:v>4.0958605664488017</c:v>
                </c:pt>
                <c:pt idx="4">
                  <c:v>7.4803149606299213</c:v>
                </c:pt>
                <c:pt idx="5">
                  <c:v>15.011452879581153</c:v>
                </c:pt>
                <c:pt idx="6">
                  <c:v>37.727071333628714</c:v>
                </c:pt>
                <c:pt idx="7">
                  <c:v>35.528672321157032</c:v>
                </c:pt>
                <c:pt idx="8">
                  <c:v>33.197367201260775</c:v>
                </c:pt>
                <c:pt idx="9">
                  <c:v>24.207244261642565</c:v>
                </c:pt>
                <c:pt idx="10">
                  <c:v>35.944820406038524</c:v>
                </c:pt>
                <c:pt idx="11">
                  <c:v>24.517389018252832</c:v>
                </c:pt>
                <c:pt idx="12">
                  <c:v>40.485811781609193</c:v>
                </c:pt>
                <c:pt idx="13">
                  <c:v>51.580923329618109</c:v>
                </c:pt>
                <c:pt idx="14">
                  <c:v>30.875290472501938</c:v>
                </c:pt>
                <c:pt idx="15">
                  <c:v>48.237963553853781</c:v>
                </c:pt>
                <c:pt idx="16">
                  <c:v>40.278503633022574</c:v>
                </c:pt>
                <c:pt idx="17">
                  <c:v>76.768585131894469</c:v>
                </c:pt>
                <c:pt idx="18">
                  <c:v>62.480974124809741</c:v>
                </c:pt>
                <c:pt idx="19">
                  <c:v>53.801843317972356</c:v>
                </c:pt>
                <c:pt idx="20">
                  <c:v>53.150047401534088</c:v>
                </c:pt>
                <c:pt idx="21">
                  <c:v>14.976150392817059</c:v>
                </c:pt>
                <c:pt idx="22">
                  <c:v>15.976331360946745</c:v>
                </c:pt>
                <c:pt idx="23">
                  <c:v>6.3725490196078427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207552"/>
        <c:axId val="100406912"/>
      </c:barChart>
      <c:catAx>
        <c:axId val="1332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06912"/>
        <c:crosses val="autoZero"/>
        <c:auto val="1"/>
        <c:lblAlgn val="ctr"/>
        <c:lblOffset val="100"/>
        <c:noMultiLvlLbl val="0"/>
      </c:catAx>
      <c:valAx>
        <c:axId val="1004069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all euks 18S rRNA reads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33207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major phytoplankton 18s</a:t>
            </a:r>
            <a:r>
              <a:rPr lang="en-US" baseline="0"/>
              <a:t> rRNA reads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07959040331226"/>
          <c:y val="0.15104527188338746"/>
          <c:w val="0.86383590255443421"/>
          <c:h val="0.55658347791271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'18S_euks_all_stations'!$A$27</c:f>
              <c:strCache>
                <c:ptCount val="1"/>
                <c:pt idx="0">
                  <c:v>Diatoms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'18S_euks_all_stations'!$B$27:$Y$27</c:f>
              <c:numCache>
                <c:formatCode>0.00%</c:formatCode>
                <c:ptCount val="24"/>
                <c:pt idx="0">
                  <c:v>0.973268980879896</c:v>
                </c:pt>
                <c:pt idx="1">
                  <c:v>0.95690235690235692</c:v>
                </c:pt>
                <c:pt idx="2">
                  <c:v>0.9171455050973123</c:v>
                </c:pt>
                <c:pt idx="3">
                  <c:v>0.95274875056792363</c:v>
                </c:pt>
                <c:pt idx="4">
                  <c:v>0.89982269503546097</c:v>
                </c:pt>
                <c:pt idx="5">
                  <c:v>0.84473962845317163</c:v>
                </c:pt>
                <c:pt idx="6">
                  <c:v>0.24653148345784417</c:v>
                </c:pt>
                <c:pt idx="7">
                  <c:v>0.26599926620892078</c:v>
                </c:pt>
                <c:pt idx="8">
                  <c:v>4.0938107132944768E-2</c:v>
                </c:pt>
                <c:pt idx="9">
                  <c:v>0.83439824945295404</c:v>
                </c:pt>
                <c:pt idx="10">
                  <c:v>0.71596911824461607</c:v>
                </c:pt>
                <c:pt idx="11">
                  <c:v>0.75072146482237034</c:v>
                </c:pt>
                <c:pt idx="12">
                  <c:v>0.71716333459072046</c:v>
                </c:pt>
                <c:pt idx="13">
                  <c:v>0.79004119214926094</c:v>
                </c:pt>
                <c:pt idx="14">
                  <c:v>0.92043926490363071</c:v>
                </c:pt>
                <c:pt idx="15">
                  <c:v>0.11801369863013698</c:v>
                </c:pt>
                <c:pt idx="16">
                  <c:v>0.16700070571630204</c:v>
                </c:pt>
                <c:pt idx="17">
                  <c:v>0.16774193548387098</c:v>
                </c:pt>
                <c:pt idx="18">
                  <c:v>0.41176470588235292</c:v>
                </c:pt>
                <c:pt idx="19">
                  <c:v>0.42521356184008063</c:v>
                </c:pt>
                <c:pt idx="20">
                  <c:v>0.60881162619573215</c:v>
                </c:pt>
                <c:pt idx="21">
                  <c:v>0.87393779391139348</c:v>
                </c:pt>
                <c:pt idx="22">
                  <c:v>0.88967136150234738</c:v>
                </c:pt>
                <c:pt idx="23">
                  <c:v>0.86736474694589882</c:v>
                </c:pt>
              </c:numCache>
            </c:numRef>
          </c:val>
        </c:ser>
        <c:ser>
          <c:idx val="1"/>
          <c:order val="1"/>
          <c:tx>
            <c:strRef>
              <c:f>'18S_euks_all_stations'!$A$28</c:f>
              <c:strCache>
                <c:ptCount val="1"/>
                <c:pt idx="0">
                  <c:v>Dinoflagellata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'18S_euks_all_stations'!$B$28:$Y$28</c:f>
              <c:numCache>
                <c:formatCode>0.00%</c:formatCode>
                <c:ptCount val="24"/>
                <c:pt idx="0">
                  <c:v>2.1038302085267E-2</c:v>
                </c:pt>
                <c:pt idx="1">
                  <c:v>3.2996632996632996E-2</c:v>
                </c:pt>
                <c:pt idx="2">
                  <c:v>6.6246524559777573E-2</c:v>
                </c:pt>
                <c:pt idx="3">
                  <c:v>2.9532030895047707E-2</c:v>
                </c:pt>
                <c:pt idx="4">
                  <c:v>6.3297872340425526E-2</c:v>
                </c:pt>
                <c:pt idx="5">
                  <c:v>8.7015112137838094E-2</c:v>
                </c:pt>
                <c:pt idx="6">
                  <c:v>0.43952330131625755</c:v>
                </c:pt>
                <c:pt idx="7">
                  <c:v>0.43241260024110278</c:v>
                </c:pt>
                <c:pt idx="8">
                  <c:v>0.7521509852900361</c:v>
                </c:pt>
                <c:pt idx="9">
                  <c:v>0.11649890590809628</c:v>
                </c:pt>
                <c:pt idx="10">
                  <c:v>0.18945550589191384</c:v>
                </c:pt>
                <c:pt idx="11">
                  <c:v>0.18479450691611105</c:v>
                </c:pt>
                <c:pt idx="12">
                  <c:v>0.26925688419464355</c:v>
                </c:pt>
                <c:pt idx="13">
                  <c:v>0.19021080688151198</c:v>
                </c:pt>
                <c:pt idx="14">
                  <c:v>6.6337965038099508E-2</c:v>
                </c:pt>
                <c:pt idx="15">
                  <c:v>0.50205479452054791</c:v>
                </c:pt>
                <c:pt idx="16">
                  <c:v>0.51082568807339446</c:v>
                </c:pt>
                <c:pt idx="17">
                  <c:v>0.60064516129032253</c:v>
                </c:pt>
                <c:pt idx="18">
                  <c:v>0.57403651115618659</c:v>
                </c:pt>
                <c:pt idx="19">
                  <c:v>0.56454608160449937</c:v>
                </c:pt>
                <c:pt idx="20">
                  <c:v>0.38061074319352467</c:v>
                </c:pt>
                <c:pt idx="21">
                  <c:v>9.6279184885735503E-2</c:v>
                </c:pt>
                <c:pt idx="22">
                  <c:v>9.6244131455399062E-2</c:v>
                </c:pt>
                <c:pt idx="23">
                  <c:v>0.12216404886561955</c:v>
                </c:pt>
              </c:numCache>
            </c:numRef>
          </c:val>
        </c:ser>
        <c:ser>
          <c:idx val="2"/>
          <c:order val="2"/>
          <c:tx>
            <c:strRef>
              <c:f>'18S_euks_all_stations'!$A$29</c:f>
              <c:strCache>
                <c:ptCount val="1"/>
                <c:pt idx="0">
                  <c:v>Chlorophyta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'18S_euks_all_stations'!$B$29:$Y$29</c:f>
              <c:numCache>
                <c:formatCode>0.00%</c:formatCode>
                <c:ptCount val="24"/>
                <c:pt idx="0">
                  <c:v>9.2816038611472063E-4</c:v>
                </c:pt>
                <c:pt idx="1">
                  <c:v>0</c:v>
                </c:pt>
                <c:pt idx="2">
                  <c:v>1.9277108433734939E-3</c:v>
                </c:pt>
                <c:pt idx="3">
                  <c:v>9.0867787369377552E-4</c:v>
                </c:pt>
                <c:pt idx="4">
                  <c:v>1.2411347517730497E-3</c:v>
                </c:pt>
                <c:pt idx="5">
                  <c:v>4.0427375108287615E-3</c:v>
                </c:pt>
                <c:pt idx="6">
                  <c:v>1.9743863393810034E-2</c:v>
                </c:pt>
                <c:pt idx="7">
                  <c:v>1.5933749148278213E-2</c:v>
                </c:pt>
                <c:pt idx="8">
                  <c:v>2.5534276991396057E-2</c:v>
                </c:pt>
                <c:pt idx="9">
                  <c:v>5.6892778993435445E-3</c:v>
                </c:pt>
                <c:pt idx="10">
                  <c:v>1.9301097114993906E-2</c:v>
                </c:pt>
                <c:pt idx="11">
                  <c:v>5.0751318539158123E-3</c:v>
                </c:pt>
                <c:pt idx="12">
                  <c:v>5.2055827989437951E-3</c:v>
                </c:pt>
                <c:pt idx="13">
                  <c:v>7.9961230918342615E-3</c:v>
                </c:pt>
                <c:pt idx="14">
                  <c:v>3.1376064545047063E-3</c:v>
                </c:pt>
                <c:pt idx="15">
                  <c:v>2.452054794520548E-2</c:v>
                </c:pt>
                <c:pt idx="16">
                  <c:v>1.1206774876499646E-2</c:v>
                </c:pt>
                <c:pt idx="17">
                  <c:v>2.4516129032258065E-2</c:v>
                </c:pt>
                <c:pt idx="18">
                  <c:v>0</c:v>
                </c:pt>
                <c:pt idx="19">
                  <c:v>2.4937655860349127E-3</c:v>
                </c:pt>
                <c:pt idx="20">
                  <c:v>1.4716703458425313E-3</c:v>
                </c:pt>
                <c:pt idx="21">
                  <c:v>3.0525534196848446E-3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'18S_euks_all_stations'!$A$30</c:f>
              <c:strCache>
                <c:ptCount val="1"/>
                <c:pt idx="0">
                  <c:v>Haptophyta  </c:v>
                </c:pt>
              </c:strCache>
            </c:strRef>
          </c:tx>
          <c:invertIfNegative val="0"/>
          <c:cat>
            <c:strRef>
              <c:f>'18S_euks_all_stations'!$B$1:$Y$1</c:f>
              <c:strCache>
                <c:ptCount val="24"/>
                <c:pt idx="0">
                  <c:v>St 2-55%</c:v>
                </c:pt>
                <c:pt idx="1">
                  <c:v>St 2-22%</c:v>
                </c:pt>
                <c:pt idx="2">
                  <c:v>St 2-1%</c:v>
                </c:pt>
                <c:pt idx="3">
                  <c:v>St 4-55%</c:v>
                </c:pt>
                <c:pt idx="4">
                  <c:v>St 4-22%</c:v>
                </c:pt>
                <c:pt idx="5">
                  <c:v>St 4-1%</c:v>
                </c:pt>
                <c:pt idx="6">
                  <c:v>St 6-55%</c:v>
                </c:pt>
                <c:pt idx="7">
                  <c:v>St 6-22%</c:v>
                </c:pt>
                <c:pt idx="8">
                  <c:v>St 6-1%</c:v>
                </c:pt>
                <c:pt idx="9">
                  <c:v>St 7-55%</c:v>
                </c:pt>
                <c:pt idx="10">
                  <c:v>St 7-22%</c:v>
                </c:pt>
                <c:pt idx="11">
                  <c:v>St 7-1%</c:v>
                </c:pt>
                <c:pt idx="12">
                  <c:v>St 8-55%</c:v>
                </c:pt>
                <c:pt idx="13">
                  <c:v>St 8-22%</c:v>
                </c:pt>
                <c:pt idx="14">
                  <c:v>St 8-1%</c:v>
                </c:pt>
                <c:pt idx="15">
                  <c:v>St 9-55%</c:v>
                </c:pt>
                <c:pt idx="16">
                  <c:v>St 9-22%</c:v>
                </c:pt>
                <c:pt idx="17">
                  <c:v>St 9-1%</c:v>
                </c:pt>
                <c:pt idx="18">
                  <c:v>St 10-55%</c:v>
                </c:pt>
                <c:pt idx="19">
                  <c:v>St 10-22%</c:v>
                </c:pt>
                <c:pt idx="20">
                  <c:v>St 10-1%</c:v>
                </c:pt>
                <c:pt idx="21">
                  <c:v>St 11-55%</c:v>
                </c:pt>
                <c:pt idx="22">
                  <c:v>St 11-22%</c:v>
                </c:pt>
                <c:pt idx="23">
                  <c:v>St 11-1%</c:v>
                </c:pt>
              </c:strCache>
            </c:strRef>
          </c:cat>
          <c:val>
            <c:numRef>
              <c:f>'18S_euks_all_stations'!$B$30:$Y$30</c:f>
              <c:numCache>
                <c:formatCode>0.00%</c:formatCode>
                <c:ptCount val="24"/>
                <c:pt idx="0">
                  <c:v>4.7645566487222327E-3</c:v>
                </c:pt>
                <c:pt idx="1">
                  <c:v>1.0101010101010102E-2</c:v>
                </c:pt>
                <c:pt idx="2">
                  <c:v>1.4680259499536608E-2</c:v>
                </c:pt>
                <c:pt idx="3">
                  <c:v>1.6810540663334848E-2</c:v>
                </c:pt>
                <c:pt idx="4">
                  <c:v>3.5638297872340428E-2</c:v>
                </c:pt>
                <c:pt idx="5">
                  <c:v>6.4202521898161516E-2</c:v>
                </c:pt>
                <c:pt idx="6">
                  <c:v>0.29420135183208823</c:v>
                </c:pt>
                <c:pt idx="7">
                  <c:v>0.28565438440169821</c:v>
                </c:pt>
                <c:pt idx="8">
                  <c:v>0.18137663058562309</c:v>
                </c:pt>
                <c:pt idx="9">
                  <c:v>4.3413566739606127E-2</c:v>
                </c:pt>
                <c:pt idx="10">
                  <c:v>7.5274278748476225E-2</c:v>
                </c:pt>
                <c:pt idx="11">
                  <c:v>5.9408896407602746E-2</c:v>
                </c:pt>
                <c:pt idx="12">
                  <c:v>8.3741984156921918E-3</c:v>
                </c:pt>
                <c:pt idx="13">
                  <c:v>1.1751877877392779E-2</c:v>
                </c:pt>
                <c:pt idx="14">
                  <c:v>1.0085163603765128E-2</c:v>
                </c:pt>
                <c:pt idx="15">
                  <c:v>0.35541095890410956</c:v>
                </c:pt>
                <c:pt idx="16">
                  <c:v>0.31096683133380382</c:v>
                </c:pt>
                <c:pt idx="17">
                  <c:v>0.20709677419354838</c:v>
                </c:pt>
                <c:pt idx="18">
                  <c:v>1.4198782961460446E-2</c:v>
                </c:pt>
                <c:pt idx="19">
                  <c:v>7.7465909693850482E-3</c:v>
                </c:pt>
                <c:pt idx="20">
                  <c:v>9.1059602649006619E-3</c:v>
                </c:pt>
                <c:pt idx="21">
                  <c:v>2.6730467783186204E-2</c:v>
                </c:pt>
                <c:pt idx="22">
                  <c:v>1.4084507042253521E-2</c:v>
                </c:pt>
                <c:pt idx="23">
                  <c:v>1.0471204188481676E-2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79040"/>
        <c:axId val="100408640"/>
      </c:barChart>
      <c:catAx>
        <c:axId val="1330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408640"/>
        <c:crosses val="autoZero"/>
        <c:auto val="1"/>
        <c:lblAlgn val="ctr"/>
        <c:lblOffset val="100"/>
        <c:noMultiLvlLbl val="0"/>
      </c:catAx>
      <c:valAx>
        <c:axId val="100408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major</a:t>
                </a:r>
                <a:r>
                  <a:rPr lang="en-US" baseline="0"/>
                  <a:t> phyto </a:t>
                </a:r>
                <a:r>
                  <a:rPr lang="en-US"/>
                  <a:t>18S rRNA reads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33079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total diatoms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9108390014250744E-2"/>
          <c:y val="0.14949283513473857"/>
          <c:w val="0.73519302473778469"/>
          <c:h val="0.74677360982051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'18S_diatoms_all_stations'!$A$14</c:f>
              <c:strCache>
                <c:ptCount val="1"/>
                <c:pt idx="0">
                  <c:v>Pseudo-nitzschia  </c:v>
                </c:pt>
              </c:strCache>
            </c:strRef>
          </c:tx>
          <c:invertIfNegative val="0"/>
          <c:val>
            <c:numRef>
              <c:f>'18S_diatoms_all_stations'!$B$14:$Y$14</c:f>
              <c:numCache>
                <c:formatCode>0.00</c:formatCode>
                <c:ptCount val="24"/>
                <c:pt idx="0">
                  <c:v>93.248140377646379</c:v>
                </c:pt>
                <c:pt idx="1">
                  <c:v>94.510907811400429</c:v>
                </c:pt>
                <c:pt idx="2">
                  <c:v>91.098714528256124</c:v>
                </c:pt>
                <c:pt idx="3">
                  <c:v>95.374344301382934</c:v>
                </c:pt>
                <c:pt idx="4">
                  <c:v>90.088669950738918</c:v>
                </c:pt>
                <c:pt idx="5">
                  <c:v>91.009571558796722</c:v>
                </c:pt>
                <c:pt idx="6">
                  <c:v>60</c:v>
                </c:pt>
                <c:pt idx="7">
                  <c:v>52.137931034482754</c:v>
                </c:pt>
                <c:pt idx="8">
                  <c:v>52.881355932203391</c:v>
                </c:pt>
                <c:pt idx="9">
                  <c:v>29.332773814519513</c:v>
                </c:pt>
                <c:pt idx="10">
                  <c:v>27.014755959137343</c:v>
                </c:pt>
                <c:pt idx="11">
                  <c:v>33.947507953340406</c:v>
                </c:pt>
                <c:pt idx="12">
                  <c:v>6.595834209972649</c:v>
                </c:pt>
                <c:pt idx="13">
                  <c:v>7.4221745131114858</c:v>
                </c:pt>
                <c:pt idx="14">
                  <c:v>4.6207232436381345</c:v>
                </c:pt>
                <c:pt idx="15">
                  <c:v>21.47417295414974</c:v>
                </c:pt>
                <c:pt idx="16">
                  <c:v>19.631383158606695</c:v>
                </c:pt>
                <c:pt idx="17">
                  <c:v>49.615384615384613</c:v>
                </c:pt>
                <c:pt idx="18">
                  <c:v>8.3743842364532011</c:v>
                </c:pt>
                <c:pt idx="19">
                  <c:v>12.328425255802346</c:v>
                </c:pt>
                <c:pt idx="20">
                  <c:v>10.046834869315607</c:v>
                </c:pt>
                <c:pt idx="21">
                  <c:v>91.857830642877374</c:v>
                </c:pt>
                <c:pt idx="22">
                  <c:v>92.612137203166228</c:v>
                </c:pt>
                <c:pt idx="23">
                  <c:v>94.567404426559349</c:v>
                </c:pt>
              </c:numCache>
            </c:numRef>
          </c:val>
        </c:ser>
        <c:ser>
          <c:idx val="1"/>
          <c:order val="1"/>
          <c:tx>
            <c:strRef>
              <c:f>'18S_diatoms_all_stations'!$A$15</c:f>
              <c:strCache>
                <c:ptCount val="1"/>
                <c:pt idx="0">
                  <c:v>Chaetoceros  </c:v>
                </c:pt>
              </c:strCache>
            </c:strRef>
          </c:tx>
          <c:invertIfNegative val="0"/>
          <c:val>
            <c:numRef>
              <c:f>'18S_diatoms_all_stations'!$B$15:$Y$15</c:f>
              <c:numCache>
                <c:formatCode>0.00</c:formatCode>
                <c:ptCount val="24"/>
                <c:pt idx="0">
                  <c:v>1.2333905524826752</c:v>
                </c:pt>
                <c:pt idx="1">
                  <c:v>0.56298381421534127</c:v>
                </c:pt>
                <c:pt idx="2">
                  <c:v>1.3744037513137681</c:v>
                </c:pt>
                <c:pt idx="3">
                  <c:v>0.2384358607534573</c:v>
                </c:pt>
                <c:pt idx="4">
                  <c:v>4.6502463054187189</c:v>
                </c:pt>
                <c:pt idx="5">
                  <c:v>2.0624430264357336</c:v>
                </c:pt>
                <c:pt idx="6">
                  <c:v>3.4657039711191335</c:v>
                </c:pt>
                <c:pt idx="7">
                  <c:v>15.133004926108374</c:v>
                </c:pt>
                <c:pt idx="8">
                  <c:v>4.406779661016949</c:v>
                </c:pt>
                <c:pt idx="9">
                  <c:v>1.5736466638690727</c:v>
                </c:pt>
                <c:pt idx="10">
                  <c:v>21.240068104426786</c:v>
                </c:pt>
                <c:pt idx="11">
                  <c:v>18.504772004241783</c:v>
                </c:pt>
                <c:pt idx="12">
                  <c:v>30.08626130864717</c:v>
                </c:pt>
                <c:pt idx="13">
                  <c:v>13.878239533813833</c:v>
                </c:pt>
                <c:pt idx="14">
                  <c:v>60.574698648484116</c:v>
                </c:pt>
                <c:pt idx="15">
                  <c:v>0.63842135809634359</c:v>
                </c:pt>
                <c:pt idx="16">
                  <c:v>0.27054447074737908</c:v>
                </c:pt>
                <c:pt idx="17">
                  <c:v>1.153846153846154</c:v>
                </c:pt>
                <c:pt idx="18">
                  <c:v>13.300492610837439</c:v>
                </c:pt>
                <c:pt idx="19">
                  <c:v>17.070127277264788</c:v>
                </c:pt>
                <c:pt idx="20">
                  <c:v>8.4907085662486779</c:v>
                </c:pt>
                <c:pt idx="21">
                  <c:v>0.84961767204757865</c:v>
                </c:pt>
                <c:pt idx="22">
                  <c:v>1.3192612137203166</c:v>
                </c:pt>
                <c:pt idx="23">
                  <c:v>1.0060362173038229</c:v>
                </c:pt>
              </c:numCache>
            </c:numRef>
          </c:val>
        </c:ser>
        <c:ser>
          <c:idx val="2"/>
          <c:order val="2"/>
          <c:tx>
            <c:strRef>
              <c:f>'18S_diatoms_all_stations'!$A$16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'18S_diatoms_all_stations'!$B$16:$Y$16</c:f>
              <c:numCache>
                <c:formatCode>0.00</c:formatCode>
                <c:ptCount val="24"/>
                <c:pt idx="0">
                  <c:v>3.2678491957530675</c:v>
                </c:pt>
                <c:pt idx="1">
                  <c:v>3.2371569317382125</c:v>
                </c:pt>
                <c:pt idx="2">
                  <c:v>5.0529549680653245</c:v>
                </c:pt>
                <c:pt idx="3">
                  <c:v>3.3381020505484029</c:v>
                </c:pt>
                <c:pt idx="4">
                  <c:v>3.5862068965517238</c:v>
                </c:pt>
                <c:pt idx="5">
                  <c:v>4.3983591613491333</c:v>
                </c:pt>
                <c:pt idx="6">
                  <c:v>34.440433212996389</c:v>
                </c:pt>
                <c:pt idx="7">
                  <c:v>29.970443349753694</c:v>
                </c:pt>
                <c:pt idx="8">
                  <c:v>34.915254237288131</c:v>
                </c:pt>
                <c:pt idx="9">
                  <c:v>15.946286193873268</c:v>
                </c:pt>
                <c:pt idx="10">
                  <c:v>16.30249716231555</c:v>
                </c:pt>
                <c:pt idx="11">
                  <c:v>15.270413573700955</c:v>
                </c:pt>
                <c:pt idx="12">
                  <c:v>14.969492951819904</c:v>
                </c:pt>
                <c:pt idx="13">
                  <c:v>18.69345192455145</c:v>
                </c:pt>
                <c:pt idx="14">
                  <c:v>10.014610982588579</c:v>
                </c:pt>
                <c:pt idx="15">
                  <c:v>28.554846198491003</c:v>
                </c:pt>
                <c:pt idx="16">
                  <c:v>25.109908691241124</c:v>
                </c:pt>
                <c:pt idx="17">
                  <c:v>26.53846153846154</c:v>
                </c:pt>
                <c:pt idx="18">
                  <c:v>28.571428571428569</c:v>
                </c:pt>
                <c:pt idx="19">
                  <c:v>20.676316446219118</c:v>
                </c:pt>
                <c:pt idx="20">
                  <c:v>23.009518054086719</c:v>
                </c:pt>
                <c:pt idx="21">
                  <c:v>5.5933163409798929</c:v>
                </c:pt>
                <c:pt idx="22">
                  <c:v>3.1662269129287601</c:v>
                </c:pt>
                <c:pt idx="23">
                  <c:v>3.4205231388329982</c:v>
                </c:pt>
              </c:numCache>
            </c:numRef>
          </c:val>
        </c:ser>
        <c:ser>
          <c:idx val="3"/>
          <c:order val="3"/>
          <c:tx>
            <c:strRef>
              <c:f>'18S_diatoms_all_stations'!$A$17</c:f>
              <c:strCache>
                <c:ptCount val="1"/>
                <c:pt idx="0">
                  <c:v>Thalassiosira  </c:v>
                </c:pt>
              </c:strCache>
            </c:strRef>
          </c:tx>
          <c:invertIfNegative val="0"/>
          <c:val>
            <c:numRef>
              <c:f>'18S_diatoms_all_stations'!$B$17:$Y$17</c:f>
              <c:numCache>
                <c:formatCode>0.00</c:formatCode>
                <c:ptCount val="24"/>
                <c:pt idx="0">
                  <c:v>1.8119397291626931</c:v>
                </c:pt>
                <c:pt idx="1">
                  <c:v>1.6185784658691063</c:v>
                </c:pt>
                <c:pt idx="2">
                  <c:v>1.5158864904195974</c:v>
                </c:pt>
                <c:pt idx="3">
                  <c:v>0.71530758226037194</c:v>
                </c:pt>
                <c:pt idx="4">
                  <c:v>0.94581280788177335</c:v>
                </c:pt>
                <c:pt idx="5">
                  <c:v>2.1991795806745666</c:v>
                </c:pt>
                <c:pt idx="6">
                  <c:v>2.0938628158844765</c:v>
                </c:pt>
                <c:pt idx="7">
                  <c:v>2.4827586206896552</c:v>
                </c:pt>
                <c:pt idx="8">
                  <c:v>6.7796610169491522</c:v>
                </c:pt>
                <c:pt idx="9">
                  <c:v>52.003776751993279</c:v>
                </c:pt>
                <c:pt idx="10">
                  <c:v>33.498864926220207</c:v>
                </c:pt>
                <c:pt idx="11">
                  <c:v>31.468716861081653</c:v>
                </c:pt>
                <c:pt idx="12">
                  <c:v>20.429202608878601</c:v>
                </c:pt>
                <c:pt idx="13">
                  <c:v>24.904155804324489</c:v>
                </c:pt>
                <c:pt idx="14">
                  <c:v>12.41933520029222</c:v>
                </c:pt>
                <c:pt idx="15">
                  <c:v>48.810214741729538</c:v>
                </c:pt>
                <c:pt idx="16">
                  <c:v>54.852891444031115</c:v>
                </c:pt>
                <c:pt idx="17">
                  <c:v>21.923076923076923</c:v>
                </c:pt>
                <c:pt idx="18">
                  <c:v>18.7192118226601</c:v>
                </c:pt>
                <c:pt idx="19">
                  <c:v>20.339406039430997</c:v>
                </c:pt>
                <c:pt idx="20">
                  <c:v>34.446290980510653</c:v>
                </c:pt>
                <c:pt idx="21">
                  <c:v>1.2413858208250732</c:v>
                </c:pt>
                <c:pt idx="22">
                  <c:v>1.5831134564643801</c:v>
                </c:pt>
                <c:pt idx="23">
                  <c:v>1.0060362173038229</c:v>
                </c:pt>
              </c:numCache>
            </c:numRef>
          </c:val>
        </c:ser>
        <c:ser>
          <c:idx val="4"/>
          <c:order val="4"/>
          <c:tx>
            <c:strRef>
              <c:f>'18S_diatoms_all_stations'!$A$18</c:f>
              <c:strCache>
                <c:ptCount val="1"/>
                <c:pt idx="0">
                  <c:v>Navicula  </c:v>
                </c:pt>
              </c:strCache>
            </c:strRef>
          </c:tx>
          <c:invertIfNegative val="0"/>
          <c:val>
            <c:numRef>
              <c:f>'18S_diatoms_all_stations'!$B$18:$Y$18</c:f>
              <c:numCache>
                <c:formatCode>0.00</c:formatCode>
                <c:ptCount val="24"/>
                <c:pt idx="0">
                  <c:v>5.7219149341979789E-2</c:v>
                </c:pt>
                <c:pt idx="1">
                  <c:v>0</c:v>
                </c:pt>
                <c:pt idx="2">
                  <c:v>0.27083838628830142</c:v>
                </c:pt>
                <c:pt idx="3">
                  <c:v>4.7687172150691459E-2</c:v>
                </c:pt>
                <c:pt idx="4">
                  <c:v>7.8817733990147784E-2</c:v>
                </c:pt>
                <c:pt idx="5">
                  <c:v>6.8368277119416593E-2</c:v>
                </c:pt>
                <c:pt idx="6">
                  <c:v>0</c:v>
                </c:pt>
                <c:pt idx="7">
                  <c:v>1.9704433497536946E-2</c:v>
                </c:pt>
                <c:pt idx="8">
                  <c:v>0</c:v>
                </c:pt>
                <c:pt idx="9">
                  <c:v>0.27276542173730589</c:v>
                </c:pt>
                <c:pt idx="10">
                  <c:v>0.31214528944381381</c:v>
                </c:pt>
                <c:pt idx="11">
                  <c:v>0.27836691410392367</c:v>
                </c:pt>
                <c:pt idx="12">
                  <c:v>4.5234588680833161</c:v>
                </c:pt>
                <c:pt idx="13">
                  <c:v>5.8119920257629198</c:v>
                </c:pt>
                <c:pt idx="14">
                  <c:v>2.5143065871179835</c:v>
                </c:pt>
                <c:pt idx="15">
                  <c:v>0.40626813697040048</c:v>
                </c:pt>
                <c:pt idx="16">
                  <c:v>6.7636117686844771E-2</c:v>
                </c:pt>
                <c:pt idx="17">
                  <c:v>0</c:v>
                </c:pt>
                <c:pt idx="18">
                  <c:v>4.9261083743842367</c:v>
                </c:pt>
                <c:pt idx="19">
                  <c:v>7.0626403793361616</c:v>
                </c:pt>
                <c:pt idx="20">
                  <c:v>8.5662486780480442</c:v>
                </c:pt>
                <c:pt idx="21">
                  <c:v>8.0241669026715756E-2</c:v>
                </c:pt>
                <c:pt idx="22">
                  <c:v>0.52770448548812665</c:v>
                </c:pt>
                <c:pt idx="23">
                  <c:v>0</c:v>
                </c:pt>
              </c:numCache>
            </c:numRef>
          </c:val>
        </c:ser>
        <c:ser>
          <c:idx val="5"/>
          <c:order val="5"/>
          <c:tx>
            <c:strRef>
              <c:f>'18S_diatoms_all_stations'!$A$19</c:f>
              <c:strCache>
                <c:ptCount val="1"/>
                <c:pt idx="0">
                  <c:v>Asterionellopsis  </c:v>
                </c:pt>
              </c:strCache>
            </c:strRef>
          </c:tx>
          <c:invertIfNegative val="0"/>
          <c:val>
            <c:numRef>
              <c:f>'18S_diatoms_all_stations'!$B$19:$Y$19</c:f>
              <c:numCache>
                <c:formatCode>0.00</c:formatCode>
                <c:ptCount val="24"/>
                <c:pt idx="0">
                  <c:v>0.26066501366901901</c:v>
                </c:pt>
                <c:pt idx="1">
                  <c:v>0</c:v>
                </c:pt>
                <c:pt idx="2">
                  <c:v>0.52954968065324604</c:v>
                </c:pt>
                <c:pt idx="3">
                  <c:v>9.5374344301382918E-2</c:v>
                </c:pt>
                <c:pt idx="4">
                  <c:v>0.5714285714285714</c:v>
                </c:pt>
                <c:pt idx="5">
                  <c:v>0.23928896991795806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0.53503986571548467</c:v>
                </c:pt>
                <c:pt idx="10">
                  <c:v>1.2627695800227015</c:v>
                </c:pt>
                <c:pt idx="11">
                  <c:v>0.3048780487804878</c:v>
                </c:pt>
                <c:pt idx="12">
                  <c:v>5.4386703134862193</c:v>
                </c:pt>
                <c:pt idx="13">
                  <c:v>5.9500076675356537</c:v>
                </c:pt>
                <c:pt idx="14">
                  <c:v>1.461098258857908</c:v>
                </c:pt>
                <c:pt idx="15">
                  <c:v>0</c:v>
                </c:pt>
                <c:pt idx="16">
                  <c:v>0</c:v>
                </c:pt>
                <c:pt idx="17">
                  <c:v>0.38461538461538464</c:v>
                </c:pt>
                <c:pt idx="18">
                  <c:v>17.241379310344829</c:v>
                </c:pt>
                <c:pt idx="19">
                  <c:v>10.032443224357374</c:v>
                </c:pt>
                <c:pt idx="20">
                  <c:v>7.1914186432995919</c:v>
                </c:pt>
                <c:pt idx="21">
                  <c:v>0.3115264797507788</c:v>
                </c:pt>
                <c:pt idx="22">
                  <c:v>0.26385224274406333</c:v>
                </c:pt>
                <c:pt idx="23">
                  <c:v>0</c:v>
                </c:pt>
              </c:numCache>
            </c:numRef>
          </c:val>
        </c:ser>
        <c:ser>
          <c:idx val="6"/>
          <c:order val="6"/>
          <c:tx>
            <c:strRef>
              <c:f>'18S_diatoms_all_stations'!$A$20</c:f>
              <c:strCache>
                <c:ptCount val="1"/>
                <c:pt idx="0">
                  <c:v>Odontella  </c:v>
                </c:pt>
              </c:strCache>
            </c:strRef>
          </c:tx>
          <c:invertIfNegative val="0"/>
          <c:val>
            <c:numRef>
              <c:f>'18S_diatoms_all_stations'!$B$20:$Y$20</c:f>
              <c:numCache>
                <c:formatCode>0.00</c:formatCode>
                <c:ptCount val="24"/>
                <c:pt idx="0">
                  <c:v>8.9007565643079656E-2</c:v>
                </c:pt>
                <c:pt idx="1">
                  <c:v>7.0372976776917659E-2</c:v>
                </c:pt>
                <c:pt idx="2">
                  <c:v>0.14148273910582909</c:v>
                </c:pt>
                <c:pt idx="3">
                  <c:v>0.19074868860276584</c:v>
                </c:pt>
                <c:pt idx="4">
                  <c:v>5.9113300492610835E-2</c:v>
                </c:pt>
                <c:pt idx="5">
                  <c:v>0</c:v>
                </c:pt>
                <c:pt idx="6">
                  <c:v>0</c:v>
                </c:pt>
                <c:pt idx="7">
                  <c:v>0.25615763546798026</c:v>
                </c:pt>
                <c:pt idx="8">
                  <c:v>1.0169491525423728</c:v>
                </c:pt>
                <c:pt idx="9">
                  <c:v>3.1472933277381453E-2</c:v>
                </c:pt>
                <c:pt idx="10">
                  <c:v>0.170261066969353</c:v>
                </c:pt>
                <c:pt idx="11">
                  <c:v>5.3022269353128322E-2</c:v>
                </c:pt>
                <c:pt idx="12">
                  <c:v>8.100147275405007</c:v>
                </c:pt>
                <c:pt idx="13">
                  <c:v>12.605428615243062</c:v>
                </c:pt>
                <c:pt idx="14">
                  <c:v>3.2083282600754903</c:v>
                </c:pt>
                <c:pt idx="15">
                  <c:v>0.11607661056297155</c:v>
                </c:pt>
                <c:pt idx="16">
                  <c:v>6.7636117686844771E-2</c:v>
                </c:pt>
                <c:pt idx="17">
                  <c:v>0.38461538461538464</c:v>
                </c:pt>
                <c:pt idx="18">
                  <c:v>4.9261083743842367</c:v>
                </c:pt>
                <c:pt idx="19">
                  <c:v>8.1482405789867727</c:v>
                </c:pt>
                <c:pt idx="20">
                  <c:v>2.5985798458981719</c:v>
                </c:pt>
                <c:pt idx="21">
                  <c:v>6.1361276314547339E-2</c:v>
                </c:pt>
                <c:pt idx="22">
                  <c:v>0.26385224274406333</c:v>
                </c:pt>
                <c:pt idx="23">
                  <c:v>0</c:v>
                </c:pt>
              </c:numCache>
            </c:numRef>
          </c:val>
        </c:ser>
        <c:ser>
          <c:idx val="7"/>
          <c:order val="7"/>
          <c:tx>
            <c:strRef>
              <c:f>'18S_diatoms_all_stations'!$A$21</c:f>
              <c:strCache>
                <c:ptCount val="1"/>
                <c:pt idx="0">
                  <c:v>Skeletonema  </c:v>
                </c:pt>
              </c:strCache>
            </c:strRef>
          </c:tx>
          <c:invertIfNegative val="0"/>
          <c:val>
            <c:numRef>
              <c:f>'18S_diatoms_all_stations'!$B$21:$Y$21</c:f>
              <c:numCache>
                <c:formatCode>0.00</c:formatCode>
                <c:ptCount val="24"/>
                <c:pt idx="0">
                  <c:v>3.1788416301099881E-2</c:v>
                </c:pt>
                <c:pt idx="1">
                  <c:v>0</c:v>
                </c:pt>
                <c:pt idx="2">
                  <c:v>1.6169455897809038E-2</c:v>
                </c:pt>
                <c:pt idx="3">
                  <c:v>0</c:v>
                </c:pt>
                <c:pt idx="4">
                  <c:v>1.9704433497536946E-2</c:v>
                </c:pt>
                <c:pt idx="5">
                  <c:v>2.2789425706472195E-2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0.30423835501468738</c:v>
                </c:pt>
                <c:pt idx="10">
                  <c:v>0.19863791146424517</c:v>
                </c:pt>
                <c:pt idx="11">
                  <c:v>0.17232237539766701</c:v>
                </c:pt>
                <c:pt idx="12">
                  <c:v>9.8569324637071318</c:v>
                </c:pt>
                <c:pt idx="13">
                  <c:v>10.734549915657107</c:v>
                </c:pt>
                <c:pt idx="14">
                  <c:v>5.1868988189455738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3.9408866995073892</c:v>
                </c:pt>
                <c:pt idx="19">
                  <c:v>4.342400798602446</c:v>
                </c:pt>
                <c:pt idx="20">
                  <c:v>5.6504003625925368</c:v>
                </c:pt>
                <c:pt idx="21">
                  <c:v>4.7200981780421035E-3</c:v>
                </c:pt>
                <c:pt idx="22">
                  <c:v>0.26385224274406333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33024"/>
        <c:axId val="34037056"/>
      </c:barChart>
      <c:catAx>
        <c:axId val="6163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4037056"/>
        <c:crosses val="autoZero"/>
        <c:auto val="1"/>
        <c:lblAlgn val="ctr"/>
        <c:lblOffset val="100"/>
        <c:noMultiLvlLbl val="0"/>
      </c:catAx>
      <c:valAx>
        <c:axId val="34037056"/>
        <c:scaling>
          <c:orientation val="minMax"/>
          <c:max val="100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163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95251</xdr:colOff>
      <xdr:row>30</xdr:row>
      <xdr:rowOff>161924</xdr:rowOff>
    </xdr:from>
    <xdr:to>
      <xdr:col>22</xdr:col>
      <xdr:colOff>66675</xdr:colOff>
      <xdr:row>48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31</xdr:row>
      <xdr:rowOff>38100</xdr:rowOff>
    </xdr:from>
    <xdr:to>
      <xdr:col>11</xdr:col>
      <xdr:colOff>457200</xdr:colOff>
      <xdr:row>48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223836</xdr:colOff>
      <xdr:row>21</xdr:row>
      <xdr:rowOff>76200</xdr:rowOff>
    </xdr:from>
    <xdr:to>
      <xdr:col>16</xdr:col>
      <xdr:colOff>552449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15" workbookViewId="0">
      <selection activeCell="X33" sqref="X33"/>
    </sheetView>
  </sheetViews>
  <sheetFormatPr defaultRowHeight="15" x14ac:dyDescent="0.25"/>
  <cols>
    <col min="1" max="1" width="17.42578125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24</v>
      </c>
      <c r="B2">
        <v>15729</v>
      </c>
      <c r="C2">
        <v>1421</v>
      </c>
      <c r="D2">
        <v>24740</v>
      </c>
      <c r="E2">
        <v>2097</v>
      </c>
      <c r="F2">
        <v>5075</v>
      </c>
      <c r="G2">
        <v>8776</v>
      </c>
      <c r="H2">
        <v>1386</v>
      </c>
      <c r="I2">
        <v>5075</v>
      </c>
      <c r="J2">
        <v>295</v>
      </c>
      <c r="K2">
        <v>9533</v>
      </c>
      <c r="L2">
        <v>7048</v>
      </c>
      <c r="M2">
        <v>7544</v>
      </c>
      <c r="N2">
        <v>9506</v>
      </c>
      <c r="O2">
        <v>6521</v>
      </c>
      <c r="P2">
        <v>16428</v>
      </c>
      <c r="Q2">
        <v>1723</v>
      </c>
      <c r="R2">
        <v>5916</v>
      </c>
      <c r="S2">
        <v>260</v>
      </c>
      <c r="T2">
        <v>203</v>
      </c>
      <c r="U2">
        <v>8014</v>
      </c>
      <c r="V2">
        <v>6619</v>
      </c>
      <c r="W2">
        <v>21186</v>
      </c>
      <c r="X2">
        <v>379</v>
      </c>
      <c r="Y2">
        <v>497</v>
      </c>
    </row>
    <row r="3" spans="1:25" x14ac:dyDescent="0.25">
      <c r="A3" t="s">
        <v>25</v>
      </c>
      <c r="B3">
        <v>340</v>
      </c>
      <c r="C3">
        <v>49</v>
      </c>
      <c r="D3">
        <v>1787</v>
      </c>
      <c r="E3">
        <v>65</v>
      </c>
      <c r="F3">
        <v>357</v>
      </c>
      <c r="G3">
        <v>904</v>
      </c>
      <c r="H3">
        <v>2471</v>
      </c>
      <c r="I3">
        <v>8250</v>
      </c>
      <c r="J3">
        <v>5420</v>
      </c>
      <c r="K3">
        <v>1331</v>
      </c>
      <c r="L3">
        <v>1865</v>
      </c>
      <c r="M3">
        <v>1857</v>
      </c>
      <c r="N3">
        <v>3569</v>
      </c>
      <c r="O3">
        <v>1570</v>
      </c>
      <c r="P3">
        <v>1184</v>
      </c>
      <c r="Q3">
        <v>7330</v>
      </c>
      <c r="R3">
        <v>18096</v>
      </c>
      <c r="S3">
        <v>931</v>
      </c>
      <c r="T3">
        <v>283</v>
      </c>
      <c r="U3">
        <v>10640</v>
      </c>
      <c r="V3">
        <v>4138</v>
      </c>
      <c r="W3">
        <v>2334</v>
      </c>
      <c r="X3">
        <v>41</v>
      </c>
      <c r="Y3">
        <v>70</v>
      </c>
    </row>
    <row r="4" spans="1:25" x14ac:dyDescent="0.25">
      <c r="A4" t="s">
        <v>26</v>
      </c>
      <c r="B4">
        <v>256</v>
      </c>
      <c r="C4">
        <v>268</v>
      </c>
      <c r="D4">
        <v>2381</v>
      </c>
      <c r="E4">
        <v>12</v>
      </c>
      <c r="F4">
        <v>30</v>
      </c>
      <c r="G4">
        <v>318</v>
      </c>
      <c r="H4">
        <v>804</v>
      </c>
      <c r="I4">
        <v>1646</v>
      </c>
      <c r="J4">
        <v>350</v>
      </c>
      <c r="K4">
        <v>929</v>
      </c>
      <c r="L4">
        <v>1450</v>
      </c>
      <c r="M4">
        <v>1098</v>
      </c>
      <c r="N4">
        <v>4843</v>
      </c>
      <c r="O4">
        <v>5178</v>
      </c>
      <c r="P4">
        <v>4567</v>
      </c>
      <c r="Q4">
        <v>1892</v>
      </c>
      <c r="R4">
        <v>8506</v>
      </c>
      <c r="S4">
        <v>4206</v>
      </c>
      <c r="T4">
        <v>646</v>
      </c>
      <c r="U4">
        <v>14470</v>
      </c>
      <c r="V4">
        <v>9053</v>
      </c>
      <c r="W4">
        <v>596</v>
      </c>
      <c r="X4">
        <v>16</v>
      </c>
      <c r="Y4">
        <v>9</v>
      </c>
    </row>
    <row r="5" spans="1:25" x14ac:dyDescent="0.25">
      <c r="A5" t="s">
        <v>27</v>
      </c>
      <c r="B5">
        <v>15</v>
      </c>
      <c r="C5">
        <v>0</v>
      </c>
      <c r="D5">
        <v>52</v>
      </c>
      <c r="E5">
        <v>2</v>
      </c>
      <c r="F5">
        <v>7</v>
      </c>
      <c r="G5">
        <v>42</v>
      </c>
      <c r="H5">
        <v>111</v>
      </c>
      <c r="I5">
        <v>304</v>
      </c>
      <c r="J5">
        <v>184</v>
      </c>
      <c r="K5">
        <v>65</v>
      </c>
      <c r="L5">
        <v>190</v>
      </c>
      <c r="M5">
        <v>51</v>
      </c>
      <c r="N5">
        <v>69</v>
      </c>
      <c r="O5">
        <v>66</v>
      </c>
      <c r="P5">
        <v>56</v>
      </c>
      <c r="Q5">
        <v>358</v>
      </c>
      <c r="R5">
        <v>397</v>
      </c>
      <c r="S5">
        <v>38</v>
      </c>
      <c r="T5">
        <v>0</v>
      </c>
      <c r="U5">
        <v>47</v>
      </c>
      <c r="V5">
        <v>16</v>
      </c>
      <c r="W5">
        <v>74</v>
      </c>
      <c r="X5">
        <v>0</v>
      </c>
      <c r="Y5">
        <v>0</v>
      </c>
    </row>
    <row r="6" spans="1:25" x14ac:dyDescent="0.25">
      <c r="A6" t="s">
        <v>28</v>
      </c>
      <c r="B6">
        <v>112</v>
      </c>
      <c r="C6">
        <v>4</v>
      </c>
      <c r="D6">
        <v>644</v>
      </c>
      <c r="E6">
        <v>20</v>
      </c>
      <c r="F6">
        <v>42</v>
      </c>
      <c r="G6">
        <v>207</v>
      </c>
      <c r="H6">
        <v>387</v>
      </c>
      <c r="I6">
        <v>1258</v>
      </c>
      <c r="J6">
        <v>188</v>
      </c>
      <c r="K6">
        <v>1211</v>
      </c>
      <c r="L6">
        <v>1260</v>
      </c>
      <c r="M6">
        <v>811</v>
      </c>
      <c r="N6">
        <v>876</v>
      </c>
      <c r="O6">
        <v>495</v>
      </c>
      <c r="P6">
        <v>482</v>
      </c>
      <c r="Q6">
        <v>606</v>
      </c>
      <c r="R6">
        <v>719</v>
      </c>
      <c r="S6">
        <v>104</v>
      </c>
      <c r="T6">
        <v>23</v>
      </c>
      <c r="U6">
        <v>1588</v>
      </c>
      <c r="V6">
        <v>492</v>
      </c>
      <c r="W6">
        <v>469</v>
      </c>
      <c r="X6">
        <v>7</v>
      </c>
      <c r="Y6">
        <v>5</v>
      </c>
    </row>
    <row r="7" spans="1:25" x14ac:dyDescent="0.25">
      <c r="A7" t="s">
        <v>29</v>
      </c>
      <c r="B7">
        <v>77</v>
      </c>
      <c r="C7">
        <v>15</v>
      </c>
      <c r="D7">
        <v>396</v>
      </c>
      <c r="E7">
        <v>37</v>
      </c>
      <c r="F7">
        <v>201</v>
      </c>
      <c r="G7">
        <v>667</v>
      </c>
      <c r="H7">
        <v>1654</v>
      </c>
      <c r="I7">
        <v>5450</v>
      </c>
      <c r="J7">
        <v>1307</v>
      </c>
      <c r="K7">
        <v>496</v>
      </c>
      <c r="L7">
        <v>741</v>
      </c>
      <c r="M7">
        <v>597</v>
      </c>
      <c r="N7">
        <v>111</v>
      </c>
      <c r="O7">
        <v>97</v>
      </c>
      <c r="P7">
        <v>180</v>
      </c>
      <c r="Q7">
        <v>5189</v>
      </c>
      <c r="R7">
        <v>11016</v>
      </c>
      <c r="S7">
        <v>321</v>
      </c>
      <c r="T7">
        <v>7</v>
      </c>
      <c r="U7">
        <v>146</v>
      </c>
      <c r="V7">
        <v>99</v>
      </c>
      <c r="W7">
        <v>648</v>
      </c>
      <c r="X7">
        <v>6</v>
      </c>
      <c r="Y7">
        <v>6</v>
      </c>
    </row>
    <row r="8" spans="1:25" x14ac:dyDescent="0.25">
      <c r="A8" t="s">
        <v>30</v>
      </c>
      <c r="B8">
        <v>129</v>
      </c>
      <c r="C8">
        <v>4</v>
      </c>
      <c r="D8">
        <v>539</v>
      </c>
      <c r="E8">
        <v>17</v>
      </c>
      <c r="F8">
        <v>83</v>
      </c>
      <c r="G8">
        <v>249</v>
      </c>
      <c r="H8">
        <v>931</v>
      </c>
      <c r="I8">
        <v>2808</v>
      </c>
      <c r="J8">
        <v>634</v>
      </c>
      <c r="K8">
        <v>744</v>
      </c>
      <c r="L8">
        <v>446</v>
      </c>
      <c r="M8">
        <v>420</v>
      </c>
      <c r="N8">
        <v>360</v>
      </c>
      <c r="O8">
        <v>251</v>
      </c>
      <c r="P8">
        <v>612</v>
      </c>
      <c r="Q8">
        <v>1439</v>
      </c>
      <c r="R8">
        <v>3119</v>
      </c>
      <c r="S8">
        <v>197</v>
      </c>
      <c r="T8">
        <v>22</v>
      </c>
      <c r="U8">
        <v>648</v>
      </c>
      <c r="V8">
        <v>668</v>
      </c>
      <c r="W8">
        <v>896</v>
      </c>
      <c r="X8">
        <v>0</v>
      </c>
      <c r="Y8">
        <v>6</v>
      </c>
    </row>
    <row r="9" spans="1:25" x14ac:dyDescent="0.25">
      <c r="A9" t="s">
        <v>31</v>
      </c>
      <c r="B9">
        <v>556</v>
      </c>
      <c r="C9">
        <v>29</v>
      </c>
      <c r="D9">
        <v>2057</v>
      </c>
      <c r="E9">
        <v>45</v>
      </c>
      <c r="F9">
        <v>301</v>
      </c>
      <c r="G9">
        <v>1061</v>
      </c>
      <c r="H9">
        <v>1284</v>
      </c>
      <c r="I9">
        <v>4802</v>
      </c>
      <c r="J9">
        <v>2409</v>
      </c>
      <c r="K9">
        <v>765</v>
      </c>
      <c r="L9">
        <v>2368</v>
      </c>
      <c r="M9">
        <v>935</v>
      </c>
      <c r="N9">
        <v>2938</v>
      </c>
      <c r="O9">
        <v>2869</v>
      </c>
      <c r="P9">
        <v>2311</v>
      </c>
      <c r="Q9">
        <v>9669</v>
      </c>
      <c r="R9">
        <v>11548</v>
      </c>
      <c r="S9">
        <v>615</v>
      </c>
      <c r="T9">
        <v>130</v>
      </c>
      <c r="U9">
        <v>5243</v>
      </c>
      <c r="V9">
        <v>2121</v>
      </c>
      <c r="W9">
        <v>2309</v>
      </c>
      <c r="X9">
        <v>58</v>
      </c>
      <c r="Y9">
        <v>19</v>
      </c>
    </row>
    <row r="11" spans="1:25" x14ac:dyDescent="0.25">
      <c r="A11" s="1" t="s">
        <v>40</v>
      </c>
      <c r="B11">
        <f>SUM(B2:B9)</f>
        <v>17214</v>
      </c>
      <c r="C11">
        <f t="shared" ref="C11:Y11" si="0">SUM(C2:C9)</f>
        <v>1790</v>
      </c>
      <c r="D11">
        <f t="shared" si="0"/>
        <v>32596</v>
      </c>
      <c r="E11">
        <f t="shared" si="0"/>
        <v>2295</v>
      </c>
      <c r="F11">
        <f t="shared" si="0"/>
        <v>6096</v>
      </c>
      <c r="G11">
        <f t="shared" si="0"/>
        <v>12224</v>
      </c>
      <c r="H11">
        <f t="shared" si="0"/>
        <v>9028</v>
      </c>
      <c r="I11">
        <f t="shared" si="0"/>
        <v>29593</v>
      </c>
      <c r="J11">
        <f t="shared" si="0"/>
        <v>10787</v>
      </c>
      <c r="K11">
        <f t="shared" si="0"/>
        <v>15074</v>
      </c>
      <c r="L11">
        <f t="shared" si="0"/>
        <v>15368</v>
      </c>
      <c r="M11">
        <f t="shared" si="0"/>
        <v>13313</v>
      </c>
      <c r="N11">
        <f t="shared" si="0"/>
        <v>22272</v>
      </c>
      <c r="O11">
        <f t="shared" si="0"/>
        <v>17047</v>
      </c>
      <c r="P11">
        <f t="shared" si="0"/>
        <v>25820</v>
      </c>
      <c r="Q11">
        <f t="shared" si="0"/>
        <v>28206</v>
      </c>
      <c r="R11">
        <f t="shared" si="0"/>
        <v>59317</v>
      </c>
      <c r="S11">
        <f t="shared" si="0"/>
        <v>6672</v>
      </c>
      <c r="T11">
        <f t="shared" si="0"/>
        <v>1314</v>
      </c>
      <c r="U11">
        <f t="shared" si="0"/>
        <v>40796</v>
      </c>
      <c r="V11">
        <f t="shared" si="0"/>
        <v>23206</v>
      </c>
      <c r="W11">
        <f t="shared" si="0"/>
        <v>28512</v>
      </c>
      <c r="X11">
        <f t="shared" si="0"/>
        <v>507</v>
      </c>
      <c r="Y11">
        <f t="shared" si="0"/>
        <v>612</v>
      </c>
    </row>
    <row r="12" spans="1:25" x14ac:dyDescent="0.25">
      <c r="A12" s="1" t="s">
        <v>44</v>
      </c>
      <c r="B12">
        <f>SUM(B2,B3,B5,B7)</f>
        <v>16161</v>
      </c>
      <c r="C12">
        <f t="shared" ref="C12:Y12" si="1">SUM(C2,C3,C5,C7)</f>
        <v>1485</v>
      </c>
      <c r="D12">
        <f t="shared" si="1"/>
        <v>26975</v>
      </c>
      <c r="E12">
        <f t="shared" si="1"/>
        <v>2201</v>
      </c>
      <c r="F12">
        <f t="shared" si="1"/>
        <v>5640</v>
      </c>
      <c r="G12">
        <f t="shared" si="1"/>
        <v>10389</v>
      </c>
      <c r="H12">
        <f t="shared" si="1"/>
        <v>5622</v>
      </c>
      <c r="I12">
        <f t="shared" si="1"/>
        <v>19079</v>
      </c>
      <c r="J12">
        <f t="shared" si="1"/>
        <v>7206</v>
      </c>
      <c r="K12">
        <f t="shared" si="1"/>
        <v>11425</v>
      </c>
      <c r="L12">
        <f t="shared" si="1"/>
        <v>9844</v>
      </c>
      <c r="M12">
        <f t="shared" si="1"/>
        <v>10049</v>
      </c>
      <c r="N12">
        <f t="shared" si="1"/>
        <v>13255</v>
      </c>
      <c r="O12">
        <f t="shared" si="1"/>
        <v>8254</v>
      </c>
      <c r="P12">
        <f t="shared" si="1"/>
        <v>17848</v>
      </c>
      <c r="Q12">
        <f t="shared" si="1"/>
        <v>14600</v>
      </c>
      <c r="R12">
        <f t="shared" si="1"/>
        <v>35425</v>
      </c>
      <c r="S12">
        <f t="shared" si="1"/>
        <v>1550</v>
      </c>
      <c r="T12">
        <f t="shared" si="1"/>
        <v>493</v>
      </c>
      <c r="U12">
        <f t="shared" si="1"/>
        <v>18847</v>
      </c>
      <c r="V12">
        <f t="shared" si="1"/>
        <v>10872</v>
      </c>
      <c r="W12">
        <f t="shared" si="1"/>
        <v>24242</v>
      </c>
      <c r="X12">
        <f t="shared" si="1"/>
        <v>426</v>
      </c>
      <c r="Y12">
        <f t="shared" si="1"/>
        <v>573</v>
      </c>
    </row>
    <row r="13" spans="1:25" x14ac:dyDescent="0.25">
      <c r="A13" t="s">
        <v>43</v>
      </c>
    </row>
    <row r="14" spans="1:25" x14ac:dyDescent="0.25">
      <c r="A14" s="1" t="s">
        <v>42</v>
      </c>
    </row>
    <row r="15" spans="1:25" x14ac:dyDescent="0.25">
      <c r="A15" t="s">
        <v>41</v>
      </c>
      <c r="B15" s="2">
        <f>(B2/$B$11)*100</f>
        <v>91.373300801673054</v>
      </c>
      <c r="C15" s="2">
        <f>(C2/$C$11)*100</f>
        <v>79.385474860335194</v>
      </c>
      <c r="D15" s="2">
        <f>(D2/$D$11)*100</f>
        <v>75.898883298564243</v>
      </c>
      <c r="E15" s="2">
        <f>(E2/$E$11)*100</f>
        <v>91.372549019607845</v>
      </c>
      <c r="F15" s="2">
        <f>(F2/$F$11)*100</f>
        <v>83.251312335958005</v>
      </c>
      <c r="G15" s="2">
        <f>(G2/$G$11)*100</f>
        <v>71.793193717277475</v>
      </c>
      <c r="H15" s="2">
        <f>(H2/$H$11)*100</f>
        <v>15.352237483385025</v>
      </c>
      <c r="I15" s="2">
        <f>(I2/$I$11)*100</f>
        <v>17.149325854087117</v>
      </c>
      <c r="J15" s="2">
        <f>(J2/$J$11)*100</f>
        <v>2.7347733382775563</v>
      </c>
      <c r="K15" s="2">
        <f>(K2/$K$11)*100</f>
        <v>63.241342709300788</v>
      </c>
      <c r="L15" s="2">
        <f>(L2/$L$11)*100</f>
        <v>45.86153045288912</v>
      </c>
      <c r="M15" s="2">
        <f>(M2/$M$11)*100</f>
        <v>56.666416284834376</v>
      </c>
      <c r="N15" s="2">
        <f>(N2/$N$11)*100</f>
        <v>42.681393678160916</v>
      </c>
      <c r="O15" s="2">
        <f>(O2/$O$11)*100</f>
        <v>38.253065055434973</v>
      </c>
      <c r="P15" s="2">
        <f>(P2/$P$11)*100</f>
        <v>63.625096824167315</v>
      </c>
      <c r="Q15" s="2">
        <f>(Q2/$Q$11)*100</f>
        <v>6.1086293696376659</v>
      </c>
      <c r="R15" s="2">
        <f>(R2/$R$11)*100</f>
        <v>9.9735320397187994</v>
      </c>
      <c r="S15" s="2">
        <f>(S2/$S$11)*100</f>
        <v>3.8968824940047964</v>
      </c>
      <c r="T15" s="2">
        <f>(T2/$T$11)*100</f>
        <v>15.449010654490106</v>
      </c>
      <c r="U15" s="2">
        <f>(U2/$U$11)*100</f>
        <v>19.644082753211098</v>
      </c>
      <c r="V15" s="2">
        <f>(V2/$V$11)*100</f>
        <v>28.522795828665</v>
      </c>
      <c r="W15" s="2">
        <f>(W2/$W$11)*100</f>
        <v>74.305555555555557</v>
      </c>
      <c r="X15" s="2">
        <f>(X2/$X$11)*100</f>
        <v>74.753451676528599</v>
      </c>
      <c r="Y15" s="2">
        <f>(Y2/$Y$11)*100</f>
        <v>81.209150326797385</v>
      </c>
    </row>
    <row r="16" spans="1:25" x14ac:dyDescent="0.25">
      <c r="A16" t="s">
        <v>25</v>
      </c>
      <c r="B16" s="2">
        <f>(B3/$B$11)*100</f>
        <v>1.9751365167886603</v>
      </c>
      <c r="C16" s="2">
        <f>(C3/$C$11)*100</f>
        <v>2.7374301675977653</v>
      </c>
      <c r="D16" s="2">
        <f>(D3/$D$11)*100</f>
        <v>5.4822677629156953</v>
      </c>
      <c r="E16" s="2">
        <f>(E3/$E$11)*100</f>
        <v>2.8322440087145968</v>
      </c>
      <c r="F16" s="2">
        <f>(F3/$F$11)*100</f>
        <v>5.856299212598425</v>
      </c>
      <c r="G16" s="2">
        <f>(G3/$G$11)*100</f>
        <v>7.3952879581151834</v>
      </c>
      <c r="H16" s="2">
        <f>(H3/$H$11)*100</f>
        <v>27.370403190075322</v>
      </c>
      <c r="I16" s="2">
        <f>(I3/$I$11)*100</f>
        <v>27.878214442604669</v>
      </c>
      <c r="J16" s="2">
        <f>(J3/$J$11)*100</f>
        <v>50.245666079540186</v>
      </c>
      <c r="K16" s="2">
        <f>(K3/$K$11)*100</f>
        <v>8.8297731192782276</v>
      </c>
      <c r="L16" s="2">
        <f>(L3/$L$11)*100</f>
        <v>12.135606454971368</v>
      </c>
      <c r="M16" s="2">
        <f>(M3/$M$11)*100</f>
        <v>13.948771877112598</v>
      </c>
      <c r="N16" s="2">
        <f>(N3/$N$11)*100</f>
        <v>16.024604885057471</v>
      </c>
      <c r="O16" s="2">
        <f>(O3/$O$11)*100</f>
        <v>9.2098316419311317</v>
      </c>
      <c r="P16" s="2">
        <f>(P3/$P$11)*100</f>
        <v>4.5855925639039512</v>
      </c>
      <c r="Q16" s="2">
        <f>(Q3/$Q$11)*100</f>
        <v>25.98737857193505</v>
      </c>
      <c r="R16" s="2">
        <f>(R3/$R$11)*100</f>
        <v>30.50727447443397</v>
      </c>
      <c r="S16" s="2">
        <f>(S3/$S$11)*100</f>
        <v>13.953836930455635</v>
      </c>
      <c r="T16" s="2">
        <f>(T3/$T$11)*100</f>
        <v>21.537290715372905</v>
      </c>
      <c r="U16" s="2">
        <f>(U3/$U$11)*100</f>
        <v>26.080988332189431</v>
      </c>
      <c r="V16" s="2">
        <f>(V3/$V$11)*100</f>
        <v>17.831595277083512</v>
      </c>
      <c r="W16" s="2">
        <f>(W3/$W$11)*100</f>
        <v>8.186026936026936</v>
      </c>
      <c r="X16" s="2">
        <f>(X3/$X$11)*100</f>
        <v>8.0867850098619325</v>
      </c>
      <c r="Y16" s="2">
        <f>(Y3/$Y$11)*100</f>
        <v>11.437908496732026</v>
      </c>
    </row>
    <row r="17" spans="1:25" x14ac:dyDescent="0.25">
      <c r="A17" t="s">
        <v>27</v>
      </c>
      <c r="B17" s="2">
        <f>(B5/$B$11)*100</f>
        <v>8.7138375740676191E-2</v>
      </c>
      <c r="C17" s="2">
        <f>(C5/$C$11)*100</f>
        <v>0</v>
      </c>
      <c r="D17" s="2">
        <f>(D5/$D$11)*100</f>
        <v>0.1595287765369984</v>
      </c>
      <c r="E17" s="2">
        <f>(E5/$E$11)*100</f>
        <v>8.7145969498910666E-2</v>
      </c>
      <c r="F17" s="2">
        <f>(F5/$F$11)*100</f>
        <v>0.11482939632545931</v>
      </c>
      <c r="G17" s="2">
        <f>(G5/$G$11)*100</f>
        <v>0.343586387434555</v>
      </c>
      <c r="H17" s="2">
        <f>(H5/$H$11)*100</f>
        <v>1.2295081967213115</v>
      </c>
      <c r="I17" s="2">
        <f>(I5/$I$11)*100</f>
        <v>1.0272699624911297</v>
      </c>
      <c r="J17" s="2">
        <f>(J5/$J$11)*100</f>
        <v>1.7057569296375266</v>
      </c>
      <c r="K17" s="2">
        <f>(K5/$K$11)*100</f>
        <v>0.43120605015258057</v>
      </c>
      <c r="L17" s="2">
        <f>(L5/$L$11)*100</f>
        <v>1.2363352420614264</v>
      </c>
      <c r="M17" s="2">
        <f>(M5/$M$11)*100</f>
        <v>0.38308420341020055</v>
      </c>
      <c r="N17" s="2">
        <f>(N5/$N$11)*100</f>
        <v>0.30980603448275862</v>
      </c>
      <c r="O17" s="2">
        <f>(O5/$O$11)*100</f>
        <v>0.38716489704933421</v>
      </c>
      <c r="P17" s="2">
        <f>(P5/$P$11)*100</f>
        <v>0.21688613477924087</v>
      </c>
      <c r="Q17" s="2">
        <f>(Q5/$Q$11)*100</f>
        <v>1.2692334964192016</v>
      </c>
      <c r="R17" s="2">
        <f>(R5/$R$11)*100</f>
        <v>0.66928536507240755</v>
      </c>
      <c r="S17" s="2">
        <f>(S5/$S$11)*100</f>
        <v>0.5695443645083933</v>
      </c>
      <c r="T17" s="2">
        <f>(T5/$T$11)*100</f>
        <v>0</v>
      </c>
      <c r="U17" s="2">
        <f>(U5/$U$11)*100</f>
        <v>0.1152073732718894</v>
      </c>
      <c r="V17" s="2">
        <f>(V5/$V$11)*100</f>
        <v>6.8947685943290538E-2</v>
      </c>
      <c r="W17" s="2">
        <f>(W5/$W$11)*100</f>
        <v>0.25953984287317622</v>
      </c>
      <c r="X17" s="2">
        <f>(X5/$X$11)*100</f>
        <v>0</v>
      </c>
      <c r="Y17" s="2">
        <f>(Y5/$Y$11)*100</f>
        <v>0</v>
      </c>
    </row>
    <row r="18" spans="1:25" x14ac:dyDescent="0.25">
      <c r="A18" t="s">
        <v>29</v>
      </c>
      <c r="B18" s="2">
        <f>(B7/$B$11)*100</f>
        <v>0.44731032880213778</v>
      </c>
      <c r="C18" s="2">
        <f>(C7/$C$11)*100</f>
        <v>0.83798882681564246</v>
      </c>
      <c r="D18" s="2">
        <f>(D7/$D$11)*100</f>
        <v>1.2148729905509879</v>
      </c>
      <c r="E18" s="2">
        <f>(E7/$E$11)*100</f>
        <v>1.6122004357298474</v>
      </c>
      <c r="F18" s="2">
        <f>(F7/$F$11)*100</f>
        <v>3.2972440944881889</v>
      </c>
      <c r="G18" s="2">
        <f>(G7/$G$11)*100</f>
        <v>5.4564790575916238</v>
      </c>
      <c r="H18" s="2">
        <f>(H7/$H$11)*100</f>
        <v>18.320779796189633</v>
      </c>
      <c r="I18" s="2">
        <f>(I7/$I$11)*100</f>
        <v>18.416517419660057</v>
      </c>
      <c r="J18" s="2">
        <f>(J7/$J$11)*100</f>
        <v>12.116436451283953</v>
      </c>
      <c r="K18" s="2">
        <f>(K7/$K$11)*100</f>
        <v>3.2904338596258458</v>
      </c>
      <c r="L18" s="2">
        <f>(L7/$L$11)*100</f>
        <v>4.8217074440395624</v>
      </c>
      <c r="M18" s="2">
        <f>(M7/$M$11)*100</f>
        <v>4.4843386163899952</v>
      </c>
      <c r="N18" s="2">
        <f>(N7/$N$11)*100</f>
        <v>0.49838362068965519</v>
      </c>
      <c r="O18" s="2">
        <f>(O7/$O$11)*100</f>
        <v>0.56901507596644574</v>
      </c>
      <c r="P18" s="2">
        <f>(P7/$P$11)*100</f>
        <v>0.69713400464756003</v>
      </c>
      <c r="Q18" s="2">
        <f>(Q7/$Q$11)*100</f>
        <v>18.396795008154292</v>
      </c>
      <c r="R18" s="2">
        <f>(R7/$R$11)*100</f>
        <v>18.571404487752247</v>
      </c>
      <c r="S18" s="2">
        <f>(S7/$S$11)*100</f>
        <v>4.8111510791366907</v>
      </c>
      <c r="T18" s="2">
        <f>(T7/$T$11)*100</f>
        <v>0.53272450532724502</v>
      </c>
      <c r="U18" s="2">
        <f>(U7/$U$11)*100</f>
        <v>0.3578782233552309</v>
      </c>
      <c r="V18" s="2">
        <f>(V7/$V$11)*100</f>
        <v>0.4266138067741102</v>
      </c>
      <c r="W18" s="2">
        <f>(W7/$W$11)*100</f>
        <v>2.2727272727272729</v>
      </c>
      <c r="X18" s="2">
        <f>(X7/$X$11)*100</f>
        <v>1.1834319526627219</v>
      </c>
      <c r="Y18" s="2">
        <f>(Y7/$Y$11)*100</f>
        <v>0.98039215686274506</v>
      </c>
    </row>
    <row r="19" spans="1:25" x14ac:dyDescent="0.25">
      <c r="A19" t="s">
        <v>34</v>
      </c>
      <c r="B19" s="2">
        <f>SUM(B21:B24)</f>
        <v>6.1171139769954692</v>
      </c>
      <c r="C19" s="2">
        <f t="shared" ref="C19:Y19" si="2">SUM(C21:C24)</f>
        <v>17.039106145251395</v>
      </c>
      <c r="D19" s="2">
        <f t="shared" si="2"/>
        <v>17.244447171432075</v>
      </c>
      <c r="E19" s="2">
        <f t="shared" si="2"/>
        <v>4.0958605664488017</v>
      </c>
      <c r="F19" s="2">
        <f t="shared" si="2"/>
        <v>7.4803149606299213</v>
      </c>
      <c r="G19" s="2">
        <f t="shared" si="2"/>
        <v>15.011452879581153</v>
      </c>
      <c r="H19" s="2">
        <f t="shared" si="2"/>
        <v>37.727071333628714</v>
      </c>
      <c r="I19" s="2">
        <f t="shared" si="2"/>
        <v>35.528672321157032</v>
      </c>
      <c r="J19" s="2">
        <f t="shared" si="2"/>
        <v>33.197367201260775</v>
      </c>
      <c r="K19" s="2">
        <f t="shared" si="2"/>
        <v>24.207244261642565</v>
      </c>
      <c r="L19" s="2">
        <f t="shared" si="2"/>
        <v>35.944820406038524</v>
      </c>
      <c r="M19" s="2">
        <f t="shared" si="2"/>
        <v>24.517389018252832</v>
      </c>
      <c r="N19" s="2">
        <f t="shared" si="2"/>
        <v>40.485811781609193</v>
      </c>
      <c r="O19" s="2">
        <f t="shared" si="2"/>
        <v>51.580923329618109</v>
      </c>
      <c r="P19" s="2">
        <f t="shared" si="2"/>
        <v>30.875290472501938</v>
      </c>
      <c r="Q19" s="2">
        <f t="shared" si="2"/>
        <v>48.237963553853781</v>
      </c>
      <c r="R19" s="2">
        <f t="shared" si="2"/>
        <v>40.278503633022574</v>
      </c>
      <c r="S19" s="2">
        <f t="shared" si="2"/>
        <v>76.768585131894469</v>
      </c>
      <c r="T19" s="2">
        <f t="shared" si="2"/>
        <v>62.480974124809741</v>
      </c>
      <c r="U19" s="2">
        <f t="shared" si="2"/>
        <v>53.801843317972356</v>
      </c>
      <c r="V19" s="2">
        <f t="shared" si="2"/>
        <v>53.150047401534088</v>
      </c>
      <c r="W19" s="2">
        <f t="shared" si="2"/>
        <v>14.976150392817059</v>
      </c>
      <c r="X19" s="2">
        <f t="shared" si="2"/>
        <v>15.976331360946745</v>
      </c>
      <c r="Y19" s="2">
        <f t="shared" si="2"/>
        <v>6.3725490196078427</v>
      </c>
    </row>
    <row r="21" spans="1:25" x14ac:dyDescent="0.25">
      <c r="A21" t="s">
        <v>30</v>
      </c>
      <c r="B21" s="2">
        <f>(B8/$B$11)*100</f>
        <v>0.7493900313698153</v>
      </c>
      <c r="C21" s="2">
        <f>(C8/$C$11)*100</f>
        <v>0.22346368715083798</v>
      </c>
      <c r="D21" s="2">
        <f>(D8/$D$11)*100</f>
        <v>1.6535771260277337</v>
      </c>
      <c r="E21" s="2">
        <f>(E8/$E$11)*100</f>
        <v>0.74074074074074081</v>
      </c>
      <c r="F21" s="2">
        <f>(F8/$F$11)*100</f>
        <v>1.3615485564304464</v>
      </c>
      <c r="G21" s="2">
        <f>(G8/$G$11)*100</f>
        <v>2.0369764397905761</v>
      </c>
      <c r="H21" s="2">
        <f>(H8/$H$11)*100</f>
        <v>10.312361541869738</v>
      </c>
      <c r="I21" s="2">
        <f>(I8/$I$11)*100</f>
        <v>9.4887304430101711</v>
      </c>
      <c r="J21" s="2">
        <f>(J8/$J$11)*100</f>
        <v>5.8774450727727823</v>
      </c>
      <c r="K21" s="2">
        <f>(K8/$K$11)*100</f>
        <v>4.9356507894387693</v>
      </c>
      <c r="L21" s="2">
        <f>(L8/$L$11)*100</f>
        <v>2.9021343050494535</v>
      </c>
      <c r="M21" s="2">
        <f>(M8/$M$11)*100</f>
        <v>3.1548110869075336</v>
      </c>
      <c r="N21" s="2">
        <f>(N8/$N$11)*100</f>
        <v>1.6163793103448276</v>
      </c>
      <c r="O21" s="2">
        <f>(O8/$O$11)*100</f>
        <v>1.4723998357482255</v>
      </c>
      <c r="P21" s="2">
        <f>(P8/$P$11)*100</f>
        <v>2.3702556158017041</v>
      </c>
      <c r="Q21" s="2">
        <f>(Q8/$Q$11)*100</f>
        <v>5.1017514004112599</v>
      </c>
      <c r="R21" s="2">
        <f>(R8/$R$11)*100</f>
        <v>5.2581890520424164</v>
      </c>
      <c r="S21" s="2">
        <f>(S8/$S$11)*100</f>
        <v>2.9526378896882495</v>
      </c>
      <c r="T21" s="2">
        <f>(T8/$T$11)*100</f>
        <v>1.6742770167427701</v>
      </c>
      <c r="U21" s="2">
        <f>(U8/$U$11)*100</f>
        <v>1.588391018727326</v>
      </c>
      <c r="V21" s="2">
        <f>(V8/$V$11)*100</f>
        <v>2.8785658881323792</v>
      </c>
      <c r="W21" s="2">
        <f>(W8/$W$11)*100</f>
        <v>3.1425364758698096</v>
      </c>
      <c r="X21" s="2">
        <f>(X8/$X$11)*100</f>
        <v>0</v>
      </c>
      <c r="Y21" s="2">
        <f>(Y8/$Y$11)*100</f>
        <v>0.98039215686274506</v>
      </c>
    </row>
    <row r="22" spans="1:25" x14ac:dyDescent="0.25">
      <c r="A22" t="s">
        <v>31</v>
      </c>
      <c r="B22" s="2">
        <f>(B9/$B$11)*100</f>
        <v>3.229929127454398</v>
      </c>
      <c r="C22" s="2">
        <f>(C9/$C$11)*100</f>
        <v>1.6201117318435754</v>
      </c>
      <c r="D22" s="2">
        <f>(D9/$D$11)*100</f>
        <v>6.3105902564731862</v>
      </c>
      <c r="E22" s="2">
        <f>(E9/$E$11)*100</f>
        <v>1.9607843137254901</v>
      </c>
      <c r="F22" s="2">
        <f>(F9/$F$11)*100</f>
        <v>4.9376640419947506</v>
      </c>
      <c r="G22" s="2">
        <f>(G9/$G$11)*100</f>
        <v>8.6796465968586389</v>
      </c>
      <c r="H22" s="2">
        <f>(H9/$H$11)*100</f>
        <v>14.222419140451928</v>
      </c>
      <c r="I22" s="2">
        <f>(I9/$I$11)*100</f>
        <v>16.226810394350018</v>
      </c>
      <c r="J22" s="2">
        <f>(J9/$J$11)*100</f>
        <v>22.3324371929174</v>
      </c>
      <c r="K22" s="2">
        <f>(K9/$K$11)*100</f>
        <v>5.0749635133342181</v>
      </c>
      <c r="L22" s="2">
        <f>(L9/$L$11)*100</f>
        <v>15.408641332639251</v>
      </c>
      <c r="M22" s="2">
        <f>(M9/$M$11)*100</f>
        <v>7.0232103958536767</v>
      </c>
      <c r="N22" s="2">
        <f>(N9/$N$11)*100</f>
        <v>13.191451149425287</v>
      </c>
      <c r="O22" s="2">
        <f>(O9/$O$11)*100</f>
        <v>16.829940752038482</v>
      </c>
      <c r="P22" s="2">
        <f>(P9/$P$11)*100</f>
        <v>8.9504260263361743</v>
      </c>
      <c r="Q22" s="2">
        <f>(Q9/$Q$11)*100</f>
        <v>34.279940438204633</v>
      </c>
      <c r="R22" s="2">
        <f>(R9/$R$11)*100</f>
        <v>19.468280594096125</v>
      </c>
      <c r="S22" s="2">
        <f>(S9/$S$11)*100</f>
        <v>9.2176258992805753</v>
      </c>
      <c r="T22" s="2">
        <f>(T9/$T$11)*100</f>
        <v>9.8934550989345507</v>
      </c>
      <c r="U22" s="2">
        <f>(U9/$U$11)*100</f>
        <v>12.851750171585449</v>
      </c>
      <c r="V22" s="2">
        <f>(V9/$V$11)*100</f>
        <v>9.1398776178574508</v>
      </c>
      <c r="W22" s="2">
        <f>(W9/$W$11)*100</f>
        <v>8.0983445566778904</v>
      </c>
      <c r="X22" s="2">
        <f>(X9/$X$11)*100</f>
        <v>11.439842209072978</v>
      </c>
      <c r="Y22" s="2">
        <f>(Y9/$Y$11)*100</f>
        <v>3.1045751633986929</v>
      </c>
    </row>
    <row r="23" spans="1:25" x14ac:dyDescent="0.25">
      <c r="A23" t="s">
        <v>26</v>
      </c>
      <c r="B23" s="2">
        <f>(B4/$B$11)*100</f>
        <v>1.4871616126408738</v>
      </c>
      <c r="C23" s="2">
        <f>(C4/$C$11)*100</f>
        <v>14.972067039106147</v>
      </c>
      <c r="D23" s="2">
        <f>(D4/$D$11)*100</f>
        <v>7.3045772487421763</v>
      </c>
      <c r="E23" s="2">
        <f>(E4/$E$11)*100</f>
        <v>0.52287581699346397</v>
      </c>
      <c r="F23" s="2">
        <f>(F4/$F$11)*100</f>
        <v>0.49212598425196852</v>
      </c>
      <c r="G23" s="2">
        <f>(G4/$G$11)*100</f>
        <v>2.6014397905759163</v>
      </c>
      <c r="H23" s="2">
        <f>(H4/$H$11)*100</f>
        <v>8.9056269384138247</v>
      </c>
      <c r="I23" s="2">
        <f>(I4/$I$11)*100</f>
        <v>5.5621261784881559</v>
      </c>
      <c r="J23" s="2">
        <f>(J4/$J$11)*100</f>
        <v>3.2446463335496429</v>
      </c>
      <c r="K23" s="2">
        <f>(K4/$K$11)*100</f>
        <v>6.1629295475653443</v>
      </c>
      <c r="L23" s="2">
        <f>(L4/$L$11)*100</f>
        <v>9.435190005205623</v>
      </c>
      <c r="M23" s="2">
        <f>(M4/$M$11)*100</f>
        <v>8.247577555772553</v>
      </c>
      <c r="N23" s="2">
        <f>(N4/$N$11)*100</f>
        <v>21.744791666666664</v>
      </c>
      <c r="O23" s="2">
        <f>(O4/$O$11)*100</f>
        <v>30.374846013961399</v>
      </c>
      <c r="P23" s="2">
        <f>(P4/$P$11)*100</f>
        <v>17.687838884585595</v>
      </c>
      <c r="Q23" s="2">
        <f>(Q4/$Q$11)*100</f>
        <v>6.7077926682266185</v>
      </c>
      <c r="R23" s="2">
        <f>(R4/$R$11)*100</f>
        <v>14.339902557445589</v>
      </c>
      <c r="S23" s="2">
        <f>(S4/$S$11)*100</f>
        <v>63.039568345323737</v>
      </c>
      <c r="T23" s="2">
        <f>(T4/$T$11)*100</f>
        <v>49.162861491628611</v>
      </c>
      <c r="U23" s="2">
        <f>(U4/$U$11)*100</f>
        <v>35.469163643494461</v>
      </c>
      <c r="V23" s="2">
        <f>(V4/$V$11)*100</f>
        <v>39.011462552788075</v>
      </c>
      <c r="W23" s="2">
        <f>(W4/$W$11)*100</f>
        <v>2.0903479236812568</v>
      </c>
      <c r="X23" s="2">
        <f>(X4/$X$11)*100</f>
        <v>3.1558185404339252</v>
      </c>
      <c r="Y23" s="2">
        <f>(Y4/$Y$11)*100</f>
        <v>1.4705882352941175</v>
      </c>
    </row>
    <row r="24" spans="1:25" x14ac:dyDescent="0.25">
      <c r="A24" t="s">
        <v>28</v>
      </c>
      <c r="B24" s="2">
        <f>(B6/$B$11)*100</f>
        <v>0.65063320553038229</v>
      </c>
      <c r="C24" s="2">
        <f>(C6/$C$11)*100</f>
        <v>0.22346368715083798</v>
      </c>
      <c r="D24" s="2">
        <f>(D6/$D$11)*100</f>
        <v>1.9757025401889803</v>
      </c>
      <c r="E24" s="2">
        <f>(E6/$E$11)*100</f>
        <v>0.8714596949891068</v>
      </c>
      <c r="F24" s="2">
        <f>(F6/$F$11)*100</f>
        <v>0.6889763779527559</v>
      </c>
      <c r="G24" s="2">
        <f>(G6/$G$11)*100</f>
        <v>1.693390052356021</v>
      </c>
      <c r="H24" s="2">
        <f>(H6/$H$11)*100</f>
        <v>4.2866637128932208</v>
      </c>
      <c r="I24" s="2">
        <f>(I6/$I$11)*100</f>
        <v>4.2510053053086878</v>
      </c>
      <c r="J24" s="2">
        <f>(J6/$J$11)*100</f>
        <v>1.7428386020209512</v>
      </c>
      <c r="K24" s="2">
        <f>(K6/$K$11)*100</f>
        <v>8.033700411304233</v>
      </c>
      <c r="L24" s="2">
        <f>(L6/$L$11)*100</f>
        <v>8.1988547631441957</v>
      </c>
      <c r="M24" s="2">
        <f>(M6/$M$11)*100</f>
        <v>6.0917899797190715</v>
      </c>
      <c r="N24" s="2">
        <f>(N6/$N$11)*100</f>
        <v>3.9331896551724137</v>
      </c>
      <c r="O24" s="2">
        <f>(O6/$O$11)*100</f>
        <v>2.9037367278700064</v>
      </c>
      <c r="P24" s="2">
        <f>(P6/$P$11)*100</f>
        <v>1.8667699457784663</v>
      </c>
      <c r="Q24" s="2">
        <f>(Q6/$Q$11)*100</f>
        <v>2.148479047011274</v>
      </c>
      <c r="R24" s="2">
        <f>(R6/$R$11)*100</f>
        <v>1.2121314294384409</v>
      </c>
      <c r="S24" s="2">
        <f>(S6/$S$11)*100</f>
        <v>1.5587529976019185</v>
      </c>
      <c r="T24" s="2">
        <f>(T6/$T$11)*100</f>
        <v>1.750380517503805</v>
      </c>
      <c r="U24" s="2">
        <f>(U6/$U$11)*100</f>
        <v>3.8925384841651143</v>
      </c>
      <c r="V24" s="2">
        <f>(V6/$V$11)*100</f>
        <v>2.1201413427561837</v>
      </c>
      <c r="W24" s="2">
        <f>(W6/$W$11)*100</f>
        <v>1.6449214365881033</v>
      </c>
      <c r="X24" s="2">
        <f>(X6/$X$11)*100</f>
        <v>1.3806706114398422</v>
      </c>
      <c r="Y24" s="2">
        <f>(Y6/$Y$11)*100</f>
        <v>0.81699346405228768</v>
      </c>
    </row>
    <row r="26" spans="1:25" x14ac:dyDescent="0.25">
      <c r="A26" s="1" t="s">
        <v>45</v>
      </c>
    </row>
    <row r="27" spans="1:25" x14ac:dyDescent="0.25">
      <c r="A27" t="s">
        <v>41</v>
      </c>
      <c r="B27" s="3">
        <f>B2/B12</f>
        <v>0.973268980879896</v>
      </c>
      <c r="C27" s="3">
        <f t="shared" ref="C27:Y27" si="3">C2/C12</f>
        <v>0.95690235690235692</v>
      </c>
      <c r="D27" s="3">
        <f t="shared" si="3"/>
        <v>0.9171455050973123</v>
      </c>
      <c r="E27" s="3">
        <f t="shared" si="3"/>
        <v>0.95274875056792363</v>
      </c>
      <c r="F27" s="3">
        <f t="shared" si="3"/>
        <v>0.89982269503546097</v>
      </c>
      <c r="G27" s="3">
        <f t="shared" si="3"/>
        <v>0.84473962845317163</v>
      </c>
      <c r="H27" s="3">
        <f t="shared" si="3"/>
        <v>0.24653148345784417</v>
      </c>
      <c r="I27" s="3">
        <f t="shared" si="3"/>
        <v>0.26599926620892078</v>
      </c>
      <c r="J27" s="3">
        <f t="shared" si="3"/>
        <v>4.0938107132944768E-2</v>
      </c>
      <c r="K27" s="3">
        <f t="shared" si="3"/>
        <v>0.83439824945295404</v>
      </c>
      <c r="L27" s="3">
        <f t="shared" si="3"/>
        <v>0.71596911824461607</v>
      </c>
      <c r="M27" s="3">
        <f t="shared" si="3"/>
        <v>0.75072146482237034</v>
      </c>
      <c r="N27" s="3">
        <f t="shared" si="3"/>
        <v>0.71716333459072046</v>
      </c>
      <c r="O27" s="3">
        <f t="shared" si="3"/>
        <v>0.79004119214926094</v>
      </c>
      <c r="P27" s="3">
        <f t="shared" si="3"/>
        <v>0.92043926490363071</v>
      </c>
      <c r="Q27" s="3">
        <f t="shared" si="3"/>
        <v>0.11801369863013698</v>
      </c>
      <c r="R27" s="3">
        <f t="shared" si="3"/>
        <v>0.16700070571630204</v>
      </c>
      <c r="S27" s="3">
        <f t="shared" si="3"/>
        <v>0.16774193548387098</v>
      </c>
      <c r="T27" s="3">
        <f t="shared" si="3"/>
        <v>0.41176470588235292</v>
      </c>
      <c r="U27" s="3">
        <f t="shared" si="3"/>
        <v>0.42521356184008063</v>
      </c>
      <c r="V27" s="3">
        <f t="shared" si="3"/>
        <v>0.60881162619573215</v>
      </c>
      <c r="W27" s="3">
        <f t="shared" si="3"/>
        <v>0.87393779391139348</v>
      </c>
      <c r="X27" s="3">
        <f t="shared" si="3"/>
        <v>0.88967136150234738</v>
      </c>
      <c r="Y27" s="3">
        <f t="shared" si="3"/>
        <v>0.86736474694589882</v>
      </c>
    </row>
    <row r="28" spans="1:25" x14ac:dyDescent="0.25">
      <c r="A28" t="s">
        <v>25</v>
      </c>
      <c r="B28" s="3">
        <f>B3/B12</f>
        <v>2.1038302085267E-2</v>
      </c>
      <c r="C28" s="3">
        <f t="shared" ref="C28:Y28" si="4">C3/C12</f>
        <v>3.2996632996632996E-2</v>
      </c>
      <c r="D28" s="3">
        <f t="shared" si="4"/>
        <v>6.6246524559777573E-2</v>
      </c>
      <c r="E28" s="3">
        <f t="shared" si="4"/>
        <v>2.9532030895047707E-2</v>
      </c>
      <c r="F28" s="3">
        <f t="shared" si="4"/>
        <v>6.3297872340425526E-2</v>
      </c>
      <c r="G28" s="3">
        <f t="shared" si="4"/>
        <v>8.7015112137838094E-2</v>
      </c>
      <c r="H28" s="3">
        <f t="shared" si="4"/>
        <v>0.43952330131625755</v>
      </c>
      <c r="I28" s="3">
        <f t="shared" si="4"/>
        <v>0.43241260024110278</v>
      </c>
      <c r="J28" s="3">
        <f t="shared" si="4"/>
        <v>0.7521509852900361</v>
      </c>
      <c r="K28" s="3">
        <f t="shared" si="4"/>
        <v>0.11649890590809628</v>
      </c>
      <c r="L28" s="3">
        <f t="shared" si="4"/>
        <v>0.18945550589191384</v>
      </c>
      <c r="M28" s="3">
        <f t="shared" si="4"/>
        <v>0.18479450691611105</v>
      </c>
      <c r="N28" s="3">
        <f t="shared" si="4"/>
        <v>0.26925688419464355</v>
      </c>
      <c r="O28" s="3">
        <f t="shared" si="4"/>
        <v>0.19021080688151198</v>
      </c>
      <c r="P28" s="3">
        <f t="shared" si="4"/>
        <v>6.6337965038099508E-2</v>
      </c>
      <c r="Q28" s="3">
        <f t="shared" si="4"/>
        <v>0.50205479452054791</v>
      </c>
      <c r="R28" s="3">
        <f t="shared" si="4"/>
        <v>0.51082568807339446</v>
      </c>
      <c r="S28" s="3">
        <f t="shared" si="4"/>
        <v>0.60064516129032253</v>
      </c>
      <c r="T28" s="3">
        <f t="shared" si="4"/>
        <v>0.57403651115618659</v>
      </c>
      <c r="U28" s="3">
        <f t="shared" si="4"/>
        <v>0.56454608160449937</v>
      </c>
      <c r="V28" s="3">
        <f t="shared" si="4"/>
        <v>0.38061074319352467</v>
      </c>
      <c r="W28" s="3">
        <f t="shared" si="4"/>
        <v>9.6279184885735503E-2</v>
      </c>
      <c r="X28" s="3">
        <f t="shared" si="4"/>
        <v>9.6244131455399062E-2</v>
      </c>
      <c r="Y28" s="3">
        <f t="shared" si="4"/>
        <v>0.12216404886561955</v>
      </c>
    </row>
    <row r="29" spans="1:25" x14ac:dyDescent="0.25">
      <c r="A29" t="s">
        <v>27</v>
      </c>
      <c r="B29" s="3">
        <f>B5/B12</f>
        <v>9.2816038611472063E-4</v>
      </c>
      <c r="C29" s="3">
        <f t="shared" ref="C29:Y29" si="5">C5/C12</f>
        <v>0</v>
      </c>
      <c r="D29" s="3">
        <f t="shared" si="5"/>
        <v>1.9277108433734939E-3</v>
      </c>
      <c r="E29" s="3">
        <f t="shared" si="5"/>
        <v>9.0867787369377552E-4</v>
      </c>
      <c r="F29" s="3">
        <f t="shared" si="5"/>
        <v>1.2411347517730497E-3</v>
      </c>
      <c r="G29" s="3">
        <f t="shared" si="5"/>
        <v>4.0427375108287615E-3</v>
      </c>
      <c r="H29" s="3">
        <f t="shared" si="5"/>
        <v>1.9743863393810034E-2</v>
      </c>
      <c r="I29" s="3">
        <f t="shared" si="5"/>
        <v>1.5933749148278213E-2</v>
      </c>
      <c r="J29" s="3">
        <f t="shared" si="5"/>
        <v>2.5534276991396057E-2</v>
      </c>
      <c r="K29" s="3">
        <f t="shared" si="5"/>
        <v>5.6892778993435445E-3</v>
      </c>
      <c r="L29" s="3">
        <f t="shared" si="5"/>
        <v>1.9301097114993906E-2</v>
      </c>
      <c r="M29" s="3">
        <f t="shared" si="5"/>
        <v>5.0751318539158123E-3</v>
      </c>
      <c r="N29" s="3">
        <f t="shared" si="5"/>
        <v>5.2055827989437951E-3</v>
      </c>
      <c r="O29" s="3">
        <f t="shared" si="5"/>
        <v>7.9961230918342615E-3</v>
      </c>
      <c r="P29" s="3">
        <f t="shared" si="5"/>
        <v>3.1376064545047063E-3</v>
      </c>
      <c r="Q29" s="3">
        <f t="shared" si="5"/>
        <v>2.452054794520548E-2</v>
      </c>
      <c r="R29" s="3">
        <f t="shared" si="5"/>
        <v>1.1206774876499646E-2</v>
      </c>
      <c r="S29" s="3">
        <f t="shared" si="5"/>
        <v>2.4516129032258065E-2</v>
      </c>
      <c r="T29" s="3">
        <f t="shared" si="5"/>
        <v>0</v>
      </c>
      <c r="U29" s="3">
        <f t="shared" si="5"/>
        <v>2.4937655860349127E-3</v>
      </c>
      <c r="V29" s="3">
        <f t="shared" si="5"/>
        <v>1.4716703458425313E-3</v>
      </c>
      <c r="W29" s="3">
        <f t="shared" si="5"/>
        <v>3.0525534196848446E-3</v>
      </c>
      <c r="X29" s="3">
        <f t="shared" si="5"/>
        <v>0</v>
      </c>
      <c r="Y29" s="3">
        <f t="shared" si="5"/>
        <v>0</v>
      </c>
    </row>
    <row r="30" spans="1:25" x14ac:dyDescent="0.25">
      <c r="A30" t="s">
        <v>29</v>
      </c>
      <c r="B30" s="3">
        <f>B7/B12</f>
        <v>4.7645566487222327E-3</v>
      </c>
      <c r="C30" s="3">
        <f t="shared" ref="C30:Y30" si="6">C7/C12</f>
        <v>1.0101010101010102E-2</v>
      </c>
      <c r="D30" s="3">
        <f t="shared" si="6"/>
        <v>1.4680259499536608E-2</v>
      </c>
      <c r="E30" s="3">
        <f t="shared" si="6"/>
        <v>1.6810540663334848E-2</v>
      </c>
      <c r="F30" s="3">
        <f t="shared" si="6"/>
        <v>3.5638297872340428E-2</v>
      </c>
      <c r="G30" s="3">
        <f t="shared" si="6"/>
        <v>6.4202521898161516E-2</v>
      </c>
      <c r="H30" s="3">
        <f t="shared" si="6"/>
        <v>0.29420135183208823</v>
      </c>
      <c r="I30" s="3">
        <f t="shared" si="6"/>
        <v>0.28565438440169821</v>
      </c>
      <c r="J30" s="3">
        <f t="shared" si="6"/>
        <v>0.18137663058562309</v>
      </c>
      <c r="K30" s="3">
        <f t="shared" si="6"/>
        <v>4.3413566739606127E-2</v>
      </c>
      <c r="L30" s="3">
        <f t="shared" si="6"/>
        <v>7.5274278748476225E-2</v>
      </c>
      <c r="M30" s="3">
        <f t="shared" si="6"/>
        <v>5.9408896407602746E-2</v>
      </c>
      <c r="N30" s="3">
        <f t="shared" si="6"/>
        <v>8.3741984156921918E-3</v>
      </c>
      <c r="O30" s="3">
        <f t="shared" si="6"/>
        <v>1.1751877877392779E-2</v>
      </c>
      <c r="P30" s="3">
        <f t="shared" si="6"/>
        <v>1.0085163603765128E-2</v>
      </c>
      <c r="Q30" s="3">
        <f t="shared" si="6"/>
        <v>0.35541095890410956</v>
      </c>
      <c r="R30" s="3">
        <f t="shared" si="6"/>
        <v>0.31096683133380382</v>
      </c>
      <c r="S30" s="3">
        <f t="shared" si="6"/>
        <v>0.20709677419354838</v>
      </c>
      <c r="T30" s="3">
        <f t="shared" si="6"/>
        <v>1.4198782961460446E-2</v>
      </c>
      <c r="U30" s="3">
        <f t="shared" si="6"/>
        <v>7.7465909693850482E-3</v>
      </c>
      <c r="V30" s="3">
        <f t="shared" si="6"/>
        <v>9.1059602649006619E-3</v>
      </c>
      <c r="W30" s="3">
        <f t="shared" si="6"/>
        <v>2.6730467783186204E-2</v>
      </c>
      <c r="X30" s="3">
        <f t="shared" si="6"/>
        <v>1.4084507042253521E-2</v>
      </c>
      <c r="Y30" s="3">
        <f t="shared" si="6"/>
        <v>1.0471204188481676E-2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workbookViewId="0">
      <selection activeCell="T35" sqref="T35"/>
    </sheetView>
  </sheetViews>
  <sheetFormatPr defaultRowHeight="15" x14ac:dyDescent="0.25"/>
  <cols>
    <col min="1" max="1" width="19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32</v>
      </c>
      <c r="B2">
        <v>14667</v>
      </c>
      <c r="C2">
        <v>1343</v>
      </c>
      <c r="D2">
        <v>22536</v>
      </c>
      <c r="E2">
        <v>2000</v>
      </c>
      <c r="F2">
        <v>4572</v>
      </c>
      <c r="G2">
        <v>7987</v>
      </c>
      <c r="H2">
        <v>831</v>
      </c>
      <c r="I2">
        <v>2646</v>
      </c>
      <c r="J2">
        <v>156</v>
      </c>
      <c r="K2">
        <v>2796</v>
      </c>
      <c r="L2">
        <v>1904</v>
      </c>
      <c r="M2">
        <v>2561</v>
      </c>
      <c r="N2">
        <v>627</v>
      </c>
      <c r="O2">
        <v>484</v>
      </c>
      <c r="P2">
        <v>759</v>
      </c>
      <c r="Q2">
        <v>370</v>
      </c>
      <c r="R2">
        <v>1161</v>
      </c>
      <c r="S2">
        <v>129</v>
      </c>
      <c r="T2">
        <v>17</v>
      </c>
      <c r="U2">
        <v>988</v>
      </c>
      <c r="V2">
        <v>665</v>
      </c>
      <c r="W2">
        <v>19461</v>
      </c>
      <c r="X2">
        <v>351</v>
      </c>
      <c r="Y2">
        <v>470</v>
      </c>
    </row>
    <row r="3" spans="1:25" x14ac:dyDescent="0.25">
      <c r="A3" t="s">
        <v>33</v>
      </c>
      <c r="B3">
        <v>194</v>
      </c>
      <c r="C3">
        <v>8</v>
      </c>
      <c r="D3">
        <v>340</v>
      </c>
      <c r="E3">
        <v>5</v>
      </c>
      <c r="F3">
        <v>236</v>
      </c>
      <c r="G3">
        <v>181</v>
      </c>
      <c r="H3">
        <v>48</v>
      </c>
      <c r="I3">
        <v>768</v>
      </c>
      <c r="J3">
        <v>13</v>
      </c>
      <c r="K3">
        <v>150</v>
      </c>
      <c r="L3">
        <v>1497</v>
      </c>
      <c r="M3">
        <v>1396</v>
      </c>
      <c r="N3">
        <v>2860</v>
      </c>
      <c r="O3">
        <v>905</v>
      </c>
      <c r="P3">
        <v>9950</v>
      </c>
      <c r="Q3">
        <v>11</v>
      </c>
      <c r="R3">
        <v>16</v>
      </c>
      <c r="S3">
        <v>3</v>
      </c>
      <c r="T3">
        <v>27</v>
      </c>
      <c r="U3">
        <v>1368</v>
      </c>
      <c r="V3">
        <v>562</v>
      </c>
      <c r="W3">
        <v>180</v>
      </c>
      <c r="X3">
        <v>5</v>
      </c>
      <c r="Y3">
        <v>5</v>
      </c>
    </row>
    <row r="4" spans="1:25" x14ac:dyDescent="0.25">
      <c r="A4" t="s">
        <v>34</v>
      </c>
      <c r="B4">
        <v>514</v>
      </c>
      <c r="C4">
        <v>46</v>
      </c>
      <c r="D4">
        <v>1250</v>
      </c>
      <c r="E4">
        <v>70</v>
      </c>
      <c r="F4">
        <v>182</v>
      </c>
      <c r="G4">
        <v>386</v>
      </c>
      <c r="H4">
        <v>477</v>
      </c>
      <c r="I4">
        <v>1521</v>
      </c>
      <c r="J4">
        <v>103</v>
      </c>
      <c r="K4">
        <v>1520</v>
      </c>
      <c r="L4">
        <v>1149</v>
      </c>
      <c r="M4">
        <v>1152</v>
      </c>
      <c r="N4">
        <v>1423</v>
      </c>
      <c r="O4">
        <v>1219</v>
      </c>
      <c r="P4">
        <v>1645</v>
      </c>
      <c r="Q4">
        <v>492</v>
      </c>
      <c r="R4">
        <v>1485</v>
      </c>
      <c r="S4">
        <v>69</v>
      </c>
      <c r="T4">
        <v>58</v>
      </c>
      <c r="U4">
        <v>1657</v>
      </c>
      <c r="V4">
        <v>1523</v>
      </c>
      <c r="W4">
        <v>1185</v>
      </c>
      <c r="X4">
        <v>12</v>
      </c>
      <c r="Y4">
        <v>17</v>
      </c>
    </row>
    <row r="5" spans="1:25" x14ac:dyDescent="0.25">
      <c r="A5" t="s">
        <v>35</v>
      </c>
      <c r="B5">
        <v>285</v>
      </c>
      <c r="C5">
        <v>23</v>
      </c>
      <c r="D5">
        <v>375</v>
      </c>
      <c r="E5">
        <v>15</v>
      </c>
      <c r="F5">
        <v>48</v>
      </c>
      <c r="G5">
        <v>193</v>
      </c>
      <c r="H5">
        <v>29</v>
      </c>
      <c r="I5">
        <v>126</v>
      </c>
      <c r="J5">
        <v>20</v>
      </c>
      <c r="K5">
        <v>4957</v>
      </c>
      <c r="L5">
        <v>2361</v>
      </c>
      <c r="M5">
        <v>2374</v>
      </c>
      <c r="N5">
        <v>1942</v>
      </c>
      <c r="O5">
        <v>1624</v>
      </c>
      <c r="P5">
        <v>2040</v>
      </c>
      <c r="Q5">
        <v>841</v>
      </c>
      <c r="R5">
        <v>3244</v>
      </c>
      <c r="S5">
        <v>57</v>
      </c>
      <c r="T5">
        <v>38</v>
      </c>
      <c r="U5">
        <v>1630</v>
      </c>
      <c r="V5">
        <v>2280</v>
      </c>
      <c r="W5">
        <v>263</v>
      </c>
      <c r="X5">
        <v>6</v>
      </c>
      <c r="Y5">
        <v>5</v>
      </c>
    </row>
    <row r="6" spans="1:25" x14ac:dyDescent="0.25">
      <c r="A6" t="s">
        <v>36</v>
      </c>
      <c r="B6">
        <v>9</v>
      </c>
      <c r="C6">
        <v>0</v>
      </c>
      <c r="D6">
        <v>67</v>
      </c>
      <c r="E6">
        <v>1</v>
      </c>
      <c r="F6">
        <v>4</v>
      </c>
      <c r="G6">
        <v>6</v>
      </c>
      <c r="H6">
        <v>0</v>
      </c>
      <c r="I6">
        <v>1</v>
      </c>
      <c r="J6">
        <v>0</v>
      </c>
      <c r="K6">
        <v>26</v>
      </c>
      <c r="L6">
        <v>22</v>
      </c>
      <c r="M6">
        <v>21</v>
      </c>
      <c r="N6">
        <v>430</v>
      </c>
      <c r="O6">
        <v>379</v>
      </c>
      <c r="P6">
        <v>413</v>
      </c>
      <c r="Q6">
        <v>7</v>
      </c>
      <c r="R6">
        <v>4</v>
      </c>
      <c r="S6">
        <v>0</v>
      </c>
      <c r="T6">
        <v>10</v>
      </c>
      <c r="U6">
        <v>566</v>
      </c>
      <c r="V6">
        <v>567</v>
      </c>
      <c r="W6">
        <v>17</v>
      </c>
      <c r="X6">
        <v>2</v>
      </c>
      <c r="Y6">
        <v>0</v>
      </c>
    </row>
    <row r="7" spans="1:25" x14ac:dyDescent="0.25">
      <c r="A7" t="s">
        <v>37</v>
      </c>
      <c r="B7">
        <v>41</v>
      </c>
      <c r="C7">
        <v>0</v>
      </c>
      <c r="D7">
        <v>131</v>
      </c>
      <c r="E7">
        <v>2</v>
      </c>
      <c r="F7">
        <v>29</v>
      </c>
      <c r="G7">
        <v>21</v>
      </c>
      <c r="H7">
        <v>0</v>
      </c>
      <c r="I7">
        <v>0</v>
      </c>
      <c r="J7">
        <v>0</v>
      </c>
      <c r="K7">
        <v>51</v>
      </c>
      <c r="L7">
        <v>89</v>
      </c>
      <c r="M7">
        <v>23</v>
      </c>
      <c r="N7">
        <v>517</v>
      </c>
      <c r="O7">
        <v>388</v>
      </c>
      <c r="P7">
        <v>240</v>
      </c>
      <c r="Q7">
        <v>0</v>
      </c>
      <c r="R7">
        <v>0</v>
      </c>
      <c r="S7">
        <v>1</v>
      </c>
      <c r="T7">
        <v>35</v>
      </c>
      <c r="U7">
        <v>804</v>
      </c>
      <c r="V7">
        <v>476</v>
      </c>
      <c r="W7">
        <v>66</v>
      </c>
      <c r="X7">
        <v>1</v>
      </c>
      <c r="Y7">
        <v>0</v>
      </c>
    </row>
    <row r="8" spans="1:25" x14ac:dyDescent="0.25">
      <c r="A8" t="s">
        <v>38</v>
      </c>
      <c r="B8">
        <v>14</v>
      </c>
      <c r="C8">
        <v>1</v>
      </c>
      <c r="D8">
        <v>35</v>
      </c>
      <c r="E8">
        <v>4</v>
      </c>
      <c r="F8">
        <v>3</v>
      </c>
      <c r="G8">
        <v>0</v>
      </c>
      <c r="H8">
        <v>0</v>
      </c>
      <c r="I8">
        <v>13</v>
      </c>
      <c r="J8">
        <v>3</v>
      </c>
      <c r="K8">
        <v>3</v>
      </c>
      <c r="L8">
        <v>12</v>
      </c>
      <c r="M8">
        <v>4</v>
      </c>
      <c r="N8">
        <v>770</v>
      </c>
      <c r="O8">
        <v>822</v>
      </c>
      <c r="P8">
        <v>527</v>
      </c>
      <c r="Q8">
        <v>2</v>
      </c>
      <c r="R8">
        <v>4</v>
      </c>
      <c r="S8">
        <v>1</v>
      </c>
      <c r="T8">
        <v>10</v>
      </c>
      <c r="U8">
        <v>653</v>
      </c>
      <c r="V8">
        <v>172</v>
      </c>
      <c r="W8">
        <v>13</v>
      </c>
      <c r="X8">
        <v>1</v>
      </c>
      <c r="Y8">
        <v>0</v>
      </c>
    </row>
    <row r="9" spans="1:25" x14ac:dyDescent="0.25">
      <c r="A9" t="s">
        <v>39</v>
      </c>
      <c r="B9">
        <v>5</v>
      </c>
      <c r="C9">
        <v>0</v>
      </c>
      <c r="D9">
        <v>4</v>
      </c>
      <c r="E9">
        <v>0</v>
      </c>
      <c r="F9">
        <v>1</v>
      </c>
      <c r="G9">
        <v>2</v>
      </c>
      <c r="H9">
        <v>0</v>
      </c>
      <c r="I9">
        <v>0</v>
      </c>
      <c r="J9">
        <v>0</v>
      </c>
      <c r="K9">
        <v>29</v>
      </c>
      <c r="L9">
        <v>14</v>
      </c>
      <c r="M9">
        <v>13</v>
      </c>
      <c r="N9">
        <v>937</v>
      </c>
      <c r="O9">
        <v>700</v>
      </c>
      <c r="P9">
        <v>852</v>
      </c>
      <c r="Q9">
        <v>0</v>
      </c>
      <c r="R9">
        <v>0</v>
      </c>
      <c r="S9">
        <v>0</v>
      </c>
      <c r="T9">
        <v>8</v>
      </c>
      <c r="U9">
        <v>348</v>
      </c>
      <c r="V9">
        <v>374</v>
      </c>
      <c r="W9">
        <v>1</v>
      </c>
      <c r="X9">
        <v>1</v>
      </c>
      <c r="Y9">
        <v>0</v>
      </c>
    </row>
    <row r="11" spans="1:25" x14ac:dyDescent="0.25">
      <c r="A11" s="1" t="s">
        <v>40</v>
      </c>
      <c r="B11">
        <f>SUM(B2:B9)</f>
        <v>15729</v>
      </c>
      <c r="C11">
        <f t="shared" ref="C11:Y11" si="0">SUM(C2:C9)</f>
        <v>1421</v>
      </c>
      <c r="D11">
        <f t="shared" si="0"/>
        <v>24738</v>
      </c>
      <c r="E11">
        <f t="shared" si="0"/>
        <v>2097</v>
      </c>
      <c r="F11">
        <f t="shared" si="0"/>
        <v>5075</v>
      </c>
      <c r="G11">
        <f t="shared" si="0"/>
        <v>8776</v>
      </c>
      <c r="H11">
        <f t="shared" si="0"/>
        <v>1385</v>
      </c>
      <c r="I11">
        <f t="shared" si="0"/>
        <v>5075</v>
      </c>
      <c r="J11">
        <f t="shared" si="0"/>
        <v>295</v>
      </c>
      <c r="K11">
        <f t="shared" si="0"/>
        <v>9532</v>
      </c>
      <c r="L11">
        <f t="shared" si="0"/>
        <v>7048</v>
      </c>
      <c r="M11">
        <f t="shared" si="0"/>
        <v>7544</v>
      </c>
      <c r="N11">
        <f t="shared" si="0"/>
        <v>9506</v>
      </c>
      <c r="O11">
        <f t="shared" si="0"/>
        <v>6521</v>
      </c>
      <c r="P11">
        <f t="shared" si="0"/>
        <v>16426</v>
      </c>
      <c r="Q11">
        <f t="shared" si="0"/>
        <v>1723</v>
      </c>
      <c r="R11">
        <f t="shared" si="0"/>
        <v>5914</v>
      </c>
      <c r="S11">
        <f t="shared" si="0"/>
        <v>260</v>
      </c>
      <c r="T11">
        <f t="shared" si="0"/>
        <v>203</v>
      </c>
      <c r="U11">
        <f t="shared" si="0"/>
        <v>8014</v>
      </c>
      <c r="V11">
        <f t="shared" si="0"/>
        <v>6619</v>
      </c>
      <c r="W11">
        <f t="shared" si="0"/>
        <v>21186</v>
      </c>
      <c r="X11">
        <f t="shared" si="0"/>
        <v>379</v>
      </c>
      <c r="Y11">
        <f t="shared" si="0"/>
        <v>497</v>
      </c>
    </row>
    <row r="13" spans="1:25" x14ac:dyDescent="0.25">
      <c r="A13" s="1" t="s">
        <v>42</v>
      </c>
    </row>
    <row r="14" spans="1:25" x14ac:dyDescent="0.25">
      <c r="A14" t="s">
        <v>32</v>
      </c>
      <c r="B14" s="2">
        <f>(B2/$B$11)*100</f>
        <v>93.248140377646379</v>
      </c>
      <c r="C14" s="2">
        <f>(C2/$C$11)*100</f>
        <v>94.510907811400429</v>
      </c>
      <c r="D14" s="2">
        <f>(D2/$D$11)*100</f>
        <v>91.098714528256124</v>
      </c>
      <c r="E14" s="2">
        <f>(E2/$E$11)*100</f>
        <v>95.374344301382934</v>
      </c>
      <c r="F14" s="2">
        <f>(F2/$F$11)*100</f>
        <v>90.088669950738918</v>
      </c>
      <c r="G14" s="2">
        <f>(G2/$G$11)*100</f>
        <v>91.009571558796722</v>
      </c>
      <c r="H14" s="2">
        <f>(H2/$H$11)*100</f>
        <v>60</v>
      </c>
      <c r="I14" s="2">
        <f>(I2/$I$11)*100</f>
        <v>52.137931034482754</v>
      </c>
      <c r="J14" s="2">
        <f>(J2/$J$11)*100</f>
        <v>52.881355932203391</v>
      </c>
      <c r="K14" s="2">
        <f>(K2/$K$11)*100</f>
        <v>29.332773814519513</v>
      </c>
      <c r="L14" s="2">
        <f>(L2/$L$11)*100</f>
        <v>27.014755959137343</v>
      </c>
      <c r="M14" s="2">
        <f>(M2/$M$11)*100</f>
        <v>33.947507953340406</v>
      </c>
      <c r="N14" s="2">
        <f>(N2/$N$11)*100</f>
        <v>6.595834209972649</v>
      </c>
      <c r="O14" s="2">
        <f>(O2/$O$11)*100</f>
        <v>7.4221745131114858</v>
      </c>
      <c r="P14" s="2">
        <f>(P2/$P$11)*100</f>
        <v>4.6207232436381345</v>
      </c>
      <c r="Q14" s="2">
        <f>(Q2/$Q$11)*100</f>
        <v>21.47417295414974</v>
      </c>
      <c r="R14" s="2">
        <f>(R2/$R$11)*100</f>
        <v>19.631383158606695</v>
      </c>
      <c r="S14" s="2">
        <f>(S2/$S$11)*100</f>
        <v>49.615384615384613</v>
      </c>
      <c r="T14" s="2">
        <f>(T2/$T$11)*100</f>
        <v>8.3743842364532011</v>
      </c>
      <c r="U14" s="2">
        <f>(U2/$U$11)*100</f>
        <v>12.328425255802346</v>
      </c>
      <c r="V14" s="2">
        <f>(V2/$V$11)*100</f>
        <v>10.046834869315607</v>
      </c>
      <c r="W14" s="2">
        <f>(W2/$W$11)*100</f>
        <v>91.857830642877374</v>
      </c>
      <c r="X14" s="2">
        <f>(X2/$X$11)*100</f>
        <v>92.612137203166228</v>
      </c>
      <c r="Y14" s="2">
        <f>(Y2/$Y$11)*100</f>
        <v>94.567404426559349</v>
      </c>
    </row>
    <row r="15" spans="1:25" x14ac:dyDescent="0.25">
      <c r="A15" t="s">
        <v>33</v>
      </c>
      <c r="B15" s="2">
        <f t="shared" ref="B15:B21" si="1">(B3/$B$11)*100</f>
        <v>1.2333905524826752</v>
      </c>
      <c r="C15" s="2">
        <f t="shared" ref="C15:C21" si="2">(C3/$C$11)*100</f>
        <v>0.56298381421534127</v>
      </c>
      <c r="D15" s="2">
        <f t="shared" ref="D15:D21" si="3">(D3/$D$11)*100</f>
        <v>1.3744037513137681</v>
      </c>
      <c r="E15" s="2">
        <f t="shared" ref="E15:E21" si="4">(E3/$E$11)*100</f>
        <v>0.2384358607534573</v>
      </c>
      <c r="F15" s="2">
        <f t="shared" ref="F15:F21" si="5">(F3/$F$11)*100</f>
        <v>4.6502463054187189</v>
      </c>
      <c r="G15" s="2">
        <f t="shared" ref="G15:G21" si="6">(G3/$G$11)*100</f>
        <v>2.0624430264357336</v>
      </c>
      <c r="H15" s="2">
        <f t="shared" ref="H15:H21" si="7">(H3/$H$11)*100</f>
        <v>3.4657039711191335</v>
      </c>
      <c r="I15" s="2">
        <f t="shared" ref="I15:I21" si="8">(I3/$I$11)*100</f>
        <v>15.133004926108374</v>
      </c>
      <c r="J15" s="2">
        <f t="shared" ref="J15:J21" si="9">(J3/$J$11)*100</f>
        <v>4.406779661016949</v>
      </c>
      <c r="K15" s="2">
        <f t="shared" ref="K15:K21" si="10">(K3/$K$11)*100</f>
        <v>1.5736466638690727</v>
      </c>
      <c r="L15" s="2">
        <f t="shared" ref="L15:L21" si="11">(L3/$L$11)*100</f>
        <v>21.240068104426786</v>
      </c>
      <c r="M15" s="2">
        <f t="shared" ref="M15:M21" si="12">(M3/$M$11)*100</f>
        <v>18.504772004241783</v>
      </c>
      <c r="N15" s="2">
        <f t="shared" ref="N15:N21" si="13">(N3/$N$11)*100</f>
        <v>30.08626130864717</v>
      </c>
      <c r="O15" s="2">
        <f t="shared" ref="O15:O21" si="14">(O3/$O$11)*100</f>
        <v>13.878239533813833</v>
      </c>
      <c r="P15" s="2">
        <f t="shared" ref="P15:P21" si="15">(P3/$P$11)*100</f>
        <v>60.574698648484116</v>
      </c>
      <c r="Q15" s="2">
        <f t="shared" ref="Q15:Q21" si="16">(Q3/$Q$11)*100</f>
        <v>0.63842135809634359</v>
      </c>
      <c r="R15" s="2">
        <f t="shared" ref="R15:R21" si="17">(R3/$R$11)*100</f>
        <v>0.27054447074737908</v>
      </c>
      <c r="S15" s="2">
        <f t="shared" ref="S15:S21" si="18">(S3/$S$11)*100</f>
        <v>1.153846153846154</v>
      </c>
      <c r="T15" s="2">
        <f t="shared" ref="T15:T21" si="19">(T3/$T$11)*100</f>
        <v>13.300492610837439</v>
      </c>
      <c r="U15" s="2">
        <f t="shared" ref="U15:U21" si="20">(U3/$U$11)*100</f>
        <v>17.070127277264788</v>
      </c>
      <c r="V15" s="2">
        <f t="shared" ref="V15:V21" si="21">(V3/$V$11)*100</f>
        <v>8.4907085662486779</v>
      </c>
      <c r="W15" s="2">
        <f t="shared" ref="W15:W21" si="22">(W3/$W$11)*100</f>
        <v>0.84961767204757865</v>
      </c>
      <c r="X15" s="2">
        <f t="shared" ref="X15:X21" si="23">(X3/$X$11)*100</f>
        <v>1.3192612137203166</v>
      </c>
      <c r="Y15" s="2">
        <f t="shared" ref="Y15:Y21" si="24">(Y3/$Y$11)*100</f>
        <v>1.0060362173038229</v>
      </c>
    </row>
    <row r="16" spans="1:25" x14ac:dyDescent="0.25">
      <c r="A16" t="s">
        <v>34</v>
      </c>
      <c r="B16" s="2">
        <f t="shared" si="1"/>
        <v>3.2678491957530675</v>
      </c>
      <c r="C16" s="2">
        <f t="shared" si="2"/>
        <v>3.2371569317382125</v>
      </c>
      <c r="D16" s="2">
        <f t="shared" si="3"/>
        <v>5.0529549680653245</v>
      </c>
      <c r="E16" s="2">
        <f t="shared" si="4"/>
        <v>3.3381020505484029</v>
      </c>
      <c r="F16" s="2">
        <f t="shared" si="5"/>
        <v>3.5862068965517238</v>
      </c>
      <c r="G16" s="2">
        <f t="shared" si="6"/>
        <v>4.3983591613491333</v>
      </c>
      <c r="H16" s="2">
        <f t="shared" si="7"/>
        <v>34.440433212996389</v>
      </c>
      <c r="I16" s="2">
        <f t="shared" si="8"/>
        <v>29.970443349753694</v>
      </c>
      <c r="J16" s="2">
        <f t="shared" si="9"/>
        <v>34.915254237288131</v>
      </c>
      <c r="K16" s="2">
        <f t="shared" si="10"/>
        <v>15.946286193873268</v>
      </c>
      <c r="L16" s="2">
        <f t="shared" si="11"/>
        <v>16.30249716231555</v>
      </c>
      <c r="M16" s="2">
        <f t="shared" si="12"/>
        <v>15.270413573700955</v>
      </c>
      <c r="N16" s="2">
        <f t="shared" si="13"/>
        <v>14.969492951819904</v>
      </c>
      <c r="O16" s="2">
        <f t="shared" si="14"/>
        <v>18.69345192455145</v>
      </c>
      <c r="P16" s="2">
        <f t="shared" si="15"/>
        <v>10.014610982588579</v>
      </c>
      <c r="Q16" s="2">
        <f t="shared" si="16"/>
        <v>28.554846198491003</v>
      </c>
      <c r="R16" s="2">
        <f t="shared" si="17"/>
        <v>25.109908691241124</v>
      </c>
      <c r="S16" s="2">
        <f t="shared" si="18"/>
        <v>26.53846153846154</v>
      </c>
      <c r="T16" s="2">
        <f t="shared" si="19"/>
        <v>28.571428571428569</v>
      </c>
      <c r="U16" s="2">
        <f t="shared" si="20"/>
        <v>20.676316446219118</v>
      </c>
      <c r="V16" s="2">
        <f t="shared" si="21"/>
        <v>23.009518054086719</v>
      </c>
      <c r="W16" s="2">
        <f t="shared" si="22"/>
        <v>5.5933163409798929</v>
      </c>
      <c r="X16" s="2">
        <f t="shared" si="23"/>
        <v>3.1662269129287601</v>
      </c>
      <c r="Y16" s="2">
        <f t="shared" si="24"/>
        <v>3.4205231388329982</v>
      </c>
    </row>
    <row r="17" spans="1:25" x14ac:dyDescent="0.25">
      <c r="A17" t="s">
        <v>35</v>
      </c>
      <c r="B17" s="2">
        <f t="shared" si="1"/>
        <v>1.8119397291626931</v>
      </c>
      <c r="C17" s="2">
        <f t="shared" si="2"/>
        <v>1.6185784658691063</v>
      </c>
      <c r="D17" s="2">
        <f t="shared" si="3"/>
        <v>1.5158864904195974</v>
      </c>
      <c r="E17" s="2">
        <f t="shared" si="4"/>
        <v>0.71530758226037194</v>
      </c>
      <c r="F17" s="2">
        <f t="shared" si="5"/>
        <v>0.94581280788177335</v>
      </c>
      <c r="G17" s="2">
        <f t="shared" si="6"/>
        <v>2.1991795806745666</v>
      </c>
      <c r="H17" s="2">
        <f t="shared" si="7"/>
        <v>2.0938628158844765</v>
      </c>
      <c r="I17" s="2">
        <f t="shared" si="8"/>
        <v>2.4827586206896552</v>
      </c>
      <c r="J17" s="2">
        <f t="shared" si="9"/>
        <v>6.7796610169491522</v>
      </c>
      <c r="K17" s="2">
        <f t="shared" si="10"/>
        <v>52.003776751993279</v>
      </c>
      <c r="L17" s="2">
        <f t="shared" si="11"/>
        <v>33.498864926220207</v>
      </c>
      <c r="M17" s="2">
        <f t="shared" si="12"/>
        <v>31.468716861081653</v>
      </c>
      <c r="N17" s="2">
        <f t="shared" si="13"/>
        <v>20.429202608878601</v>
      </c>
      <c r="O17" s="2">
        <f t="shared" si="14"/>
        <v>24.904155804324489</v>
      </c>
      <c r="P17" s="2">
        <f t="shared" si="15"/>
        <v>12.41933520029222</v>
      </c>
      <c r="Q17" s="2">
        <f t="shared" si="16"/>
        <v>48.810214741729538</v>
      </c>
      <c r="R17" s="2">
        <f t="shared" si="17"/>
        <v>54.852891444031115</v>
      </c>
      <c r="S17" s="2">
        <f t="shared" si="18"/>
        <v>21.923076923076923</v>
      </c>
      <c r="T17" s="2">
        <f t="shared" si="19"/>
        <v>18.7192118226601</v>
      </c>
      <c r="U17" s="2">
        <f t="shared" si="20"/>
        <v>20.339406039430997</v>
      </c>
      <c r="V17" s="2">
        <f t="shared" si="21"/>
        <v>34.446290980510653</v>
      </c>
      <c r="W17" s="2">
        <f t="shared" si="22"/>
        <v>1.2413858208250732</v>
      </c>
      <c r="X17" s="2">
        <f t="shared" si="23"/>
        <v>1.5831134564643801</v>
      </c>
      <c r="Y17" s="2">
        <f t="shared" si="24"/>
        <v>1.0060362173038229</v>
      </c>
    </row>
    <row r="18" spans="1:25" x14ac:dyDescent="0.25">
      <c r="A18" t="s">
        <v>36</v>
      </c>
      <c r="B18" s="2">
        <f t="shared" si="1"/>
        <v>5.7219149341979789E-2</v>
      </c>
      <c r="C18" s="2">
        <f t="shared" si="2"/>
        <v>0</v>
      </c>
      <c r="D18" s="2">
        <f t="shared" si="3"/>
        <v>0.27083838628830142</v>
      </c>
      <c r="E18" s="2">
        <f t="shared" si="4"/>
        <v>4.7687172150691459E-2</v>
      </c>
      <c r="F18" s="2">
        <f t="shared" si="5"/>
        <v>7.8817733990147784E-2</v>
      </c>
      <c r="G18" s="2">
        <f t="shared" si="6"/>
        <v>6.8368277119416593E-2</v>
      </c>
      <c r="H18" s="2">
        <f t="shared" si="7"/>
        <v>0</v>
      </c>
      <c r="I18" s="2">
        <f t="shared" si="8"/>
        <v>1.9704433497536946E-2</v>
      </c>
      <c r="J18" s="2">
        <f t="shared" si="9"/>
        <v>0</v>
      </c>
      <c r="K18" s="2">
        <f t="shared" si="10"/>
        <v>0.27276542173730589</v>
      </c>
      <c r="L18" s="2">
        <f t="shared" si="11"/>
        <v>0.31214528944381381</v>
      </c>
      <c r="M18" s="2">
        <f t="shared" si="12"/>
        <v>0.27836691410392367</v>
      </c>
      <c r="N18" s="2">
        <f t="shared" si="13"/>
        <v>4.5234588680833161</v>
      </c>
      <c r="O18" s="2">
        <f t="shared" si="14"/>
        <v>5.8119920257629198</v>
      </c>
      <c r="P18" s="2">
        <f t="shared" si="15"/>
        <v>2.5143065871179835</v>
      </c>
      <c r="Q18" s="2">
        <f t="shared" si="16"/>
        <v>0.40626813697040048</v>
      </c>
      <c r="R18" s="2">
        <f t="shared" si="17"/>
        <v>6.7636117686844771E-2</v>
      </c>
      <c r="S18" s="2">
        <f t="shared" si="18"/>
        <v>0</v>
      </c>
      <c r="T18" s="2">
        <f t="shared" si="19"/>
        <v>4.9261083743842367</v>
      </c>
      <c r="U18" s="2">
        <f t="shared" si="20"/>
        <v>7.0626403793361616</v>
      </c>
      <c r="V18" s="2">
        <f t="shared" si="21"/>
        <v>8.5662486780480442</v>
      </c>
      <c r="W18" s="2">
        <f t="shared" si="22"/>
        <v>8.0241669026715756E-2</v>
      </c>
      <c r="X18" s="2">
        <f t="shared" si="23"/>
        <v>0.52770448548812665</v>
      </c>
      <c r="Y18" s="2">
        <f t="shared" si="24"/>
        <v>0</v>
      </c>
    </row>
    <row r="19" spans="1:25" x14ac:dyDescent="0.25">
      <c r="A19" t="s">
        <v>37</v>
      </c>
      <c r="B19" s="2">
        <f t="shared" si="1"/>
        <v>0.26066501366901901</v>
      </c>
      <c r="C19" s="2">
        <f t="shared" si="2"/>
        <v>0</v>
      </c>
      <c r="D19" s="2">
        <f t="shared" si="3"/>
        <v>0.52954968065324604</v>
      </c>
      <c r="E19" s="2">
        <f t="shared" si="4"/>
        <v>9.5374344301382918E-2</v>
      </c>
      <c r="F19" s="2">
        <f t="shared" si="5"/>
        <v>0.5714285714285714</v>
      </c>
      <c r="G19" s="2">
        <f t="shared" si="6"/>
        <v>0.23928896991795806</v>
      </c>
      <c r="H19" s="2">
        <f t="shared" si="7"/>
        <v>0</v>
      </c>
      <c r="I19" s="2">
        <f t="shared" si="8"/>
        <v>0</v>
      </c>
      <c r="J19" s="2">
        <f t="shared" si="9"/>
        <v>0</v>
      </c>
      <c r="K19" s="2">
        <f t="shared" si="10"/>
        <v>0.53503986571548467</v>
      </c>
      <c r="L19" s="2">
        <f t="shared" si="11"/>
        <v>1.2627695800227015</v>
      </c>
      <c r="M19" s="2">
        <f t="shared" si="12"/>
        <v>0.3048780487804878</v>
      </c>
      <c r="N19" s="2">
        <f t="shared" si="13"/>
        <v>5.4386703134862193</v>
      </c>
      <c r="O19" s="2">
        <f t="shared" si="14"/>
        <v>5.9500076675356537</v>
      </c>
      <c r="P19" s="2">
        <f t="shared" si="15"/>
        <v>1.461098258857908</v>
      </c>
      <c r="Q19" s="2">
        <f t="shared" si="16"/>
        <v>0</v>
      </c>
      <c r="R19" s="2">
        <f t="shared" si="17"/>
        <v>0</v>
      </c>
      <c r="S19" s="2">
        <f t="shared" si="18"/>
        <v>0.38461538461538464</v>
      </c>
      <c r="T19" s="2">
        <f t="shared" si="19"/>
        <v>17.241379310344829</v>
      </c>
      <c r="U19" s="2">
        <f t="shared" si="20"/>
        <v>10.032443224357374</v>
      </c>
      <c r="V19" s="2">
        <f t="shared" si="21"/>
        <v>7.1914186432995919</v>
      </c>
      <c r="W19" s="2">
        <f t="shared" si="22"/>
        <v>0.3115264797507788</v>
      </c>
      <c r="X19" s="2">
        <f t="shared" si="23"/>
        <v>0.26385224274406333</v>
      </c>
      <c r="Y19" s="2">
        <f t="shared" si="24"/>
        <v>0</v>
      </c>
    </row>
    <row r="20" spans="1:25" x14ac:dyDescent="0.25">
      <c r="A20" t="s">
        <v>38</v>
      </c>
      <c r="B20" s="2">
        <f t="shared" si="1"/>
        <v>8.9007565643079656E-2</v>
      </c>
      <c r="C20" s="2">
        <f t="shared" si="2"/>
        <v>7.0372976776917659E-2</v>
      </c>
      <c r="D20" s="2">
        <f t="shared" si="3"/>
        <v>0.14148273910582909</v>
      </c>
      <c r="E20" s="2">
        <f t="shared" si="4"/>
        <v>0.19074868860276584</v>
      </c>
      <c r="F20" s="2">
        <f t="shared" si="5"/>
        <v>5.9113300492610835E-2</v>
      </c>
      <c r="G20" s="2">
        <f t="shared" si="6"/>
        <v>0</v>
      </c>
      <c r="H20" s="2">
        <f t="shared" si="7"/>
        <v>0</v>
      </c>
      <c r="I20" s="2">
        <f t="shared" si="8"/>
        <v>0.25615763546798026</v>
      </c>
      <c r="J20" s="2">
        <f t="shared" si="9"/>
        <v>1.0169491525423728</v>
      </c>
      <c r="K20" s="2">
        <f t="shared" si="10"/>
        <v>3.1472933277381453E-2</v>
      </c>
      <c r="L20" s="2">
        <f t="shared" si="11"/>
        <v>0.170261066969353</v>
      </c>
      <c r="M20" s="2">
        <f t="shared" si="12"/>
        <v>5.3022269353128322E-2</v>
      </c>
      <c r="N20" s="2">
        <f t="shared" si="13"/>
        <v>8.100147275405007</v>
      </c>
      <c r="O20" s="2">
        <f t="shared" si="14"/>
        <v>12.605428615243062</v>
      </c>
      <c r="P20" s="2">
        <f t="shared" si="15"/>
        <v>3.2083282600754903</v>
      </c>
      <c r="Q20" s="2">
        <f t="shared" si="16"/>
        <v>0.11607661056297155</v>
      </c>
      <c r="R20" s="2">
        <f t="shared" si="17"/>
        <v>6.7636117686844771E-2</v>
      </c>
      <c r="S20" s="2">
        <f t="shared" si="18"/>
        <v>0.38461538461538464</v>
      </c>
      <c r="T20" s="2">
        <f t="shared" si="19"/>
        <v>4.9261083743842367</v>
      </c>
      <c r="U20" s="2">
        <f t="shared" si="20"/>
        <v>8.1482405789867727</v>
      </c>
      <c r="V20" s="2">
        <f t="shared" si="21"/>
        <v>2.5985798458981719</v>
      </c>
      <c r="W20" s="2">
        <f t="shared" si="22"/>
        <v>6.1361276314547339E-2</v>
      </c>
      <c r="X20" s="2">
        <f t="shared" si="23"/>
        <v>0.26385224274406333</v>
      </c>
      <c r="Y20" s="2">
        <f t="shared" si="24"/>
        <v>0</v>
      </c>
    </row>
    <row r="21" spans="1:25" x14ac:dyDescent="0.25">
      <c r="A21" t="s">
        <v>39</v>
      </c>
      <c r="B21" s="2">
        <f t="shared" si="1"/>
        <v>3.1788416301099881E-2</v>
      </c>
      <c r="C21" s="2">
        <f t="shared" si="2"/>
        <v>0</v>
      </c>
      <c r="D21" s="2">
        <f t="shared" si="3"/>
        <v>1.6169455897809038E-2</v>
      </c>
      <c r="E21" s="2">
        <f t="shared" si="4"/>
        <v>0</v>
      </c>
      <c r="F21" s="2">
        <f t="shared" si="5"/>
        <v>1.9704433497536946E-2</v>
      </c>
      <c r="G21" s="2">
        <f t="shared" si="6"/>
        <v>2.2789425706472195E-2</v>
      </c>
      <c r="H21" s="2">
        <f t="shared" si="7"/>
        <v>0</v>
      </c>
      <c r="I21" s="2">
        <f t="shared" si="8"/>
        <v>0</v>
      </c>
      <c r="J21" s="2">
        <f t="shared" si="9"/>
        <v>0</v>
      </c>
      <c r="K21" s="2">
        <f t="shared" si="10"/>
        <v>0.30423835501468738</v>
      </c>
      <c r="L21" s="2">
        <f t="shared" si="11"/>
        <v>0.19863791146424517</v>
      </c>
      <c r="M21" s="2">
        <f t="shared" si="12"/>
        <v>0.17232237539766701</v>
      </c>
      <c r="N21" s="2">
        <f t="shared" si="13"/>
        <v>9.8569324637071318</v>
      </c>
      <c r="O21" s="2">
        <f t="shared" si="14"/>
        <v>10.734549915657107</v>
      </c>
      <c r="P21" s="2">
        <f t="shared" si="15"/>
        <v>5.1868988189455738</v>
      </c>
      <c r="Q21" s="2">
        <f t="shared" si="16"/>
        <v>0</v>
      </c>
      <c r="R21" s="2">
        <f t="shared" si="17"/>
        <v>0</v>
      </c>
      <c r="S21" s="2">
        <f t="shared" si="18"/>
        <v>0</v>
      </c>
      <c r="T21" s="2">
        <f t="shared" si="19"/>
        <v>3.9408866995073892</v>
      </c>
      <c r="U21" s="2">
        <f t="shared" si="20"/>
        <v>4.342400798602446</v>
      </c>
      <c r="V21" s="2">
        <f t="shared" si="21"/>
        <v>5.6504003625925368</v>
      </c>
      <c r="W21" s="2">
        <f t="shared" si="22"/>
        <v>4.7200981780421035E-3</v>
      </c>
      <c r="X21" s="2">
        <f t="shared" si="23"/>
        <v>0.26385224274406333</v>
      </c>
      <c r="Y21" s="2">
        <f t="shared" si="2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18S_euks_all_stations</vt:lpstr>
      <vt:lpstr>18S_diatoms_all_stations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thamat</dc:creator>
  <cp:lastModifiedBy>thamat</cp:lastModifiedBy>
  <dcterms:created xsi:type="dcterms:W3CDTF">2017-08-17T13:37:38Z</dcterms:created>
  <dcterms:modified xsi:type="dcterms:W3CDTF">2018-08-17T13:28:52Z</dcterms:modified>
</cp:coreProperties>
</file>