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reyson\Desktop\Falkor Cruise\"/>
    </mc:Choice>
  </mc:AlternateContent>
  <bookViews>
    <workbookView xWindow="0" yWindow="0" windowWidth="14370" windowHeight="12960"/>
  </bookViews>
  <sheets>
    <sheet name="10au" sheetId="3" r:id="rId1"/>
    <sheet name="graphs" sheetId="4" r:id="rId2"/>
    <sheet name="AR and DF" sheetId="2" r:id="rId3"/>
    <sheet name="Sheet1" sheetId="5" r:id="rId4"/>
  </sheets>
  <calcPr calcId="152511" concurrentCalc="0"/>
</workbook>
</file>

<file path=xl/calcChain.xml><?xml version="1.0" encoding="utf-8"?>
<calcChain xmlns="http://schemas.openxmlformats.org/spreadsheetml/2006/main">
  <c r="A9" i="4" l="1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8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8" i="4"/>
  <c r="H2" i="5"/>
  <c r="A23" i="3"/>
  <c r="H3" i="5"/>
  <c r="A24" i="3"/>
  <c r="H4" i="5"/>
  <c r="A25" i="3"/>
  <c r="H5" i="5"/>
  <c r="A26" i="3"/>
  <c r="H6" i="5"/>
  <c r="A27" i="3"/>
  <c r="H7" i="5"/>
  <c r="A28" i="3"/>
  <c r="H8" i="5"/>
  <c r="A29" i="3"/>
  <c r="H9" i="5"/>
  <c r="A30" i="3"/>
  <c r="H10" i="5"/>
  <c r="A31" i="3"/>
  <c r="H11" i="5"/>
  <c r="A32" i="3"/>
  <c r="H12" i="5"/>
  <c r="A33" i="3"/>
  <c r="H13" i="5"/>
  <c r="A34" i="3"/>
  <c r="H14" i="5"/>
  <c r="A35" i="3"/>
  <c r="H15" i="5"/>
  <c r="A36" i="3"/>
  <c r="H16" i="5"/>
  <c r="A37" i="3"/>
  <c r="H17" i="5"/>
  <c r="A38" i="3"/>
  <c r="H18" i="5"/>
  <c r="A39" i="3"/>
  <c r="H19" i="5"/>
  <c r="A40" i="3"/>
  <c r="H20" i="5"/>
  <c r="A41" i="3"/>
  <c r="H21" i="5"/>
  <c r="A42" i="3"/>
  <c r="H22" i="5"/>
  <c r="A43" i="3"/>
  <c r="H23" i="5"/>
  <c r="A44" i="3"/>
  <c r="H24" i="5"/>
  <c r="A45" i="3"/>
  <c r="H25" i="5"/>
  <c r="A46" i="3"/>
  <c r="H26" i="5"/>
  <c r="A47" i="3"/>
  <c r="H27" i="5"/>
  <c r="A48" i="3"/>
  <c r="H28" i="5"/>
  <c r="A49" i="3"/>
  <c r="H29" i="5"/>
  <c r="A50" i="3"/>
  <c r="H30" i="5"/>
  <c r="A51" i="3"/>
  <c r="H31" i="5"/>
  <c r="A52" i="3"/>
  <c r="H32" i="5"/>
  <c r="A53" i="3"/>
  <c r="H33" i="5"/>
  <c r="A54" i="3"/>
  <c r="H34" i="5"/>
  <c r="A55" i="3"/>
  <c r="H35" i="5"/>
  <c r="A56" i="3"/>
  <c r="H36" i="5"/>
  <c r="A57" i="3"/>
  <c r="H37" i="5"/>
  <c r="A58" i="3"/>
  <c r="H38" i="5"/>
  <c r="A59" i="3"/>
  <c r="H39" i="5"/>
  <c r="A60" i="3"/>
  <c r="H40" i="5"/>
  <c r="A61" i="3"/>
  <c r="H41" i="5"/>
  <c r="A62" i="3"/>
  <c r="H42" i="5"/>
  <c r="A63" i="3"/>
  <c r="H43" i="5"/>
  <c r="A64" i="3"/>
  <c r="H44" i="5"/>
  <c r="A65" i="3"/>
  <c r="H45" i="5"/>
  <c r="A66" i="3"/>
  <c r="H46" i="5"/>
  <c r="A67" i="3"/>
  <c r="H47" i="5"/>
  <c r="A68" i="3"/>
  <c r="H48" i="5"/>
  <c r="A69" i="3"/>
  <c r="H49" i="5"/>
  <c r="A70" i="3"/>
  <c r="H50" i="5"/>
  <c r="A71" i="3"/>
  <c r="H51" i="5"/>
  <c r="A72" i="3"/>
  <c r="H52" i="5"/>
  <c r="A73" i="3"/>
  <c r="H53" i="5"/>
  <c r="A74" i="3"/>
  <c r="H54" i="5"/>
  <c r="A75" i="3"/>
  <c r="H55" i="5"/>
  <c r="A76" i="3"/>
  <c r="H56" i="5"/>
  <c r="A77" i="3"/>
  <c r="H57" i="5"/>
  <c r="A78" i="3"/>
  <c r="H58" i="5"/>
  <c r="A79" i="3"/>
  <c r="H59" i="5"/>
  <c r="A80" i="3"/>
  <c r="H60" i="5"/>
  <c r="A81" i="3"/>
  <c r="H61" i="5"/>
  <c r="A82" i="3"/>
  <c r="H62" i="5"/>
  <c r="A83" i="3"/>
  <c r="H63" i="5"/>
  <c r="A84" i="3"/>
  <c r="H64" i="5"/>
  <c r="A85" i="3"/>
  <c r="H65" i="5"/>
  <c r="A86" i="3"/>
  <c r="H66" i="5"/>
  <c r="A87" i="3"/>
  <c r="H67" i="5"/>
  <c r="A88" i="3"/>
  <c r="H68" i="5"/>
  <c r="A89" i="3"/>
  <c r="H69" i="5"/>
  <c r="A90" i="3"/>
  <c r="H70" i="5"/>
  <c r="A91" i="3"/>
  <c r="H71" i="5"/>
  <c r="A92" i="3"/>
  <c r="H72" i="5"/>
  <c r="A93" i="3"/>
  <c r="H73" i="5"/>
  <c r="A94" i="3"/>
  <c r="H74" i="5"/>
  <c r="A95" i="3"/>
  <c r="H75" i="5"/>
  <c r="A96" i="3"/>
  <c r="H76" i="5"/>
  <c r="A97" i="3"/>
  <c r="H77" i="5"/>
  <c r="A98" i="3"/>
  <c r="H78" i="5"/>
  <c r="A99" i="3"/>
  <c r="H79" i="5"/>
  <c r="A100" i="3"/>
  <c r="H80" i="5"/>
  <c r="A101" i="3"/>
  <c r="H81" i="5"/>
  <c r="A102" i="3"/>
  <c r="H82" i="5"/>
  <c r="A103" i="3"/>
  <c r="H83" i="5"/>
  <c r="A104" i="3"/>
  <c r="H84" i="5"/>
  <c r="A105" i="3"/>
  <c r="H85" i="5"/>
  <c r="A106" i="3"/>
  <c r="H86" i="5"/>
  <c r="A107" i="3"/>
  <c r="H87" i="5"/>
  <c r="A108" i="3"/>
  <c r="H88" i="5"/>
  <c r="A109" i="3"/>
  <c r="H89" i="5"/>
  <c r="A110" i="3"/>
  <c r="H90" i="5"/>
  <c r="A111" i="3"/>
  <c r="H91" i="5"/>
  <c r="A112" i="3"/>
  <c r="H92" i="5"/>
  <c r="A113" i="3"/>
  <c r="H93" i="5"/>
  <c r="A114" i="3"/>
  <c r="H94" i="5"/>
  <c r="A115" i="3"/>
  <c r="H95" i="5"/>
  <c r="A116" i="3"/>
  <c r="H96" i="5"/>
  <c r="A117" i="3"/>
  <c r="H97" i="5"/>
  <c r="A118" i="3"/>
  <c r="H98" i="5"/>
  <c r="A119" i="3"/>
  <c r="H99" i="5"/>
  <c r="A120" i="3"/>
  <c r="H100" i="5"/>
  <c r="A121" i="3"/>
  <c r="H101" i="5"/>
  <c r="A122" i="3"/>
  <c r="H102" i="5"/>
  <c r="A123" i="3"/>
  <c r="H103" i="5"/>
  <c r="A124" i="3"/>
  <c r="H104" i="5"/>
  <c r="A125" i="3"/>
  <c r="H105" i="5"/>
  <c r="A126" i="3"/>
  <c r="H106" i="5"/>
  <c r="A127" i="3"/>
  <c r="H107" i="5"/>
  <c r="A128" i="3"/>
  <c r="H108" i="5"/>
  <c r="A129" i="3"/>
  <c r="H109" i="5"/>
  <c r="A130" i="3"/>
  <c r="H110" i="5"/>
  <c r="A131" i="3"/>
  <c r="H111" i="5"/>
  <c r="A132" i="3"/>
  <c r="H112" i="5"/>
  <c r="A133" i="3"/>
  <c r="H113" i="5"/>
  <c r="A134" i="3"/>
  <c r="H114" i="5"/>
  <c r="A135" i="3"/>
  <c r="A22" i="3"/>
  <c r="H1" i="5"/>
  <c r="D7" i="2"/>
  <c r="D8" i="2"/>
  <c r="D9" i="2"/>
  <c r="D11" i="2"/>
  <c r="E9" i="3"/>
  <c r="B6" i="2"/>
  <c r="G7" i="2"/>
  <c r="G8" i="2"/>
  <c r="G9" i="2"/>
  <c r="L7" i="2"/>
  <c r="M7" i="2"/>
  <c r="L8" i="2"/>
  <c r="M8" i="2"/>
  <c r="L9" i="2"/>
  <c r="M9" i="2"/>
  <c r="F7" i="2"/>
  <c r="F8" i="2"/>
  <c r="F9" i="2"/>
  <c r="M11" i="2"/>
  <c r="L11" i="2"/>
  <c r="M10" i="2"/>
  <c r="L10" i="2"/>
  <c r="M6" i="2"/>
  <c r="L6" i="2"/>
  <c r="K11" i="2"/>
  <c r="K10" i="2"/>
  <c r="K9" i="2"/>
  <c r="K8" i="2"/>
  <c r="K7" i="2"/>
  <c r="K6" i="2"/>
  <c r="B1" i="2"/>
  <c r="C6" i="2"/>
  <c r="F11" i="2"/>
  <c r="F9" i="3"/>
  <c r="J31" i="3"/>
  <c r="J32" i="3"/>
  <c r="J27" i="3"/>
  <c r="J28" i="3"/>
  <c r="J50" i="3"/>
  <c r="J51" i="3"/>
  <c r="J52" i="3"/>
  <c r="J47" i="3"/>
  <c r="J48" i="3"/>
  <c r="J49" i="3"/>
  <c r="J44" i="3"/>
  <c r="J45" i="3"/>
  <c r="J46" i="3"/>
  <c r="J41" i="3"/>
  <c r="J42" i="3"/>
  <c r="J43" i="3"/>
  <c r="J38" i="3"/>
  <c r="J39" i="3"/>
  <c r="J40" i="3"/>
  <c r="J36" i="3"/>
  <c r="J37" i="3"/>
  <c r="J34" i="3"/>
  <c r="J35" i="3"/>
  <c r="K21" i="3"/>
  <c r="J22" i="3"/>
  <c r="J21" i="3"/>
  <c r="J53" i="3"/>
  <c r="J25" i="3"/>
  <c r="J26" i="3"/>
  <c r="J29" i="3"/>
  <c r="J30" i="3"/>
  <c r="J24" i="3"/>
  <c r="K22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2" i="3"/>
  <c r="J102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J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J33" i="3"/>
  <c r="K32" i="3"/>
  <c r="K31" i="3"/>
  <c r="K30" i="3"/>
  <c r="K29" i="3"/>
  <c r="K28" i="3"/>
  <c r="K27" i="3"/>
  <c r="K26" i="3"/>
  <c r="K25" i="3"/>
  <c r="K24" i="3"/>
  <c r="K23" i="3"/>
  <c r="J23" i="3"/>
</calcChain>
</file>

<file path=xl/comments1.xml><?xml version="1.0" encoding="utf-8"?>
<comments xmlns="http://schemas.openxmlformats.org/spreadsheetml/2006/main">
  <authors>
    <author>Adriana Harlan</author>
  </authors>
  <commentList>
    <comment ref="D11" authorId="0" shapeId="0">
      <text>
        <r>
          <rPr>
            <b/>
            <sz val="9"/>
            <color indexed="81"/>
            <rFont val="Arial"/>
          </rPr>
          <t>Adriana Harlan:</t>
        </r>
        <r>
          <rPr>
            <sz val="9"/>
            <color indexed="81"/>
            <rFont val="Arial"/>
          </rPr>
          <t xml:space="preserve">
this number needs to be changed in the formula when calculating chl a and phaeo.</t>
        </r>
      </text>
    </comment>
  </commentList>
</comments>
</file>

<file path=xl/sharedStrings.xml><?xml version="1.0" encoding="utf-8"?>
<sst xmlns="http://schemas.openxmlformats.org/spreadsheetml/2006/main" count="816" uniqueCount="217">
  <si>
    <t>phaeo (ug/l)</t>
  </si>
  <si>
    <t>Date analyzed</t>
  </si>
  <si>
    <t>Analyzed by</t>
  </si>
  <si>
    <t>Standard</t>
  </si>
  <si>
    <t>Low solid</t>
  </si>
  <si>
    <t>High solid</t>
  </si>
  <si>
    <t>Cop Blk</t>
  </si>
  <si>
    <t>Cop 3x</t>
  </si>
  <si>
    <t>Cop 30x</t>
  </si>
  <si>
    <t>FB</t>
  </si>
  <si>
    <t>FA</t>
  </si>
  <si>
    <t>-</t>
  </si>
  <si>
    <t>ug/l</t>
  </si>
  <si>
    <t>mg/l</t>
  </si>
  <si>
    <t>Analyst:</t>
  </si>
  <si>
    <t>Primary Std:</t>
  </si>
  <si>
    <t>Dilutions</t>
  </si>
  <si>
    <t>Fb-Blkb</t>
  </si>
  <si>
    <t>mean ar:</t>
  </si>
  <si>
    <t>df:</t>
  </si>
  <si>
    <t>Chlorophyll</t>
    <phoneticPr fontId="0" type="noConversion"/>
  </si>
  <si>
    <t>ar (acid ratio)</t>
  </si>
  <si>
    <t>Depth</t>
  </si>
  <si>
    <t>AR</t>
  </si>
  <si>
    <t>DF</t>
  </si>
  <si>
    <t>Fa</t>
  </si>
  <si>
    <t>Fb</t>
  </si>
  <si>
    <t>sample</t>
  </si>
  <si>
    <t>Dilution</t>
  </si>
  <si>
    <t>Vol. Solvent (ml)</t>
  </si>
  <si>
    <t>Cruise</t>
  </si>
  <si>
    <t>Station</t>
  </si>
  <si>
    <t>Cast</t>
  </si>
  <si>
    <t>Bottle</t>
  </si>
  <si>
    <t>chla (ug/)l</t>
  </si>
  <si>
    <t>Samples measured on 10-AU</t>
  </si>
  <si>
    <t>notes</t>
  </si>
  <si>
    <t>4.91 ug/l</t>
  </si>
  <si>
    <t>9.82 ug/l</t>
  </si>
  <si>
    <t>19.62 ug/l</t>
  </si>
  <si>
    <t>Prepared by: BW 25July2017</t>
  </si>
  <si>
    <t>RT</t>
  </si>
  <si>
    <t>Acetone Blank</t>
  </si>
  <si>
    <t>FK180310</t>
  </si>
  <si>
    <t>46.0</t>
  </si>
  <si>
    <t>15.0</t>
  </si>
  <si>
    <t>9.70</t>
  </si>
  <si>
    <t>22.9</t>
  </si>
  <si>
    <t>13.7</t>
  </si>
  <si>
    <t>12.7</t>
  </si>
  <si>
    <t>3.25</t>
  </si>
  <si>
    <t>10.0</t>
  </si>
  <si>
    <t>24.6</t>
  </si>
  <si>
    <t>37.0</t>
  </si>
  <si>
    <t>47.2</t>
  </si>
  <si>
    <t>41.5</t>
  </si>
  <si>
    <t>14.5</t>
  </si>
  <si>
    <t>14.2</t>
  </si>
  <si>
    <t>1.88</t>
  </si>
  <si>
    <t>6.26</t>
  </si>
  <si>
    <t>17.6</t>
  </si>
  <si>
    <t>48.3</t>
  </si>
  <si>
    <t>28.9</t>
  </si>
  <si>
    <t>13.3</t>
  </si>
  <si>
    <t>11.3</t>
  </si>
  <si>
    <t>9.42</t>
  </si>
  <si>
    <t>1.11</t>
  </si>
  <si>
    <t>1.73</t>
  </si>
  <si>
    <t>7.96</t>
  </si>
  <si>
    <t>31.7</t>
  </si>
  <si>
    <t>56.8</t>
  </si>
  <si>
    <t>26.8</t>
  </si>
  <si>
    <t>15.7</t>
  </si>
  <si>
    <t>10.3</t>
  </si>
  <si>
    <t>11.6</t>
  </si>
  <si>
    <t>1.68</t>
  </si>
  <si>
    <t>14.8</t>
  </si>
  <si>
    <t>42.2</t>
  </si>
  <si>
    <t>53.6</t>
  </si>
  <si>
    <t>26.4</t>
  </si>
  <si>
    <t>13.8</t>
  </si>
  <si>
    <t>13.4</t>
  </si>
  <si>
    <t>13.0</t>
  </si>
  <si>
    <t>2.53</t>
  </si>
  <si>
    <t>18.0</t>
  </si>
  <si>
    <t>38.2</t>
  </si>
  <si>
    <t>73.5</t>
  </si>
  <si>
    <t>21.4</t>
  </si>
  <si>
    <t>13.2</t>
  </si>
  <si>
    <t>9.46</t>
  </si>
  <si>
    <t>9.18</t>
  </si>
  <si>
    <t>2.76</t>
  </si>
  <si>
    <t>12.2</t>
  </si>
  <si>
    <t>40.9</t>
  </si>
  <si>
    <t>49.5</t>
  </si>
  <si>
    <t>20.0</t>
  </si>
  <si>
    <t>11.7</t>
  </si>
  <si>
    <t>9.86</t>
  </si>
  <si>
    <t>8.92</t>
  </si>
  <si>
    <t>11.5</t>
  </si>
  <si>
    <t>27.0</t>
  </si>
  <si>
    <t>59.6</t>
  </si>
  <si>
    <t>31.4</t>
  </si>
  <si>
    <t>17.9</t>
  </si>
  <si>
    <t>16.0</t>
  </si>
  <si>
    <t>1.50</t>
  </si>
  <si>
    <t>8.13</t>
  </si>
  <si>
    <t>31.9</t>
  </si>
  <si>
    <t>54.5</t>
  </si>
  <si>
    <t>25.0</t>
  </si>
  <si>
    <t>17.0</t>
  </si>
  <si>
    <t>13.9</t>
  </si>
  <si>
    <t>3.44</t>
  </si>
  <si>
    <t>36.6</t>
  </si>
  <si>
    <t>58.0</t>
  </si>
  <si>
    <t>12.3</t>
  </si>
  <si>
    <t>9.61</t>
  </si>
  <si>
    <t>12.4</t>
  </si>
  <si>
    <t>21.1</t>
  </si>
  <si>
    <t>44.1</t>
  </si>
  <si>
    <t>29.4</t>
  </si>
  <si>
    <t>22.4</t>
  </si>
  <si>
    <t>15.6</t>
  </si>
  <si>
    <t>11.2</t>
  </si>
  <si>
    <t>8.28</t>
  </si>
  <si>
    <t>38.9</t>
  </si>
  <si>
    <t>34.7</t>
  </si>
  <si>
    <t>29.6</t>
  </si>
  <si>
    <t>10.9</t>
  </si>
  <si>
    <t>11.1</t>
  </si>
  <si>
    <t>8.29</t>
  </si>
  <si>
    <t>21.2</t>
  </si>
  <si>
    <t>40.0</t>
  </si>
  <si>
    <t>15.4</t>
  </si>
  <si>
    <t>11.8</t>
  </si>
  <si>
    <t>10.8</t>
  </si>
  <si>
    <t>10.6</t>
  </si>
  <si>
    <t>30.0</t>
  </si>
  <si>
    <t>14.3</t>
  </si>
  <si>
    <t>1.36</t>
  </si>
  <si>
    <t>1.92</t>
  </si>
  <si>
    <t>5.39</t>
  </si>
  <si>
    <t>19.5</t>
  </si>
  <si>
    <t>27.5</t>
  </si>
  <si>
    <t>12.9</t>
  </si>
  <si>
    <t>11.9</t>
  </si>
  <si>
    <t>8.72</t>
  </si>
  <si>
    <t>3.14</t>
  </si>
  <si>
    <t>7.12</t>
  </si>
  <si>
    <t>21.8</t>
  </si>
  <si>
    <t>32.6</t>
  </si>
  <si>
    <t>7.62</t>
  </si>
  <si>
    <t>7.16</t>
  </si>
  <si>
    <t>2.30</t>
  </si>
  <si>
    <t>7.09</t>
  </si>
  <si>
    <t>18.1</t>
  </si>
  <si>
    <t>25.3</t>
  </si>
  <si>
    <t>28.5</t>
  </si>
  <si>
    <t>7.99</t>
  </si>
  <si>
    <t>7.95</t>
  </si>
  <si>
    <t>1.40</t>
  </si>
  <si>
    <t>4.37</t>
  </si>
  <si>
    <t>32.4</t>
  </si>
  <si>
    <t>18.8</t>
  </si>
  <si>
    <t>7.19</t>
  </si>
  <si>
    <t>5.92</t>
  </si>
  <si>
    <t>4.95</t>
  </si>
  <si>
    <t>0.943</t>
  </si>
  <si>
    <t>1.30</t>
  </si>
  <si>
    <t>5.60</t>
  </si>
  <si>
    <t>22.7</t>
  </si>
  <si>
    <t>37.4</t>
  </si>
  <si>
    <t>17.1</t>
  </si>
  <si>
    <t>8.75</t>
  </si>
  <si>
    <t>5.53</t>
  </si>
  <si>
    <t>6.60</t>
  </si>
  <si>
    <t>1.23</t>
  </si>
  <si>
    <t>5.75</t>
  </si>
  <si>
    <t>23.4</t>
  </si>
  <si>
    <t>36.1</t>
  </si>
  <si>
    <t>9.51</t>
  </si>
  <si>
    <t>7.68</t>
  </si>
  <si>
    <t>6.93</t>
  </si>
  <si>
    <t>2.32</t>
  </si>
  <si>
    <t>7.38</t>
  </si>
  <si>
    <t>26.7</t>
  </si>
  <si>
    <t>39.3</t>
  </si>
  <si>
    <t>8.03</t>
  </si>
  <si>
    <t>6.78</t>
  </si>
  <si>
    <t>5.33</t>
  </si>
  <si>
    <t>9.29</t>
  </si>
  <si>
    <t>16.1</t>
  </si>
  <si>
    <t>27.7</t>
  </si>
  <si>
    <t>17.5</t>
  </si>
  <si>
    <t>8.80</t>
  </si>
  <si>
    <t>6.69</t>
  </si>
  <si>
    <t>6.03</t>
  </si>
  <si>
    <t>5.65</t>
  </si>
  <si>
    <t>19.0</t>
  </si>
  <si>
    <t>23.8</t>
  </si>
  <si>
    <t>21.6</t>
  </si>
  <si>
    <t>17.8</t>
  </si>
  <si>
    <t>6.61</t>
  </si>
  <si>
    <t>6.06</t>
  </si>
  <si>
    <t>6.05</t>
  </si>
  <si>
    <t>5.93</t>
  </si>
  <si>
    <t>12.8</t>
  </si>
  <si>
    <t>23.9</t>
  </si>
  <si>
    <t>15.5</t>
  </si>
  <si>
    <t>8.56</t>
  </si>
  <si>
    <t>6.44</t>
  </si>
  <si>
    <t>5.90</t>
  </si>
  <si>
    <t>5.72</t>
  </si>
  <si>
    <t>12.0</t>
  </si>
  <si>
    <t>29.0</t>
  </si>
  <si>
    <t>5.40</t>
  </si>
  <si>
    <t>-0.0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</si>
</sst>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5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theme="4"/>
      <name val="Arial"/>
      <family val="2"/>
    </font>
    <font>
      <b/>
      <sz val="10"/>
      <color theme="7"/>
      <name val="Arial"/>
      <family val="2"/>
    </font>
    <font>
      <sz val="8"/>
      <name val="Verdana"/>
    </font>
    <font>
      <sz val="9"/>
      <color indexed="81"/>
      <name val="Arial"/>
    </font>
    <font>
      <b/>
      <sz val="9"/>
      <color indexed="81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5" fillId="0" borderId="0" xfId="0" applyFont="1" applyBorder="1"/>
    <xf numFmtId="15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3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13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Falkor FK180310</a:t>
            </a:r>
            <a:r>
              <a:rPr lang="en-US" sz="1400" baseline="0"/>
              <a:t> </a:t>
            </a:r>
            <a:r>
              <a:rPr lang="en-US" sz="1400"/>
              <a:t>Chl 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15030568083191"/>
          <c:y val="0.17788363798681209"/>
          <c:w val="0.8429640540488943"/>
          <c:h val="0.69818809995226894"/>
        </c:manualLayout>
      </c:layout>
      <c:scatterChart>
        <c:scatterStyle val="lineMarker"/>
        <c:varyColors val="0"/>
        <c:ser>
          <c:idx val="0"/>
          <c:order val="0"/>
          <c:tx>
            <c:v>Station 1</c:v>
          </c:tx>
          <c:spPr>
            <a:ln w="15875"/>
          </c:spPr>
          <c:xVal>
            <c:numRef>
              <c:f>graphs!$C$8:$C$16</c:f>
              <c:numCache>
                <c:formatCode>0.000</c:formatCode>
                <c:ptCount val="9"/>
                <c:pt idx="0">
                  <c:v>5.466067439182919E-3</c:v>
                </c:pt>
                <c:pt idx="1">
                  <c:v>1.1813758658879217E-2</c:v>
                </c:pt>
                <c:pt idx="2">
                  <c:v>3.455965219612428E-2</c:v>
                </c:pt>
                <c:pt idx="3">
                  <c:v>0.13929655732111312</c:v>
                </c:pt>
                <c:pt idx="4">
                  <c:v>0.27154012439811931</c:v>
                </c:pt>
                <c:pt idx="5">
                  <c:v>0.32620079878994857</c:v>
                </c:pt>
                <c:pt idx="6">
                  <c:v>0.1675085182975411</c:v>
                </c:pt>
                <c:pt idx="7">
                  <c:v>0.14105980488213984</c:v>
                </c:pt>
                <c:pt idx="8">
                  <c:v>0.11073194683247981</c:v>
                </c:pt>
              </c:numCache>
            </c:numRef>
          </c:xVal>
          <c:yVal>
            <c:numRef>
              <c:f>graphs!$B$8:$B$16</c:f>
              <c:numCache>
                <c:formatCode>General</c:formatCode>
                <c:ptCount val="9"/>
                <c:pt idx="0">
                  <c:v>200</c:v>
                </c:pt>
                <c:pt idx="1">
                  <c:v>175</c:v>
                </c:pt>
                <c:pt idx="2">
                  <c:v>150</c:v>
                </c:pt>
                <c:pt idx="3">
                  <c:v>125</c:v>
                </c:pt>
                <c:pt idx="4">
                  <c:v>100</c:v>
                </c:pt>
                <c:pt idx="5">
                  <c:v>75</c:v>
                </c:pt>
                <c:pt idx="6">
                  <c:v>45</c:v>
                </c:pt>
                <c:pt idx="7">
                  <c:v>25</c:v>
                </c:pt>
                <c:pt idx="8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v>Station 3</c:v>
          </c:tx>
          <c:spPr>
            <a:ln w="15875"/>
          </c:spPr>
          <c:xVal>
            <c:numRef>
              <c:f>graphs!$C$17:$C$24</c:f>
              <c:numCache>
                <c:formatCode>0.000</c:formatCode>
                <c:ptCount val="8"/>
                <c:pt idx="0">
                  <c:v>2.3627517317758442E-2</c:v>
                </c:pt>
                <c:pt idx="1">
                  <c:v>4.54917870744901E-2</c:v>
                </c:pt>
                <c:pt idx="2">
                  <c:v>7.9346140246203734E-2</c:v>
                </c:pt>
                <c:pt idx="3">
                  <c:v>0.1445863000041934</c:v>
                </c:pt>
                <c:pt idx="4">
                  <c:v>0.32796404635097531</c:v>
                </c:pt>
                <c:pt idx="5">
                  <c:v>0.16927176585856782</c:v>
                </c:pt>
                <c:pt idx="6">
                  <c:v>0.10720545171042629</c:v>
                </c:pt>
                <c:pt idx="7">
                  <c:v>9.7683914880881864E-2</c:v>
                </c:pt>
              </c:numCache>
            </c:numRef>
          </c:xVal>
          <c:yVal>
            <c:numRef>
              <c:f>graphs!$B$17:$B$24</c:f>
              <c:numCache>
                <c:formatCode>General</c:formatCode>
                <c:ptCount val="8"/>
                <c:pt idx="0">
                  <c:v>200</c:v>
                </c:pt>
                <c:pt idx="1">
                  <c:v>175</c:v>
                </c:pt>
                <c:pt idx="2">
                  <c:v>150</c:v>
                </c:pt>
                <c:pt idx="3">
                  <c:v>125</c:v>
                </c:pt>
                <c:pt idx="4">
                  <c:v>100</c:v>
                </c:pt>
                <c:pt idx="5">
                  <c:v>75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Station 4</c:v>
          </c:tx>
          <c:spPr>
            <a:ln w="15875"/>
          </c:spPr>
          <c:xVal>
            <c:numRef>
              <c:f>graphs!$C$25:$C$32</c:f>
              <c:numCache>
                <c:formatCode>0.000</c:formatCode>
                <c:ptCount val="8"/>
                <c:pt idx="0">
                  <c:v>1.6750851829754117E-2</c:v>
                </c:pt>
                <c:pt idx="1">
                  <c:v>5.131050402587839E-2</c:v>
                </c:pt>
                <c:pt idx="2">
                  <c:v>0.11461109146673867</c:v>
                </c:pt>
                <c:pt idx="3">
                  <c:v>0.20629996464012962</c:v>
                </c:pt>
                <c:pt idx="4">
                  <c:v>0.32972729391200212</c:v>
                </c:pt>
                <c:pt idx="5">
                  <c:v>0.29798883781352059</c:v>
                </c:pt>
                <c:pt idx="6">
                  <c:v>0.11478741622284135</c:v>
                </c:pt>
                <c:pt idx="7">
                  <c:v>0.1102029725641718</c:v>
                </c:pt>
              </c:numCache>
            </c:numRef>
          </c:xVal>
          <c:yVal>
            <c:numRef>
              <c:f>graphs!$B$25:$B$32</c:f>
              <c:numCache>
                <c:formatCode>General</c:formatCode>
                <c:ptCount val="8"/>
                <c:pt idx="0">
                  <c:v>200</c:v>
                </c:pt>
                <c:pt idx="1">
                  <c:v>175</c:v>
                </c:pt>
                <c:pt idx="2">
                  <c:v>150</c:v>
                </c:pt>
                <c:pt idx="3">
                  <c:v>125</c:v>
                </c:pt>
                <c:pt idx="4">
                  <c:v>100</c:v>
                </c:pt>
                <c:pt idx="5">
                  <c:v>75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v>Station 9</c:v>
          </c:tx>
          <c:spPr>
            <a:ln w="15875"/>
          </c:spPr>
          <c:xVal>
            <c:numRef>
              <c:f>graphs!$C$33:$C$40</c:f>
              <c:numCache>
                <c:formatCode>0.000</c:formatCode>
                <c:ptCount val="8"/>
                <c:pt idx="0">
                  <c:v>8.4635882929283944E-3</c:v>
                </c:pt>
                <c:pt idx="1">
                  <c:v>3.3325378903405548E-2</c:v>
                </c:pt>
                <c:pt idx="2">
                  <c:v>9.5215368295444483E-2</c:v>
                </c:pt>
                <c:pt idx="3">
                  <c:v>0.28035636220325311</c:v>
                </c:pt>
                <c:pt idx="4">
                  <c:v>0.17808800366370162</c:v>
                </c:pt>
                <c:pt idx="5">
                  <c:v>0.10773442597873435</c:v>
                </c:pt>
                <c:pt idx="6">
                  <c:v>9.4862718783239111E-2</c:v>
                </c:pt>
                <c:pt idx="7">
                  <c:v>7.8817165977895676E-2</c:v>
                </c:pt>
              </c:numCache>
            </c:numRef>
          </c:xVal>
          <c:yVal>
            <c:numRef>
              <c:f>graphs!$B$33:$B$40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4"/>
          <c:order val="4"/>
          <c:tx>
            <c:v>Station 19</c:v>
          </c:tx>
          <c:spPr>
            <a:ln w="15875"/>
          </c:spPr>
          <c:xVal>
            <c:numRef>
              <c:f>graphs!$C$41:$C$49</c:f>
              <c:numCache>
                <c:formatCode>0.000</c:formatCode>
                <c:ptCount val="9"/>
                <c:pt idx="0">
                  <c:v>2.9446234269146733E-3</c:v>
                </c:pt>
                <c:pt idx="1">
                  <c:v>7.5819645124150202E-3</c:v>
                </c:pt>
                <c:pt idx="2">
                  <c:v>4.1612642440231273E-2</c:v>
                </c:pt>
                <c:pt idx="3">
                  <c:v>0.15869228049240738</c:v>
                </c:pt>
                <c:pt idx="4">
                  <c:v>0.3420700268391893</c:v>
                </c:pt>
                <c:pt idx="5">
                  <c:v>0.17103501341959465</c:v>
                </c:pt>
                <c:pt idx="6">
                  <c:v>0.12254570549135903</c:v>
                </c:pt>
                <c:pt idx="7">
                  <c:v>8.4106908660975935E-2</c:v>
                </c:pt>
                <c:pt idx="8">
                  <c:v>8.8162378051337448E-2</c:v>
                </c:pt>
              </c:numCache>
            </c:numRef>
          </c:xVal>
          <c:yVal>
            <c:numRef>
              <c:f>graphs!$B$41:$B$49</c:f>
              <c:numCache>
                <c:formatCode>General</c:formatCode>
                <c:ptCount val="9"/>
                <c:pt idx="0">
                  <c:v>200</c:v>
                </c:pt>
                <c:pt idx="1">
                  <c:v>175</c:v>
                </c:pt>
                <c:pt idx="2">
                  <c:v>150</c:v>
                </c:pt>
                <c:pt idx="3">
                  <c:v>125</c:v>
                </c:pt>
                <c:pt idx="4">
                  <c:v>100</c:v>
                </c:pt>
                <c:pt idx="5">
                  <c:v>75</c:v>
                </c:pt>
                <c:pt idx="6">
                  <c:v>45</c:v>
                </c:pt>
                <c:pt idx="7">
                  <c:v>25</c:v>
                </c:pt>
                <c:pt idx="8">
                  <c:v>5</c:v>
                </c:pt>
              </c:numCache>
            </c:numRef>
          </c:yVal>
          <c:smooth val="0"/>
        </c:ser>
        <c:ser>
          <c:idx val="5"/>
          <c:order val="5"/>
          <c:tx>
            <c:v>Station 26</c:v>
          </c:tx>
          <c:spPr>
            <a:ln w="15875"/>
          </c:spPr>
          <c:xVal>
            <c:numRef>
              <c:f>graphs!$C$50:$C$57</c:f>
              <c:numCache>
                <c:formatCode>0.000</c:formatCode>
                <c:ptCount val="8"/>
                <c:pt idx="0">
                  <c:v>7.4056397563123447E-3</c:v>
                </c:pt>
                <c:pt idx="1">
                  <c:v>7.4056397563123474E-2</c:v>
                </c:pt>
                <c:pt idx="2">
                  <c:v>0.22569568781142391</c:v>
                </c:pt>
                <c:pt idx="3">
                  <c:v>0.31562131342378802</c:v>
                </c:pt>
                <c:pt idx="4">
                  <c:v>0.18866748902986211</c:v>
                </c:pt>
                <c:pt idx="5">
                  <c:v>0.11196622012519857</c:v>
                </c:pt>
                <c:pt idx="6">
                  <c:v>0.10843972500314505</c:v>
                </c:pt>
                <c:pt idx="7">
                  <c:v>0.10350263183227015</c:v>
                </c:pt>
              </c:numCache>
            </c:numRef>
          </c:xVal>
          <c:yVal>
            <c:numRef>
              <c:f>graphs!$B$50:$B$57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6"/>
          <c:order val="6"/>
          <c:tx>
            <c:v>Station 36</c:v>
          </c:tx>
          <c:spPr>
            <a:ln w="15875"/>
          </c:spPr>
          <c:xVal>
            <c:numRef>
              <c:f>graphs!$C$58:$C$65</c:f>
              <c:numCache>
                <c:formatCode>0.000</c:formatCode>
                <c:ptCount val="8"/>
                <c:pt idx="0">
                  <c:v>1.4811279512624689E-2</c:v>
                </c:pt>
                <c:pt idx="1">
                  <c:v>8.4635882929283951E-2</c:v>
                </c:pt>
                <c:pt idx="2">
                  <c:v>0.19572047927396916</c:v>
                </c:pt>
                <c:pt idx="3">
                  <c:v>0.48312983172132917</c:v>
                </c:pt>
                <c:pt idx="4">
                  <c:v>0.16574527073651435</c:v>
                </c:pt>
                <c:pt idx="5">
                  <c:v>0.10367895658837281</c:v>
                </c:pt>
                <c:pt idx="6">
                  <c:v>7.4409047075328819E-2</c:v>
                </c:pt>
                <c:pt idx="7">
                  <c:v>7.5995969880252853E-2</c:v>
                </c:pt>
              </c:numCache>
            </c:numRef>
          </c:xVal>
          <c:yVal>
            <c:numRef>
              <c:f>graphs!$B$58:$B$65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7"/>
          <c:order val="7"/>
          <c:tx>
            <c:v>Station 43</c:v>
          </c:tx>
          <c:spPr>
            <a:ln w="15875"/>
          </c:spPr>
          <c:xVal>
            <c:numRef>
              <c:f>graphs!$C$66:$C$73</c:f>
              <c:numCache>
                <c:formatCode>0.000</c:formatCode>
                <c:ptCount val="8"/>
                <c:pt idx="0">
                  <c:v>1.3929655732111312E-2</c:v>
                </c:pt>
                <c:pt idx="1">
                  <c:v>5.8892468538293413E-2</c:v>
                </c:pt>
                <c:pt idx="2">
                  <c:v>0.20982645976218309</c:v>
                </c:pt>
                <c:pt idx="3">
                  <c:v>0.3420700268391893</c:v>
                </c:pt>
                <c:pt idx="4">
                  <c:v>0.15340253780932714</c:v>
                </c:pt>
                <c:pt idx="5">
                  <c:v>9.0630924636774884E-2</c:v>
                </c:pt>
                <c:pt idx="6">
                  <c:v>7.864084122179299E-2</c:v>
                </c:pt>
                <c:pt idx="7">
                  <c:v>8.9396651344056166E-2</c:v>
                </c:pt>
              </c:numCache>
            </c:numRef>
          </c:xVal>
          <c:yVal>
            <c:numRef>
              <c:f>graphs!$B$66:$B$73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8"/>
          <c:order val="8"/>
          <c:tx>
            <c:v>Station 59</c:v>
          </c:tx>
          <c:spPr>
            <a:ln w="15875"/>
          </c:spPr>
          <c:xVal>
            <c:numRef>
              <c:f>graphs!$C$74:$C$81</c:f>
              <c:numCache>
                <c:formatCode>0.000</c:formatCode>
                <c:ptCount val="8"/>
                <c:pt idx="0">
                  <c:v>4.6726060367208853E-2</c:v>
                </c:pt>
                <c:pt idx="1">
                  <c:v>5.8892468538293413E-2</c:v>
                </c:pt>
                <c:pt idx="2">
                  <c:v>0.11990083414981895</c:v>
                </c:pt>
                <c:pt idx="3">
                  <c:v>0.36146575001048353</c:v>
                </c:pt>
                <c:pt idx="4">
                  <c:v>0.23627517317758431</c:v>
                </c:pt>
                <c:pt idx="5">
                  <c:v>0.1421177534187559</c:v>
                </c:pt>
                <c:pt idx="6">
                  <c:v>0.12642485012561791</c:v>
                </c:pt>
                <c:pt idx="7">
                  <c:v>0.11478741622284135</c:v>
                </c:pt>
              </c:numCache>
            </c:numRef>
          </c:xVal>
          <c:yVal>
            <c:numRef>
              <c:f>graphs!$B$74:$B$81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9"/>
          <c:order val="9"/>
          <c:tx>
            <c:v>Station 66</c:v>
          </c:tx>
          <c:spPr>
            <a:ln w="15875"/>
          </c:spPr>
          <c:xVal>
            <c:numRef>
              <c:f>graphs!$C$82:$C$89</c:f>
              <c:numCache>
                <c:formatCode>0.000</c:formatCode>
                <c:ptCount val="8"/>
                <c:pt idx="0">
                  <c:v>4.7607684147722221E-3</c:v>
                </c:pt>
                <c:pt idx="1">
                  <c:v>4.1965291952436638E-2</c:v>
                </c:pt>
                <c:pt idx="2">
                  <c:v>0.14987604268727367</c:v>
                </c:pt>
                <c:pt idx="3">
                  <c:v>0.32443755122892182</c:v>
                </c:pt>
                <c:pt idx="4">
                  <c:v>0.19043073659088885</c:v>
                </c:pt>
                <c:pt idx="5">
                  <c:v>0.13206724232090347</c:v>
                </c:pt>
                <c:pt idx="6">
                  <c:v>0.1096739982958638</c:v>
                </c:pt>
                <c:pt idx="7">
                  <c:v>0.1017393842712434</c:v>
                </c:pt>
              </c:numCache>
            </c:numRef>
          </c:xVal>
          <c:yVal>
            <c:numRef>
              <c:f>graphs!$B$82:$B$89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10"/>
          <c:order val="10"/>
          <c:tx>
            <c:v>Station 71</c:v>
          </c:tx>
          <c:spPr>
            <a:ln w="15875"/>
          </c:spPr>
          <c:xVal>
            <c:numRef>
              <c:f>graphs!$C$90:$C$97</c:f>
              <c:numCache>
                <c:formatCode>0.000</c:formatCode>
                <c:ptCount val="8"/>
                <c:pt idx="0">
                  <c:v>1.9748372683499587E-2</c:v>
                </c:pt>
                <c:pt idx="1">
                  <c:v>4.6197086098900823E-2</c:v>
                </c:pt>
                <c:pt idx="2">
                  <c:v>0.17456150854164817</c:v>
                </c:pt>
                <c:pt idx="3">
                  <c:v>0.32972729391200212</c:v>
                </c:pt>
                <c:pt idx="4">
                  <c:v>0.1763247561026749</c:v>
                </c:pt>
                <c:pt idx="5">
                  <c:v>0.10350263183227018</c:v>
                </c:pt>
                <c:pt idx="6">
                  <c:v>9.7331265368676548E-2</c:v>
                </c:pt>
                <c:pt idx="7">
                  <c:v>7.5466995611944837E-2</c:v>
                </c:pt>
              </c:numCache>
            </c:numRef>
          </c:xVal>
          <c:yVal>
            <c:numRef>
              <c:f>graphs!$B$90:$B$97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11"/>
          <c:order val="11"/>
          <c:tx>
            <c:v>Station 72</c:v>
          </c:tx>
          <c:spPr>
            <a:ln w="15875"/>
          </c:spPr>
          <c:xVal>
            <c:numRef>
              <c:f>graphs!$C$98:$C$105</c:f>
              <c:numCache>
                <c:formatCode>0.000</c:formatCode>
                <c:ptCount val="8"/>
                <c:pt idx="0">
                  <c:v>5.48369991479319E-2</c:v>
                </c:pt>
                <c:pt idx="1">
                  <c:v>8.8162378051337448E-2</c:v>
                </c:pt>
                <c:pt idx="2">
                  <c:v>0.2891726000083869</c:v>
                </c:pt>
                <c:pt idx="3">
                  <c:v>0.20982645976218309</c:v>
                </c:pt>
                <c:pt idx="4">
                  <c:v>0.17103501341959465</c:v>
                </c:pt>
                <c:pt idx="5">
                  <c:v>0.11990083414981891</c:v>
                </c:pt>
                <c:pt idx="6">
                  <c:v>9.7154940612573848E-2</c:v>
                </c:pt>
                <c:pt idx="7">
                  <c:v>9.1159898905082901E-2</c:v>
                </c:pt>
              </c:numCache>
            </c:numRef>
          </c:xVal>
          <c:yVal>
            <c:numRef>
              <c:f>graphs!$B$98:$B$105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12"/>
          <c:order val="12"/>
          <c:tx>
            <c:v>Station 73</c:v>
          </c:tx>
          <c:spPr>
            <a:ln w="15875"/>
          </c:spPr>
          <c:xVal>
            <c:numRef>
              <c:f>graphs!$C$106:$C$113</c:f>
              <c:numCache>
                <c:formatCode>0.000</c:formatCode>
                <c:ptCount val="8"/>
                <c:pt idx="0">
                  <c:v>4.6373410855003482E-2</c:v>
                </c:pt>
                <c:pt idx="1">
                  <c:v>0.13048031951597938</c:v>
                </c:pt>
                <c:pt idx="2">
                  <c:v>0.26625038171503906</c:v>
                </c:pt>
                <c:pt idx="3">
                  <c:v>0.23098543049450412</c:v>
                </c:pt>
                <c:pt idx="4">
                  <c:v>0.20806321220115639</c:v>
                </c:pt>
                <c:pt idx="5">
                  <c:v>0.12677749963782325</c:v>
                </c:pt>
                <c:pt idx="6">
                  <c:v>8.5341181953694653E-2</c:v>
                </c:pt>
                <c:pt idx="7">
                  <c:v>8.9044001831850822E-2</c:v>
                </c:pt>
              </c:numCache>
            </c:numRef>
          </c:xVal>
          <c:yVal>
            <c:numRef>
              <c:f>graphs!$B$106:$B$113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ser>
          <c:idx val="13"/>
          <c:order val="13"/>
          <c:tx>
            <c:v>Station 74</c:v>
          </c:tx>
          <c:spPr>
            <a:ln w="15875"/>
          </c:spPr>
          <c:xVal>
            <c:numRef>
              <c:f>graphs!$C$114:$C$121</c:f>
              <c:numCache>
                <c:formatCode>0.000</c:formatCode>
                <c:ptCount val="8"/>
                <c:pt idx="0">
                  <c:v>4.1612642440231259E-2</c:v>
                </c:pt>
                <c:pt idx="1">
                  <c:v>0.14811279512624687</c:v>
                </c:pt>
                <c:pt idx="2">
                  <c:v>0.2838828573253066</c:v>
                </c:pt>
                <c:pt idx="3">
                  <c:v>0.19924697439602262</c:v>
                </c:pt>
                <c:pt idx="4">
                  <c:v>0.12060613317422961</c:v>
                </c:pt>
                <c:pt idx="5">
                  <c:v>9.4510069271033739E-2</c:v>
                </c:pt>
                <c:pt idx="6">
                  <c:v>8.6399130490310699E-2</c:v>
                </c:pt>
                <c:pt idx="7">
                  <c:v>8.6046480978105355E-2</c:v>
                </c:pt>
              </c:numCache>
            </c:numRef>
          </c:xVal>
          <c:yVal>
            <c:numRef>
              <c:f>graphs!$B$114:$B$121</c:f>
              <c:numCache>
                <c:formatCode>General</c:formatCode>
                <c:ptCount val="8"/>
                <c:pt idx="0">
                  <c:v>175</c:v>
                </c:pt>
                <c:pt idx="1">
                  <c:v>150</c:v>
                </c:pt>
                <c:pt idx="2">
                  <c:v>125</c:v>
                </c:pt>
                <c:pt idx="3">
                  <c:v>100</c:v>
                </c:pt>
                <c:pt idx="4">
                  <c:v>75</c:v>
                </c:pt>
                <c:pt idx="5">
                  <c:v>45</c:v>
                </c:pt>
                <c:pt idx="6">
                  <c:v>25</c:v>
                </c:pt>
                <c:pt idx="7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87832"/>
        <c:axId val="450088224"/>
        <c:extLst/>
      </c:scatterChart>
      <c:valAx>
        <c:axId val="45008783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(µg L-1)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088224"/>
        <c:crosses val="autoZero"/>
        <c:crossBetween val="midCat"/>
      </c:valAx>
      <c:valAx>
        <c:axId val="4500882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50087832"/>
        <c:crosses val="autoZero"/>
        <c:crossBetween val="midCat"/>
        <c:majorUnit val="25"/>
      </c:valAx>
    </c:plotArea>
    <c:legend>
      <c:legendPos val="b"/>
      <c:layout>
        <c:manualLayout>
          <c:xMode val="edge"/>
          <c:yMode val="edge"/>
          <c:x val="0.26219138232720901"/>
          <c:y val="0.86786362642170001"/>
          <c:w val="0.73780871145065463"/>
          <c:h val="8.865158398739624E-2"/>
        </c:manualLayout>
      </c:layout>
      <c:overlay val="0"/>
    </c:legend>
    <c:plotVisOnly val="1"/>
    <c:dispBlanksAs val="gap"/>
    <c:showDLblsOverMax val="0"/>
  </c:chart>
  <c:printSettings>
    <c:headerFooter/>
    <c:pageMargins b="1" l="0.750000000000003" r="0.75000000000000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99391140849"/>
          <c:y val="0.126984520661336"/>
          <c:w val="0.81295035422376904"/>
          <c:h val="0.6857164115712159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36048924639815699"/>
                  <c:y val="4.6743490397033897E-2"/>
                </c:manualLayout>
              </c:layout>
              <c:numFmt formatCode="General" sourceLinked="0"/>
            </c:trendlineLbl>
          </c:trendline>
          <c:xVal>
            <c:numRef>
              <c:f>'AR and DF'!$F$7:$F$9</c:f>
              <c:numCache>
                <c:formatCode>General</c:formatCode>
                <c:ptCount val="3"/>
                <c:pt idx="0">
                  <c:v>4.9100000000000003E-3</c:v>
                </c:pt>
                <c:pt idx="1">
                  <c:v>9.8200000000000006E-3</c:v>
                </c:pt>
                <c:pt idx="2">
                  <c:v>1.9620000000000002E-2</c:v>
                </c:pt>
              </c:numCache>
            </c:numRef>
          </c:xVal>
          <c:yVal>
            <c:numRef>
              <c:f>'AR and DF'!$G$7:$G$9</c:f>
              <c:numCache>
                <c:formatCode>General</c:formatCode>
                <c:ptCount val="3"/>
                <c:pt idx="0">
                  <c:v>16.399999999999999</c:v>
                </c:pt>
                <c:pt idx="1">
                  <c:v>31.2</c:v>
                </c:pt>
                <c:pt idx="2">
                  <c:v>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89008"/>
        <c:axId val="450089400"/>
      </c:scatterChart>
      <c:valAx>
        <c:axId val="45008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mg/l chl-a</a:t>
                </a:r>
              </a:p>
            </c:rich>
          </c:tx>
          <c:layout>
            <c:manualLayout>
              <c:xMode val="edge"/>
              <c:yMode val="edge"/>
              <c:x val="0.46942483808229302"/>
              <c:y val="0.89841536474606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089400"/>
        <c:crosses val="autoZero"/>
        <c:crossBetween val="midCat"/>
      </c:valAx>
      <c:valAx>
        <c:axId val="45008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Raw Fluor (Fb-Blkb)</a:t>
                </a:r>
              </a:p>
            </c:rich>
          </c:tx>
          <c:layout>
            <c:manualLayout>
              <c:xMode val="edge"/>
              <c:yMode val="edge"/>
              <c:x val="2.15827338129496E-2"/>
              <c:y val="0.24127050785318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0890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" r="0.750000000000003" t="1" header="0.5" footer="0.5"/>
    <c:pageSetup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65688</xdr:colOff>
      <xdr:row>0</xdr:row>
      <xdr:rowOff>0</xdr:rowOff>
    </xdr:from>
    <xdr:to>
      <xdr:col>12</xdr:col>
      <xdr:colOff>446689</xdr:colOff>
      <xdr:row>30</xdr:row>
      <xdr:rowOff>39414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11</xdr:row>
      <xdr:rowOff>114300</xdr:rowOff>
    </xdr:from>
    <xdr:to>
      <xdr:col>8</xdr:col>
      <xdr:colOff>438150</xdr:colOff>
      <xdr:row>30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1"/>
  <sheetViews>
    <sheetView tabSelected="1" zoomScale="115" zoomScaleNormal="115" workbookViewId="0">
      <selection activeCell="M24" sqref="M24"/>
    </sheetView>
  </sheetViews>
  <sheetFormatPr defaultColWidth="8.85546875" defaultRowHeight="12.75" x14ac:dyDescent="0.2"/>
  <cols>
    <col min="1" max="1" width="25.28515625" style="2" bestFit="1" customWidth="1"/>
    <col min="2" max="2" width="10.140625" style="2" bestFit="1" customWidth="1"/>
    <col min="3" max="3" width="6.7109375" style="2" customWidth="1"/>
    <col min="4" max="4" width="7" style="2" customWidth="1"/>
    <col min="5" max="5" width="7.85546875" style="2" customWidth="1"/>
    <col min="6" max="6" width="8.85546875" style="2"/>
    <col min="7" max="7" width="8.85546875" style="35"/>
    <col min="8" max="8" width="14.28515625" style="2" customWidth="1"/>
    <col min="9" max="9" width="8.85546875" style="2"/>
    <col min="10" max="10" width="11.140625" style="19" customWidth="1"/>
    <col min="11" max="11" width="11.42578125" style="9" customWidth="1"/>
    <col min="12" max="12" width="10" style="2" customWidth="1"/>
    <col min="13" max="13" width="69.85546875" style="30" bestFit="1" customWidth="1"/>
    <col min="14" max="17" width="8.85546875" style="2"/>
    <col min="18" max="18" width="9.140625" style="2" bestFit="1" customWidth="1"/>
    <col min="19" max="21" width="8.85546875" style="2"/>
    <col min="22" max="22" width="23" style="30" bestFit="1" customWidth="1"/>
    <col min="23" max="16384" width="8.85546875" style="2"/>
  </cols>
  <sheetData>
    <row r="1" spans="1:6" x14ac:dyDescent="0.2">
      <c r="A1" s="22" t="s">
        <v>20</v>
      </c>
    </row>
    <row r="2" spans="1:6" x14ac:dyDescent="0.2">
      <c r="A2" s="12" t="s">
        <v>30</v>
      </c>
      <c r="B2" s="8" t="s">
        <v>43</v>
      </c>
    </row>
    <row r="3" spans="1:6" x14ac:dyDescent="0.2">
      <c r="A3" s="12" t="s">
        <v>1</v>
      </c>
      <c r="B3" s="11">
        <v>43214</v>
      </c>
      <c r="D3" s="12"/>
      <c r="F3" s="12"/>
    </row>
    <row r="4" spans="1:6" x14ac:dyDescent="0.2">
      <c r="A4" s="12" t="s">
        <v>2</v>
      </c>
      <c r="B4" s="20" t="s">
        <v>41</v>
      </c>
      <c r="F4" s="12" t="s">
        <v>35</v>
      </c>
    </row>
    <row r="8" spans="1:6" x14ac:dyDescent="0.2">
      <c r="A8" s="12" t="s">
        <v>3</v>
      </c>
      <c r="B8" s="12" t="s">
        <v>9</v>
      </c>
      <c r="C8" s="12" t="s">
        <v>10</v>
      </c>
      <c r="E8" s="13" t="s">
        <v>23</v>
      </c>
      <c r="F8" s="13" t="s">
        <v>24</v>
      </c>
    </row>
    <row r="9" spans="1:6" x14ac:dyDescent="0.2">
      <c r="A9" s="23" t="s">
        <v>37</v>
      </c>
      <c r="B9" s="1">
        <v>16.399999999999999</v>
      </c>
      <c r="C9" s="1">
        <v>6.23</v>
      </c>
      <c r="E9" s="15">
        <f>'AR and DF'!D11</f>
        <v>2.6542819604004042</v>
      </c>
      <c r="F9" s="13">
        <f>'AR and DF'!F11</f>
        <v>3.2968335792251768E-4</v>
      </c>
    </row>
    <row r="10" spans="1:6" x14ac:dyDescent="0.2">
      <c r="A10" s="23" t="s">
        <v>38</v>
      </c>
      <c r="B10" s="1">
        <v>31.2</v>
      </c>
      <c r="C10" s="1">
        <v>11.7</v>
      </c>
    </row>
    <row r="11" spans="1:6" x14ac:dyDescent="0.2">
      <c r="A11" s="23" t="s">
        <v>39</v>
      </c>
      <c r="B11" s="1">
        <v>61</v>
      </c>
      <c r="C11" s="1">
        <v>22.9</v>
      </c>
    </row>
    <row r="12" spans="1:6" x14ac:dyDescent="0.2">
      <c r="A12" s="12" t="s">
        <v>4</v>
      </c>
      <c r="B12" s="1">
        <v>44.5</v>
      </c>
      <c r="C12" s="1" t="s">
        <v>11</v>
      </c>
    </row>
    <row r="13" spans="1:6" x14ac:dyDescent="0.2">
      <c r="A13" s="12" t="s">
        <v>5</v>
      </c>
      <c r="B13" s="1">
        <v>231</v>
      </c>
      <c r="C13" s="1" t="s">
        <v>11</v>
      </c>
    </row>
    <row r="14" spans="1:6" x14ac:dyDescent="0.2">
      <c r="A14" s="12" t="s">
        <v>6</v>
      </c>
      <c r="B14" s="1" t="s">
        <v>11</v>
      </c>
      <c r="C14" s="1" t="s">
        <v>11</v>
      </c>
    </row>
    <row r="15" spans="1:6" x14ac:dyDescent="0.2">
      <c r="A15" s="12" t="s">
        <v>7</v>
      </c>
      <c r="B15" s="1" t="s">
        <v>11</v>
      </c>
      <c r="C15" s="1" t="s">
        <v>11</v>
      </c>
    </row>
    <row r="16" spans="1:6" x14ac:dyDescent="0.2">
      <c r="A16" s="12" t="s">
        <v>8</v>
      </c>
      <c r="B16" s="1" t="s">
        <v>11</v>
      </c>
      <c r="C16" s="1" t="s">
        <v>11</v>
      </c>
    </row>
    <row r="17" spans="1:20" x14ac:dyDescent="0.2">
      <c r="A17" s="12"/>
    </row>
    <row r="20" spans="1:20" x14ac:dyDescent="0.2">
      <c r="A20" s="1" t="s">
        <v>27</v>
      </c>
      <c r="B20" s="1" t="s">
        <v>30</v>
      </c>
      <c r="C20" s="1" t="s">
        <v>31</v>
      </c>
      <c r="D20" s="1" t="s">
        <v>32</v>
      </c>
      <c r="E20" s="1" t="s">
        <v>33</v>
      </c>
      <c r="F20" s="2" t="s">
        <v>26</v>
      </c>
      <c r="G20" s="35" t="s">
        <v>25</v>
      </c>
      <c r="H20" s="2" t="s">
        <v>29</v>
      </c>
      <c r="I20" s="2" t="s">
        <v>28</v>
      </c>
      <c r="J20" s="19" t="s">
        <v>34</v>
      </c>
      <c r="K20" s="9" t="s">
        <v>0</v>
      </c>
      <c r="L20" s="1" t="s">
        <v>22</v>
      </c>
      <c r="M20" s="33" t="s">
        <v>36</v>
      </c>
    </row>
    <row r="21" spans="1:20" x14ac:dyDescent="0.2">
      <c r="A21" s="28" t="s">
        <v>42</v>
      </c>
      <c r="B21" s="27"/>
      <c r="C21" s="27"/>
      <c r="D21" s="27"/>
      <c r="E21" s="27"/>
      <c r="F21" s="34" t="s">
        <v>216</v>
      </c>
      <c r="G21" s="34" t="s">
        <v>216</v>
      </c>
      <c r="H21" s="27">
        <v>5</v>
      </c>
      <c r="I21" s="27">
        <v>1</v>
      </c>
      <c r="J21" s="17">
        <f>(($E$9/($E$9-1))*(F21-G21))*$F$9*((5*1))/(150/1000)</f>
        <v>0</v>
      </c>
      <c r="K21" s="17">
        <f>(($E$9/($E$9-1))*((G21*$E$9)-F21))*$F$9*((5*1)/(150/1000))</f>
        <v>0</v>
      </c>
      <c r="O21" s="8"/>
      <c r="Q21" s="8"/>
      <c r="S21" s="8"/>
      <c r="T21" s="8"/>
    </row>
    <row r="22" spans="1:20" x14ac:dyDescent="0.2">
      <c r="A22" s="30" t="str">
        <f>Sheet1!H1</f>
        <v>FK180310 - 1 - 1 - 9</v>
      </c>
      <c r="B22" t="s">
        <v>43</v>
      </c>
      <c r="C22">
        <v>1</v>
      </c>
      <c r="D22" s="2">
        <v>1</v>
      </c>
      <c r="E22">
        <v>9</v>
      </c>
      <c r="F22" s="34">
        <v>1.67</v>
      </c>
      <c r="G22" s="34" t="s">
        <v>139</v>
      </c>
      <c r="H22" s="27">
        <v>5</v>
      </c>
      <c r="I22" s="27">
        <v>1</v>
      </c>
      <c r="J22" s="17">
        <f>(($E$9/($E$9-1))*(F22-G22))*$F$9*((5*1))/(150/1000)</f>
        <v>5.466067439182919E-3</v>
      </c>
      <c r="K22" s="17">
        <f>(($E$9/($E$9-1))*((G22*$E$9)-F22))*$F$9*((5*1)/(150/1000))</f>
        <v>3.4203889955018323E-2</v>
      </c>
      <c r="L22" s="8">
        <v>200</v>
      </c>
      <c r="M22" s="32"/>
      <c r="O22" s="8"/>
      <c r="Q22" s="8"/>
      <c r="S22" s="8"/>
      <c r="T22" s="8"/>
    </row>
    <row r="23" spans="1:20" x14ac:dyDescent="0.2">
      <c r="A23" s="30" t="str">
        <f>Sheet1!H2</f>
        <v>FK180310 - 1 - 1 - 10</v>
      </c>
      <c r="B23" t="s">
        <v>43</v>
      </c>
      <c r="C23">
        <v>1</v>
      </c>
      <c r="D23" s="2">
        <v>1</v>
      </c>
      <c r="E23">
        <v>10</v>
      </c>
      <c r="F23" s="34">
        <v>2.59</v>
      </c>
      <c r="G23" s="34" t="s">
        <v>140</v>
      </c>
      <c r="H23" s="27">
        <v>5</v>
      </c>
      <c r="I23" s="27">
        <v>1</v>
      </c>
      <c r="J23" s="17">
        <f t="shared" ref="J23:J86" si="0">(($E$9/($E$9-1))*(F23-G23))*$F$9*((5*1))/(150/1000)</f>
        <v>1.1813758658879217E-2</v>
      </c>
      <c r="K23" s="17">
        <f t="shared" ref="K23:K86" si="1">(($E$9/($E$9-1))*((G23*$E$9)-F23))*$F$9*((5*1)/(150/1000))</f>
        <v>4.4190887074110771E-2</v>
      </c>
      <c r="L23" s="8">
        <v>175</v>
      </c>
      <c r="M23" s="32"/>
      <c r="O23" s="8"/>
      <c r="Q23" s="8"/>
      <c r="S23" s="8"/>
    </row>
    <row r="24" spans="1:20" x14ac:dyDescent="0.2">
      <c r="A24" s="30" t="str">
        <f>Sheet1!H3</f>
        <v>FK180310 - 1 - 1 - 11</v>
      </c>
      <c r="B24" t="s">
        <v>43</v>
      </c>
      <c r="C24">
        <v>1</v>
      </c>
      <c r="D24" s="2">
        <v>1</v>
      </c>
      <c r="E24">
        <v>11</v>
      </c>
      <c r="F24" s="34">
        <v>7.35</v>
      </c>
      <c r="G24" s="34" t="s">
        <v>141</v>
      </c>
      <c r="H24" s="27">
        <v>5</v>
      </c>
      <c r="I24" s="27">
        <v>1</v>
      </c>
      <c r="J24" s="17">
        <f t="shared" si="0"/>
        <v>3.455965219612428E-2</v>
      </c>
      <c r="K24" s="17">
        <f t="shared" si="1"/>
        <v>0.1226617230647174</v>
      </c>
      <c r="L24" s="38">
        <v>150</v>
      </c>
      <c r="O24" s="8"/>
      <c r="Q24" s="8"/>
      <c r="S24" s="8"/>
    </row>
    <row r="25" spans="1:20" x14ac:dyDescent="0.2">
      <c r="A25" s="30" t="str">
        <f>Sheet1!H4</f>
        <v>FK180310 - 1 - 1 - 12</v>
      </c>
      <c r="B25" t="s">
        <v>43</v>
      </c>
      <c r="C25">
        <v>1</v>
      </c>
      <c r="D25" s="2">
        <v>1</v>
      </c>
      <c r="E25">
        <v>12</v>
      </c>
      <c r="F25" s="34">
        <v>27.4</v>
      </c>
      <c r="G25" s="34" t="s">
        <v>142</v>
      </c>
      <c r="H25" s="27">
        <v>5</v>
      </c>
      <c r="I25" s="27">
        <v>1</v>
      </c>
      <c r="J25" s="17">
        <f t="shared" si="0"/>
        <v>0.13929655732111312</v>
      </c>
      <c r="K25" s="17">
        <f t="shared" si="1"/>
        <v>0.42950062590456639</v>
      </c>
      <c r="L25" s="38">
        <v>125</v>
      </c>
      <c r="O25" s="8"/>
      <c r="Q25" s="8"/>
      <c r="S25" s="8"/>
    </row>
    <row r="26" spans="1:20" x14ac:dyDescent="0.2">
      <c r="A26" s="30" t="str">
        <f>Sheet1!H5</f>
        <v>FK180310 - 1 - 1 - 13</v>
      </c>
      <c r="B26" t="s">
        <v>43</v>
      </c>
      <c r="C26">
        <v>1</v>
      </c>
      <c r="D26" s="2">
        <v>1</v>
      </c>
      <c r="E26">
        <v>13</v>
      </c>
      <c r="F26" s="36">
        <v>46.8</v>
      </c>
      <c r="G26" s="34" t="s">
        <v>102</v>
      </c>
      <c r="H26" s="27">
        <v>5</v>
      </c>
      <c r="I26" s="27">
        <v>1</v>
      </c>
      <c r="J26" s="17">
        <f t="shared" si="0"/>
        <v>0.27154012439811931</v>
      </c>
      <c r="K26" s="17">
        <f t="shared" si="1"/>
        <v>0.64436918602682103</v>
      </c>
      <c r="L26" s="38">
        <v>100</v>
      </c>
      <c r="O26" s="8"/>
      <c r="Q26" s="8"/>
      <c r="S26" s="8"/>
      <c r="T26" s="8"/>
    </row>
    <row r="27" spans="1:20" x14ac:dyDescent="0.2">
      <c r="A27" s="30" t="str">
        <f>Sheet1!H6</f>
        <v>FK180310 - 1 - 1 - 14</v>
      </c>
      <c r="B27" t="s">
        <v>43</v>
      </c>
      <c r="C27">
        <v>1</v>
      </c>
      <c r="D27" s="2">
        <v>1</v>
      </c>
      <c r="E27">
        <v>14</v>
      </c>
      <c r="F27" s="34" t="s">
        <v>44</v>
      </c>
      <c r="G27" s="34" t="s">
        <v>143</v>
      </c>
      <c r="H27" s="27">
        <v>5</v>
      </c>
      <c r="I27" s="27">
        <v>1</v>
      </c>
      <c r="J27" s="17">
        <f t="shared" si="0"/>
        <v>0.32620079878994857</v>
      </c>
      <c r="K27" s="17">
        <f t="shared" si="1"/>
        <v>0.47594907498985595</v>
      </c>
      <c r="L27" s="38">
        <v>75</v>
      </c>
      <c r="O27" s="8"/>
      <c r="Q27" s="8"/>
      <c r="S27" s="8"/>
      <c r="T27" s="8"/>
    </row>
    <row r="28" spans="1:20" x14ac:dyDescent="0.2">
      <c r="A28" s="30" t="str">
        <f>Sheet1!H7</f>
        <v>FK180310 - 1 - 1 - 15</v>
      </c>
      <c r="B28" t="s">
        <v>43</v>
      </c>
      <c r="C28">
        <v>1</v>
      </c>
      <c r="D28" s="2">
        <v>1</v>
      </c>
      <c r="E28">
        <v>15</v>
      </c>
      <c r="F28" s="34">
        <v>22.4</v>
      </c>
      <c r="G28" s="34" t="s">
        <v>144</v>
      </c>
      <c r="H28" s="27">
        <v>5</v>
      </c>
      <c r="I28" s="27">
        <v>1</v>
      </c>
      <c r="J28" s="17">
        <f t="shared" si="0"/>
        <v>0.1675085182975411</v>
      </c>
      <c r="K28" s="17">
        <f t="shared" si="1"/>
        <v>0.20877269522098532</v>
      </c>
      <c r="L28" s="38">
        <v>45</v>
      </c>
      <c r="O28" s="8"/>
      <c r="Q28" s="8"/>
      <c r="S28" s="8"/>
    </row>
    <row r="29" spans="1:20" x14ac:dyDescent="0.2">
      <c r="A29" s="30" t="str">
        <f>Sheet1!H8</f>
        <v>FK180310 - 1 - 1 - 16</v>
      </c>
      <c r="B29" t="s">
        <v>43</v>
      </c>
      <c r="C29">
        <v>1</v>
      </c>
      <c r="D29" s="2">
        <v>1</v>
      </c>
      <c r="E29">
        <v>16</v>
      </c>
      <c r="F29" s="34">
        <v>19.899999999999999</v>
      </c>
      <c r="G29" s="34" t="s">
        <v>145</v>
      </c>
      <c r="H29" s="27">
        <v>5</v>
      </c>
      <c r="I29" s="27">
        <v>1</v>
      </c>
      <c r="J29" s="17">
        <f t="shared" si="0"/>
        <v>0.14105980488213984</v>
      </c>
      <c r="K29" s="17">
        <f t="shared" si="1"/>
        <v>0.20605232231712095</v>
      </c>
      <c r="L29" s="38">
        <v>25</v>
      </c>
      <c r="M29" s="21"/>
      <c r="O29" s="8"/>
      <c r="Q29" s="8"/>
      <c r="S29" s="8"/>
    </row>
    <row r="30" spans="1:20" x14ac:dyDescent="0.2">
      <c r="A30" s="30" t="str">
        <f>Sheet1!H9</f>
        <v>FK180310 - 1 - 1 - 17</v>
      </c>
      <c r="B30" t="s">
        <v>43</v>
      </c>
      <c r="C30">
        <v>1</v>
      </c>
      <c r="D30" s="2">
        <v>1</v>
      </c>
      <c r="E30">
        <v>17</v>
      </c>
      <c r="F30" s="34" t="s">
        <v>45</v>
      </c>
      <c r="G30" s="34" t="s">
        <v>146</v>
      </c>
      <c r="H30" s="27">
        <v>5</v>
      </c>
      <c r="I30" s="27">
        <v>1</v>
      </c>
      <c r="J30" s="17">
        <f t="shared" si="0"/>
        <v>0.11073194683247981</v>
      </c>
      <c r="K30" s="17">
        <f t="shared" si="1"/>
        <v>0.14362248587151641</v>
      </c>
      <c r="L30" s="38">
        <v>5</v>
      </c>
      <c r="M30" s="21"/>
      <c r="O30" s="8"/>
      <c r="Q30" s="8"/>
      <c r="S30" s="8"/>
      <c r="T30" s="8"/>
    </row>
    <row r="31" spans="1:20" x14ac:dyDescent="0.2">
      <c r="A31" s="30" t="str">
        <f>Sheet1!H10</f>
        <v>FK180310 - 3 - 1 - 1</v>
      </c>
      <c r="B31" t="s">
        <v>43</v>
      </c>
      <c r="C31">
        <v>3</v>
      </c>
      <c r="D31" s="2">
        <v>1</v>
      </c>
      <c r="E31">
        <v>1</v>
      </c>
      <c r="F31" s="34">
        <v>4.4800000000000004</v>
      </c>
      <c r="G31" s="34" t="s">
        <v>147</v>
      </c>
      <c r="H31" s="27">
        <v>5</v>
      </c>
      <c r="I31" s="27">
        <v>1</v>
      </c>
      <c r="J31" s="17">
        <f t="shared" si="0"/>
        <v>2.3627517317758442E-2</v>
      </c>
      <c r="K31" s="17">
        <f t="shared" si="1"/>
        <v>6.7963413724735591E-2</v>
      </c>
      <c r="L31" s="2">
        <v>200</v>
      </c>
      <c r="O31" s="8"/>
      <c r="Q31" s="8"/>
      <c r="S31" s="8"/>
      <c r="T31" s="8"/>
    </row>
    <row r="32" spans="1:20" x14ac:dyDescent="0.2">
      <c r="A32" s="30" t="str">
        <f>Sheet1!H11</f>
        <v>FK180310 - 3 - 1 - 2</v>
      </c>
      <c r="B32" t="s">
        <v>43</v>
      </c>
      <c r="C32">
        <v>3</v>
      </c>
      <c r="D32" s="2">
        <v>1</v>
      </c>
      <c r="E32">
        <v>2</v>
      </c>
      <c r="F32" s="34" t="s">
        <v>46</v>
      </c>
      <c r="G32" s="34" t="s">
        <v>148</v>
      </c>
      <c r="H32" s="27">
        <v>5</v>
      </c>
      <c r="I32" s="27">
        <v>1</v>
      </c>
      <c r="J32" s="17">
        <f t="shared" si="0"/>
        <v>4.54917870744901E-2</v>
      </c>
      <c r="K32" s="17">
        <f t="shared" si="1"/>
        <v>0.16219210751868107</v>
      </c>
      <c r="L32" s="2">
        <v>175</v>
      </c>
      <c r="O32" s="8"/>
      <c r="Q32" s="8"/>
      <c r="S32" s="8"/>
    </row>
    <row r="33" spans="1:20" x14ac:dyDescent="0.2">
      <c r="A33" s="30" t="str">
        <f>Sheet1!H12</f>
        <v>FK180310 - 3 - 1 - 3</v>
      </c>
      <c r="B33" t="s">
        <v>43</v>
      </c>
      <c r="C33">
        <v>3</v>
      </c>
      <c r="D33" s="2">
        <v>1</v>
      </c>
      <c r="E33">
        <v>3</v>
      </c>
      <c r="F33" s="34">
        <v>16.100000000000001</v>
      </c>
      <c r="G33" s="34" t="s">
        <v>74</v>
      </c>
      <c r="H33" s="27">
        <v>5</v>
      </c>
      <c r="I33" s="27">
        <v>1</v>
      </c>
      <c r="J33" s="17">
        <f t="shared" si="0"/>
        <v>7.9346140246203734E-2</v>
      </c>
      <c r="K33" s="17">
        <f t="shared" si="1"/>
        <v>0.25901526105727735</v>
      </c>
      <c r="L33" s="2">
        <v>150</v>
      </c>
      <c r="O33" s="8"/>
      <c r="Q33" s="8"/>
      <c r="S33" s="8"/>
      <c r="T33" s="8"/>
    </row>
    <row r="34" spans="1:20" x14ac:dyDescent="0.2">
      <c r="A34" s="30" t="str">
        <f>Sheet1!H13</f>
        <v>FK180310 - 3 - 1 - 4</v>
      </c>
      <c r="B34" t="s">
        <v>43</v>
      </c>
      <c r="C34">
        <v>3</v>
      </c>
      <c r="D34" s="2">
        <v>1</v>
      </c>
      <c r="E34">
        <v>4</v>
      </c>
      <c r="F34" s="34" t="s">
        <v>137</v>
      </c>
      <c r="G34" s="34" t="s">
        <v>149</v>
      </c>
      <c r="H34" s="27">
        <v>5</v>
      </c>
      <c r="I34" s="27">
        <v>1</v>
      </c>
      <c r="J34" s="17">
        <f t="shared" si="0"/>
        <v>0.1445863000041934</v>
      </c>
      <c r="K34" s="17">
        <f t="shared" si="1"/>
        <v>0.49129978175579708</v>
      </c>
      <c r="L34" s="2">
        <v>125</v>
      </c>
      <c r="O34" s="8"/>
      <c r="Q34" s="8"/>
      <c r="S34" s="8"/>
      <c r="T34" s="8"/>
    </row>
    <row r="35" spans="1:20" x14ac:dyDescent="0.2">
      <c r="A35" s="30" t="str">
        <f>Sheet1!H14</f>
        <v>FK180310 - 3 - 1 - 11</v>
      </c>
      <c r="B35" t="s">
        <v>43</v>
      </c>
      <c r="C35">
        <v>3</v>
      </c>
      <c r="D35" s="2">
        <v>1</v>
      </c>
      <c r="E35">
        <v>11</v>
      </c>
      <c r="F35" s="34">
        <v>51.2</v>
      </c>
      <c r="G35" s="34" t="s">
        <v>150</v>
      </c>
      <c r="H35" s="27">
        <v>5</v>
      </c>
      <c r="I35" s="27">
        <v>1</v>
      </c>
      <c r="J35" s="17">
        <f t="shared" si="0"/>
        <v>0.32796404635097531</v>
      </c>
      <c r="K35" s="17">
        <f t="shared" si="1"/>
        <v>0.62294816765708372</v>
      </c>
      <c r="L35" s="2">
        <v>100</v>
      </c>
      <c r="O35" s="8"/>
      <c r="Q35" s="8"/>
      <c r="S35" s="8"/>
      <c r="T35" s="8"/>
    </row>
    <row r="36" spans="1:20" x14ac:dyDescent="0.2">
      <c r="A36" s="30" t="str">
        <f>Sheet1!H15</f>
        <v>FK180310 - 3 - 1 - 14</v>
      </c>
      <c r="B36" t="s">
        <v>43</v>
      </c>
      <c r="C36">
        <v>3</v>
      </c>
      <c r="D36" s="2">
        <v>1</v>
      </c>
      <c r="E36">
        <v>14</v>
      </c>
      <c r="F36" s="34" t="s">
        <v>47</v>
      </c>
      <c r="G36" s="34" t="s">
        <v>63</v>
      </c>
      <c r="H36" s="27">
        <v>5</v>
      </c>
      <c r="I36" s="27">
        <v>1</v>
      </c>
      <c r="J36" s="17">
        <f t="shared" si="0"/>
        <v>0.16927176585856782</v>
      </c>
      <c r="K36" s="17">
        <f t="shared" si="1"/>
        <v>0.21867708218766491</v>
      </c>
      <c r="L36" s="2">
        <v>75</v>
      </c>
      <c r="O36" s="8"/>
      <c r="Q36" s="8"/>
      <c r="S36" s="8"/>
      <c r="T36" s="8"/>
    </row>
    <row r="37" spans="1:20" x14ac:dyDescent="0.2">
      <c r="A37" s="30" t="str">
        <f>Sheet1!H16</f>
        <v>FK180310 - 3 - 1 - 15</v>
      </c>
      <c r="B37" t="s">
        <v>43</v>
      </c>
      <c r="C37">
        <v>3</v>
      </c>
      <c r="D37" s="2">
        <v>1</v>
      </c>
      <c r="E37">
        <v>15</v>
      </c>
      <c r="F37" s="34" t="s">
        <v>48</v>
      </c>
      <c r="G37" s="34" t="s">
        <v>151</v>
      </c>
      <c r="H37" s="27">
        <v>5</v>
      </c>
      <c r="I37" s="27">
        <v>1</v>
      </c>
      <c r="J37" s="17">
        <f t="shared" si="0"/>
        <v>0.10720545171042629</v>
      </c>
      <c r="K37" s="17">
        <f t="shared" si="1"/>
        <v>0.11506298604237766</v>
      </c>
      <c r="L37" s="2">
        <v>25</v>
      </c>
      <c r="O37" s="8"/>
      <c r="Q37" s="8"/>
      <c r="S37" s="8"/>
    </row>
    <row r="38" spans="1:20" x14ac:dyDescent="0.2">
      <c r="A38" s="30" t="str">
        <f>Sheet1!H17</f>
        <v>FK180310 - 3 - 1 - 16</v>
      </c>
      <c r="B38" t="s">
        <v>43</v>
      </c>
      <c r="C38">
        <v>3</v>
      </c>
      <c r="D38" s="2">
        <v>1</v>
      </c>
      <c r="E38">
        <v>16</v>
      </c>
      <c r="F38" s="34" t="s">
        <v>49</v>
      </c>
      <c r="G38" s="34" t="s">
        <v>152</v>
      </c>
      <c r="H38" s="27">
        <v>5</v>
      </c>
      <c r="I38" s="27">
        <v>1</v>
      </c>
      <c r="J38" s="17">
        <f t="shared" si="0"/>
        <v>9.7683914880881864E-2</v>
      </c>
      <c r="K38" s="17">
        <f t="shared" si="1"/>
        <v>0.11116674316505994</v>
      </c>
      <c r="L38" s="2">
        <v>5</v>
      </c>
      <c r="O38" s="8"/>
      <c r="Q38" s="8"/>
      <c r="S38" s="8"/>
    </row>
    <row r="39" spans="1:20" x14ac:dyDescent="0.2">
      <c r="A39" s="30" t="str">
        <f>Sheet1!H18</f>
        <v>FK180310 - 4 - 1 - 1</v>
      </c>
      <c r="B39" t="s">
        <v>43</v>
      </c>
      <c r="C39">
        <v>4</v>
      </c>
      <c r="D39" s="2">
        <v>1</v>
      </c>
      <c r="E39">
        <v>1</v>
      </c>
      <c r="F39" s="34" t="s">
        <v>50</v>
      </c>
      <c r="G39" s="34" t="s">
        <v>153</v>
      </c>
      <c r="H39" s="27">
        <v>5</v>
      </c>
      <c r="I39" s="27">
        <v>1</v>
      </c>
      <c r="J39" s="17">
        <f t="shared" si="0"/>
        <v>1.6750851829754117E-2</v>
      </c>
      <c r="K39" s="17">
        <f t="shared" si="1"/>
        <v>5.0338046704556785E-2</v>
      </c>
      <c r="L39" s="2">
        <v>200</v>
      </c>
      <c r="O39" s="8"/>
      <c r="Q39" s="8"/>
      <c r="S39" s="8"/>
    </row>
    <row r="40" spans="1:20" x14ac:dyDescent="0.2">
      <c r="A40" s="30" t="str">
        <f>Sheet1!H19</f>
        <v>FK180310 - 4 - 1 - 2</v>
      </c>
      <c r="B40" t="s">
        <v>43</v>
      </c>
      <c r="C40">
        <v>4</v>
      </c>
      <c r="D40" s="2">
        <v>1</v>
      </c>
      <c r="E40">
        <v>2</v>
      </c>
      <c r="F40" s="34" t="s">
        <v>51</v>
      </c>
      <c r="G40" s="34" t="s">
        <v>154</v>
      </c>
      <c r="H40" s="27">
        <v>5</v>
      </c>
      <c r="I40" s="27">
        <v>1</v>
      </c>
      <c r="J40" s="17">
        <f t="shared" si="0"/>
        <v>5.131050402587839E-2</v>
      </c>
      <c r="K40" s="17">
        <f t="shared" si="1"/>
        <v>0.15549831797771477</v>
      </c>
      <c r="L40" s="2">
        <v>175</v>
      </c>
      <c r="O40" s="8"/>
      <c r="Q40" s="8"/>
      <c r="S40" s="8"/>
    </row>
    <row r="41" spans="1:20" x14ac:dyDescent="0.2">
      <c r="A41" s="30" t="str">
        <f>Sheet1!H20</f>
        <v>FK180310 - 4 - 1 - 3</v>
      </c>
      <c r="B41" t="s">
        <v>43</v>
      </c>
      <c r="C41">
        <v>4</v>
      </c>
      <c r="D41" s="2">
        <v>1</v>
      </c>
      <c r="E41">
        <v>3</v>
      </c>
      <c r="F41" s="34" t="s">
        <v>52</v>
      </c>
      <c r="G41" s="34" t="s">
        <v>155</v>
      </c>
      <c r="H41" s="27">
        <v>5</v>
      </c>
      <c r="I41" s="27">
        <v>1</v>
      </c>
      <c r="J41" s="17">
        <f t="shared" si="0"/>
        <v>0.11461109146673867</v>
      </c>
      <c r="K41" s="17">
        <f t="shared" si="1"/>
        <v>0.41334937091196905</v>
      </c>
      <c r="L41" s="2">
        <v>150</v>
      </c>
      <c r="O41" s="8"/>
      <c r="Q41" s="8"/>
      <c r="S41" s="8"/>
    </row>
    <row r="42" spans="1:20" x14ac:dyDescent="0.2">
      <c r="A42" s="30" t="str">
        <f>Sheet1!H21</f>
        <v>FK180310 - 4 - 1 - 4</v>
      </c>
      <c r="B42" t="s">
        <v>43</v>
      </c>
      <c r="C42">
        <v>4</v>
      </c>
      <c r="D42" s="2">
        <v>1</v>
      </c>
      <c r="E42">
        <v>4</v>
      </c>
      <c r="F42" s="34" t="s">
        <v>53</v>
      </c>
      <c r="G42" s="34" t="s">
        <v>156</v>
      </c>
      <c r="H42" s="27">
        <v>5</v>
      </c>
      <c r="I42" s="27">
        <v>1</v>
      </c>
      <c r="J42" s="17">
        <f t="shared" si="0"/>
        <v>0.20629996464012962</v>
      </c>
      <c r="K42" s="17">
        <f t="shared" si="1"/>
        <v>0.53167791923729057</v>
      </c>
      <c r="L42" s="2">
        <v>125</v>
      </c>
      <c r="M42" s="21"/>
      <c r="O42" s="8"/>
      <c r="Q42" s="8"/>
      <c r="S42" s="8"/>
    </row>
    <row r="43" spans="1:20" x14ac:dyDescent="0.2">
      <c r="A43" s="30" t="str">
        <f>Sheet1!H22</f>
        <v>FK180310 - 4 - 1 - 12</v>
      </c>
      <c r="B43" t="s">
        <v>43</v>
      </c>
      <c r="C43">
        <v>4</v>
      </c>
      <c r="D43" s="2">
        <v>1</v>
      </c>
      <c r="E43">
        <v>12</v>
      </c>
      <c r="F43" s="34" t="s">
        <v>54</v>
      </c>
      <c r="G43" s="34" t="s">
        <v>157</v>
      </c>
      <c r="H43" s="27">
        <v>5</v>
      </c>
      <c r="I43" s="27">
        <v>1</v>
      </c>
      <c r="J43" s="17">
        <f t="shared" si="0"/>
        <v>0.32972729391200212</v>
      </c>
      <c r="K43" s="17">
        <f t="shared" si="1"/>
        <v>0.50159166618706785</v>
      </c>
      <c r="L43" s="2">
        <v>100</v>
      </c>
      <c r="M43" s="21"/>
      <c r="O43" s="8"/>
      <c r="Q43" s="8"/>
      <c r="S43" s="8"/>
    </row>
    <row r="44" spans="1:20" x14ac:dyDescent="0.2">
      <c r="A44" s="30" t="str">
        <f>Sheet1!H23</f>
        <v>FK180310 - 4 - 1 - 16</v>
      </c>
      <c r="B44" t="s">
        <v>43</v>
      </c>
      <c r="C44">
        <v>4</v>
      </c>
      <c r="D44" s="2">
        <v>1</v>
      </c>
      <c r="E44">
        <v>16</v>
      </c>
      <c r="F44" s="34" t="s">
        <v>55</v>
      </c>
      <c r="G44" s="34" t="s">
        <v>52</v>
      </c>
      <c r="H44" s="27">
        <v>5</v>
      </c>
      <c r="I44" s="27">
        <v>1</v>
      </c>
      <c r="J44" s="17">
        <f t="shared" si="0"/>
        <v>0.29798883781352059</v>
      </c>
      <c r="K44" s="17">
        <f t="shared" si="1"/>
        <v>0.41957068564041372</v>
      </c>
      <c r="L44" s="2">
        <v>75</v>
      </c>
      <c r="O44" s="8"/>
      <c r="Q44" s="8"/>
      <c r="S44" s="8"/>
    </row>
    <row r="45" spans="1:20" x14ac:dyDescent="0.2">
      <c r="A45" s="30" t="str">
        <f>Sheet1!H24</f>
        <v>FK180310 - 4 - 1 - 17</v>
      </c>
      <c r="B45" t="s">
        <v>43</v>
      </c>
      <c r="C45">
        <v>4</v>
      </c>
      <c r="D45" s="2">
        <v>1</v>
      </c>
      <c r="E45">
        <v>17</v>
      </c>
      <c r="F45" s="34" t="s">
        <v>56</v>
      </c>
      <c r="G45" s="34" t="s">
        <v>158</v>
      </c>
      <c r="H45" s="27">
        <v>5</v>
      </c>
      <c r="I45" s="27">
        <v>1</v>
      </c>
      <c r="J45" s="17">
        <f t="shared" si="0"/>
        <v>0.11478741622284135</v>
      </c>
      <c r="K45" s="17">
        <f t="shared" si="1"/>
        <v>0.11827358346809093</v>
      </c>
      <c r="L45" s="2">
        <v>25</v>
      </c>
      <c r="O45" s="8"/>
      <c r="Q45" s="8"/>
      <c r="S45" s="8"/>
    </row>
    <row r="46" spans="1:20" x14ac:dyDescent="0.2">
      <c r="A46" s="30" t="str">
        <f>Sheet1!H25</f>
        <v>FK180310 - 4 - 1 - 18</v>
      </c>
      <c r="B46" t="s">
        <v>43</v>
      </c>
      <c r="C46">
        <v>4</v>
      </c>
      <c r="D46" s="2">
        <v>1</v>
      </c>
      <c r="E46">
        <v>18</v>
      </c>
      <c r="F46" s="34" t="s">
        <v>57</v>
      </c>
      <c r="G46" s="34" t="s">
        <v>159</v>
      </c>
      <c r="H46" s="27">
        <v>5</v>
      </c>
      <c r="I46" s="27">
        <v>1</v>
      </c>
      <c r="J46" s="17">
        <f t="shared" si="0"/>
        <v>0.1102029725641718</v>
      </c>
      <c r="K46" s="17">
        <f t="shared" si="1"/>
        <v>0.12169126367398983</v>
      </c>
      <c r="L46" s="2">
        <v>5</v>
      </c>
      <c r="O46" s="8"/>
      <c r="Q46" s="8"/>
      <c r="S46" s="8"/>
    </row>
    <row r="47" spans="1:20" x14ac:dyDescent="0.2">
      <c r="A47" s="30" t="str">
        <f>Sheet1!H26</f>
        <v>FK180310 - 9 - 1 - 1</v>
      </c>
      <c r="B47" t="s">
        <v>43</v>
      </c>
      <c r="C47">
        <v>9</v>
      </c>
      <c r="D47" s="2">
        <v>1</v>
      </c>
      <c r="E47">
        <v>1</v>
      </c>
      <c r="F47" s="34" t="s">
        <v>58</v>
      </c>
      <c r="G47" s="34" t="s">
        <v>160</v>
      </c>
      <c r="H47" s="27">
        <v>5</v>
      </c>
      <c r="I47" s="27">
        <v>1</v>
      </c>
      <c r="J47" s="17">
        <f t="shared" si="0"/>
        <v>8.4635882929283944E-3</v>
      </c>
      <c r="K47" s="17">
        <f t="shared" si="1"/>
        <v>3.2373132554043463E-2</v>
      </c>
      <c r="L47" s="2">
        <v>175</v>
      </c>
      <c r="O47" s="8"/>
      <c r="Q47" s="8"/>
      <c r="S47" s="8"/>
    </row>
    <row r="48" spans="1:20" x14ac:dyDescent="0.2">
      <c r="A48" s="30" t="str">
        <f>Sheet1!H27</f>
        <v>FK180310 - 9 - 1 - 3</v>
      </c>
      <c r="B48" t="s">
        <v>43</v>
      </c>
      <c r="C48">
        <v>9</v>
      </c>
      <c r="D48" s="2">
        <v>1</v>
      </c>
      <c r="E48">
        <v>3</v>
      </c>
      <c r="F48" s="34" t="s">
        <v>59</v>
      </c>
      <c r="G48" s="34" t="s">
        <v>161</v>
      </c>
      <c r="H48" s="27">
        <v>5</v>
      </c>
      <c r="I48" s="27">
        <v>1</v>
      </c>
      <c r="J48" s="17">
        <f t="shared" si="0"/>
        <v>3.3325378903405548E-2</v>
      </c>
      <c r="K48" s="17">
        <f t="shared" si="1"/>
        <v>9.4143528311785199E-2</v>
      </c>
      <c r="L48" s="2">
        <v>150</v>
      </c>
      <c r="O48" s="8"/>
      <c r="Q48" s="8"/>
      <c r="S48" s="8"/>
    </row>
    <row r="49" spans="1:20" x14ac:dyDescent="0.2">
      <c r="A49" s="30" t="str">
        <f>Sheet1!H28</f>
        <v>FK180310 - 9 - 1 - 5</v>
      </c>
      <c r="B49" t="s">
        <v>43</v>
      </c>
      <c r="C49">
        <v>9</v>
      </c>
      <c r="D49" s="2">
        <v>1</v>
      </c>
      <c r="E49">
        <v>5</v>
      </c>
      <c r="F49" s="34" t="s">
        <v>60</v>
      </c>
      <c r="G49" s="34" t="s">
        <v>92</v>
      </c>
      <c r="H49" s="27">
        <v>5</v>
      </c>
      <c r="I49" s="27">
        <v>1</v>
      </c>
      <c r="J49" s="17">
        <f t="shared" si="0"/>
        <v>9.5215368295444483E-2</v>
      </c>
      <c r="K49" s="17">
        <f t="shared" si="1"/>
        <v>0.26064748479959599</v>
      </c>
      <c r="L49" s="2">
        <v>125</v>
      </c>
      <c r="O49" s="8"/>
      <c r="Q49" s="8"/>
      <c r="S49" s="8"/>
    </row>
    <row r="50" spans="1:20" x14ac:dyDescent="0.2">
      <c r="A50" s="30" t="str">
        <f>Sheet1!H29</f>
        <v>FK180310 - 9 - 1 - 7</v>
      </c>
      <c r="B50" t="s">
        <v>43</v>
      </c>
      <c r="C50">
        <v>9</v>
      </c>
      <c r="D50" s="2">
        <v>1</v>
      </c>
      <c r="E50">
        <v>7</v>
      </c>
      <c r="F50" s="34" t="s">
        <v>61</v>
      </c>
      <c r="G50" s="34" t="s">
        <v>162</v>
      </c>
      <c r="H50" s="27">
        <v>5</v>
      </c>
      <c r="I50" s="27">
        <v>1</v>
      </c>
      <c r="J50" s="17">
        <f t="shared" si="0"/>
        <v>0.28035636220325311</v>
      </c>
      <c r="K50" s="17">
        <f t="shared" si="1"/>
        <v>0.66472203454095291</v>
      </c>
      <c r="L50" s="2">
        <v>100</v>
      </c>
      <c r="O50" s="8"/>
      <c r="Q50" s="8"/>
      <c r="S50" s="8"/>
    </row>
    <row r="51" spans="1:20" x14ac:dyDescent="0.2">
      <c r="A51" s="30" t="str">
        <f>Sheet1!H30</f>
        <v>FK180310 - 9 - 1 - 9</v>
      </c>
      <c r="B51" t="s">
        <v>43</v>
      </c>
      <c r="C51">
        <v>9</v>
      </c>
      <c r="D51" s="2">
        <v>1</v>
      </c>
      <c r="E51">
        <v>9</v>
      </c>
      <c r="F51" s="34" t="s">
        <v>62</v>
      </c>
      <c r="G51" s="34" t="s">
        <v>163</v>
      </c>
      <c r="H51" s="27">
        <v>5</v>
      </c>
      <c r="I51" s="27">
        <v>1</v>
      </c>
      <c r="J51" s="17">
        <f t="shared" si="0"/>
        <v>0.17808800366370162</v>
      </c>
      <c r="K51" s="17">
        <f t="shared" si="1"/>
        <v>0.37029081913849204</v>
      </c>
      <c r="L51" s="2">
        <v>75</v>
      </c>
      <c r="O51" s="8"/>
      <c r="Q51" s="8"/>
      <c r="S51" s="8"/>
    </row>
    <row r="52" spans="1:20" x14ac:dyDescent="0.2">
      <c r="A52" s="30" t="str">
        <f>Sheet1!H31</f>
        <v>FK180310 - 9 - 1 - 11</v>
      </c>
      <c r="B52" t="s">
        <v>43</v>
      </c>
      <c r="C52">
        <v>9</v>
      </c>
      <c r="D52" s="2">
        <v>1</v>
      </c>
      <c r="E52">
        <v>11</v>
      </c>
      <c r="F52" s="34" t="s">
        <v>63</v>
      </c>
      <c r="G52" s="34" t="s">
        <v>164</v>
      </c>
      <c r="H52" s="27">
        <v>5</v>
      </c>
      <c r="I52" s="27">
        <v>1</v>
      </c>
      <c r="J52" s="17">
        <f t="shared" si="0"/>
        <v>0.10773442597873435</v>
      </c>
      <c r="K52" s="17">
        <f t="shared" si="1"/>
        <v>0.10199130465678544</v>
      </c>
      <c r="L52" s="2">
        <v>45</v>
      </c>
      <c r="O52" s="8"/>
      <c r="Q52" s="8"/>
      <c r="S52" s="8"/>
    </row>
    <row r="53" spans="1:20" x14ac:dyDescent="0.2">
      <c r="A53" s="30" t="str">
        <f>Sheet1!H32</f>
        <v>FK180310 - 9 - 1 - 13</v>
      </c>
      <c r="B53" t="s">
        <v>43</v>
      </c>
      <c r="C53">
        <v>9</v>
      </c>
      <c r="D53" s="2">
        <v>1</v>
      </c>
      <c r="E53">
        <v>13</v>
      </c>
      <c r="F53" s="34" t="s">
        <v>64</v>
      </c>
      <c r="G53" s="34" t="s">
        <v>165</v>
      </c>
      <c r="H53" s="27">
        <v>5</v>
      </c>
      <c r="I53" s="27">
        <v>1</v>
      </c>
      <c r="J53" s="17">
        <f t="shared" si="0"/>
        <v>9.4862718783239111E-2</v>
      </c>
      <c r="K53" s="17">
        <f t="shared" si="1"/>
        <v>7.7818272226813312E-2</v>
      </c>
      <c r="L53" s="2">
        <v>25</v>
      </c>
      <c r="O53" s="8"/>
      <c r="Q53" s="8"/>
      <c r="S53" s="8"/>
    </row>
    <row r="54" spans="1:20" x14ac:dyDescent="0.2">
      <c r="A54" s="30" t="str">
        <f>Sheet1!H33</f>
        <v>FK180310 - 9 - 1 - 15</v>
      </c>
      <c r="B54" t="s">
        <v>43</v>
      </c>
      <c r="C54">
        <v>9</v>
      </c>
      <c r="D54" s="2">
        <v>1</v>
      </c>
      <c r="E54">
        <v>15</v>
      </c>
      <c r="F54" s="34" t="s">
        <v>65</v>
      </c>
      <c r="G54" s="34" t="s">
        <v>166</v>
      </c>
      <c r="H54" s="27">
        <v>5</v>
      </c>
      <c r="I54" s="27">
        <v>1</v>
      </c>
      <c r="J54" s="17">
        <f t="shared" si="0"/>
        <v>7.8817165977895676E-2</v>
      </c>
      <c r="K54" s="17">
        <f t="shared" si="1"/>
        <v>6.5569811302469139E-2</v>
      </c>
      <c r="L54" s="2">
        <v>5</v>
      </c>
      <c r="M54" s="21"/>
      <c r="O54" s="8"/>
      <c r="Q54" s="8"/>
      <c r="S54" s="8"/>
    </row>
    <row r="55" spans="1:20" x14ac:dyDescent="0.2">
      <c r="A55" s="30" t="str">
        <f>Sheet1!H34</f>
        <v>FK180310 - 19 - 1 - 9</v>
      </c>
      <c r="B55" t="s">
        <v>43</v>
      </c>
      <c r="C55">
        <v>19</v>
      </c>
      <c r="D55" s="2">
        <v>1</v>
      </c>
      <c r="E55">
        <v>9</v>
      </c>
      <c r="F55" s="34" t="s">
        <v>66</v>
      </c>
      <c r="G55" s="36" t="s">
        <v>167</v>
      </c>
      <c r="H55" s="27">
        <v>5</v>
      </c>
      <c r="I55" s="27">
        <v>1</v>
      </c>
      <c r="J55" s="17">
        <f t="shared" si="0"/>
        <v>2.9446234269146733E-3</v>
      </c>
      <c r="K55" s="17">
        <f t="shared" si="1"/>
        <v>2.4561824972152799E-2</v>
      </c>
      <c r="L55" s="38">
        <v>200</v>
      </c>
      <c r="M55" s="21"/>
      <c r="O55" s="8"/>
      <c r="Q55" s="8"/>
      <c r="S55" s="8"/>
      <c r="T55" s="8"/>
    </row>
    <row r="56" spans="1:20" x14ac:dyDescent="0.2">
      <c r="A56" s="30" t="str">
        <f>Sheet1!H35</f>
        <v>FK180310 - 19 - 1 - 10</v>
      </c>
      <c r="B56" t="s">
        <v>43</v>
      </c>
      <c r="C56">
        <v>19</v>
      </c>
      <c r="D56" s="2">
        <v>1</v>
      </c>
      <c r="E56">
        <v>10</v>
      </c>
      <c r="F56" s="34" t="s">
        <v>67</v>
      </c>
      <c r="G56" s="34" t="s">
        <v>168</v>
      </c>
      <c r="H56" s="27">
        <v>5</v>
      </c>
      <c r="I56" s="27">
        <v>1</v>
      </c>
      <c r="J56" s="17">
        <f t="shared" si="0"/>
        <v>7.5819645124150202E-3</v>
      </c>
      <c r="K56" s="17">
        <f t="shared" si="1"/>
        <v>3.0337847702630281E-2</v>
      </c>
      <c r="L56" s="38">
        <v>175</v>
      </c>
      <c r="M56" s="21"/>
      <c r="O56" s="8"/>
      <c r="Q56" s="8"/>
      <c r="S56" s="8"/>
      <c r="T56" s="8"/>
    </row>
    <row r="57" spans="1:20" x14ac:dyDescent="0.2">
      <c r="A57" s="30" t="str">
        <f>Sheet1!H36</f>
        <v>FK180310 - 19 - 1 - 11</v>
      </c>
      <c r="B57" t="s">
        <v>43</v>
      </c>
      <c r="C57">
        <v>19</v>
      </c>
      <c r="D57" s="2">
        <v>1</v>
      </c>
      <c r="E57">
        <v>11</v>
      </c>
      <c r="F57" s="34" t="s">
        <v>68</v>
      </c>
      <c r="G57" s="34" t="s">
        <v>169</v>
      </c>
      <c r="H57" s="27">
        <v>5</v>
      </c>
      <c r="I57" s="27">
        <v>1</v>
      </c>
      <c r="J57" s="17">
        <f t="shared" si="0"/>
        <v>4.1612642440231273E-2</v>
      </c>
      <c r="K57" s="17">
        <f t="shared" si="1"/>
        <v>0.12173424094765614</v>
      </c>
      <c r="L57" s="38">
        <v>150</v>
      </c>
      <c r="M57" s="21"/>
      <c r="O57" s="8"/>
      <c r="Q57" s="8"/>
      <c r="S57" s="8"/>
    </row>
    <row r="58" spans="1:20" x14ac:dyDescent="0.2">
      <c r="A58" s="30" t="str">
        <f>Sheet1!H37</f>
        <v>FK180310 - 19 - 1 - 12</v>
      </c>
      <c r="B58" t="s">
        <v>43</v>
      </c>
      <c r="C58">
        <v>19</v>
      </c>
      <c r="D58" s="2">
        <v>1</v>
      </c>
      <c r="E58">
        <v>12</v>
      </c>
      <c r="F58" s="34" t="s">
        <v>69</v>
      </c>
      <c r="G58" s="34" t="s">
        <v>170</v>
      </c>
      <c r="H58" s="27">
        <v>5</v>
      </c>
      <c r="I58" s="27">
        <v>1</v>
      </c>
      <c r="J58" s="17">
        <f t="shared" si="0"/>
        <v>0.15869228049240738</v>
      </c>
      <c r="K58" s="17">
        <f t="shared" si="1"/>
        <v>0.50344597895492205</v>
      </c>
      <c r="L58" s="38">
        <v>125</v>
      </c>
      <c r="M58" s="21"/>
      <c r="O58" s="8"/>
      <c r="Q58" s="8"/>
      <c r="S58" s="8"/>
    </row>
    <row r="59" spans="1:20" x14ac:dyDescent="0.2">
      <c r="A59" s="30" t="str">
        <f>Sheet1!H38</f>
        <v>FK180310 - 19 - 1 - 13</v>
      </c>
      <c r="B59" t="s">
        <v>43</v>
      </c>
      <c r="C59">
        <v>19</v>
      </c>
      <c r="D59" s="2">
        <v>1</v>
      </c>
      <c r="E59">
        <v>13</v>
      </c>
      <c r="F59" s="34" t="s">
        <v>70</v>
      </c>
      <c r="G59" s="34" t="s">
        <v>171</v>
      </c>
      <c r="H59" s="27">
        <v>5</v>
      </c>
      <c r="I59" s="27">
        <v>1</v>
      </c>
      <c r="J59" s="17">
        <f t="shared" si="0"/>
        <v>0.3420700268391893</v>
      </c>
      <c r="K59" s="17">
        <f t="shared" si="1"/>
        <v>0.74885380150134462</v>
      </c>
      <c r="L59" s="38">
        <v>100</v>
      </c>
      <c r="M59" s="21"/>
      <c r="O59" s="8"/>
      <c r="Q59" s="8"/>
      <c r="S59" s="8"/>
    </row>
    <row r="60" spans="1:20" x14ac:dyDescent="0.2">
      <c r="A60" s="30" t="str">
        <f>Sheet1!H39</f>
        <v>FK180310 - 19 - 1 - 14</v>
      </c>
      <c r="B60" t="s">
        <v>43</v>
      </c>
      <c r="C60">
        <v>19</v>
      </c>
      <c r="D60" s="2">
        <v>1</v>
      </c>
      <c r="E60">
        <v>14</v>
      </c>
      <c r="F60" s="36" t="s">
        <v>71</v>
      </c>
      <c r="G60" s="34" t="s">
        <v>172</v>
      </c>
      <c r="H60" s="27">
        <v>5</v>
      </c>
      <c r="I60" s="27">
        <v>1</v>
      </c>
      <c r="J60" s="17">
        <f t="shared" si="0"/>
        <v>0.17103501341959465</v>
      </c>
      <c r="K60" s="17">
        <f t="shared" si="1"/>
        <v>0.32775636263984742</v>
      </c>
      <c r="L60" s="38">
        <v>75</v>
      </c>
      <c r="M60" s="21"/>
      <c r="O60" s="8"/>
      <c r="Q60" s="8"/>
      <c r="S60" s="8"/>
    </row>
    <row r="61" spans="1:20" x14ac:dyDescent="0.2">
      <c r="A61" s="30" t="str">
        <f>Sheet1!H40</f>
        <v>FK180310 - 19 - 1 - 15</v>
      </c>
      <c r="B61" t="s">
        <v>43</v>
      </c>
      <c r="C61">
        <v>19</v>
      </c>
      <c r="D61" s="2">
        <v>1</v>
      </c>
      <c r="E61">
        <v>15</v>
      </c>
      <c r="F61" s="36" t="s">
        <v>72</v>
      </c>
      <c r="G61" s="36" t="s">
        <v>173</v>
      </c>
      <c r="H61" s="27">
        <v>5</v>
      </c>
      <c r="I61" s="27">
        <v>1</v>
      </c>
      <c r="J61" s="17">
        <f t="shared" si="0"/>
        <v>0.12254570549135903</v>
      </c>
      <c r="K61" s="17">
        <f t="shared" si="1"/>
        <v>0.13268379980221512</v>
      </c>
      <c r="L61" s="38">
        <v>45</v>
      </c>
      <c r="M61" s="21"/>
      <c r="O61" s="8"/>
      <c r="Q61" s="8"/>
      <c r="S61" s="8"/>
    </row>
    <row r="62" spans="1:20" x14ac:dyDescent="0.2">
      <c r="A62" s="30" t="str">
        <f>Sheet1!H41</f>
        <v>FK180310 - 19 - 1 - 16</v>
      </c>
      <c r="B62" t="s">
        <v>43</v>
      </c>
      <c r="C62">
        <v>19</v>
      </c>
      <c r="D62" s="2">
        <v>1</v>
      </c>
      <c r="E62">
        <v>16</v>
      </c>
      <c r="F62" s="36" t="s">
        <v>73</v>
      </c>
      <c r="G62" s="36" t="s">
        <v>174</v>
      </c>
      <c r="H62" s="27">
        <v>5</v>
      </c>
      <c r="I62" s="27">
        <v>1</v>
      </c>
      <c r="J62" s="17">
        <f t="shared" si="0"/>
        <v>8.4106908660975935E-2</v>
      </c>
      <c r="K62" s="17">
        <f t="shared" si="1"/>
        <v>7.7198138684562934E-2</v>
      </c>
      <c r="L62" s="38">
        <v>25</v>
      </c>
      <c r="M62" s="21"/>
      <c r="O62" s="8"/>
      <c r="Q62" s="8"/>
      <c r="S62" s="8"/>
      <c r="T62" s="8"/>
    </row>
    <row r="63" spans="1:20" x14ac:dyDescent="0.2">
      <c r="A63" s="30" t="str">
        <f>Sheet1!H42</f>
        <v>FK180310 - 19 - 1 - 17</v>
      </c>
      <c r="B63" t="s">
        <v>43</v>
      </c>
      <c r="C63">
        <v>19</v>
      </c>
      <c r="D63" s="2">
        <v>1</v>
      </c>
      <c r="E63">
        <v>17</v>
      </c>
      <c r="F63" s="36" t="s">
        <v>74</v>
      </c>
      <c r="G63" s="36" t="s">
        <v>175</v>
      </c>
      <c r="H63" s="27">
        <v>5</v>
      </c>
      <c r="I63" s="27">
        <v>1</v>
      </c>
      <c r="J63" s="17">
        <f t="shared" si="0"/>
        <v>8.8162378051337448E-2</v>
      </c>
      <c r="K63" s="17">
        <f t="shared" si="1"/>
        <v>0.10435359165581558</v>
      </c>
      <c r="L63" s="38">
        <v>5</v>
      </c>
      <c r="M63" s="21"/>
      <c r="O63" s="8"/>
      <c r="Q63" s="8"/>
      <c r="S63" s="8"/>
      <c r="T63" s="8"/>
    </row>
    <row r="64" spans="1:20" x14ac:dyDescent="0.2">
      <c r="A64" s="30" t="str">
        <f>Sheet1!H43</f>
        <v>FK180310 - 26 - 1 - 1</v>
      </c>
      <c r="B64" t="s">
        <v>43</v>
      </c>
      <c r="C64">
        <v>26</v>
      </c>
      <c r="D64" s="2">
        <v>1</v>
      </c>
      <c r="E64">
        <v>1</v>
      </c>
      <c r="F64" s="36" t="s">
        <v>75</v>
      </c>
      <c r="G64" s="36">
        <v>1.26</v>
      </c>
      <c r="H64" s="27">
        <v>5</v>
      </c>
      <c r="I64" s="27">
        <v>1</v>
      </c>
      <c r="J64" s="17">
        <f t="shared" si="0"/>
        <v>7.4056397563123447E-3</v>
      </c>
      <c r="K64" s="17">
        <f t="shared" si="1"/>
        <v>2.9347409005962333E-2</v>
      </c>
      <c r="L64" s="38">
        <v>175</v>
      </c>
      <c r="M64" s="21"/>
      <c r="O64" s="8"/>
      <c r="Q64" s="8"/>
      <c r="S64" s="8"/>
    </row>
    <row r="65" spans="1:20" x14ac:dyDescent="0.2">
      <c r="A65" s="30" t="str">
        <f>Sheet1!H44</f>
        <v>FK180310 - 26 - 1 - 3</v>
      </c>
      <c r="B65" t="s">
        <v>43</v>
      </c>
      <c r="C65">
        <v>26</v>
      </c>
      <c r="D65" s="2">
        <v>1</v>
      </c>
      <c r="E65">
        <v>3</v>
      </c>
      <c r="F65" s="36" t="s">
        <v>76</v>
      </c>
      <c r="G65" s="36">
        <v>10.6</v>
      </c>
      <c r="H65" s="27">
        <v>5</v>
      </c>
      <c r="I65" s="27">
        <v>1</v>
      </c>
      <c r="J65" s="17">
        <f t="shared" si="0"/>
        <v>7.4056397563123474E-2</v>
      </c>
      <c r="K65" s="17">
        <f t="shared" si="1"/>
        <v>0.23513591742109205</v>
      </c>
      <c r="L65" s="38">
        <v>150</v>
      </c>
      <c r="M65" s="21"/>
      <c r="O65" s="8"/>
      <c r="Q65" s="8"/>
      <c r="S65" s="8"/>
    </row>
    <row r="66" spans="1:20" x14ac:dyDescent="0.2">
      <c r="A66" s="30" t="str">
        <f>Sheet1!H45</f>
        <v>FK180310 - 26 - 1 - 5</v>
      </c>
      <c r="B66" t="s">
        <v>43</v>
      </c>
      <c r="C66">
        <v>26</v>
      </c>
      <c r="D66" s="2">
        <v>1</v>
      </c>
      <c r="E66">
        <v>5</v>
      </c>
      <c r="F66" s="36" t="s">
        <v>77</v>
      </c>
      <c r="G66" s="36">
        <v>29.4</v>
      </c>
      <c r="H66" s="27">
        <v>5</v>
      </c>
      <c r="I66" s="27">
        <v>1</v>
      </c>
      <c r="J66" s="17">
        <f t="shared" si="0"/>
        <v>0.22569568781142391</v>
      </c>
      <c r="K66" s="17">
        <f t="shared" si="1"/>
        <v>0.63187544997498513</v>
      </c>
      <c r="L66" s="38">
        <v>125</v>
      </c>
      <c r="M66" s="21"/>
      <c r="O66" s="8"/>
      <c r="Q66" s="8"/>
      <c r="S66" s="8"/>
    </row>
    <row r="67" spans="1:20" x14ac:dyDescent="0.2">
      <c r="A67" s="30" t="str">
        <f>Sheet1!H46</f>
        <v>FK180310 - 26 - 1 - 7</v>
      </c>
      <c r="B67" t="s">
        <v>43</v>
      </c>
      <c r="C67">
        <v>26</v>
      </c>
      <c r="D67" s="2">
        <v>1</v>
      </c>
      <c r="E67">
        <v>7</v>
      </c>
      <c r="F67" s="36" t="s">
        <v>78</v>
      </c>
      <c r="G67" s="36">
        <v>35.700000000000003</v>
      </c>
      <c r="H67" s="27">
        <v>5</v>
      </c>
      <c r="I67" s="27">
        <v>1</v>
      </c>
      <c r="J67" s="17">
        <f t="shared" si="0"/>
        <v>0.31562131342378802</v>
      </c>
      <c r="K67" s="17">
        <f t="shared" si="1"/>
        <v>0.72571506817399445</v>
      </c>
      <c r="L67" s="38">
        <v>100</v>
      </c>
      <c r="M67" s="21"/>
      <c r="O67" s="8"/>
      <c r="Q67" s="8"/>
      <c r="R67" s="8"/>
      <c r="S67" s="8"/>
    </row>
    <row r="68" spans="1:20" x14ac:dyDescent="0.2">
      <c r="A68" s="30" t="str">
        <f>Sheet1!H47</f>
        <v>FK180310 - 26 - 1 - 9</v>
      </c>
      <c r="B68" t="s">
        <v>43</v>
      </c>
      <c r="C68">
        <v>26</v>
      </c>
      <c r="D68" s="2">
        <v>1</v>
      </c>
      <c r="E68">
        <v>9</v>
      </c>
      <c r="F68" s="36" t="s">
        <v>79</v>
      </c>
      <c r="G68" s="36">
        <v>15.7</v>
      </c>
      <c r="H68" s="27">
        <v>5</v>
      </c>
      <c r="I68" s="27">
        <v>1</v>
      </c>
      <c r="J68" s="17">
        <f t="shared" si="0"/>
        <v>0.18866748902986211</v>
      </c>
      <c r="K68" s="17">
        <f t="shared" si="1"/>
        <v>0.26928716618260801</v>
      </c>
      <c r="L68" s="38">
        <v>75</v>
      </c>
      <c r="O68" s="8"/>
      <c r="Q68" s="8"/>
      <c r="R68" s="8"/>
      <c r="S68" s="8"/>
    </row>
    <row r="69" spans="1:20" x14ac:dyDescent="0.2">
      <c r="A69" s="30" t="str">
        <f>Sheet1!H48</f>
        <v>FK180310 - 26 - 1 - 11</v>
      </c>
      <c r="B69" t="s">
        <v>43</v>
      </c>
      <c r="C69">
        <v>26</v>
      </c>
      <c r="D69" s="2">
        <v>1</v>
      </c>
      <c r="E69">
        <v>11</v>
      </c>
      <c r="F69" s="36" t="s">
        <v>80</v>
      </c>
      <c r="G69" s="36">
        <v>7.45</v>
      </c>
      <c r="H69" s="27">
        <v>5</v>
      </c>
      <c r="I69" s="27">
        <v>1</v>
      </c>
      <c r="J69" s="17">
        <f t="shared" si="0"/>
        <v>0.11196622012519857</v>
      </c>
      <c r="K69" s="17">
        <f t="shared" si="1"/>
        <v>0.10534347295333027</v>
      </c>
      <c r="L69" s="38">
        <v>45</v>
      </c>
      <c r="O69" s="8"/>
      <c r="Q69" s="8"/>
      <c r="R69" s="8"/>
      <c r="S69" s="8"/>
    </row>
    <row r="70" spans="1:20" x14ac:dyDescent="0.2">
      <c r="A70" s="30" t="str">
        <f>Sheet1!H49</f>
        <v>FK180310 - 26 - 1 - 13</v>
      </c>
      <c r="B70" t="s">
        <v>43</v>
      </c>
      <c r="C70">
        <v>26</v>
      </c>
      <c r="D70" s="2">
        <v>1</v>
      </c>
      <c r="E70">
        <v>13</v>
      </c>
      <c r="F70" s="36" t="s">
        <v>81</v>
      </c>
      <c r="G70" s="36">
        <v>7.25</v>
      </c>
      <c r="H70" s="27">
        <v>5</v>
      </c>
      <c r="I70" s="27">
        <v>1</v>
      </c>
      <c r="J70" s="17">
        <f t="shared" si="0"/>
        <v>0.10843972500314505</v>
      </c>
      <c r="K70" s="17">
        <f t="shared" si="1"/>
        <v>0.10303615081153061</v>
      </c>
      <c r="L70" s="38">
        <v>25</v>
      </c>
      <c r="O70" s="8"/>
      <c r="Q70" s="8"/>
      <c r="R70" s="8"/>
      <c r="S70" s="8"/>
    </row>
    <row r="71" spans="1:20" x14ac:dyDescent="0.2">
      <c r="A71" s="30" t="str">
        <f>Sheet1!H50</f>
        <v>FK180310 - 26 - 1 - 15</v>
      </c>
      <c r="B71" t="s">
        <v>43</v>
      </c>
      <c r="C71">
        <v>26</v>
      </c>
      <c r="D71" s="2">
        <v>1</v>
      </c>
      <c r="E71">
        <v>15</v>
      </c>
      <c r="F71" s="36" t="s">
        <v>82</v>
      </c>
      <c r="G71" s="36">
        <v>7.13</v>
      </c>
      <c r="H71" s="27">
        <v>5</v>
      </c>
      <c r="I71" s="27">
        <v>1</v>
      </c>
      <c r="J71" s="17">
        <f t="shared" si="0"/>
        <v>0.10350263183227015</v>
      </c>
      <c r="K71" s="17">
        <f t="shared" si="1"/>
        <v>0.10447295362409366</v>
      </c>
      <c r="L71" s="38">
        <v>5</v>
      </c>
      <c r="O71" s="8"/>
      <c r="Q71" s="8"/>
      <c r="R71" s="8"/>
      <c r="S71" s="8"/>
    </row>
    <row r="72" spans="1:20" x14ac:dyDescent="0.2">
      <c r="A72" s="30" t="str">
        <f>Sheet1!H51</f>
        <v>FK180310 - 36 - 1 - 1</v>
      </c>
      <c r="B72" t="s">
        <v>43</v>
      </c>
      <c r="C72">
        <v>36</v>
      </c>
      <c r="D72" s="2">
        <v>1</v>
      </c>
      <c r="E72">
        <v>1</v>
      </c>
      <c r="F72" s="36" t="s">
        <v>83</v>
      </c>
      <c r="G72" s="36">
        <v>1.69</v>
      </c>
      <c r="H72" s="27">
        <v>5</v>
      </c>
      <c r="I72" s="27">
        <v>1</v>
      </c>
      <c r="J72" s="17">
        <f t="shared" si="0"/>
        <v>1.4811279512624689E-2</v>
      </c>
      <c r="K72" s="17">
        <f t="shared" si="1"/>
        <v>3.4484476366934191E-2</v>
      </c>
      <c r="L72" s="38">
        <v>175</v>
      </c>
      <c r="O72" s="8"/>
      <c r="Q72" s="8"/>
      <c r="R72" s="8"/>
      <c r="S72" s="8"/>
    </row>
    <row r="73" spans="1:20" x14ac:dyDescent="0.2">
      <c r="A73" s="30" t="str">
        <f>Sheet1!H52</f>
        <v>FK180310 - 36 - 1 - 3</v>
      </c>
      <c r="B73" t="s">
        <v>43</v>
      </c>
      <c r="C73">
        <v>36</v>
      </c>
      <c r="D73" s="2">
        <v>1</v>
      </c>
      <c r="E73">
        <v>3</v>
      </c>
      <c r="F73" s="36" t="s">
        <v>84</v>
      </c>
      <c r="G73" s="36">
        <v>13.2</v>
      </c>
      <c r="H73" s="27">
        <v>5</v>
      </c>
      <c r="I73" s="27">
        <v>1</v>
      </c>
      <c r="J73" s="17">
        <f t="shared" si="0"/>
        <v>8.4635882929283951E-2</v>
      </c>
      <c r="K73" s="17">
        <f t="shared" si="1"/>
        <v>0.3003960564850221</v>
      </c>
      <c r="L73" s="38">
        <v>150</v>
      </c>
      <c r="O73" s="8"/>
      <c r="Q73" s="8"/>
      <c r="R73" s="8"/>
      <c r="S73" s="8"/>
    </row>
    <row r="74" spans="1:20" x14ac:dyDescent="0.2">
      <c r="A74" s="30" t="str">
        <f>Sheet1!H53</f>
        <v>FK180310 - 36 - 1 - 5</v>
      </c>
      <c r="B74" t="s">
        <v>43</v>
      </c>
      <c r="C74">
        <v>36</v>
      </c>
      <c r="D74" s="2">
        <v>1</v>
      </c>
      <c r="E74">
        <v>5</v>
      </c>
      <c r="F74" s="36" t="s">
        <v>85</v>
      </c>
      <c r="G74" s="36">
        <v>27.1</v>
      </c>
      <c r="H74" s="27">
        <v>5</v>
      </c>
      <c r="I74" s="27">
        <v>1</v>
      </c>
      <c r="J74" s="17">
        <f t="shared" si="0"/>
        <v>0.19572047927396916</v>
      </c>
      <c r="K74" s="17">
        <f t="shared" si="1"/>
        <v>0.59476175997812908</v>
      </c>
      <c r="L74" s="38">
        <v>125</v>
      </c>
      <c r="O74" s="8"/>
      <c r="Q74" s="8"/>
      <c r="R74" s="8"/>
      <c r="S74" s="8"/>
    </row>
    <row r="75" spans="1:20" x14ac:dyDescent="0.2">
      <c r="A75" s="30" t="str">
        <f>Sheet1!H54</f>
        <v>FK180310 - 36 - 1 - 9</v>
      </c>
      <c r="B75" t="s">
        <v>43</v>
      </c>
      <c r="C75">
        <v>36</v>
      </c>
      <c r="D75" s="2">
        <v>1</v>
      </c>
      <c r="E75">
        <v>9</v>
      </c>
      <c r="F75" s="36" t="s">
        <v>86</v>
      </c>
      <c r="G75" s="36">
        <v>46.1</v>
      </c>
      <c r="H75" s="27">
        <v>5</v>
      </c>
      <c r="I75" s="27">
        <v>1</v>
      </c>
      <c r="J75" s="17">
        <f t="shared" si="0"/>
        <v>0.48312983172132917</v>
      </c>
      <c r="K75" s="17">
        <f t="shared" si="1"/>
        <v>0.86156504759681574</v>
      </c>
      <c r="L75" s="38">
        <v>100</v>
      </c>
      <c r="O75" s="8"/>
      <c r="Q75" s="8"/>
      <c r="R75" s="8"/>
      <c r="S75" s="8"/>
    </row>
    <row r="76" spans="1:20" x14ac:dyDescent="0.2">
      <c r="A76" s="30" t="str">
        <f>Sheet1!H55</f>
        <v>FK180310 - 36 - 1 - 11</v>
      </c>
      <c r="B76" t="s">
        <v>43</v>
      </c>
      <c r="C76">
        <v>36</v>
      </c>
      <c r="D76" s="2">
        <v>1</v>
      </c>
      <c r="E76">
        <v>11</v>
      </c>
      <c r="F76" s="36" t="s">
        <v>87</v>
      </c>
      <c r="G76" s="36" t="s">
        <v>213</v>
      </c>
      <c r="H76" s="27">
        <v>5</v>
      </c>
      <c r="I76" s="27">
        <v>1</v>
      </c>
      <c r="J76" s="17">
        <f t="shared" si="0"/>
        <v>0.16574527073651435</v>
      </c>
      <c r="K76" s="17">
        <f t="shared" si="1"/>
        <v>0.18428376509467306</v>
      </c>
      <c r="L76" s="38">
        <v>75</v>
      </c>
      <c r="O76" s="8"/>
      <c r="P76" s="8"/>
      <c r="Q76" s="8"/>
      <c r="R76" s="29"/>
      <c r="S76" s="8"/>
      <c r="T76" s="29"/>
    </row>
    <row r="77" spans="1:20" x14ac:dyDescent="0.2">
      <c r="A77" s="30" t="str">
        <f>Sheet1!H56</f>
        <v>FK180310 - 36 - 1 - 15</v>
      </c>
      <c r="B77" t="s">
        <v>43</v>
      </c>
      <c r="C77">
        <v>36</v>
      </c>
      <c r="D77" s="2">
        <v>1</v>
      </c>
      <c r="E77">
        <v>15</v>
      </c>
      <c r="F77" s="36" t="s">
        <v>88</v>
      </c>
      <c r="G77" s="36">
        <v>7.32</v>
      </c>
      <c r="H77" s="27">
        <v>5</v>
      </c>
      <c r="I77" s="27">
        <v>1</v>
      </c>
      <c r="J77" s="17">
        <f t="shared" si="0"/>
        <v>0.10367895658837281</v>
      </c>
      <c r="K77" s="17">
        <f t="shared" si="1"/>
        <v>0.1098387552686515</v>
      </c>
      <c r="L77" s="38">
        <v>45</v>
      </c>
      <c r="O77" s="8"/>
      <c r="P77" s="8"/>
      <c r="Q77" s="8"/>
      <c r="R77" s="29"/>
      <c r="S77" s="8"/>
      <c r="T77" s="29"/>
    </row>
    <row r="78" spans="1:20" x14ac:dyDescent="0.2">
      <c r="A78" s="30" t="str">
        <f>Sheet1!H57</f>
        <v>FK180310 - 36 - 1 - 17</v>
      </c>
      <c r="B78" t="s">
        <v>43</v>
      </c>
      <c r="C78">
        <v>36</v>
      </c>
      <c r="D78" s="2">
        <v>1</v>
      </c>
      <c r="E78">
        <v>17</v>
      </c>
      <c r="F78" s="36" t="s">
        <v>89</v>
      </c>
      <c r="G78" s="36">
        <v>5.24</v>
      </c>
      <c r="H78" s="27">
        <v>5</v>
      </c>
      <c r="I78" s="27">
        <v>1</v>
      </c>
      <c r="J78" s="17">
        <f t="shared" si="0"/>
        <v>7.4409047075328819E-2</v>
      </c>
      <c r="K78" s="17">
        <f t="shared" si="1"/>
        <v>7.8436965237623016E-2</v>
      </c>
      <c r="L78" s="38">
        <v>25</v>
      </c>
      <c r="O78" s="8"/>
      <c r="P78" s="8"/>
      <c r="Q78" s="8"/>
      <c r="R78" s="29"/>
      <c r="S78" s="8"/>
      <c r="T78" s="29"/>
    </row>
    <row r="79" spans="1:20" x14ac:dyDescent="0.2">
      <c r="A79" s="30" t="str">
        <f>Sheet1!H58</f>
        <v>FK180310 - 36 - 1 - 19</v>
      </c>
      <c r="B79" t="s">
        <v>43</v>
      </c>
      <c r="C79">
        <v>36</v>
      </c>
      <c r="D79" s="2">
        <v>1</v>
      </c>
      <c r="E79">
        <v>19</v>
      </c>
      <c r="F79" s="36" t="s">
        <v>90</v>
      </c>
      <c r="G79" s="36">
        <v>4.87</v>
      </c>
      <c r="H79" s="27">
        <v>5</v>
      </c>
      <c r="I79" s="27">
        <v>1</v>
      </c>
      <c r="J79" s="17">
        <f t="shared" si="0"/>
        <v>7.5995969880252853E-2</v>
      </c>
      <c r="K79" s="17">
        <f t="shared" si="1"/>
        <v>6.6057480494570692E-2</v>
      </c>
      <c r="L79" s="38">
        <v>5</v>
      </c>
      <c r="O79" s="8"/>
      <c r="P79" s="8"/>
      <c r="Q79" s="8"/>
      <c r="R79" s="29"/>
      <c r="S79" s="8"/>
      <c r="T79" s="29"/>
    </row>
    <row r="80" spans="1:20" x14ac:dyDescent="0.2">
      <c r="A80" s="30" t="str">
        <f>Sheet1!H59</f>
        <v>FK180310 - 43 - 1 - 8</v>
      </c>
      <c r="B80" t="s">
        <v>43</v>
      </c>
      <c r="C80">
        <v>43</v>
      </c>
      <c r="D80" s="2">
        <v>1</v>
      </c>
      <c r="E80">
        <v>8</v>
      </c>
      <c r="F80" s="36" t="s">
        <v>91</v>
      </c>
      <c r="G80" s="36">
        <v>1.97</v>
      </c>
      <c r="H80" s="27">
        <v>5</v>
      </c>
      <c r="I80" s="27">
        <v>1</v>
      </c>
      <c r="J80" s="17">
        <f t="shared" si="0"/>
        <v>1.3929655732111312E-2</v>
      </c>
      <c r="K80" s="17">
        <f t="shared" si="1"/>
        <v>4.3533444316841946E-2</v>
      </c>
      <c r="L80" s="38">
        <v>175</v>
      </c>
    </row>
    <row r="81" spans="1:12" x14ac:dyDescent="0.2">
      <c r="A81" s="30" t="str">
        <f>Sheet1!H60</f>
        <v>FK180310 - 43 - 1 - 9</v>
      </c>
      <c r="B81" t="s">
        <v>43</v>
      </c>
      <c r="C81">
        <v>43</v>
      </c>
      <c r="D81" s="2">
        <v>1</v>
      </c>
      <c r="E81">
        <v>9</v>
      </c>
      <c r="F81" s="36" t="s">
        <v>92</v>
      </c>
      <c r="G81" s="36">
        <v>8.86</v>
      </c>
      <c r="H81" s="27">
        <v>5</v>
      </c>
      <c r="I81" s="27">
        <v>1</v>
      </c>
      <c r="J81" s="17">
        <f t="shared" si="0"/>
        <v>5.8892468538293413E-2</v>
      </c>
      <c r="K81" s="17">
        <f t="shared" si="1"/>
        <v>0.19954563625039992</v>
      </c>
      <c r="L81" s="38">
        <v>150</v>
      </c>
    </row>
    <row r="82" spans="1:12" x14ac:dyDescent="0.2">
      <c r="A82" s="30" t="str">
        <f>Sheet1!H61</f>
        <v>FK180310 - 43 - 1 - 10</v>
      </c>
      <c r="B82" t="s">
        <v>43</v>
      </c>
      <c r="C82">
        <v>43</v>
      </c>
      <c r="D82" s="2">
        <v>1</v>
      </c>
      <c r="E82">
        <v>10</v>
      </c>
      <c r="F82" s="36" t="s">
        <v>93</v>
      </c>
      <c r="G82" s="36" t="s">
        <v>214</v>
      </c>
      <c r="H82" s="27">
        <v>5</v>
      </c>
      <c r="I82" s="27">
        <v>1</v>
      </c>
      <c r="J82" s="17">
        <f t="shared" si="0"/>
        <v>0.20982645976218309</v>
      </c>
      <c r="K82" s="17">
        <f t="shared" si="1"/>
        <v>0.63607704349651961</v>
      </c>
      <c r="L82" s="38">
        <v>125</v>
      </c>
    </row>
    <row r="83" spans="1:12" x14ac:dyDescent="0.2">
      <c r="A83" s="30" t="str">
        <f>Sheet1!H62</f>
        <v>FK180310 - 43 - 1 - 13</v>
      </c>
      <c r="B83" t="s">
        <v>43</v>
      </c>
      <c r="C83">
        <v>43</v>
      </c>
      <c r="D83" s="2">
        <v>1</v>
      </c>
      <c r="E83">
        <v>13</v>
      </c>
      <c r="F83" s="36" t="s">
        <v>94</v>
      </c>
      <c r="G83" s="36">
        <v>30.1</v>
      </c>
      <c r="H83" s="27">
        <v>5</v>
      </c>
      <c r="I83" s="27">
        <v>1</v>
      </c>
      <c r="J83" s="17">
        <f t="shared" si="0"/>
        <v>0.3420700268391893</v>
      </c>
      <c r="K83" s="17">
        <f t="shared" si="1"/>
        <v>0.53591947137070595</v>
      </c>
      <c r="L83" s="38">
        <v>100</v>
      </c>
    </row>
    <row r="84" spans="1:12" x14ac:dyDescent="0.2">
      <c r="A84" s="30" t="str">
        <f>Sheet1!H63</f>
        <v>FK180310 - 43 - 1 - 16</v>
      </c>
      <c r="B84" t="s">
        <v>43</v>
      </c>
      <c r="C84">
        <v>43</v>
      </c>
      <c r="D84" s="2">
        <v>1</v>
      </c>
      <c r="E84">
        <v>16</v>
      </c>
      <c r="F84" s="36" t="s">
        <v>95</v>
      </c>
      <c r="G84" s="36">
        <v>11.3</v>
      </c>
      <c r="H84" s="27">
        <v>5</v>
      </c>
      <c r="I84" s="27">
        <v>1</v>
      </c>
      <c r="J84" s="17">
        <f t="shared" si="0"/>
        <v>0.15340253780932714</v>
      </c>
      <c r="K84" s="17">
        <f t="shared" si="1"/>
        <v>0.17620813759837431</v>
      </c>
      <c r="L84" s="38">
        <v>75</v>
      </c>
    </row>
    <row r="85" spans="1:12" x14ac:dyDescent="0.2">
      <c r="A85" s="30" t="str">
        <f>Sheet1!H64</f>
        <v>FK180310 - 43 - 1 - 19</v>
      </c>
      <c r="B85" t="s">
        <v>43</v>
      </c>
      <c r="C85">
        <v>43</v>
      </c>
      <c r="D85" s="2">
        <v>1</v>
      </c>
      <c r="E85">
        <v>19</v>
      </c>
      <c r="F85" s="36" t="s">
        <v>96</v>
      </c>
      <c r="G85" s="36">
        <v>6.56</v>
      </c>
      <c r="H85" s="27">
        <v>5</v>
      </c>
      <c r="I85" s="27">
        <v>1</v>
      </c>
      <c r="J85" s="17">
        <f t="shared" si="0"/>
        <v>9.0630924636774884E-2</v>
      </c>
      <c r="K85" s="17">
        <f t="shared" si="1"/>
        <v>0.10071828161760756</v>
      </c>
      <c r="L85" s="38">
        <v>45</v>
      </c>
    </row>
    <row r="86" spans="1:12" x14ac:dyDescent="0.2">
      <c r="A86" s="30" t="str">
        <f>Sheet1!H65</f>
        <v>FK180310 - 43 - 1 - 2</v>
      </c>
      <c r="B86" t="s">
        <v>43</v>
      </c>
      <c r="C86">
        <v>43</v>
      </c>
      <c r="D86" s="2">
        <v>1</v>
      </c>
      <c r="E86">
        <v>2</v>
      </c>
      <c r="F86" s="36" t="s">
        <v>97</v>
      </c>
      <c r="G86" s="36" t="s">
        <v>215</v>
      </c>
      <c r="H86" s="27">
        <v>5</v>
      </c>
      <c r="I86" s="27">
        <v>1</v>
      </c>
      <c r="J86" s="17">
        <f t="shared" si="0"/>
        <v>7.864084122179299E-2</v>
      </c>
      <c r="K86" s="17">
        <f t="shared" si="1"/>
        <v>7.8872224902241342E-2</v>
      </c>
      <c r="L86" s="38">
        <v>25</v>
      </c>
    </row>
    <row r="87" spans="1:12" x14ac:dyDescent="0.2">
      <c r="A87" s="30" t="str">
        <f>Sheet1!H66</f>
        <v>FK180310 - 43 - 1 - 21</v>
      </c>
      <c r="B87" t="s">
        <v>43</v>
      </c>
      <c r="C87">
        <v>43</v>
      </c>
      <c r="D87" s="2">
        <v>1</v>
      </c>
      <c r="E87">
        <v>21</v>
      </c>
      <c r="F87" s="36" t="s">
        <v>136</v>
      </c>
      <c r="G87" s="36">
        <v>5.53</v>
      </c>
      <c r="H87" s="27">
        <v>5</v>
      </c>
      <c r="I87" s="27">
        <v>1</v>
      </c>
      <c r="J87" s="17">
        <f t="shared" ref="J87:J135" si="2">(($E$9/($E$9-1))*(F87-G87))*$F$9*((5*1))/(150/1000)</f>
        <v>8.9396651344056166E-2</v>
      </c>
      <c r="K87" s="17">
        <f t="shared" ref="K87:K135" si="3">(($E$9/($E$9-1))*((G87*$E$9)-F87))*$F$9*((5*1)/(150/1000))</f>
        <v>7.1908396001482702E-2</v>
      </c>
      <c r="L87" s="38">
        <v>5</v>
      </c>
    </row>
    <row r="88" spans="1:12" x14ac:dyDescent="0.2">
      <c r="A88" s="30" t="str">
        <f>Sheet1!H67</f>
        <v>FK180310 - 59 - 1 - 1</v>
      </c>
      <c r="B88" t="s">
        <v>43</v>
      </c>
      <c r="C88">
        <v>59</v>
      </c>
      <c r="D88" s="2">
        <v>1</v>
      </c>
      <c r="E88">
        <v>1</v>
      </c>
      <c r="F88" s="36" t="s">
        <v>98</v>
      </c>
      <c r="G88" s="36">
        <v>6.27</v>
      </c>
      <c r="H88" s="27">
        <v>5</v>
      </c>
      <c r="I88" s="27">
        <v>1</v>
      </c>
      <c r="J88" s="17">
        <f t="shared" si="2"/>
        <v>4.6726060367208853E-2</v>
      </c>
      <c r="K88" s="17">
        <f t="shared" si="3"/>
        <v>0.13616411085458652</v>
      </c>
      <c r="L88" s="38">
        <v>175</v>
      </c>
    </row>
    <row r="89" spans="1:12" x14ac:dyDescent="0.2">
      <c r="A89" s="30" t="str">
        <f>Sheet1!H68</f>
        <v>FK180310 - 59 - 1 - 3</v>
      </c>
      <c r="B89" t="s">
        <v>43</v>
      </c>
      <c r="C89">
        <v>59</v>
      </c>
      <c r="D89" s="2">
        <v>1</v>
      </c>
      <c r="E89">
        <v>3</v>
      </c>
      <c r="F89" s="36" t="s">
        <v>99</v>
      </c>
      <c r="G89" s="36">
        <v>8.16</v>
      </c>
      <c r="H89" s="27">
        <v>5</v>
      </c>
      <c r="I89" s="27">
        <v>1</v>
      </c>
      <c r="J89" s="17">
        <f t="shared" si="2"/>
        <v>5.8892468538293413E-2</v>
      </c>
      <c r="K89" s="17">
        <f t="shared" si="3"/>
        <v>0.17912727582691401</v>
      </c>
      <c r="L89" s="38">
        <v>150</v>
      </c>
    </row>
    <row r="90" spans="1:12" x14ac:dyDescent="0.2">
      <c r="A90" s="30" t="str">
        <f>Sheet1!H69</f>
        <v>FK180310 - 59 - 1 - 5</v>
      </c>
      <c r="B90" t="s">
        <v>43</v>
      </c>
      <c r="C90">
        <v>59</v>
      </c>
      <c r="D90" s="2">
        <v>1</v>
      </c>
      <c r="E90">
        <v>5</v>
      </c>
      <c r="F90" s="36" t="s">
        <v>100</v>
      </c>
      <c r="G90" s="36">
        <v>20.2</v>
      </c>
      <c r="H90" s="27">
        <v>5</v>
      </c>
      <c r="I90" s="27">
        <v>1</v>
      </c>
      <c r="J90" s="17">
        <f t="shared" si="2"/>
        <v>0.11990083414981895</v>
      </c>
      <c r="K90" s="17">
        <f t="shared" si="3"/>
        <v>0.46931470949934645</v>
      </c>
      <c r="L90" s="38">
        <v>125</v>
      </c>
    </row>
    <row r="91" spans="1:12" x14ac:dyDescent="0.2">
      <c r="A91" s="30" t="str">
        <f>Sheet1!H70</f>
        <v>FK180310 - 59 - 1 - 9</v>
      </c>
      <c r="B91" t="s">
        <v>43</v>
      </c>
      <c r="C91">
        <v>59</v>
      </c>
      <c r="D91" s="2">
        <v>1</v>
      </c>
      <c r="E91">
        <v>9</v>
      </c>
      <c r="F91" s="36" t="s">
        <v>101</v>
      </c>
      <c r="G91" s="36">
        <v>39.1</v>
      </c>
      <c r="H91" s="27">
        <v>5</v>
      </c>
      <c r="I91" s="27">
        <v>1</v>
      </c>
      <c r="J91" s="17">
        <f t="shared" si="2"/>
        <v>0.36146575001048353</v>
      </c>
      <c r="K91" s="17">
        <f t="shared" si="3"/>
        <v>0.77904552507280189</v>
      </c>
      <c r="L91" s="38">
        <v>100</v>
      </c>
    </row>
    <row r="92" spans="1:12" x14ac:dyDescent="0.2">
      <c r="A92" s="30" t="str">
        <f>Sheet1!H71</f>
        <v>FK180310 - 59 - 1 - 11</v>
      </c>
      <c r="B92" t="s">
        <v>43</v>
      </c>
      <c r="C92">
        <v>59</v>
      </c>
      <c r="D92" s="2">
        <v>1</v>
      </c>
      <c r="E92">
        <v>11</v>
      </c>
      <c r="F92" s="36" t="s">
        <v>102</v>
      </c>
      <c r="G92" s="36" t="s">
        <v>84</v>
      </c>
      <c r="H92" s="27">
        <v>5</v>
      </c>
      <c r="I92" s="27">
        <v>1</v>
      </c>
      <c r="J92" s="17">
        <f t="shared" si="2"/>
        <v>0.23627517317758431</v>
      </c>
      <c r="K92" s="17">
        <f t="shared" si="3"/>
        <v>0.28876838056919674</v>
      </c>
      <c r="L92" s="38">
        <v>75</v>
      </c>
    </row>
    <row r="93" spans="1:12" x14ac:dyDescent="0.2">
      <c r="A93" s="30" t="str">
        <f>Sheet1!H72</f>
        <v>FK180310 - 59 - 1 - 13</v>
      </c>
      <c r="B93" t="s">
        <v>43</v>
      </c>
      <c r="C93">
        <v>59</v>
      </c>
      <c r="D93" s="2">
        <v>1</v>
      </c>
      <c r="E93">
        <v>13</v>
      </c>
      <c r="F93" s="36" t="s">
        <v>103</v>
      </c>
      <c r="G93" s="36">
        <v>9.84</v>
      </c>
      <c r="H93" s="27">
        <v>5</v>
      </c>
      <c r="I93" s="27">
        <v>1</v>
      </c>
      <c r="J93" s="17">
        <f t="shared" si="2"/>
        <v>0.1421177534187559</v>
      </c>
      <c r="K93" s="17">
        <f t="shared" si="3"/>
        <v>0.14490605596281769</v>
      </c>
      <c r="L93" s="38">
        <v>45</v>
      </c>
    </row>
    <row r="94" spans="1:12" x14ac:dyDescent="0.2">
      <c r="A94" s="30" t="str">
        <f>Sheet1!H73</f>
        <v>FK180310 - 59 - 1 - 15</v>
      </c>
      <c r="B94" t="s">
        <v>43</v>
      </c>
      <c r="C94">
        <v>59</v>
      </c>
      <c r="D94" s="2">
        <v>1</v>
      </c>
      <c r="E94">
        <v>15</v>
      </c>
      <c r="F94" s="36" t="s">
        <v>104</v>
      </c>
      <c r="G94" s="36">
        <v>8.83</v>
      </c>
      <c r="H94" s="27">
        <v>5</v>
      </c>
      <c r="I94" s="27">
        <v>1</v>
      </c>
      <c r="J94" s="17">
        <f t="shared" si="2"/>
        <v>0.12642485012561791</v>
      </c>
      <c r="K94" s="17">
        <f t="shared" si="3"/>
        <v>0.13113818207349751</v>
      </c>
      <c r="L94" s="38">
        <v>25</v>
      </c>
    </row>
    <row r="95" spans="1:12" x14ac:dyDescent="0.2">
      <c r="A95" s="30" t="str">
        <f>Sheet1!H74</f>
        <v>FK180310 - 59 - 1 - 19</v>
      </c>
      <c r="B95" t="s">
        <v>43</v>
      </c>
      <c r="C95">
        <v>59</v>
      </c>
      <c r="D95" s="2">
        <v>1</v>
      </c>
      <c r="E95">
        <v>19</v>
      </c>
      <c r="F95" s="36" t="s">
        <v>138</v>
      </c>
      <c r="G95" s="36">
        <v>7.79</v>
      </c>
      <c r="H95" s="27">
        <v>5</v>
      </c>
      <c r="I95" s="27">
        <v>1</v>
      </c>
      <c r="J95" s="17">
        <f t="shared" si="2"/>
        <v>0.11478741622284135</v>
      </c>
      <c r="K95" s="17">
        <f t="shared" si="3"/>
        <v>0.11243976620423776</v>
      </c>
      <c r="L95" s="38">
        <v>5</v>
      </c>
    </row>
    <row r="96" spans="1:12" x14ac:dyDescent="0.2">
      <c r="A96" s="30" t="str">
        <f>Sheet1!H75</f>
        <v>FK180310 - 66 - 1 - 13</v>
      </c>
      <c r="B96" t="s">
        <v>43</v>
      </c>
      <c r="C96">
        <v>66</v>
      </c>
      <c r="D96" s="2">
        <v>1</v>
      </c>
      <c r="E96">
        <v>13</v>
      </c>
      <c r="F96" s="36" t="s">
        <v>105</v>
      </c>
      <c r="G96" s="36" t="s">
        <v>176</v>
      </c>
      <c r="H96" s="27">
        <v>5</v>
      </c>
      <c r="I96" s="27">
        <v>1</v>
      </c>
      <c r="J96" s="17">
        <f t="shared" si="2"/>
        <v>4.7607684147722221E-3</v>
      </c>
      <c r="K96" s="17">
        <f t="shared" si="3"/>
        <v>3.1117207757924481E-2</v>
      </c>
      <c r="L96" s="38">
        <v>175</v>
      </c>
    </row>
    <row r="97" spans="1:12" x14ac:dyDescent="0.2">
      <c r="A97" s="30" t="str">
        <f>Sheet1!H76</f>
        <v>FK180310 - 66 - 1 - 14</v>
      </c>
      <c r="B97" t="s">
        <v>43</v>
      </c>
      <c r="C97">
        <v>66</v>
      </c>
      <c r="D97" s="2">
        <v>1</v>
      </c>
      <c r="E97">
        <v>14</v>
      </c>
      <c r="F97" s="36" t="s">
        <v>106</v>
      </c>
      <c r="G97" s="36" t="s">
        <v>177</v>
      </c>
      <c r="H97" s="27">
        <v>5</v>
      </c>
      <c r="I97" s="27">
        <v>1</v>
      </c>
      <c r="J97" s="17">
        <f t="shared" si="2"/>
        <v>4.1965291952436638E-2</v>
      </c>
      <c r="K97" s="17">
        <f t="shared" si="3"/>
        <v>0.12575695438334064</v>
      </c>
      <c r="L97" s="38">
        <v>150</v>
      </c>
    </row>
    <row r="98" spans="1:12" x14ac:dyDescent="0.2">
      <c r="A98" s="30" t="str">
        <f>Sheet1!H77</f>
        <v>FK180310 - 66 - 1 - 15</v>
      </c>
      <c r="B98" t="s">
        <v>43</v>
      </c>
      <c r="C98">
        <v>66</v>
      </c>
      <c r="D98" s="2">
        <v>1</v>
      </c>
      <c r="E98">
        <v>15</v>
      </c>
      <c r="F98" s="36" t="s">
        <v>107</v>
      </c>
      <c r="G98" s="36" t="s">
        <v>178</v>
      </c>
      <c r="H98" s="27">
        <v>5</v>
      </c>
      <c r="I98" s="27">
        <v>1</v>
      </c>
      <c r="J98" s="17">
        <f t="shared" si="2"/>
        <v>0.14987604268727367</v>
      </c>
      <c r="K98" s="17">
        <f t="shared" si="3"/>
        <v>0.53268057718354167</v>
      </c>
      <c r="L98" s="38">
        <v>125</v>
      </c>
    </row>
    <row r="99" spans="1:12" x14ac:dyDescent="0.2">
      <c r="A99" s="30" t="str">
        <f>Sheet1!H78</f>
        <v>FK180310 - 66 - 1 - 17</v>
      </c>
      <c r="B99" t="s">
        <v>43</v>
      </c>
      <c r="C99">
        <v>66</v>
      </c>
      <c r="D99" s="2">
        <v>1</v>
      </c>
      <c r="E99">
        <v>17</v>
      </c>
      <c r="F99" s="36" t="s">
        <v>108</v>
      </c>
      <c r="G99" s="36" t="s">
        <v>179</v>
      </c>
      <c r="H99" s="27">
        <v>5</v>
      </c>
      <c r="I99" s="27">
        <v>1</v>
      </c>
      <c r="J99" s="17">
        <f t="shared" si="2"/>
        <v>0.32443755122892182</v>
      </c>
      <c r="K99" s="17">
        <f t="shared" si="3"/>
        <v>0.72856646489656696</v>
      </c>
      <c r="L99" s="38">
        <v>100</v>
      </c>
    </row>
    <row r="100" spans="1:12" x14ac:dyDescent="0.2">
      <c r="A100" s="30" t="str">
        <f>Sheet1!H79</f>
        <v>FK180310 - 66 - 1 - 18</v>
      </c>
      <c r="B100" t="s">
        <v>43</v>
      </c>
      <c r="C100">
        <v>66</v>
      </c>
      <c r="D100" s="2">
        <v>1</v>
      </c>
      <c r="E100">
        <v>18</v>
      </c>
      <c r="F100" s="36" t="s">
        <v>109</v>
      </c>
      <c r="G100" s="36" t="s">
        <v>57</v>
      </c>
      <c r="H100" s="27">
        <v>5</v>
      </c>
      <c r="I100" s="27">
        <v>1</v>
      </c>
      <c r="J100" s="17">
        <f t="shared" si="2"/>
        <v>0.19043073659088885</v>
      </c>
      <c r="K100" s="17">
        <f t="shared" si="3"/>
        <v>0.22377028914268277</v>
      </c>
      <c r="L100" s="38">
        <v>75</v>
      </c>
    </row>
    <row r="101" spans="1:12" x14ac:dyDescent="0.2">
      <c r="A101" s="30" t="str">
        <f>Sheet1!H80</f>
        <v>FK180310 - 66 - 1 - 19</v>
      </c>
      <c r="B101" t="s">
        <v>43</v>
      </c>
      <c r="C101">
        <v>66</v>
      </c>
      <c r="D101" s="2">
        <v>1</v>
      </c>
      <c r="E101">
        <v>19</v>
      </c>
      <c r="F101" s="36" t="s">
        <v>110</v>
      </c>
      <c r="G101" s="36" t="s">
        <v>180</v>
      </c>
      <c r="H101" s="27">
        <v>5</v>
      </c>
      <c r="I101" s="27">
        <v>1</v>
      </c>
      <c r="J101" s="17">
        <f t="shared" si="2"/>
        <v>0.13206724232090347</v>
      </c>
      <c r="K101" s="17">
        <f t="shared" si="3"/>
        <v>0.14533076857531249</v>
      </c>
      <c r="L101" s="38">
        <v>45</v>
      </c>
    </row>
    <row r="102" spans="1:12" x14ac:dyDescent="0.2">
      <c r="A102" s="30" t="str">
        <f>Sheet1!H81</f>
        <v>FK180310 - 66 - 1 - 20</v>
      </c>
      <c r="B102" t="s">
        <v>43</v>
      </c>
      <c r="C102">
        <v>66</v>
      </c>
      <c r="D102" s="2">
        <v>1</v>
      </c>
      <c r="E102">
        <v>20</v>
      </c>
      <c r="F102" s="36" t="s">
        <v>111</v>
      </c>
      <c r="G102" s="36" t="s">
        <v>181</v>
      </c>
      <c r="H102" s="27">
        <v>5</v>
      </c>
      <c r="I102" s="27">
        <v>1</v>
      </c>
      <c r="J102" s="17">
        <f t="shared" si="2"/>
        <v>0.1096739982958638</v>
      </c>
      <c r="K102" s="17">
        <f t="shared" si="3"/>
        <v>0.11434458463609613</v>
      </c>
      <c r="L102" s="38">
        <v>25</v>
      </c>
    </row>
    <row r="103" spans="1:12" x14ac:dyDescent="0.2">
      <c r="A103" s="30" t="str">
        <f>Sheet1!H82</f>
        <v>FK180310 - 66 - 1 - 24</v>
      </c>
      <c r="B103" t="s">
        <v>43</v>
      </c>
      <c r="C103">
        <v>66</v>
      </c>
      <c r="D103" s="2">
        <v>1</v>
      </c>
      <c r="E103">
        <v>24</v>
      </c>
      <c r="F103" s="36" t="s">
        <v>49</v>
      </c>
      <c r="G103" s="36" t="s">
        <v>182</v>
      </c>
      <c r="H103" s="27">
        <v>5</v>
      </c>
      <c r="I103" s="27">
        <v>1</v>
      </c>
      <c r="J103" s="17">
        <f t="shared" si="2"/>
        <v>0.1017393842712434</v>
      </c>
      <c r="K103" s="17">
        <f t="shared" si="3"/>
        <v>0.10040238392126727</v>
      </c>
      <c r="L103" s="38">
        <v>5</v>
      </c>
    </row>
    <row r="104" spans="1:12" x14ac:dyDescent="0.2">
      <c r="A104" s="30" t="str">
        <f>Sheet1!H83</f>
        <v>FK180310 - 71 - 1 - 3</v>
      </c>
      <c r="B104" t="s">
        <v>43</v>
      </c>
      <c r="C104">
        <v>71</v>
      </c>
      <c r="D104" s="2">
        <v>1</v>
      </c>
      <c r="E104">
        <v>3</v>
      </c>
      <c r="F104" s="36" t="s">
        <v>112</v>
      </c>
      <c r="G104" s="36" t="s">
        <v>183</v>
      </c>
      <c r="H104" s="27">
        <v>5</v>
      </c>
      <c r="I104" s="27">
        <v>1</v>
      </c>
      <c r="J104" s="17">
        <f t="shared" si="2"/>
        <v>1.9748372683499587E-2</v>
      </c>
      <c r="K104" s="17">
        <f t="shared" si="3"/>
        <v>4.7923907577196646E-2</v>
      </c>
      <c r="L104" s="38">
        <v>175</v>
      </c>
    </row>
    <row r="105" spans="1:12" x14ac:dyDescent="0.2">
      <c r="A105" s="30" t="str">
        <f>Sheet1!H84</f>
        <v>FK180310 - 71 - 1 - 4</v>
      </c>
      <c r="B105" t="s">
        <v>43</v>
      </c>
      <c r="C105">
        <v>71</v>
      </c>
      <c r="D105" s="2">
        <v>1</v>
      </c>
      <c r="E105">
        <v>4</v>
      </c>
      <c r="F105" s="36" t="s">
        <v>51</v>
      </c>
      <c r="G105" s="36" t="s">
        <v>184</v>
      </c>
      <c r="H105" s="27">
        <v>5</v>
      </c>
      <c r="I105" s="27">
        <v>1</v>
      </c>
      <c r="J105" s="17">
        <f t="shared" si="2"/>
        <v>4.6197086098900823E-2</v>
      </c>
      <c r="K105" s="17">
        <f t="shared" si="3"/>
        <v>0.16907077093727943</v>
      </c>
      <c r="L105" s="38">
        <v>150</v>
      </c>
    </row>
    <row r="106" spans="1:12" x14ac:dyDescent="0.2">
      <c r="A106" s="30" t="str">
        <f>Sheet1!H85</f>
        <v>FK180310 - 71 - 1 - 7</v>
      </c>
      <c r="B106" t="s">
        <v>43</v>
      </c>
      <c r="C106">
        <v>71</v>
      </c>
      <c r="D106" s="2">
        <v>1</v>
      </c>
      <c r="E106">
        <v>7</v>
      </c>
      <c r="F106" s="36" t="s">
        <v>113</v>
      </c>
      <c r="G106" s="36" t="s">
        <v>185</v>
      </c>
      <c r="H106" s="27">
        <v>5</v>
      </c>
      <c r="I106" s="27">
        <v>1</v>
      </c>
      <c r="J106" s="17">
        <f t="shared" si="2"/>
        <v>0.17456150854164817</v>
      </c>
      <c r="K106" s="17">
        <f t="shared" si="3"/>
        <v>0.6042530961827437</v>
      </c>
      <c r="L106" s="38">
        <v>125</v>
      </c>
    </row>
    <row r="107" spans="1:12" x14ac:dyDescent="0.2">
      <c r="A107" s="30" t="str">
        <f>Sheet1!H86</f>
        <v>FK180310 - 71 - 1 - 12</v>
      </c>
      <c r="B107" t="s">
        <v>43</v>
      </c>
      <c r="C107">
        <v>71</v>
      </c>
      <c r="D107" s="2">
        <v>1</v>
      </c>
      <c r="E107">
        <v>12</v>
      </c>
      <c r="F107" s="36" t="s">
        <v>114</v>
      </c>
      <c r="G107" s="36" t="s">
        <v>186</v>
      </c>
      <c r="H107" s="27">
        <v>5</v>
      </c>
      <c r="I107" s="27">
        <v>1</v>
      </c>
      <c r="J107" s="17">
        <f t="shared" si="2"/>
        <v>0.32972729391200212</v>
      </c>
      <c r="K107" s="17">
        <f t="shared" si="3"/>
        <v>0.8166177984351366</v>
      </c>
      <c r="L107" s="38">
        <v>100</v>
      </c>
    </row>
    <row r="108" spans="1:12" x14ac:dyDescent="0.2">
      <c r="A108" s="30" t="str">
        <f>Sheet1!H87</f>
        <v>FK180310 - 71 - 1 - 15</v>
      </c>
      <c r="B108" t="s">
        <v>43</v>
      </c>
      <c r="C108">
        <v>71</v>
      </c>
      <c r="D108" s="2">
        <v>1</v>
      </c>
      <c r="E108">
        <v>15</v>
      </c>
      <c r="F108" s="36" t="s">
        <v>109</v>
      </c>
      <c r="G108" s="36" t="s">
        <v>45</v>
      </c>
      <c r="H108" s="27">
        <v>5</v>
      </c>
      <c r="I108" s="27">
        <v>1</v>
      </c>
      <c r="J108" s="17">
        <f t="shared" si="2"/>
        <v>0.1763247561026749</v>
      </c>
      <c r="K108" s="17">
        <f t="shared" si="3"/>
        <v>0.26121153868630936</v>
      </c>
      <c r="L108" s="38">
        <v>75</v>
      </c>
    </row>
    <row r="109" spans="1:12" x14ac:dyDescent="0.2">
      <c r="A109" s="30" t="str">
        <f>Sheet1!H88</f>
        <v>FK180310 - 71 - 1 - 17</v>
      </c>
      <c r="B109" t="s">
        <v>43</v>
      </c>
      <c r="C109">
        <v>71</v>
      </c>
      <c r="D109" s="2">
        <v>1</v>
      </c>
      <c r="E109">
        <v>17</v>
      </c>
      <c r="F109" s="36" t="s">
        <v>111</v>
      </c>
      <c r="G109" s="36" t="s">
        <v>187</v>
      </c>
      <c r="H109" s="27">
        <v>5</v>
      </c>
      <c r="I109" s="27">
        <v>1</v>
      </c>
      <c r="J109" s="17">
        <f t="shared" si="2"/>
        <v>0.10350263183227018</v>
      </c>
      <c r="K109" s="17">
        <f t="shared" si="3"/>
        <v>0.13072513131143268</v>
      </c>
      <c r="L109" s="38">
        <v>45</v>
      </c>
    </row>
    <row r="110" spans="1:12" x14ac:dyDescent="0.2">
      <c r="A110" s="30" t="str">
        <f>Sheet1!H89</f>
        <v>FK180310 - 71 - 1 - 21</v>
      </c>
      <c r="B110" t="s">
        <v>43</v>
      </c>
      <c r="C110">
        <v>71</v>
      </c>
      <c r="D110" s="2">
        <v>1</v>
      </c>
      <c r="E110">
        <v>21</v>
      </c>
      <c r="F110" s="36" t="s">
        <v>115</v>
      </c>
      <c r="G110" s="36" t="s">
        <v>188</v>
      </c>
      <c r="H110" s="27">
        <v>5</v>
      </c>
      <c r="I110" s="27">
        <v>1</v>
      </c>
      <c r="J110" s="17">
        <f t="shared" si="2"/>
        <v>9.7331265368676548E-2</v>
      </c>
      <c r="K110" s="17">
        <f t="shared" si="3"/>
        <v>0.10043513987594434</v>
      </c>
      <c r="L110" s="38">
        <v>25</v>
      </c>
    </row>
    <row r="111" spans="1:12" x14ac:dyDescent="0.2">
      <c r="A111" s="30" t="str">
        <f>Sheet1!H90</f>
        <v>FK180310 - 71 - 1 - 24</v>
      </c>
      <c r="B111" t="s">
        <v>43</v>
      </c>
      <c r="C111">
        <v>71</v>
      </c>
      <c r="D111" s="2">
        <v>1</v>
      </c>
      <c r="E111">
        <v>24</v>
      </c>
      <c r="F111" s="36" t="s">
        <v>116</v>
      </c>
      <c r="G111" s="36" t="s">
        <v>189</v>
      </c>
      <c r="H111" s="27">
        <v>5</v>
      </c>
      <c r="I111" s="27">
        <v>1</v>
      </c>
      <c r="J111" s="17">
        <f t="shared" si="2"/>
        <v>7.5466995611944837E-2</v>
      </c>
      <c r="K111" s="17">
        <f t="shared" si="3"/>
        <v>8.0004234469740879E-2</v>
      </c>
      <c r="L111" s="38">
        <v>5</v>
      </c>
    </row>
    <row r="112" spans="1:12" x14ac:dyDescent="0.2">
      <c r="A112" s="30" t="str">
        <f>Sheet1!H91</f>
        <v>FK180310 - 72 - 1 - 3</v>
      </c>
      <c r="B112" t="s">
        <v>43</v>
      </c>
      <c r="C112">
        <v>72</v>
      </c>
      <c r="D112" s="2">
        <v>1</v>
      </c>
      <c r="E112">
        <v>3</v>
      </c>
      <c r="F112" s="36" t="s">
        <v>117</v>
      </c>
      <c r="G112" s="36" t="s">
        <v>190</v>
      </c>
      <c r="H112" s="27">
        <v>5</v>
      </c>
      <c r="I112" s="27">
        <v>1</v>
      </c>
      <c r="J112" s="17">
        <f t="shared" si="2"/>
        <v>5.48369991479319E-2</v>
      </c>
      <c r="K112" s="17">
        <f t="shared" si="3"/>
        <v>0.21614381275804564</v>
      </c>
      <c r="L112" s="38">
        <v>175</v>
      </c>
    </row>
    <row r="113" spans="1:12" x14ac:dyDescent="0.2">
      <c r="A113" s="30" t="str">
        <f>Sheet1!H92</f>
        <v>FK180310 - 72 - 1 - 4</v>
      </c>
      <c r="B113" t="s">
        <v>43</v>
      </c>
      <c r="C113">
        <v>72</v>
      </c>
      <c r="D113" s="2">
        <v>1</v>
      </c>
      <c r="E113">
        <v>4</v>
      </c>
      <c r="F113" s="36" t="s">
        <v>118</v>
      </c>
      <c r="G113" s="36" t="s">
        <v>191</v>
      </c>
      <c r="H113" s="27">
        <v>5</v>
      </c>
      <c r="I113" s="27">
        <v>1</v>
      </c>
      <c r="J113" s="17">
        <f t="shared" si="2"/>
        <v>8.8162378051337448E-2</v>
      </c>
      <c r="K113" s="17">
        <f t="shared" si="3"/>
        <v>0.38145991168883892</v>
      </c>
      <c r="L113" s="38">
        <v>150</v>
      </c>
    </row>
    <row r="114" spans="1:12" x14ac:dyDescent="0.2">
      <c r="A114" s="30" t="str">
        <f>Sheet1!H93</f>
        <v>FK180310 - 72 - 1 - 10</v>
      </c>
      <c r="B114" t="s">
        <v>43</v>
      </c>
      <c r="C114">
        <v>72</v>
      </c>
      <c r="D114" s="2">
        <v>1</v>
      </c>
      <c r="E114">
        <v>10</v>
      </c>
      <c r="F114" s="36" t="s">
        <v>119</v>
      </c>
      <c r="G114" s="36" t="s">
        <v>192</v>
      </c>
      <c r="H114" s="27">
        <v>5</v>
      </c>
      <c r="I114" s="27">
        <v>1</v>
      </c>
      <c r="J114" s="17">
        <f t="shared" si="2"/>
        <v>0.2891726000083869</v>
      </c>
      <c r="K114" s="17">
        <f t="shared" si="3"/>
        <v>0.51881109103527057</v>
      </c>
      <c r="L114" s="38">
        <v>125</v>
      </c>
    </row>
    <row r="115" spans="1:12" x14ac:dyDescent="0.2">
      <c r="A115" s="30" t="str">
        <f>Sheet1!H94</f>
        <v>FK180310 - 72 - 1 - 13</v>
      </c>
      <c r="B115" t="s">
        <v>43</v>
      </c>
      <c r="C115">
        <v>72</v>
      </c>
      <c r="D115" s="2">
        <v>1</v>
      </c>
      <c r="E115">
        <v>13</v>
      </c>
      <c r="F115" s="36" t="s">
        <v>120</v>
      </c>
      <c r="G115" s="36" t="s">
        <v>193</v>
      </c>
      <c r="H115" s="27">
        <v>5</v>
      </c>
      <c r="I115" s="27">
        <v>1</v>
      </c>
      <c r="J115" s="17">
        <f t="shared" si="2"/>
        <v>0.20982645976218309</v>
      </c>
      <c r="K115" s="17">
        <f t="shared" si="3"/>
        <v>0.30063255082496521</v>
      </c>
      <c r="L115" s="38">
        <v>100</v>
      </c>
    </row>
    <row r="116" spans="1:12" x14ac:dyDescent="0.2">
      <c r="A116" s="30" t="str">
        <f>Sheet1!H95</f>
        <v>FK180310 - 72 - 1 - 14</v>
      </c>
      <c r="B116" t="s">
        <v>43</v>
      </c>
      <c r="C116">
        <v>72</v>
      </c>
      <c r="D116" s="2">
        <v>1</v>
      </c>
      <c r="E116">
        <v>14</v>
      </c>
      <c r="F116" s="36" t="s">
        <v>121</v>
      </c>
      <c r="G116" s="36" t="s">
        <v>49</v>
      </c>
      <c r="H116" s="27">
        <v>5</v>
      </c>
      <c r="I116" s="27">
        <v>1</v>
      </c>
      <c r="J116" s="17">
        <f t="shared" si="2"/>
        <v>0.17103501341959465</v>
      </c>
      <c r="K116" s="17">
        <f t="shared" si="3"/>
        <v>0.1994123828350787</v>
      </c>
      <c r="L116" s="38">
        <v>75</v>
      </c>
    </row>
    <row r="117" spans="1:12" x14ac:dyDescent="0.2">
      <c r="A117" s="30" t="str">
        <f>Sheet1!H96</f>
        <v>FK180310 - 72 - 1 - 17</v>
      </c>
      <c r="B117" t="s">
        <v>43</v>
      </c>
      <c r="C117">
        <v>72</v>
      </c>
      <c r="D117" s="2">
        <v>1</v>
      </c>
      <c r="E117">
        <v>17</v>
      </c>
      <c r="F117" s="36" t="s">
        <v>122</v>
      </c>
      <c r="G117" s="36" t="s">
        <v>194</v>
      </c>
      <c r="H117" s="27">
        <v>5</v>
      </c>
      <c r="I117" s="27">
        <v>1</v>
      </c>
      <c r="J117" s="17">
        <f t="shared" si="2"/>
        <v>0.11990083414981891</v>
      </c>
      <c r="K117" s="17">
        <f t="shared" si="3"/>
        <v>0.13678712545971852</v>
      </c>
      <c r="L117" s="38">
        <v>45</v>
      </c>
    </row>
    <row r="118" spans="1:12" x14ac:dyDescent="0.2">
      <c r="A118" s="30" t="str">
        <f>Sheet1!H97</f>
        <v>FK180310 - 72 - 1 - 21</v>
      </c>
      <c r="B118" t="s">
        <v>43</v>
      </c>
      <c r="C118">
        <v>72</v>
      </c>
      <c r="D118" s="2">
        <v>1</v>
      </c>
      <c r="E118">
        <v>21</v>
      </c>
      <c r="F118" s="36" t="s">
        <v>92</v>
      </c>
      <c r="G118" s="36" t="s">
        <v>195</v>
      </c>
      <c r="H118" s="27">
        <v>5</v>
      </c>
      <c r="I118" s="27">
        <v>1</v>
      </c>
      <c r="J118" s="17">
        <f t="shared" si="2"/>
        <v>9.7154940612573848E-2</v>
      </c>
      <c r="K118" s="17">
        <f t="shared" si="3"/>
        <v>9.7986246863313156E-2</v>
      </c>
      <c r="L118" s="38">
        <v>25</v>
      </c>
    </row>
    <row r="119" spans="1:12" x14ac:dyDescent="0.2">
      <c r="A119" s="30" t="str">
        <f>Sheet1!H98</f>
        <v>FK180310 - 72 - 1 - 24</v>
      </c>
      <c r="B119" t="s">
        <v>43</v>
      </c>
      <c r="C119">
        <v>72</v>
      </c>
      <c r="D119" s="2">
        <v>1</v>
      </c>
      <c r="E119">
        <v>24</v>
      </c>
      <c r="F119" s="36" t="s">
        <v>123</v>
      </c>
      <c r="G119" s="36" t="s">
        <v>196</v>
      </c>
      <c r="H119" s="27">
        <v>5</v>
      </c>
      <c r="I119" s="27">
        <v>1</v>
      </c>
      <c r="J119" s="17">
        <f t="shared" si="2"/>
        <v>9.1159898905082901E-2</v>
      </c>
      <c r="K119" s="17">
        <f t="shared" si="3"/>
        <v>8.4729691600088725E-2</v>
      </c>
      <c r="L119" s="38">
        <v>5</v>
      </c>
    </row>
    <row r="120" spans="1:12" x14ac:dyDescent="0.2">
      <c r="A120" s="30" t="str">
        <f>Sheet1!H99</f>
        <v>FK180310 - 73 - 1 - 3</v>
      </c>
      <c r="B120" t="s">
        <v>43</v>
      </c>
      <c r="C120">
        <v>73</v>
      </c>
      <c r="D120" s="2">
        <v>1</v>
      </c>
      <c r="E120">
        <v>3</v>
      </c>
      <c r="F120" s="36" t="s">
        <v>124</v>
      </c>
      <c r="G120" s="36" t="s">
        <v>197</v>
      </c>
      <c r="H120" s="27">
        <v>5</v>
      </c>
      <c r="I120" s="27">
        <v>1</v>
      </c>
      <c r="J120" s="17">
        <f t="shared" si="2"/>
        <v>4.6373410855003482E-2</v>
      </c>
      <c r="K120" s="17">
        <f t="shared" si="3"/>
        <v>0.11843192684884725</v>
      </c>
      <c r="L120" s="38">
        <v>175</v>
      </c>
    </row>
    <row r="121" spans="1:12" x14ac:dyDescent="0.2">
      <c r="A121" s="30" t="str">
        <f>Sheet1!H100</f>
        <v>FK180310 - 73 - 1 - 4</v>
      </c>
      <c r="B121" t="s">
        <v>43</v>
      </c>
      <c r="C121">
        <v>73</v>
      </c>
      <c r="D121" s="2">
        <v>1</v>
      </c>
      <c r="E121">
        <v>4</v>
      </c>
      <c r="F121" s="36" t="s">
        <v>79</v>
      </c>
      <c r="G121" s="36" t="s">
        <v>198</v>
      </c>
      <c r="H121" s="27">
        <v>5</v>
      </c>
      <c r="I121" s="27">
        <v>1</v>
      </c>
      <c r="J121" s="17">
        <f t="shared" si="2"/>
        <v>0.13048031951597938</v>
      </c>
      <c r="K121" s="17">
        <f t="shared" si="3"/>
        <v>0.42373232055006732</v>
      </c>
      <c r="L121" s="38">
        <v>150</v>
      </c>
    </row>
    <row r="122" spans="1:12" x14ac:dyDescent="0.2">
      <c r="A122" s="30" t="str">
        <f>Sheet1!H101</f>
        <v>FK180310 - 73 - 1 - 10</v>
      </c>
      <c r="B122" t="s">
        <v>43</v>
      </c>
      <c r="C122">
        <v>73</v>
      </c>
      <c r="D122" s="2">
        <v>1</v>
      </c>
      <c r="E122">
        <v>10</v>
      </c>
      <c r="F122" s="36" t="s">
        <v>125</v>
      </c>
      <c r="G122" s="36" t="s">
        <v>199</v>
      </c>
      <c r="H122" s="27">
        <v>5</v>
      </c>
      <c r="I122" s="27">
        <v>1</v>
      </c>
      <c r="J122" s="17">
        <f t="shared" si="2"/>
        <v>0.26625038171503906</v>
      </c>
      <c r="K122" s="17">
        <f t="shared" si="3"/>
        <v>0.42797387268348264</v>
      </c>
      <c r="L122" s="38">
        <v>125</v>
      </c>
    </row>
    <row r="123" spans="1:12" x14ac:dyDescent="0.2">
      <c r="A123" s="30" t="str">
        <f>Sheet1!H102</f>
        <v>FK180310 - 73 - 1 - 13</v>
      </c>
      <c r="B123" t="s">
        <v>43</v>
      </c>
      <c r="C123">
        <v>73</v>
      </c>
      <c r="D123" s="2">
        <v>1</v>
      </c>
      <c r="E123">
        <v>13</v>
      </c>
      <c r="F123" s="36" t="s">
        <v>126</v>
      </c>
      <c r="G123" s="36" t="s">
        <v>200</v>
      </c>
      <c r="H123" s="27">
        <v>5</v>
      </c>
      <c r="I123" s="27">
        <v>1</v>
      </c>
      <c r="J123" s="17">
        <f t="shared" si="2"/>
        <v>0.23098543049450412</v>
      </c>
      <c r="K123" s="17">
        <f t="shared" si="3"/>
        <v>0.39906683400163317</v>
      </c>
      <c r="L123" s="38">
        <v>100</v>
      </c>
    </row>
    <row r="124" spans="1:12" x14ac:dyDescent="0.2">
      <c r="A124" s="30" t="str">
        <f>Sheet1!H103</f>
        <v>FK180310 - 73 - 1 - 14</v>
      </c>
      <c r="B124" t="s">
        <v>43</v>
      </c>
      <c r="C124">
        <v>73</v>
      </c>
      <c r="D124" s="2">
        <v>1</v>
      </c>
      <c r="E124">
        <v>14</v>
      </c>
      <c r="F124" s="36" t="s">
        <v>127</v>
      </c>
      <c r="G124" s="36" t="s">
        <v>201</v>
      </c>
      <c r="H124" s="27">
        <v>5</v>
      </c>
      <c r="I124" s="27">
        <v>1</v>
      </c>
      <c r="J124" s="17">
        <f t="shared" si="2"/>
        <v>0.20806321220115639</v>
      </c>
      <c r="K124" s="17">
        <f t="shared" si="3"/>
        <v>0.31114652428177164</v>
      </c>
      <c r="L124" s="38">
        <v>75</v>
      </c>
    </row>
    <row r="125" spans="1:12" x14ac:dyDescent="0.2">
      <c r="A125" s="30" t="str">
        <f>Sheet1!H104</f>
        <v>FK180310 - 73 - 1 - 17</v>
      </c>
      <c r="B125" t="s">
        <v>43</v>
      </c>
      <c r="C125">
        <v>73</v>
      </c>
      <c r="D125" s="2">
        <v>1</v>
      </c>
      <c r="E125">
        <v>17</v>
      </c>
      <c r="F125" s="36" t="s">
        <v>80</v>
      </c>
      <c r="G125" s="36" t="s">
        <v>202</v>
      </c>
      <c r="H125" s="27">
        <v>5</v>
      </c>
      <c r="I125" s="27">
        <v>1</v>
      </c>
      <c r="J125" s="17">
        <f t="shared" si="2"/>
        <v>0.12677749963782325</v>
      </c>
      <c r="K125" s="17">
        <f t="shared" si="3"/>
        <v>6.6030160932522466E-2</v>
      </c>
      <c r="L125" s="38">
        <v>45</v>
      </c>
    </row>
    <row r="126" spans="1:12" x14ac:dyDescent="0.2">
      <c r="A126" s="30" t="str">
        <f>Sheet1!H105</f>
        <v>FK180310 - 73 - 1 - 21</v>
      </c>
      <c r="B126" t="s">
        <v>43</v>
      </c>
      <c r="C126">
        <v>73</v>
      </c>
      <c r="D126" s="2">
        <v>1</v>
      </c>
      <c r="E126">
        <v>21</v>
      </c>
      <c r="F126" s="36" t="s">
        <v>128</v>
      </c>
      <c r="G126" s="36" t="s">
        <v>203</v>
      </c>
      <c r="H126" s="27">
        <v>5</v>
      </c>
      <c r="I126" s="27">
        <v>1</v>
      </c>
      <c r="J126" s="17">
        <f t="shared" si="2"/>
        <v>8.5341181953694653E-2</v>
      </c>
      <c r="K126" s="17">
        <f t="shared" si="3"/>
        <v>9.1423481141054974E-2</v>
      </c>
      <c r="L126" s="38">
        <v>25</v>
      </c>
    </row>
    <row r="127" spans="1:12" x14ac:dyDescent="0.2">
      <c r="A127" s="30" t="str">
        <f>Sheet1!H106</f>
        <v>FK180310 - 73 - 1 - 24</v>
      </c>
      <c r="B127" t="s">
        <v>43</v>
      </c>
      <c r="C127">
        <v>73</v>
      </c>
      <c r="D127" s="2">
        <v>1</v>
      </c>
      <c r="E127">
        <v>24</v>
      </c>
      <c r="F127" s="36" t="s">
        <v>129</v>
      </c>
      <c r="G127" s="36" t="s">
        <v>204</v>
      </c>
      <c r="H127" s="27">
        <v>5</v>
      </c>
      <c r="I127" s="27">
        <v>1</v>
      </c>
      <c r="J127" s="17">
        <f t="shared" si="2"/>
        <v>8.9044001831850822E-2</v>
      </c>
      <c r="K127" s="17">
        <f t="shared" si="3"/>
        <v>8.742897039970618E-2</v>
      </c>
      <c r="L127" s="38">
        <v>5</v>
      </c>
    </row>
    <row r="128" spans="1:12" x14ac:dyDescent="0.2">
      <c r="A128" s="30" t="str">
        <f>Sheet1!H107</f>
        <v>FK180310 - 74 - 1 - 1</v>
      </c>
      <c r="B128" t="s">
        <v>43</v>
      </c>
      <c r="C128">
        <v>74</v>
      </c>
      <c r="D128" s="2">
        <v>1</v>
      </c>
      <c r="E128">
        <v>1</v>
      </c>
      <c r="F128" s="36" t="s">
        <v>130</v>
      </c>
      <c r="G128" s="36" t="s">
        <v>205</v>
      </c>
      <c r="H128" s="27">
        <v>5</v>
      </c>
      <c r="I128" s="27">
        <v>1</v>
      </c>
      <c r="J128" s="17">
        <f t="shared" si="2"/>
        <v>4.1612642440231259E-2</v>
      </c>
      <c r="K128" s="17">
        <f t="shared" si="3"/>
        <v>0.13136003943301383</v>
      </c>
      <c r="L128" s="38">
        <v>175</v>
      </c>
    </row>
    <row r="129" spans="1:22" x14ac:dyDescent="0.2">
      <c r="A129" s="30" t="str">
        <f>Sheet1!H108</f>
        <v>FK180310 - 74 - 1 - 3</v>
      </c>
      <c r="B129" t="s">
        <v>43</v>
      </c>
      <c r="C129">
        <v>74</v>
      </c>
      <c r="D129" s="2">
        <v>1</v>
      </c>
      <c r="E129">
        <v>3</v>
      </c>
      <c r="F129" s="36" t="s">
        <v>131</v>
      </c>
      <c r="G129" s="36" t="s">
        <v>206</v>
      </c>
      <c r="H129" s="27">
        <v>5</v>
      </c>
      <c r="I129" s="27">
        <v>1</v>
      </c>
      <c r="J129" s="17">
        <f t="shared" si="2"/>
        <v>0.14811279512624687</v>
      </c>
      <c r="K129" s="17">
        <f t="shared" si="3"/>
        <v>0.22525150976035299</v>
      </c>
      <c r="L129" s="38">
        <v>150</v>
      </c>
    </row>
    <row r="130" spans="1:22" x14ac:dyDescent="0.2">
      <c r="A130" s="30" t="str">
        <f>Sheet1!H109</f>
        <v>FK180310 - 74 - 1 - 5</v>
      </c>
      <c r="B130" t="s">
        <v>43</v>
      </c>
      <c r="C130">
        <v>74</v>
      </c>
      <c r="D130" s="2">
        <v>1</v>
      </c>
      <c r="E130">
        <v>5</v>
      </c>
      <c r="F130" s="36" t="s">
        <v>132</v>
      </c>
      <c r="G130" s="36" t="s">
        <v>207</v>
      </c>
      <c r="H130" s="27">
        <v>5</v>
      </c>
      <c r="I130" s="27">
        <v>1</v>
      </c>
      <c r="J130" s="17">
        <f t="shared" si="2"/>
        <v>0.2838828573253066</v>
      </c>
      <c r="K130" s="17">
        <f t="shared" si="3"/>
        <v>0.4132583057051416</v>
      </c>
      <c r="L130" s="38">
        <v>125</v>
      </c>
    </row>
    <row r="131" spans="1:22" x14ac:dyDescent="0.2">
      <c r="A131" s="30" t="str">
        <f>Sheet1!H110</f>
        <v>FK180310 - 74 - 1 - 9</v>
      </c>
      <c r="B131" t="s">
        <v>43</v>
      </c>
      <c r="C131">
        <v>74</v>
      </c>
      <c r="D131" s="2">
        <v>1</v>
      </c>
      <c r="E131">
        <v>9</v>
      </c>
      <c r="F131" s="36" t="s">
        <v>71</v>
      </c>
      <c r="G131" s="36" t="s">
        <v>208</v>
      </c>
      <c r="H131" s="27">
        <v>5</v>
      </c>
      <c r="I131" s="27">
        <v>1</v>
      </c>
      <c r="J131" s="17">
        <f t="shared" si="2"/>
        <v>0.19924697439602262</v>
      </c>
      <c r="K131" s="17">
        <f t="shared" si="3"/>
        <v>0.25287386355259434</v>
      </c>
      <c r="L131" s="38">
        <v>100</v>
      </c>
    </row>
    <row r="132" spans="1:22" x14ac:dyDescent="0.2">
      <c r="A132" s="30" t="str">
        <f>Sheet1!H111</f>
        <v>FK180310 - 74 - 1 - 11</v>
      </c>
      <c r="B132" t="s">
        <v>43</v>
      </c>
      <c r="C132">
        <v>74</v>
      </c>
      <c r="D132" s="2">
        <v>1</v>
      </c>
      <c r="E132">
        <v>11</v>
      </c>
      <c r="F132" s="36" t="s">
        <v>133</v>
      </c>
      <c r="G132" s="36" t="s">
        <v>209</v>
      </c>
      <c r="H132" s="27">
        <v>5</v>
      </c>
      <c r="I132" s="27">
        <v>1</v>
      </c>
      <c r="J132" s="17">
        <f t="shared" si="2"/>
        <v>0.12060613317422961</v>
      </c>
      <c r="K132" s="17">
        <f t="shared" si="3"/>
        <v>0.1290812457186841</v>
      </c>
      <c r="L132" s="38">
        <v>75</v>
      </c>
    </row>
    <row r="133" spans="1:22" x14ac:dyDescent="0.2">
      <c r="A133" s="30" t="str">
        <f>Sheet1!H112</f>
        <v>FK180310 - 74 - 1 - 13</v>
      </c>
      <c r="B133" t="s">
        <v>43</v>
      </c>
      <c r="C133">
        <v>74</v>
      </c>
      <c r="D133" s="2">
        <v>1</v>
      </c>
      <c r="E133">
        <v>13</v>
      </c>
      <c r="F133" s="36" t="s">
        <v>134</v>
      </c>
      <c r="G133" s="36" t="s">
        <v>210</v>
      </c>
      <c r="H133" s="27">
        <v>5</v>
      </c>
      <c r="I133" s="27">
        <v>1</v>
      </c>
      <c r="J133" s="17">
        <f t="shared" si="2"/>
        <v>9.4510069271033739E-2</v>
      </c>
      <c r="K133" s="17">
        <f t="shared" si="3"/>
        <v>9.3338846625036817E-2</v>
      </c>
      <c r="L133" s="38">
        <v>45</v>
      </c>
    </row>
    <row r="134" spans="1:22" x14ac:dyDescent="0.2">
      <c r="A134" s="30" t="str">
        <f>Sheet1!H113</f>
        <v>FK180310 - 74 - 1 - 18</v>
      </c>
      <c r="B134" t="s">
        <v>43</v>
      </c>
      <c r="C134">
        <v>74</v>
      </c>
      <c r="D134" s="2">
        <v>1</v>
      </c>
      <c r="E134">
        <v>18</v>
      </c>
      <c r="F134" s="36" t="s">
        <v>135</v>
      </c>
      <c r="G134" s="36" t="s">
        <v>211</v>
      </c>
      <c r="H134" s="27">
        <v>5</v>
      </c>
      <c r="I134" s="27">
        <v>1</v>
      </c>
      <c r="J134" s="17">
        <f t="shared" si="2"/>
        <v>8.6399130490310699E-2</v>
      </c>
      <c r="K134" s="17">
        <f t="shared" si="3"/>
        <v>8.5698478793356431E-2</v>
      </c>
      <c r="L134" s="38">
        <v>25</v>
      </c>
    </row>
    <row r="135" spans="1:22" x14ac:dyDescent="0.2">
      <c r="A135" s="30" t="str">
        <f>Sheet1!H114</f>
        <v>FK180310 - 74 - 1 - 23</v>
      </c>
      <c r="B135" t="s">
        <v>43</v>
      </c>
      <c r="C135">
        <v>74</v>
      </c>
      <c r="D135" s="2">
        <v>1</v>
      </c>
      <c r="E135">
        <v>23</v>
      </c>
      <c r="F135" s="36" t="s">
        <v>136</v>
      </c>
      <c r="G135" s="36" t="s">
        <v>212</v>
      </c>
      <c r="H135" s="27">
        <v>5</v>
      </c>
      <c r="I135" s="27">
        <v>1</v>
      </c>
      <c r="J135" s="17">
        <f t="shared" si="2"/>
        <v>8.6046480978105355E-2</v>
      </c>
      <c r="K135" s="17">
        <f t="shared" si="3"/>
        <v>8.0800692768093971E-2</v>
      </c>
      <c r="L135" s="38">
        <v>5</v>
      </c>
    </row>
    <row r="136" spans="1:22" x14ac:dyDescent="0.2">
      <c r="B136" s="7"/>
      <c r="E136" s="1"/>
      <c r="F136" s="1"/>
      <c r="G136" s="37"/>
      <c r="H136" s="16"/>
      <c r="I136" s="17"/>
      <c r="J136" s="17"/>
      <c r="K136" s="2"/>
      <c r="L136" s="30"/>
      <c r="M136" s="2"/>
      <c r="U136" s="30"/>
      <c r="V136" s="2"/>
    </row>
    <row r="137" spans="1:22" x14ac:dyDescent="0.2">
      <c r="B137" s="7"/>
      <c r="E137" s="1"/>
      <c r="F137" s="1"/>
      <c r="G137" s="37"/>
      <c r="H137" s="16"/>
      <c r="I137" s="17"/>
      <c r="J137" s="17"/>
      <c r="K137" s="2"/>
      <c r="L137" s="30"/>
      <c r="M137" s="2"/>
      <c r="U137" s="30"/>
      <c r="V137" s="2"/>
    </row>
    <row r="138" spans="1:22" x14ac:dyDescent="0.2">
      <c r="B138" s="7"/>
      <c r="E138" s="1"/>
      <c r="F138" s="1"/>
      <c r="G138" s="37"/>
      <c r="H138" s="16"/>
      <c r="I138" s="17"/>
      <c r="J138" s="17"/>
      <c r="K138" s="2"/>
      <c r="L138" s="30"/>
      <c r="M138" s="2"/>
      <c r="U138" s="30"/>
      <c r="V138" s="2"/>
    </row>
    <row r="139" spans="1:22" x14ac:dyDescent="0.2">
      <c r="B139" s="7"/>
      <c r="E139" s="1"/>
      <c r="F139" s="1"/>
      <c r="G139" s="37"/>
      <c r="H139" s="16"/>
      <c r="I139" s="17"/>
      <c r="J139" s="17"/>
      <c r="K139" s="2"/>
      <c r="L139" s="30"/>
      <c r="M139" s="2"/>
      <c r="U139" s="30"/>
      <c r="V139" s="2"/>
    </row>
    <row r="140" spans="1:22" x14ac:dyDescent="0.2">
      <c r="B140" s="7"/>
      <c r="E140" s="1"/>
      <c r="F140" s="1"/>
      <c r="G140" s="37"/>
      <c r="H140" s="16"/>
      <c r="I140" s="17"/>
      <c r="J140" s="17"/>
      <c r="K140" s="2"/>
      <c r="L140" s="30"/>
      <c r="M140" s="2"/>
      <c r="U140" s="30"/>
      <c r="V140" s="2"/>
    </row>
    <row r="141" spans="1:22" x14ac:dyDescent="0.2">
      <c r="B141" s="7"/>
      <c r="E141" s="1"/>
      <c r="F141" s="1"/>
      <c r="G141" s="37"/>
      <c r="H141" s="16"/>
      <c r="I141" s="17"/>
      <c r="J141" s="17"/>
      <c r="K141" s="2"/>
      <c r="L141" s="30"/>
      <c r="M141" s="2"/>
      <c r="U141" s="30"/>
      <c r="V141" s="2"/>
    </row>
    <row r="142" spans="1:22" x14ac:dyDescent="0.2">
      <c r="B142" s="7"/>
      <c r="E142" s="1"/>
      <c r="F142" s="1"/>
      <c r="G142" s="37"/>
      <c r="H142" s="16"/>
      <c r="I142" s="17"/>
      <c r="J142" s="17"/>
      <c r="K142" s="2"/>
      <c r="L142" s="30"/>
      <c r="M142" s="2"/>
      <c r="U142" s="30"/>
      <c r="V142" s="2"/>
    </row>
    <row r="143" spans="1:22" x14ac:dyDescent="0.2">
      <c r="B143" s="7"/>
      <c r="E143" s="1"/>
      <c r="F143" s="1"/>
      <c r="G143" s="37"/>
      <c r="H143" s="16"/>
      <c r="I143" s="17"/>
      <c r="J143" s="17"/>
      <c r="K143" s="2"/>
      <c r="L143" s="30"/>
      <c r="M143" s="2"/>
      <c r="U143" s="30"/>
      <c r="V143" s="2"/>
    </row>
    <row r="144" spans="1:22" x14ac:dyDescent="0.2">
      <c r="E144" s="1"/>
      <c r="F144" s="1"/>
      <c r="I144" s="24"/>
      <c r="J144" s="18"/>
      <c r="K144" s="2"/>
      <c r="L144" s="30"/>
      <c r="M144" s="2"/>
      <c r="U144" s="30"/>
      <c r="V144" s="2"/>
    </row>
    <row r="145" spans="2:22" x14ac:dyDescent="0.2">
      <c r="E145" s="1"/>
      <c r="F145" s="1"/>
      <c r="I145" s="24"/>
      <c r="J145" s="18"/>
      <c r="K145" s="2"/>
      <c r="L145" s="30"/>
      <c r="M145" s="2"/>
      <c r="U145" s="30"/>
      <c r="V145" s="2"/>
    </row>
    <row r="146" spans="2:22" x14ac:dyDescent="0.2">
      <c r="E146" s="1"/>
      <c r="F146" s="1"/>
      <c r="I146" s="24"/>
      <c r="J146" s="18"/>
      <c r="K146" s="2"/>
      <c r="L146" s="30"/>
      <c r="M146" s="2"/>
      <c r="U146" s="30"/>
      <c r="V146" s="2"/>
    </row>
    <row r="147" spans="2:22" x14ac:dyDescent="0.2">
      <c r="E147" s="1"/>
      <c r="F147" s="1"/>
      <c r="I147" s="24"/>
      <c r="J147" s="18"/>
      <c r="K147" s="2"/>
      <c r="L147" s="30"/>
      <c r="M147" s="2"/>
      <c r="U147" s="30"/>
      <c r="V147" s="2"/>
    </row>
    <row r="148" spans="2:22" x14ac:dyDescent="0.2">
      <c r="E148" s="1"/>
      <c r="F148" s="1"/>
      <c r="I148" s="24"/>
      <c r="J148" s="18"/>
      <c r="K148" s="2"/>
      <c r="L148" s="30"/>
      <c r="M148" s="2"/>
      <c r="U148" s="30"/>
      <c r="V148" s="2"/>
    </row>
    <row r="149" spans="2:22" x14ac:dyDescent="0.2">
      <c r="E149" s="1"/>
      <c r="F149" s="1"/>
      <c r="I149" s="24"/>
      <c r="J149" s="18"/>
      <c r="K149" s="2"/>
      <c r="L149" s="30"/>
      <c r="M149" s="2"/>
      <c r="U149" s="30"/>
      <c r="V149" s="2"/>
    </row>
    <row r="150" spans="2:22" x14ac:dyDescent="0.2">
      <c r="E150" s="1"/>
      <c r="F150" s="1"/>
      <c r="I150" s="24"/>
      <c r="J150" s="18"/>
      <c r="K150" s="2"/>
      <c r="L150" s="30"/>
      <c r="M150" s="2"/>
      <c r="U150" s="30"/>
      <c r="V150" s="2"/>
    </row>
    <row r="151" spans="2:22" x14ac:dyDescent="0.2">
      <c r="E151" s="1"/>
      <c r="F151" s="1"/>
      <c r="I151" s="24"/>
      <c r="J151" s="18"/>
      <c r="K151" s="2"/>
      <c r="L151" s="30"/>
      <c r="M151" s="2"/>
      <c r="U151" s="30"/>
      <c r="V151" s="2"/>
    </row>
    <row r="152" spans="2:22" x14ac:dyDescent="0.2">
      <c r="E152" s="1"/>
      <c r="F152" s="1"/>
      <c r="I152" s="24"/>
      <c r="J152" s="18"/>
      <c r="K152" s="2"/>
      <c r="L152" s="30"/>
      <c r="M152" s="2"/>
      <c r="U152" s="30"/>
      <c r="V152" s="2"/>
    </row>
    <row r="153" spans="2:22" x14ac:dyDescent="0.2">
      <c r="E153" s="1"/>
      <c r="F153" s="1"/>
      <c r="I153" s="24"/>
      <c r="J153" s="18"/>
      <c r="K153" s="2"/>
      <c r="L153" s="30"/>
      <c r="M153" s="2"/>
      <c r="U153" s="30"/>
      <c r="V153" s="2"/>
    </row>
    <row r="154" spans="2:22" x14ac:dyDescent="0.2">
      <c r="E154" s="1"/>
      <c r="F154" s="1"/>
      <c r="I154" s="24"/>
      <c r="J154" s="18"/>
      <c r="K154" s="2"/>
      <c r="L154" s="30"/>
      <c r="M154" s="2"/>
      <c r="U154" s="30"/>
      <c r="V154" s="2"/>
    </row>
    <row r="155" spans="2:22" x14ac:dyDescent="0.2">
      <c r="E155" s="1"/>
      <c r="F155" s="1"/>
      <c r="I155" s="24"/>
      <c r="J155" s="18"/>
      <c r="K155" s="2"/>
      <c r="L155" s="30"/>
      <c r="M155" s="2"/>
      <c r="U155" s="30"/>
      <c r="V155" s="2"/>
    </row>
    <row r="156" spans="2:22" x14ac:dyDescent="0.2">
      <c r="E156" s="1"/>
      <c r="F156" s="1"/>
      <c r="I156" s="24"/>
      <c r="J156" s="18"/>
      <c r="K156" s="2"/>
      <c r="L156" s="30"/>
      <c r="M156" s="2"/>
      <c r="U156" s="30"/>
      <c r="V156" s="2"/>
    </row>
    <row r="157" spans="2:22" x14ac:dyDescent="0.2">
      <c r="B157" s="17"/>
      <c r="I157" s="16"/>
      <c r="J157" s="2"/>
      <c r="K157" s="2"/>
      <c r="L157" s="30"/>
      <c r="M157" s="2"/>
      <c r="U157" s="30"/>
      <c r="V157" s="2"/>
    </row>
    <row r="158" spans="2:22" x14ac:dyDescent="0.2">
      <c r="I158" s="16"/>
      <c r="J158" s="2"/>
      <c r="K158" s="2"/>
      <c r="L158" s="30"/>
      <c r="M158" s="2"/>
      <c r="U158" s="30"/>
      <c r="V158" s="2"/>
    </row>
    <row r="159" spans="2:22" ht="12.75" customHeight="1" x14ac:dyDescent="0.2">
      <c r="I159" s="16"/>
      <c r="J159" s="2"/>
      <c r="K159" s="2"/>
      <c r="L159" s="30"/>
      <c r="M159" s="2"/>
      <c r="U159" s="30"/>
      <c r="V159" s="2"/>
    </row>
    <row r="160" spans="2:22" x14ac:dyDescent="0.2">
      <c r="I160" s="16"/>
      <c r="J160" s="2"/>
      <c r="K160" s="2"/>
      <c r="L160" s="30"/>
      <c r="M160" s="2"/>
      <c r="U160" s="30"/>
      <c r="V160" s="2"/>
    </row>
    <row r="161" spans="9:22" x14ac:dyDescent="0.2">
      <c r="I161" s="16"/>
      <c r="J161" s="2"/>
      <c r="K161" s="2"/>
      <c r="L161" s="30"/>
      <c r="M161" s="2"/>
      <c r="U161" s="30"/>
      <c r="V161" s="2"/>
    </row>
    <row r="162" spans="9:22" x14ac:dyDescent="0.2">
      <c r="I162" s="16"/>
      <c r="J162" s="2"/>
      <c r="K162" s="2"/>
      <c r="L162" s="30"/>
      <c r="M162" s="2"/>
      <c r="U162" s="30"/>
      <c r="V162" s="2"/>
    </row>
    <row r="163" spans="9:22" x14ac:dyDescent="0.2">
      <c r="I163" s="16"/>
      <c r="J163" s="2"/>
      <c r="K163" s="2"/>
      <c r="L163" s="30"/>
      <c r="M163" s="2"/>
      <c r="U163" s="30"/>
      <c r="V163" s="2"/>
    </row>
    <row r="164" spans="9:22" x14ac:dyDescent="0.2">
      <c r="I164" s="16"/>
      <c r="J164" s="2"/>
      <c r="K164" s="2"/>
      <c r="L164" s="30"/>
      <c r="M164" s="2"/>
      <c r="U164" s="30"/>
      <c r="V164" s="2"/>
    </row>
    <row r="165" spans="9:22" x14ac:dyDescent="0.2">
      <c r="I165" s="16"/>
      <c r="J165" s="2"/>
      <c r="K165" s="2"/>
      <c r="L165" s="30"/>
      <c r="M165" s="2"/>
      <c r="U165" s="30"/>
      <c r="V165" s="2"/>
    </row>
    <row r="166" spans="9:22" x14ac:dyDescent="0.2">
      <c r="I166" s="16"/>
      <c r="J166" s="2"/>
      <c r="K166" s="2"/>
      <c r="L166" s="30"/>
      <c r="M166" s="2"/>
      <c r="U166" s="30"/>
      <c r="V166" s="2"/>
    </row>
    <row r="167" spans="9:22" x14ac:dyDescent="0.2">
      <c r="I167" s="16"/>
      <c r="J167" s="2"/>
      <c r="K167" s="2"/>
      <c r="L167" s="30"/>
      <c r="M167" s="2"/>
      <c r="U167" s="30"/>
      <c r="V167" s="2"/>
    </row>
    <row r="168" spans="9:22" x14ac:dyDescent="0.2">
      <c r="I168" s="16"/>
      <c r="J168" s="2"/>
      <c r="K168" s="2"/>
      <c r="L168" s="30"/>
      <c r="M168" s="2"/>
      <c r="U168" s="30"/>
      <c r="V168" s="2"/>
    </row>
    <row r="169" spans="9:22" x14ac:dyDescent="0.2">
      <c r="I169" s="16"/>
      <c r="J169" s="2"/>
      <c r="K169" s="2"/>
      <c r="L169" s="30"/>
      <c r="M169" s="2"/>
      <c r="U169" s="30"/>
      <c r="V169" s="2"/>
    </row>
    <row r="170" spans="9:22" x14ac:dyDescent="0.2">
      <c r="I170" s="16"/>
      <c r="J170" s="2"/>
      <c r="K170" s="2"/>
      <c r="L170" s="30"/>
      <c r="M170" s="2"/>
      <c r="U170" s="30"/>
      <c r="V170" s="2"/>
    </row>
    <row r="171" spans="9:22" x14ac:dyDescent="0.2">
      <c r="I171" s="16"/>
      <c r="J171" s="2"/>
      <c r="K171" s="2"/>
      <c r="L171" s="30"/>
      <c r="M171" s="2"/>
      <c r="U171" s="30"/>
      <c r="V171" s="2"/>
    </row>
    <row r="172" spans="9:22" x14ac:dyDescent="0.2">
      <c r="I172" s="16"/>
      <c r="J172" s="2"/>
      <c r="K172" s="2"/>
      <c r="L172" s="30"/>
      <c r="M172" s="2"/>
      <c r="U172" s="30"/>
      <c r="V172" s="2"/>
    </row>
    <row r="173" spans="9:22" x14ac:dyDescent="0.2">
      <c r="I173" s="16"/>
      <c r="J173" s="2"/>
      <c r="K173" s="2"/>
      <c r="L173" s="30"/>
      <c r="M173" s="2"/>
      <c r="U173" s="30"/>
      <c r="V173" s="2"/>
    </row>
    <row r="174" spans="9:22" x14ac:dyDescent="0.2">
      <c r="I174" s="16"/>
      <c r="J174" s="2"/>
      <c r="K174" s="2"/>
      <c r="L174" s="30"/>
      <c r="M174" s="2"/>
      <c r="U174" s="30"/>
      <c r="V174" s="2"/>
    </row>
    <row r="175" spans="9:22" x14ac:dyDescent="0.2">
      <c r="I175" s="16"/>
      <c r="J175" s="2"/>
      <c r="K175" s="2"/>
      <c r="L175" s="30"/>
      <c r="M175" s="2"/>
      <c r="U175" s="30"/>
      <c r="V175" s="2"/>
    </row>
    <row r="176" spans="9:22" x14ac:dyDescent="0.2">
      <c r="I176" s="16"/>
      <c r="J176" s="2"/>
      <c r="K176" s="2"/>
      <c r="L176" s="30"/>
      <c r="M176" s="2"/>
      <c r="U176" s="30"/>
      <c r="V176" s="2"/>
    </row>
    <row r="177" spans="3:22" x14ac:dyDescent="0.2">
      <c r="I177" s="16"/>
      <c r="J177" s="2"/>
      <c r="K177" s="2"/>
      <c r="L177" s="30"/>
      <c r="M177" s="2"/>
      <c r="U177" s="30"/>
      <c r="V177" s="2"/>
    </row>
    <row r="178" spans="3:22" x14ac:dyDescent="0.2">
      <c r="I178" s="16"/>
      <c r="J178" s="2"/>
      <c r="K178" s="2"/>
      <c r="L178" s="30"/>
      <c r="M178" s="2"/>
      <c r="U178" s="30"/>
      <c r="V178" s="2"/>
    </row>
    <row r="179" spans="3:22" x14ac:dyDescent="0.2">
      <c r="I179" s="16"/>
      <c r="J179" s="2"/>
      <c r="K179" s="2"/>
      <c r="L179" s="30"/>
      <c r="M179" s="2"/>
      <c r="U179" s="30"/>
      <c r="V179" s="2"/>
    </row>
    <row r="180" spans="3:22" x14ac:dyDescent="0.2">
      <c r="I180" s="16"/>
      <c r="J180" s="2"/>
      <c r="K180" s="2"/>
      <c r="L180" s="30"/>
      <c r="M180" s="2"/>
      <c r="U180" s="30"/>
      <c r="V180" s="2"/>
    </row>
    <row r="181" spans="3:22" x14ac:dyDescent="0.2">
      <c r="I181" s="16"/>
      <c r="J181" s="2"/>
      <c r="K181" s="2"/>
      <c r="L181" s="30"/>
      <c r="M181" s="2"/>
      <c r="U181" s="30"/>
      <c r="V181" s="2"/>
    </row>
    <row r="182" spans="3:22" x14ac:dyDescent="0.2">
      <c r="I182" s="16"/>
      <c r="J182" s="2"/>
      <c r="K182" s="2"/>
      <c r="L182" s="30"/>
      <c r="M182" s="2"/>
      <c r="U182" s="30"/>
      <c r="V182" s="2"/>
    </row>
    <row r="183" spans="3:22" x14ac:dyDescent="0.2">
      <c r="I183" s="16"/>
      <c r="J183" s="2"/>
      <c r="K183" s="2"/>
      <c r="L183" s="30"/>
      <c r="M183" s="2"/>
      <c r="U183" s="30"/>
      <c r="V183" s="2"/>
    </row>
    <row r="184" spans="3:22" x14ac:dyDescent="0.2">
      <c r="I184" s="16"/>
      <c r="J184" s="2"/>
      <c r="K184" s="2"/>
      <c r="L184" s="30"/>
      <c r="M184" s="2"/>
      <c r="U184" s="30"/>
      <c r="V184" s="2"/>
    </row>
    <row r="185" spans="3:22" x14ac:dyDescent="0.2">
      <c r="I185" s="16"/>
      <c r="J185" s="2"/>
      <c r="K185" s="2"/>
      <c r="L185" s="30"/>
      <c r="M185" s="2"/>
      <c r="U185" s="30"/>
      <c r="V185" s="2"/>
    </row>
    <row r="186" spans="3:22" x14ac:dyDescent="0.2">
      <c r="I186" s="16"/>
      <c r="J186" s="2"/>
      <c r="K186" s="2"/>
      <c r="L186" s="30"/>
      <c r="M186" s="2"/>
      <c r="U186" s="30"/>
      <c r="V186" s="2"/>
    </row>
    <row r="187" spans="3:22" x14ac:dyDescent="0.2">
      <c r="I187" s="16"/>
      <c r="J187" s="2"/>
      <c r="K187" s="2"/>
      <c r="L187" s="30"/>
      <c r="M187" s="2"/>
      <c r="U187" s="30"/>
      <c r="V187" s="2"/>
    </row>
    <row r="188" spans="3:22" x14ac:dyDescent="0.2">
      <c r="I188" s="16"/>
      <c r="J188" s="2"/>
      <c r="K188" s="2"/>
      <c r="L188" s="30"/>
      <c r="M188" s="2"/>
      <c r="U188" s="30"/>
      <c r="V188" s="2"/>
    </row>
    <row r="189" spans="3:22" x14ac:dyDescent="0.2">
      <c r="I189" s="16"/>
      <c r="J189" s="2"/>
      <c r="K189" s="2"/>
      <c r="L189" s="30"/>
      <c r="M189" s="2"/>
      <c r="U189" s="30"/>
      <c r="V189" s="2"/>
    </row>
    <row r="190" spans="3:22" x14ac:dyDescent="0.2">
      <c r="I190" s="16"/>
      <c r="J190" s="2"/>
      <c r="K190" s="2"/>
      <c r="L190" s="30"/>
      <c r="M190" s="2"/>
      <c r="U190" s="30"/>
      <c r="V190" s="2"/>
    </row>
    <row r="191" spans="3:22" s="16" customFormat="1" x14ac:dyDescent="0.2">
      <c r="C191" s="2"/>
      <c r="G191" s="37"/>
      <c r="L191" s="31"/>
      <c r="U191" s="31"/>
    </row>
    <row r="192" spans="3:22" x14ac:dyDescent="0.2">
      <c r="I192" s="16"/>
      <c r="J192" s="2"/>
      <c r="K192" s="2"/>
      <c r="L192" s="30"/>
      <c r="M192" s="2"/>
      <c r="U192" s="30"/>
      <c r="V192" s="2"/>
    </row>
    <row r="193" spans="3:22" x14ac:dyDescent="0.2">
      <c r="I193" s="16"/>
      <c r="J193" s="2"/>
      <c r="K193" s="2"/>
      <c r="L193" s="30"/>
      <c r="M193" s="2"/>
      <c r="U193" s="30"/>
      <c r="V193" s="2"/>
    </row>
    <row r="194" spans="3:22" x14ac:dyDescent="0.2">
      <c r="I194" s="16"/>
      <c r="J194" s="2"/>
      <c r="K194" s="2"/>
      <c r="L194" s="30"/>
      <c r="M194" s="2"/>
      <c r="U194" s="30"/>
      <c r="V194" s="2"/>
    </row>
    <row r="195" spans="3:22" x14ac:dyDescent="0.2">
      <c r="I195" s="16"/>
      <c r="J195" s="2"/>
      <c r="K195" s="2"/>
      <c r="L195" s="30"/>
      <c r="M195" s="2"/>
      <c r="U195" s="30"/>
      <c r="V195" s="2"/>
    </row>
    <row r="196" spans="3:22" x14ac:dyDescent="0.2">
      <c r="I196" s="16"/>
      <c r="J196" s="2"/>
      <c r="K196" s="2"/>
      <c r="L196" s="30"/>
      <c r="M196" s="2"/>
      <c r="U196" s="30"/>
      <c r="V196" s="2"/>
    </row>
    <row r="197" spans="3:22" x14ac:dyDescent="0.2">
      <c r="I197" s="16"/>
      <c r="J197" s="2"/>
      <c r="K197" s="2"/>
      <c r="L197" s="30"/>
      <c r="M197" s="2"/>
      <c r="U197" s="30"/>
      <c r="V197" s="2"/>
    </row>
    <row r="198" spans="3:22" x14ac:dyDescent="0.2">
      <c r="I198" s="16"/>
      <c r="J198" s="2"/>
      <c r="K198" s="2"/>
      <c r="L198" s="30"/>
      <c r="M198" s="2"/>
      <c r="U198" s="30"/>
      <c r="V198" s="2"/>
    </row>
    <row r="199" spans="3:22" x14ac:dyDescent="0.2">
      <c r="I199" s="16"/>
      <c r="J199" s="2"/>
      <c r="K199" s="2"/>
      <c r="L199" s="30"/>
      <c r="M199" s="2"/>
      <c r="U199" s="30"/>
      <c r="V199" s="2"/>
    </row>
    <row r="200" spans="3:22" x14ac:dyDescent="0.2">
      <c r="I200" s="16"/>
      <c r="J200" s="2"/>
      <c r="K200" s="2"/>
      <c r="L200" s="30"/>
      <c r="M200" s="2"/>
      <c r="U200" s="30"/>
      <c r="V200" s="2"/>
    </row>
    <row r="201" spans="3:22" x14ac:dyDescent="0.2">
      <c r="C201" s="16"/>
      <c r="I201" s="16"/>
      <c r="J201" s="2"/>
      <c r="K201" s="2"/>
      <c r="L201" s="30"/>
      <c r="M201" s="2"/>
      <c r="U201" s="30"/>
      <c r="V201" s="2"/>
    </row>
    <row r="202" spans="3:22" x14ac:dyDescent="0.2">
      <c r="I202" s="16"/>
      <c r="J202" s="2"/>
      <c r="K202" s="2"/>
      <c r="L202" s="30"/>
      <c r="M202" s="2"/>
      <c r="U202" s="30"/>
      <c r="V202" s="2"/>
    </row>
    <row r="203" spans="3:22" x14ac:dyDescent="0.2">
      <c r="I203" s="16"/>
      <c r="J203" s="2"/>
      <c r="K203" s="2"/>
      <c r="L203" s="30"/>
      <c r="M203" s="2"/>
      <c r="U203" s="30"/>
      <c r="V203" s="2"/>
    </row>
    <row r="204" spans="3:22" x14ac:dyDescent="0.2">
      <c r="I204" s="16"/>
      <c r="J204" s="2"/>
      <c r="K204" s="2"/>
      <c r="L204" s="30"/>
      <c r="M204" s="2"/>
      <c r="U204" s="30"/>
      <c r="V204" s="2"/>
    </row>
    <row r="205" spans="3:22" x14ac:dyDescent="0.2">
      <c r="I205" s="16"/>
      <c r="J205" s="2"/>
      <c r="K205" s="2"/>
      <c r="L205" s="30"/>
      <c r="M205" s="2"/>
      <c r="U205" s="30"/>
      <c r="V205" s="2"/>
    </row>
    <row r="206" spans="3:22" x14ac:dyDescent="0.2">
      <c r="I206" s="16"/>
      <c r="J206" s="2"/>
      <c r="K206" s="2"/>
      <c r="L206" s="30"/>
      <c r="M206" s="2"/>
      <c r="U206" s="30"/>
      <c r="V206" s="2"/>
    </row>
    <row r="207" spans="3:22" x14ac:dyDescent="0.2">
      <c r="I207" s="16"/>
      <c r="J207" s="2"/>
      <c r="K207" s="2"/>
      <c r="L207" s="30"/>
      <c r="M207" s="2"/>
      <c r="U207" s="30"/>
      <c r="V207" s="2"/>
    </row>
    <row r="208" spans="3:22" x14ac:dyDescent="0.2">
      <c r="I208" s="16"/>
      <c r="J208" s="2"/>
      <c r="K208" s="2"/>
      <c r="L208" s="30"/>
      <c r="M208" s="2"/>
      <c r="U208" s="30"/>
      <c r="V208" s="2"/>
    </row>
    <row r="209" spans="1:22" x14ac:dyDescent="0.2">
      <c r="I209" s="16"/>
      <c r="J209" s="2"/>
      <c r="K209" s="2"/>
      <c r="L209" s="30"/>
      <c r="M209" s="2"/>
      <c r="U209" s="30"/>
      <c r="V209" s="2"/>
    </row>
    <row r="210" spans="1:22" x14ac:dyDescent="0.2">
      <c r="I210" s="16"/>
      <c r="J210" s="2"/>
      <c r="K210" s="2"/>
      <c r="L210" s="30"/>
      <c r="M210" s="2"/>
      <c r="U210" s="30"/>
      <c r="V210" s="2"/>
    </row>
    <row r="211" spans="1:22" x14ac:dyDescent="0.2">
      <c r="I211" s="16"/>
      <c r="J211" s="2"/>
      <c r="K211" s="2"/>
      <c r="L211" s="30"/>
      <c r="M211" s="2"/>
      <c r="U211" s="30"/>
      <c r="V211" s="2"/>
    </row>
    <row r="212" spans="1:22" x14ac:dyDescent="0.2">
      <c r="I212" s="16"/>
      <c r="J212" s="2"/>
      <c r="K212" s="2"/>
      <c r="L212" s="30"/>
      <c r="M212" s="2"/>
      <c r="U212" s="30"/>
      <c r="V212" s="2"/>
    </row>
    <row r="213" spans="1:22" x14ac:dyDescent="0.2">
      <c r="I213" s="16"/>
      <c r="J213" s="2"/>
      <c r="K213" s="2"/>
      <c r="L213" s="30"/>
      <c r="M213" s="2"/>
      <c r="U213" s="30"/>
      <c r="V213" s="2"/>
    </row>
    <row r="214" spans="1:22" x14ac:dyDescent="0.2">
      <c r="I214" s="16"/>
      <c r="J214" s="2"/>
      <c r="K214" s="2"/>
      <c r="L214" s="30"/>
      <c r="M214" s="2"/>
      <c r="U214" s="30"/>
      <c r="V214" s="2"/>
    </row>
    <row r="215" spans="1:22" x14ac:dyDescent="0.2">
      <c r="I215" s="16"/>
      <c r="J215" s="2"/>
      <c r="K215" s="2"/>
      <c r="L215" s="30"/>
      <c r="M215" s="2"/>
      <c r="U215" s="30"/>
      <c r="V215" s="2"/>
    </row>
    <row r="216" spans="1:22" x14ac:dyDescent="0.2">
      <c r="I216" s="16"/>
      <c r="J216" s="2"/>
      <c r="K216" s="2"/>
      <c r="L216" s="30"/>
      <c r="M216" s="2"/>
      <c r="U216" s="30"/>
      <c r="V216" s="2"/>
    </row>
    <row r="217" spans="1:22" x14ac:dyDescent="0.2">
      <c r="I217" s="16"/>
      <c r="J217" s="2"/>
      <c r="K217" s="2"/>
      <c r="L217" s="30"/>
      <c r="M217" s="2"/>
      <c r="U217" s="30"/>
      <c r="V217" s="2"/>
    </row>
    <row r="218" spans="1:22" x14ac:dyDescent="0.2">
      <c r="I218" s="16"/>
      <c r="J218" s="2"/>
      <c r="K218" s="2"/>
      <c r="L218" s="30"/>
      <c r="M218" s="2"/>
      <c r="U218" s="30"/>
      <c r="V218" s="2"/>
    </row>
    <row r="219" spans="1:22" x14ac:dyDescent="0.2">
      <c r="I219" s="16"/>
      <c r="J219" s="2"/>
      <c r="K219" s="2"/>
      <c r="L219" s="30"/>
      <c r="M219" s="2"/>
      <c r="U219" s="30"/>
      <c r="V219" s="2"/>
    </row>
    <row r="220" spans="1:22" x14ac:dyDescent="0.2">
      <c r="I220" s="16"/>
      <c r="J220" s="2"/>
      <c r="K220" s="2"/>
      <c r="L220" s="30"/>
      <c r="M220" s="2"/>
      <c r="U220" s="30"/>
      <c r="V220" s="2"/>
    </row>
    <row r="221" spans="1:22" x14ac:dyDescent="0.2">
      <c r="J221" s="16"/>
      <c r="K221" s="2"/>
    </row>
    <row r="222" spans="1:22" x14ac:dyDescent="0.2">
      <c r="A222" s="16"/>
      <c r="B222" s="16"/>
      <c r="C222" s="16"/>
      <c r="E222" s="16"/>
      <c r="F222" s="16"/>
      <c r="G222" s="37"/>
      <c r="H222" s="16"/>
      <c r="I222" s="16"/>
      <c r="K222" s="19"/>
    </row>
    <row r="223" spans="1:22" x14ac:dyDescent="0.2">
      <c r="A223" s="16"/>
      <c r="B223" s="16"/>
      <c r="C223" s="16"/>
      <c r="E223" s="16"/>
      <c r="F223" s="16"/>
      <c r="G223" s="37"/>
      <c r="H223" s="16"/>
      <c r="I223" s="16"/>
      <c r="K223" s="19"/>
    </row>
    <row r="224" spans="1:22" x14ac:dyDescent="0.2">
      <c r="A224" s="16"/>
      <c r="B224" s="16"/>
      <c r="C224" s="16"/>
      <c r="E224" s="16"/>
      <c r="F224" s="16"/>
      <c r="G224" s="37"/>
      <c r="H224" s="16"/>
      <c r="I224" s="16"/>
      <c r="K224" s="19"/>
    </row>
    <row r="225" spans="1:11" x14ac:dyDescent="0.2">
      <c r="A225" s="16"/>
      <c r="B225" s="16"/>
      <c r="C225" s="16"/>
      <c r="E225" s="16"/>
      <c r="F225" s="16"/>
      <c r="G225" s="37"/>
      <c r="H225" s="16"/>
      <c r="I225" s="16"/>
      <c r="K225" s="19"/>
    </row>
    <row r="226" spans="1:11" x14ac:dyDescent="0.2">
      <c r="A226" s="16"/>
      <c r="B226" s="16"/>
      <c r="C226" s="16"/>
      <c r="E226" s="16"/>
      <c r="F226" s="16"/>
      <c r="G226" s="37"/>
      <c r="H226" s="16"/>
      <c r="I226" s="16"/>
      <c r="K226" s="19"/>
    </row>
    <row r="227" spans="1:11" x14ac:dyDescent="0.2">
      <c r="A227" s="16"/>
      <c r="B227" s="16"/>
      <c r="C227" s="16"/>
      <c r="E227" s="16"/>
      <c r="F227" s="16"/>
      <c r="G227" s="37"/>
      <c r="H227" s="16"/>
      <c r="I227" s="16"/>
      <c r="K227" s="19"/>
    </row>
    <row r="228" spans="1:11" x14ac:dyDescent="0.2">
      <c r="A228" s="16"/>
      <c r="B228" s="16"/>
      <c r="C228" s="16"/>
      <c r="E228" s="16"/>
      <c r="F228" s="16"/>
      <c r="G228" s="37"/>
      <c r="H228" s="16"/>
      <c r="I228" s="16"/>
      <c r="K228" s="19"/>
    </row>
    <row r="229" spans="1:11" x14ac:dyDescent="0.2">
      <c r="A229" s="16"/>
      <c r="B229" s="16"/>
      <c r="C229" s="16"/>
      <c r="E229" s="16"/>
      <c r="F229" s="16"/>
      <c r="G229" s="37"/>
      <c r="H229" s="16"/>
      <c r="I229" s="16"/>
      <c r="K229" s="19"/>
    </row>
    <row r="230" spans="1:11" x14ac:dyDescent="0.2">
      <c r="A230" s="16"/>
      <c r="B230" s="16"/>
      <c r="C230" s="16"/>
      <c r="E230" s="16"/>
      <c r="F230" s="16"/>
      <c r="G230" s="37"/>
      <c r="H230" s="16"/>
      <c r="I230" s="16"/>
      <c r="K230" s="19"/>
    </row>
    <row r="231" spans="1:11" x14ac:dyDescent="0.2">
      <c r="A231" s="16"/>
      <c r="B231" s="16"/>
      <c r="C231" s="16"/>
      <c r="E231" s="16"/>
      <c r="F231" s="16"/>
      <c r="G231" s="37"/>
      <c r="H231" s="16"/>
      <c r="I231" s="16"/>
      <c r="K231" s="19"/>
    </row>
    <row r="232" spans="1:11" x14ac:dyDescent="0.2">
      <c r="D232" s="16"/>
    </row>
    <row r="233" spans="1:11" x14ac:dyDescent="0.2">
      <c r="D233" s="16"/>
    </row>
    <row r="234" spans="1:11" x14ac:dyDescent="0.2">
      <c r="D234" s="16"/>
    </row>
    <row r="235" spans="1:11" x14ac:dyDescent="0.2">
      <c r="D235" s="16"/>
    </row>
    <row r="236" spans="1:11" x14ac:dyDescent="0.2">
      <c r="D236" s="16"/>
    </row>
    <row r="237" spans="1:11" x14ac:dyDescent="0.2">
      <c r="D237" s="16"/>
    </row>
    <row r="238" spans="1:11" x14ac:dyDescent="0.2">
      <c r="D238" s="16"/>
    </row>
    <row r="239" spans="1:11" x14ac:dyDescent="0.2">
      <c r="D239" s="16"/>
    </row>
    <row r="240" spans="1:11" x14ac:dyDescent="0.2">
      <c r="D240" s="16"/>
    </row>
    <row r="241" spans="4:4" x14ac:dyDescent="0.2">
      <c r="D241" s="16"/>
    </row>
  </sheetData>
  <phoneticPr fontId="0" type="noConversion"/>
  <pageMargins left="0.75" right="0.75" top="1" bottom="0.69" header="0.5" footer="0.5"/>
  <pageSetup orientation="portrait" r:id="rId1"/>
  <headerFooter alignWithMargins="0">
    <oddHeader>&amp;C10 Au Data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D121"/>
  <sheetViews>
    <sheetView zoomScale="145" zoomScaleNormal="145" workbookViewId="0">
      <selection activeCell="C3" sqref="C3"/>
    </sheetView>
  </sheetViews>
  <sheetFormatPr defaultColWidth="11.42578125" defaultRowHeight="12.75" x14ac:dyDescent="0.2"/>
  <cols>
    <col min="1" max="1" width="20.42578125" bestFit="1" customWidth="1"/>
  </cols>
  <sheetData>
    <row r="8" spans="1:4" x14ac:dyDescent="0.2">
      <c r="A8" t="str">
        <f>'10au'!A22</f>
        <v>FK180310 - 1 - 1 - 9</v>
      </c>
      <c r="B8" s="8">
        <f>'10au'!L22</f>
        <v>200</v>
      </c>
      <c r="C8" s="4">
        <f>'10au'!J22</f>
        <v>5.466067439182919E-3</v>
      </c>
      <c r="D8" s="4"/>
    </row>
    <row r="9" spans="1:4" x14ac:dyDescent="0.2">
      <c r="A9" t="str">
        <f>'10au'!A23</f>
        <v>FK180310 - 1 - 1 - 10</v>
      </c>
      <c r="B9" s="8">
        <f>'10au'!L23</f>
        <v>175</v>
      </c>
      <c r="C9" s="4">
        <f>'10au'!J23</f>
        <v>1.1813758658879217E-2</v>
      </c>
      <c r="D9" s="4"/>
    </row>
    <row r="10" spans="1:4" x14ac:dyDescent="0.2">
      <c r="A10" t="str">
        <f>'10au'!A24</f>
        <v>FK180310 - 1 - 1 - 11</v>
      </c>
      <c r="B10" s="8">
        <f>'10au'!L24</f>
        <v>150</v>
      </c>
      <c r="C10" s="4">
        <f>'10au'!J24</f>
        <v>3.455965219612428E-2</v>
      </c>
      <c r="D10" s="4"/>
    </row>
    <row r="11" spans="1:4" x14ac:dyDescent="0.2">
      <c r="A11" t="str">
        <f>'10au'!A25</f>
        <v>FK180310 - 1 - 1 - 12</v>
      </c>
      <c r="B11" s="8">
        <f>'10au'!L25</f>
        <v>125</v>
      </c>
      <c r="C11" s="4">
        <f>'10au'!J25</f>
        <v>0.13929655732111312</v>
      </c>
      <c r="D11" s="4"/>
    </row>
    <row r="12" spans="1:4" x14ac:dyDescent="0.2">
      <c r="A12" t="str">
        <f>'10au'!A26</f>
        <v>FK180310 - 1 - 1 - 13</v>
      </c>
      <c r="B12" s="8">
        <f>'10au'!L26</f>
        <v>100</v>
      </c>
      <c r="C12" s="4">
        <f>'10au'!J26</f>
        <v>0.27154012439811931</v>
      </c>
      <c r="D12" s="4"/>
    </row>
    <row r="13" spans="1:4" x14ac:dyDescent="0.2">
      <c r="A13" t="str">
        <f>'10au'!A27</f>
        <v>FK180310 - 1 - 1 - 14</v>
      </c>
      <c r="B13" s="8">
        <f>'10au'!L27</f>
        <v>75</v>
      </c>
      <c r="C13" s="4">
        <f>'10au'!J27</f>
        <v>0.32620079878994857</v>
      </c>
      <c r="D13" s="4"/>
    </row>
    <row r="14" spans="1:4" x14ac:dyDescent="0.2">
      <c r="A14" t="str">
        <f>'10au'!A28</f>
        <v>FK180310 - 1 - 1 - 15</v>
      </c>
      <c r="B14" s="8">
        <f>'10au'!L28</f>
        <v>45</v>
      </c>
      <c r="C14" s="4">
        <f>'10au'!J28</f>
        <v>0.1675085182975411</v>
      </c>
    </row>
    <row r="15" spans="1:4" x14ac:dyDescent="0.2">
      <c r="A15" t="str">
        <f>'10au'!A29</f>
        <v>FK180310 - 1 - 1 - 16</v>
      </c>
      <c r="B15" s="8">
        <f>'10au'!L29</f>
        <v>25</v>
      </c>
      <c r="C15" s="4">
        <f>'10au'!J29</f>
        <v>0.14105980488213984</v>
      </c>
      <c r="D15" s="4"/>
    </row>
    <row r="16" spans="1:4" x14ac:dyDescent="0.2">
      <c r="A16" t="str">
        <f>'10au'!A30</f>
        <v>FK180310 - 1 - 1 - 17</v>
      </c>
      <c r="B16" s="8">
        <f>'10au'!L30</f>
        <v>5</v>
      </c>
      <c r="C16" s="4">
        <f>'10au'!J30</f>
        <v>0.11073194683247981</v>
      </c>
    </row>
    <row r="17" spans="1:4" x14ac:dyDescent="0.2">
      <c r="A17" t="str">
        <f>'10au'!A31</f>
        <v>FK180310 - 3 - 1 - 1</v>
      </c>
      <c r="B17" s="8">
        <f>'10au'!L31</f>
        <v>200</v>
      </c>
      <c r="C17" s="4">
        <f>'10au'!J31</f>
        <v>2.3627517317758442E-2</v>
      </c>
    </row>
    <row r="18" spans="1:4" x14ac:dyDescent="0.2">
      <c r="A18" t="str">
        <f>'10au'!A32</f>
        <v>FK180310 - 3 - 1 - 2</v>
      </c>
      <c r="B18" s="8">
        <f>'10au'!L32</f>
        <v>175</v>
      </c>
      <c r="C18" s="4">
        <f>'10au'!J32</f>
        <v>4.54917870744901E-2</v>
      </c>
    </row>
    <row r="19" spans="1:4" x14ac:dyDescent="0.2">
      <c r="A19" t="str">
        <f>'10au'!A33</f>
        <v>FK180310 - 3 - 1 - 3</v>
      </c>
      <c r="B19" s="8">
        <f>'10au'!L33</f>
        <v>150</v>
      </c>
      <c r="C19" s="4">
        <f>'10au'!J33</f>
        <v>7.9346140246203734E-2</v>
      </c>
    </row>
    <row r="20" spans="1:4" x14ac:dyDescent="0.2">
      <c r="A20" t="str">
        <f>'10au'!A34</f>
        <v>FK180310 - 3 - 1 - 4</v>
      </c>
      <c r="B20" s="8">
        <f>'10au'!L34</f>
        <v>125</v>
      </c>
      <c r="C20" s="4">
        <f>'10au'!J34</f>
        <v>0.1445863000041934</v>
      </c>
    </row>
    <row r="21" spans="1:4" x14ac:dyDescent="0.2">
      <c r="A21" t="str">
        <f>'10au'!A35</f>
        <v>FK180310 - 3 - 1 - 11</v>
      </c>
      <c r="B21" s="8">
        <f>'10au'!L35</f>
        <v>100</v>
      </c>
      <c r="C21" s="4">
        <f>'10au'!J35</f>
        <v>0.32796404635097531</v>
      </c>
      <c r="D21" s="4"/>
    </row>
    <row r="22" spans="1:4" x14ac:dyDescent="0.2">
      <c r="A22" t="str">
        <f>'10au'!A36</f>
        <v>FK180310 - 3 - 1 - 14</v>
      </c>
      <c r="B22" s="8">
        <f>'10au'!L36</f>
        <v>75</v>
      </c>
      <c r="C22" s="4">
        <f>'10au'!J36</f>
        <v>0.16927176585856782</v>
      </c>
      <c r="D22" s="4"/>
    </row>
    <row r="23" spans="1:4" x14ac:dyDescent="0.2">
      <c r="A23" t="str">
        <f>'10au'!A37</f>
        <v>FK180310 - 3 - 1 - 15</v>
      </c>
      <c r="B23" s="8">
        <f>'10au'!L37</f>
        <v>25</v>
      </c>
      <c r="C23" s="4">
        <f>'10au'!J37</f>
        <v>0.10720545171042629</v>
      </c>
      <c r="D23" s="4"/>
    </row>
    <row r="24" spans="1:4" x14ac:dyDescent="0.2">
      <c r="A24" t="str">
        <f>'10au'!A38</f>
        <v>FK180310 - 3 - 1 - 16</v>
      </c>
      <c r="B24" s="8">
        <f>'10au'!L38</f>
        <v>5</v>
      </c>
      <c r="C24" s="4">
        <f>'10au'!J38</f>
        <v>9.7683914880881864E-2</v>
      </c>
      <c r="D24" s="4"/>
    </row>
    <row r="25" spans="1:4" x14ac:dyDescent="0.2">
      <c r="A25" t="str">
        <f>'10au'!A39</f>
        <v>FK180310 - 4 - 1 - 1</v>
      </c>
      <c r="B25" s="8">
        <f>'10au'!L39</f>
        <v>200</v>
      </c>
      <c r="C25" s="4">
        <f>'10au'!J39</f>
        <v>1.6750851829754117E-2</v>
      </c>
      <c r="D25" s="4"/>
    </row>
    <row r="26" spans="1:4" x14ac:dyDescent="0.2">
      <c r="A26" t="str">
        <f>'10au'!A40</f>
        <v>FK180310 - 4 - 1 - 2</v>
      </c>
      <c r="B26" s="8">
        <f>'10au'!L40</f>
        <v>175</v>
      </c>
      <c r="C26" s="4">
        <f>'10au'!J40</f>
        <v>5.131050402587839E-2</v>
      </c>
      <c r="D26" s="4"/>
    </row>
    <row r="27" spans="1:4" x14ac:dyDescent="0.2">
      <c r="A27" t="str">
        <f>'10au'!A41</f>
        <v>FK180310 - 4 - 1 - 3</v>
      </c>
      <c r="B27" s="8">
        <f>'10au'!L41</f>
        <v>150</v>
      </c>
      <c r="C27" s="4">
        <f>'10au'!J41</f>
        <v>0.11461109146673867</v>
      </c>
      <c r="D27" s="4"/>
    </row>
    <row r="28" spans="1:4" x14ac:dyDescent="0.2">
      <c r="A28" t="str">
        <f>'10au'!A42</f>
        <v>FK180310 - 4 - 1 - 4</v>
      </c>
      <c r="B28" s="8">
        <f>'10au'!L42</f>
        <v>125</v>
      </c>
      <c r="C28" s="4">
        <f>'10au'!J42</f>
        <v>0.20629996464012962</v>
      </c>
      <c r="D28" s="4"/>
    </row>
    <row r="29" spans="1:4" x14ac:dyDescent="0.2">
      <c r="A29" t="str">
        <f>'10au'!A43</f>
        <v>FK180310 - 4 - 1 - 12</v>
      </c>
      <c r="B29" s="8">
        <f>'10au'!L43</f>
        <v>100</v>
      </c>
      <c r="C29" s="4">
        <f>'10au'!J43</f>
        <v>0.32972729391200212</v>
      </c>
    </row>
    <row r="30" spans="1:4" x14ac:dyDescent="0.2">
      <c r="A30" t="str">
        <f>'10au'!A44</f>
        <v>FK180310 - 4 - 1 - 16</v>
      </c>
      <c r="B30" s="8">
        <f>'10au'!L44</f>
        <v>75</v>
      </c>
      <c r="C30" s="4">
        <f>'10au'!J44</f>
        <v>0.29798883781352059</v>
      </c>
    </row>
    <row r="31" spans="1:4" x14ac:dyDescent="0.2">
      <c r="A31" t="str">
        <f>'10au'!A45</f>
        <v>FK180310 - 4 - 1 - 17</v>
      </c>
      <c r="B31" s="8">
        <f>'10au'!L45</f>
        <v>25</v>
      </c>
      <c r="C31" s="4">
        <f>'10au'!J45</f>
        <v>0.11478741622284135</v>
      </c>
    </row>
    <row r="32" spans="1:4" x14ac:dyDescent="0.2">
      <c r="A32" t="str">
        <f>'10au'!A46</f>
        <v>FK180310 - 4 - 1 - 18</v>
      </c>
      <c r="B32" s="8">
        <f>'10au'!L46</f>
        <v>5</v>
      </c>
      <c r="C32" s="4">
        <f>'10au'!J46</f>
        <v>0.1102029725641718</v>
      </c>
    </row>
    <row r="33" spans="1:4" x14ac:dyDescent="0.2">
      <c r="A33" t="str">
        <f>'10au'!A47</f>
        <v>FK180310 - 9 - 1 - 1</v>
      </c>
      <c r="B33" s="8">
        <f>'10au'!L47</f>
        <v>175</v>
      </c>
      <c r="C33" s="4">
        <f>'10au'!J47</f>
        <v>8.4635882929283944E-3</v>
      </c>
    </row>
    <row r="34" spans="1:4" x14ac:dyDescent="0.2">
      <c r="A34" t="str">
        <f>'10au'!A48</f>
        <v>FK180310 - 9 - 1 - 3</v>
      </c>
      <c r="B34" s="8">
        <f>'10au'!L48</f>
        <v>150</v>
      </c>
      <c r="C34" s="4">
        <f>'10au'!J48</f>
        <v>3.3325378903405548E-2</v>
      </c>
    </row>
    <row r="35" spans="1:4" x14ac:dyDescent="0.2">
      <c r="A35" t="str">
        <f>'10au'!A49</f>
        <v>FK180310 - 9 - 1 - 5</v>
      </c>
      <c r="B35" s="8">
        <f>'10au'!L49</f>
        <v>125</v>
      </c>
      <c r="C35" s="4">
        <f>'10au'!J49</f>
        <v>9.5215368295444483E-2</v>
      </c>
    </row>
    <row r="36" spans="1:4" x14ac:dyDescent="0.2">
      <c r="A36" t="str">
        <f>'10au'!A50</f>
        <v>FK180310 - 9 - 1 - 7</v>
      </c>
      <c r="B36" s="8">
        <f>'10au'!L50</f>
        <v>100</v>
      </c>
      <c r="C36" s="4">
        <f>'10au'!J50</f>
        <v>0.28035636220325311</v>
      </c>
      <c r="D36" s="4"/>
    </row>
    <row r="37" spans="1:4" x14ac:dyDescent="0.2">
      <c r="A37" t="str">
        <f>'10au'!A51</f>
        <v>FK180310 - 9 - 1 - 9</v>
      </c>
      <c r="B37" s="8">
        <f>'10au'!L51</f>
        <v>75</v>
      </c>
      <c r="C37" s="4">
        <f>'10au'!J51</f>
        <v>0.17808800366370162</v>
      </c>
      <c r="D37" s="4"/>
    </row>
    <row r="38" spans="1:4" x14ac:dyDescent="0.2">
      <c r="A38" t="str">
        <f>'10au'!A52</f>
        <v>FK180310 - 9 - 1 - 11</v>
      </c>
      <c r="B38" s="8">
        <f>'10au'!L52</f>
        <v>45</v>
      </c>
      <c r="C38" s="4">
        <f>'10au'!J52</f>
        <v>0.10773442597873435</v>
      </c>
    </row>
    <row r="39" spans="1:4" x14ac:dyDescent="0.2">
      <c r="A39" t="str">
        <f>'10au'!A53</f>
        <v>FK180310 - 9 - 1 - 13</v>
      </c>
      <c r="B39" s="8">
        <f>'10au'!L53</f>
        <v>25</v>
      </c>
      <c r="C39" s="4">
        <f>'10au'!J53</f>
        <v>9.4862718783239111E-2</v>
      </c>
    </row>
    <row r="40" spans="1:4" x14ac:dyDescent="0.2">
      <c r="A40" t="str">
        <f>'10au'!A54</f>
        <v>FK180310 - 9 - 1 - 15</v>
      </c>
      <c r="B40" s="8">
        <f>'10au'!L54</f>
        <v>5</v>
      </c>
      <c r="C40" s="4">
        <f>'10au'!J54</f>
        <v>7.8817165977895676E-2</v>
      </c>
    </row>
    <row r="41" spans="1:4" x14ac:dyDescent="0.2">
      <c r="A41" t="str">
        <f>'10au'!A55</f>
        <v>FK180310 - 19 - 1 - 9</v>
      </c>
      <c r="B41" s="8">
        <f>'10au'!L55</f>
        <v>200</v>
      </c>
      <c r="C41" s="4">
        <f>'10au'!J55</f>
        <v>2.9446234269146733E-3</v>
      </c>
    </row>
    <row r="42" spans="1:4" x14ac:dyDescent="0.2">
      <c r="A42" t="str">
        <f>'10au'!A56</f>
        <v>FK180310 - 19 - 1 - 10</v>
      </c>
      <c r="B42" s="8">
        <f>'10au'!L56</f>
        <v>175</v>
      </c>
      <c r="C42" s="4">
        <f>'10au'!J56</f>
        <v>7.5819645124150202E-3</v>
      </c>
    </row>
    <row r="43" spans="1:4" x14ac:dyDescent="0.2">
      <c r="A43" t="str">
        <f>'10au'!A57</f>
        <v>FK180310 - 19 - 1 - 11</v>
      </c>
      <c r="B43" s="8">
        <f>'10au'!L57</f>
        <v>150</v>
      </c>
      <c r="C43" s="4">
        <f>'10au'!J57</f>
        <v>4.1612642440231273E-2</v>
      </c>
    </row>
    <row r="44" spans="1:4" x14ac:dyDescent="0.2">
      <c r="A44" t="str">
        <f>'10au'!A58</f>
        <v>FK180310 - 19 - 1 - 12</v>
      </c>
      <c r="B44" s="8">
        <f>'10au'!L58</f>
        <v>125</v>
      </c>
      <c r="C44" s="4">
        <f>'10au'!J58</f>
        <v>0.15869228049240738</v>
      </c>
    </row>
    <row r="45" spans="1:4" x14ac:dyDescent="0.2">
      <c r="A45" t="str">
        <f>'10au'!A59</f>
        <v>FK180310 - 19 - 1 - 13</v>
      </c>
      <c r="B45" s="8">
        <f>'10au'!L59</f>
        <v>100</v>
      </c>
      <c r="C45" s="4">
        <f>'10au'!J59</f>
        <v>0.3420700268391893</v>
      </c>
    </row>
    <row r="46" spans="1:4" x14ac:dyDescent="0.2">
      <c r="A46" t="str">
        <f>'10au'!A60</f>
        <v>FK180310 - 19 - 1 - 14</v>
      </c>
      <c r="B46" s="8">
        <f>'10au'!L60</f>
        <v>75</v>
      </c>
      <c r="C46" s="4">
        <f>'10au'!J60</f>
        <v>0.17103501341959465</v>
      </c>
    </row>
    <row r="47" spans="1:4" x14ac:dyDescent="0.2">
      <c r="A47" t="str">
        <f>'10au'!A61</f>
        <v>FK180310 - 19 - 1 - 15</v>
      </c>
      <c r="B47" s="8">
        <f>'10au'!L61</f>
        <v>45</v>
      </c>
      <c r="C47" s="4">
        <f>'10au'!J61</f>
        <v>0.12254570549135903</v>
      </c>
    </row>
    <row r="48" spans="1:4" x14ac:dyDescent="0.2">
      <c r="A48" t="str">
        <f>'10au'!A62</f>
        <v>FK180310 - 19 - 1 - 16</v>
      </c>
      <c r="B48" s="8">
        <f>'10au'!L62</f>
        <v>25</v>
      </c>
      <c r="C48" s="4">
        <f>'10au'!J62</f>
        <v>8.4106908660975935E-2</v>
      </c>
    </row>
    <row r="49" spans="1:3" x14ac:dyDescent="0.2">
      <c r="A49" t="str">
        <f>'10au'!A63</f>
        <v>FK180310 - 19 - 1 - 17</v>
      </c>
      <c r="B49" s="8">
        <f>'10au'!L63</f>
        <v>5</v>
      </c>
      <c r="C49" s="4">
        <f>'10au'!J63</f>
        <v>8.8162378051337448E-2</v>
      </c>
    </row>
    <row r="50" spans="1:3" x14ac:dyDescent="0.2">
      <c r="A50" t="str">
        <f>'10au'!A64</f>
        <v>FK180310 - 26 - 1 - 1</v>
      </c>
      <c r="B50" s="8">
        <f>'10au'!L64</f>
        <v>175</v>
      </c>
      <c r="C50" s="4">
        <f>'10au'!J64</f>
        <v>7.4056397563123447E-3</v>
      </c>
    </row>
    <row r="51" spans="1:3" x14ac:dyDescent="0.2">
      <c r="A51" t="str">
        <f>'10au'!A65</f>
        <v>FK180310 - 26 - 1 - 3</v>
      </c>
      <c r="B51" s="8">
        <f>'10au'!L65</f>
        <v>150</v>
      </c>
      <c r="C51" s="4">
        <f>'10au'!J65</f>
        <v>7.4056397563123474E-2</v>
      </c>
    </row>
    <row r="52" spans="1:3" x14ac:dyDescent="0.2">
      <c r="A52" t="str">
        <f>'10au'!A66</f>
        <v>FK180310 - 26 - 1 - 5</v>
      </c>
      <c r="B52" s="8">
        <f>'10au'!L66</f>
        <v>125</v>
      </c>
      <c r="C52" s="4">
        <f>'10au'!J66</f>
        <v>0.22569568781142391</v>
      </c>
    </row>
    <row r="53" spans="1:3" x14ac:dyDescent="0.2">
      <c r="A53" t="str">
        <f>'10au'!A67</f>
        <v>FK180310 - 26 - 1 - 7</v>
      </c>
      <c r="B53" s="8">
        <f>'10au'!L67</f>
        <v>100</v>
      </c>
      <c r="C53" s="4">
        <f>'10au'!J67</f>
        <v>0.31562131342378802</v>
      </c>
    </row>
    <row r="54" spans="1:3" x14ac:dyDescent="0.2">
      <c r="A54" t="str">
        <f>'10au'!A68</f>
        <v>FK180310 - 26 - 1 - 9</v>
      </c>
      <c r="B54" s="8">
        <f>'10au'!L68</f>
        <v>75</v>
      </c>
      <c r="C54" s="4">
        <f>'10au'!J68</f>
        <v>0.18866748902986211</v>
      </c>
    </row>
    <row r="55" spans="1:3" x14ac:dyDescent="0.2">
      <c r="A55" t="str">
        <f>'10au'!A69</f>
        <v>FK180310 - 26 - 1 - 11</v>
      </c>
      <c r="B55" s="8">
        <f>'10au'!L69</f>
        <v>45</v>
      </c>
      <c r="C55" s="4">
        <f>'10au'!J69</f>
        <v>0.11196622012519857</v>
      </c>
    </row>
    <row r="56" spans="1:3" x14ac:dyDescent="0.2">
      <c r="A56" t="str">
        <f>'10au'!A70</f>
        <v>FK180310 - 26 - 1 - 13</v>
      </c>
      <c r="B56" s="8">
        <f>'10au'!L70</f>
        <v>25</v>
      </c>
      <c r="C56" s="4">
        <f>'10au'!J70</f>
        <v>0.10843972500314505</v>
      </c>
    </row>
    <row r="57" spans="1:3" x14ac:dyDescent="0.2">
      <c r="A57" t="str">
        <f>'10au'!A71</f>
        <v>FK180310 - 26 - 1 - 15</v>
      </c>
      <c r="B57" s="8">
        <f>'10au'!L71</f>
        <v>5</v>
      </c>
      <c r="C57" s="4">
        <f>'10au'!J71</f>
        <v>0.10350263183227015</v>
      </c>
    </row>
    <row r="58" spans="1:3" x14ac:dyDescent="0.2">
      <c r="A58" t="str">
        <f>'10au'!A72</f>
        <v>FK180310 - 36 - 1 - 1</v>
      </c>
      <c r="B58" s="8">
        <f>'10au'!L72</f>
        <v>175</v>
      </c>
      <c r="C58" s="4">
        <f>'10au'!J72</f>
        <v>1.4811279512624689E-2</v>
      </c>
    </row>
    <row r="59" spans="1:3" x14ac:dyDescent="0.2">
      <c r="A59" t="str">
        <f>'10au'!A73</f>
        <v>FK180310 - 36 - 1 - 3</v>
      </c>
      <c r="B59" s="8">
        <f>'10au'!L73</f>
        <v>150</v>
      </c>
      <c r="C59" s="4">
        <f>'10au'!J73</f>
        <v>8.4635882929283951E-2</v>
      </c>
    </row>
    <row r="60" spans="1:3" x14ac:dyDescent="0.2">
      <c r="A60" t="str">
        <f>'10au'!A74</f>
        <v>FK180310 - 36 - 1 - 5</v>
      </c>
      <c r="B60" s="8">
        <f>'10au'!L74</f>
        <v>125</v>
      </c>
      <c r="C60" s="4">
        <f>'10au'!J74</f>
        <v>0.19572047927396916</v>
      </c>
    </row>
    <row r="61" spans="1:3" x14ac:dyDescent="0.2">
      <c r="A61" t="str">
        <f>'10au'!A75</f>
        <v>FK180310 - 36 - 1 - 9</v>
      </c>
      <c r="B61" s="8">
        <f>'10au'!L75</f>
        <v>100</v>
      </c>
      <c r="C61" s="4">
        <f>'10au'!J75</f>
        <v>0.48312983172132917</v>
      </c>
    </row>
    <row r="62" spans="1:3" x14ac:dyDescent="0.2">
      <c r="A62" t="str">
        <f>'10au'!A76</f>
        <v>FK180310 - 36 - 1 - 11</v>
      </c>
      <c r="B62" s="8">
        <f>'10au'!L76</f>
        <v>75</v>
      </c>
      <c r="C62" s="4">
        <f>'10au'!J76</f>
        <v>0.16574527073651435</v>
      </c>
    </row>
    <row r="63" spans="1:3" x14ac:dyDescent="0.2">
      <c r="A63" t="str">
        <f>'10au'!A77</f>
        <v>FK180310 - 36 - 1 - 15</v>
      </c>
      <c r="B63" s="8">
        <f>'10au'!L77</f>
        <v>45</v>
      </c>
      <c r="C63" s="4">
        <f>'10au'!J77</f>
        <v>0.10367895658837281</v>
      </c>
    </row>
    <row r="64" spans="1:3" x14ac:dyDescent="0.2">
      <c r="A64" t="str">
        <f>'10au'!A78</f>
        <v>FK180310 - 36 - 1 - 17</v>
      </c>
      <c r="B64" s="8">
        <f>'10au'!L78</f>
        <v>25</v>
      </c>
      <c r="C64" s="4">
        <f>'10au'!J78</f>
        <v>7.4409047075328819E-2</v>
      </c>
    </row>
    <row r="65" spans="1:3" x14ac:dyDescent="0.2">
      <c r="A65" t="str">
        <f>'10au'!A79</f>
        <v>FK180310 - 36 - 1 - 19</v>
      </c>
      <c r="B65" s="8">
        <f>'10au'!L79</f>
        <v>5</v>
      </c>
      <c r="C65" s="4">
        <f>'10au'!J79</f>
        <v>7.5995969880252853E-2</v>
      </c>
    </row>
    <row r="66" spans="1:3" x14ac:dyDescent="0.2">
      <c r="A66" t="str">
        <f>'10au'!A80</f>
        <v>FK180310 - 43 - 1 - 8</v>
      </c>
      <c r="B66" s="8">
        <f>'10au'!L80</f>
        <v>175</v>
      </c>
      <c r="C66" s="4">
        <f>'10au'!J80</f>
        <v>1.3929655732111312E-2</v>
      </c>
    </row>
    <row r="67" spans="1:3" x14ac:dyDescent="0.2">
      <c r="A67" t="str">
        <f>'10au'!A81</f>
        <v>FK180310 - 43 - 1 - 9</v>
      </c>
      <c r="B67" s="8">
        <f>'10au'!L81</f>
        <v>150</v>
      </c>
      <c r="C67" s="4">
        <f>'10au'!J81</f>
        <v>5.8892468538293413E-2</v>
      </c>
    </row>
    <row r="68" spans="1:3" x14ac:dyDescent="0.2">
      <c r="A68" t="str">
        <f>'10au'!A82</f>
        <v>FK180310 - 43 - 1 - 10</v>
      </c>
      <c r="B68" s="8">
        <f>'10au'!L82</f>
        <v>125</v>
      </c>
      <c r="C68" s="4">
        <f>'10au'!J82</f>
        <v>0.20982645976218309</v>
      </c>
    </row>
    <row r="69" spans="1:3" x14ac:dyDescent="0.2">
      <c r="A69" t="str">
        <f>'10au'!A83</f>
        <v>FK180310 - 43 - 1 - 13</v>
      </c>
      <c r="B69" s="8">
        <f>'10au'!L83</f>
        <v>100</v>
      </c>
      <c r="C69" s="4">
        <f>'10au'!J83</f>
        <v>0.3420700268391893</v>
      </c>
    </row>
    <row r="70" spans="1:3" x14ac:dyDescent="0.2">
      <c r="A70" t="str">
        <f>'10au'!A84</f>
        <v>FK180310 - 43 - 1 - 16</v>
      </c>
      <c r="B70" s="8">
        <f>'10au'!L84</f>
        <v>75</v>
      </c>
      <c r="C70" s="4">
        <f>'10au'!J84</f>
        <v>0.15340253780932714</v>
      </c>
    </row>
    <row r="71" spans="1:3" x14ac:dyDescent="0.2">
      <c r="A71" t="str">
        <f>'10au'!A85</f>
        <v>FK180310 - 43 - 1 - 19</v>
      </c>
      <c r="B71" s="8">
        <f>'10au'!L85</f>
        <v>45</v>
      </c>
      <c r="C71" s="4">
        <f>'10au'!J85</f>
        <v>9.0630924636774884E-2</v>
      </c>
    </row>
    <row r="72" spans="1:3" x14ac:dyDescent="0.2">
      <c r="A72" t="str">
        <f>'10au'!A86</f>
        <v>FK180310 - 43 - 1 - 2</v>
      </c>
      <c r="B72" s="8">
        <f>'10au'!L86</f>
        <v>25</v>
      </c>
      <c r="C72" s="4">
        <f>'10au'!J86</f>
        <v>7.864084122179299E-2</v>
      </c>
    </row>
    <row r="73" spans="1:3" x14ac:dyDescent="0.2">
      <c r="A73" t="str">
        <f>'10au'!A87</f>
        <v>FK180310 - 43 - 1 - 21</v>
      </c>
      <c r="B73" s="8">
        <f>'10au'!L87</f>
        <v>5</v>
      </c>
      <c r="C73" s="4">
        <f>'10au'!J87</f>
        <v>8.9396651344056166E-2</v>
      </c>
    </row>
    <row r="74" spans="1:3" x14ac:dyDescent="0.2">
      <c r="A74" t="str">
        <f>'10au'!A88</f>
        <v>FK180310 - 59 - 1 - 1</v>
      </c>
      <c r="B74" s="8">
        <f>'10au'!L88</f>
        <v>175</v>
      </c>
      <c r="C74" s="4">
        <f>'10au'!J88</f>
        <v>4.6726060367208853E-2</v>
      </c>
    </row>
    <row r="75" spans="1:3" x14ac:dyDescent="0.2">
      <c r="A75" t="str">
        <f>'10au'!A89</f>
        <v>FK180310 - 59 - 1 - 3</v>
      </c>
      <c r="B75" s="8">
        <f>'10au'!L89</f>
        <v>150</v>
      </c>
      <c r="C75" s="4">
        <f>'10au'!J89</f>
        <v>5.8892468538293413E-2</v>
      </c>
    </row>
    <row r="76" spans="1:3" x14ac:dyDescent="0.2">
      <c r="A76" t="str">
        <f>'10au'!A90</f>
        <v>FK180310 - 59 - 1 - 5</v>
      </c>
      <c r="B76" s="8">
        <f>'10au'!L90</f>
        <v>125</v>
      </c>
      <c r="C76" s="4">
        <f>'10au'!J90</f>
        <v>0.11990083414981895</v>
      </c>
    </row>
    <row r="77" spans="1:3" x14ac:dyDescent="0.2">
      <c r="A77" t="str">
        <f>'10au'!A91</f>
        <v>FK180310 - 59 - 1 - 9</v>
      </c>
      <c r="B77" s="8">
        <f>'10au'!L91</f>
        <v>100</v>
      </c>
      <c r="C77" s="4">
        <f>'10au'!J91</f>
        <v>0.36146575001048353</v>
      </c>
    </row>
    <row r="78" spans="1:3" x14ac:dyDescent="0.2">
      <c r="A78" t="str">
        <f>'10au'!A92</f>
        <v>FK180310 - 59 - 1 - 11</v>
      </c>
      <c r="B78" s="8">
        <f>'10au'!L92</f>
        <v>75</v>
      </c>
      <c r="C78" s="4">
        <f>'10au'!J92</f>
        <v>0.23627517317758431</v>
      </c>
    </row>
    <row r="79" spans="1:3" x14ac:dyDescent="0.2">
      <c r="A79" t="str">
        <f>'10au'!A93</f>
        <v>FK180310 - 59 - 1 - 13</v>
      </c>
      <c r="B79" s="8">
        <f>'10au'!L93</f>
        <v>45</v>
      </c>
      <c r="C79" s="4">
        <f>'10au'!J93</f>
        <v>0.1421177534187559</v>
      </c>
    </row>
    <row r="80" spans="1:3" x14ac:dyDescent="0.2">
      <c r="A80" t="str">
        <f>'10au'!A94</f>
        <v>FK180310 - 59 - 1 - 15</v>
      </c>
      <c r="B80" s="8">
        <f>'10au'!L94</f>
        <v>25</v>
      </c>
      <c r="C80" s="4">
        <f>'10au'!J94</f>
        <v>0.12642485012561791</v>
      </c>
    </row>
    <row r="81" spans="1:3" x14ac:dyDescent="0.2">
      <c r="A81" t="str">
        <f>'10au'!A95</f>
        <v>FK180310 - 59 - 1 - 19</v>
      </c>
      <c r="B81" s="8">
        <f>'10au'!L95</f>
        <v>5</v>
      </c>
      <c r="C81" s="4">
        <f>'10au'!J95</f>
        <v>0.11478741622284135</v>
      </c>
    </row>
    <row r="82" spans="1:3" x14ac:dyDescent="0.2">
      <c r="A82" t="str">
        <f>'10au'!A96</f>
        <v>FK180310 - 66 - 1 - 13</v>
      </c>
      <c r="B82" s="8">
        <f>'10au'!L96</f>
        <v>175</v>
      </c>
      <c r="C82" s="4">
        <f>'10au'!J96</f>
        <v>4.7607684147722221E-3</v>
      </c>
    </row>
    <row r="83" spans="1:3" x14ac:dyDescent="0.2">
      <c r="A83" t="str">
        <f>'10au'!A97</f>
        <v>FK180310 - 66 - 1 - 14</v>
      </c>
      <c r="B83" s="8">
        <f>'10au'!L97</f>
        <v>150</v>
      </c>
      <c r="C83" s="4">
        <f>'10au'!J97</f>
        <v>4.1965291952436638E-2</v>
      </c>
    </row>
    <row r="84" spans="1:3" x14ac:dyDescent="0.2">
      <c r="A84" t="str">
        <f>'10au'!A98</f>
        <v>FK180310 - 66 - 1 - 15</v>
      </c>
      <c r="B84" s="8">
        <f>'10au'!L98</f>
        <v>125</v>
      </c>
      <c r="C84" s="4">
        <f>'10au'!J98</f>
        <v>0.14987604268727367</v>
      </c>
    </row>
    <row r="85" spans="1:3" x14ac:dyDescent="0.2">
      <c r="A85" t="str">
        <f>'10au'!A99</f>
        <v>FK180310 - 66 - 1 - 17</v>
      </c>
      <c r="B85" s="8">
        <f>'10au'!L99</f>
        <v>100</v>
      </c>
      <c r="C85" s="4">
        <f>'10au'!J99</f>
        <v>0.32443755122892182</v>
      </c>
    </row>
    <row r="86" spans="1:3" x14ac:dyDescent="0.2">
      <c r="A86" t="str">
        <f>'10au'!A100</f>
        <v>FK180310 - 66 - 1 - 18</v>
      </c>
      <c r="B86" s="8">
        <f>'10au'!L100</f>
        <v>75</v>
      </c>
      <c r="C86" s="4">
        <f>'10au'!J100</f>
        <v>0.19043073659088885</v>
      </c>
    </row>
    <row r="87" spans="1:3" x14ac:dyDescent="0.2">
      <c r="A87" t="str">
        <f>'10au'!A101</f>
        <v>FK180310 - 66 - 1 - 19</v>
      </c>
      <c r="B87" s="8">
        <f>'10au'!L101</f>
        <v>45</v>
      </c>
      <c r="C87" s="4">
        <f>'10au'!J101</f>
        <v>0.13206724232090347</v>
      </c>
    </row>
    <row r="88" spans="1:3" x14ac:dyDescent="0.2">
      <c r="A88" t="str">
        <f>'10au'!A102</f>
        <v>FK180310 - 66 - 1 - 20</v>
      </c>
      <c r="B88" s="8">
        <f>'10au'!L102</f>
        <v>25</v>
      </c>
      <c r="C88" s="4">
        <f>'10au'!J102</f>
        <v>0.1096739982958638</v>
      </c>
    </row>
    <row r="89" spans="1:3" x14ac:dyDescent="0.2">
      <c r="A89" t="str">
        <f>'10au'!A103</f>
        <v>FK180310 - 66 - 1 - 24</v>
      </c>
      <c r="B89" s="8">
        <f>'10au'!L103</f>
        <v>5</v>
      </c>
      <c r="C89" s="4">
        <f>'10au'!J103</f>
        <v>0.1017393842712434</v>
      </c>
    </row>
    <row r="90" spans="1:3" x14ac:dyDescent="0.2">
      <c r="A90" t="str">
        <f>'10au'!A104</f>
        <v>FK180310 - 71 - 1 - 3</v>
      </c>
      <c r="B90" s="8">
        <f>'10au'!L104</f>
        <v>175</v>
      </c>
      <c r="C90" s="4">
        <f>'10au'!J104</f>
        <v>1.9748372683499587E-2</v>
      </c>
    </row>
    <row r="91" spans="1:3" x14ac:dyDescent="0.2">
      <c r="A91" t="str">
        <f>'10au'!A105</f>
        <v>FK180310 - 71 - 1 - 4</v>
      </c>
      <c r="B91" s="8">
        <f>'10au'!L105</f>
        <v>150</v>
      </c>
      <c r="C91" s="4">
        <f>'10au'!J105</f>
        <v>4.6197086098900823E-2</v>
      </c>
    </row>
    <row r="92" spans="1:3" x14ac:dyDescent="0.2">
      <c r="A92" t="str">
        <f>'10au'!A106</f>
        <v>FK180310 - 71 - 1 - 7</v>
      </c>
      <c r="B92" s="8">
        <f>'10au'!L106</f>
        <v>125</v>
      </c>
      <c r="C92" s="4">
        <f>'10au'!J106</f>
        <v>0.17456150854164817</v>
      </c>
    </row>
    <row r="93" spans="1:3" x14ac:dyDescent="0.2">
      <c r="A93" t="str">
        <f>'10au'!A107</f>
        <v>FK180310 - 71 - 1 - 12</v>
      </c>
      <c r="B93" s="8">
        <f>'10au'!L107</f>
        <v>100</v>
      </c>
      <c r="C93" s="4">
        <f>'10au'!J107</f>
        <v>0.32972729391200212</v>
      </c>
    </row>
    <row r="94" spans="1:3" x14ac:dyDescent="0.2">
      <c r="A94" t="str">
        <f>'10au'!A108</f>
        <v>FK180310 - 71 - 1 - 15</v>
      </c>
      <c r="B94" s="8">
        <f>'10au'!L108</f>
        <v>75</v>
      </c>
      <c r="C94" s="4">
        <f>'10au'!J108</f>
        <v>0.1763247561026749</v>
      </c>
    </row>
    <row r="95" spans="1:3" x14ac:dyDescent="0.2">
      <c r="A95" t="str">
        <f>'10au'!A109</f>
        <v>FK180310 - 71 - 1 - 17</v>
      </c>
      <c r="B95" s="8">
        <f>'10au'!L109</f>
        <v>45</v>
      </c>
      <c r="C95" s="4">
        <f>'10au'!J109</f>
        <v>0.10350263183227018</v>
      </c>
    </row>
    <row r="96" spans="1:3" x14ac:dyDescent="0.2">
      <c r="A96" t="str">
        <f>'10au'!A110</f>
        <v>FK180310 - 71 - 1 - 21</v>
      </c>
      <c r="B96" s="8">
        <f>'10au'!L110</f>
        <v>25</v>
      </c>
      <c r="C96" s="4">
        <f>'10au'!J110</f>
        <v>9.7331265368676548E-2</v>
      </c>
    </row>
    <row r="97" spans="1:3" x14ac:dyDescent="0.2">
      <c r="A97" t="str">
        <f>'10au'!A111</f>
        <v>FK180310 - 71 - 1 - 24</v>
      </c>
      <c r="B97" s="8">
        <f>'10au'!L111</f>
        <v>5</v>
      </c>
      <c r="C97" s="4">
        <f>'10au'!J111</f>
        <v>7.5466995611944837E-2</v>
      </c>
    </row>
    <row r="98" spans="1:3" x14ac:dyDescent="0.2">
      <c r="A98" t="str">
        <f>'10au'!A112</f>
        <v>FK180310 - 72 - 1 - 3</v>
      </c>
      <c r="B98" s="8">
        <f>'10au'!L112</f>
        <v>175</v>
      </c>
      <c r="C98" s="4">
        <f>'10au'!J112</f>
        <v>5.48369991479319E-2</v>
      </c>
    </row>
    <row r="99" spans="1:3" x14ac:dyDescent="0.2">
      <c r="A99" t="str">
        <f>'10au'!A113</f>
        <v>FK180310 - 72 - 1 - 4</v>
      </c>
      <c r="B99" s="8">
        <f>'10au'!L113</f>
        <v>150</v>
      </c>
      <c r="C99" s="4">
        <f>'10au'!J113</f>
        <v>8.8162378051337448E-2</v>
      </c>
    </row>
    <row r="100" spans="1:3" x14ac:dyDescent="0.2">
      <c r="A100" t="str">
        <f>'10au'!A114</f>
        <v>FK180310 - 72 - 1 - 10</v>
      </c>
      <c r="B100" s="8">
        <f>'10au'!L114</f>
        <v>125</v>
      </c>
      <c r="C100" s="4">
        <f>'10au'!J114</f>
        <v>0.2891726000083869</v>
      </c>
    </row>
    <row r="101" spans="1:3" x14ac:dyDescent="0.2">
      <c r="A101" t="str">
        <f>'10au'!A115</f>
        <v>FK180310 - 72 - 1 - 13</v>
      </c>
      <c r="B101" s="8">
        <f>'10au'!L115</f>
        <v>100</v>
      </c>
      <c r="C101" s="4">
        <f>'10au'!J115</f>
        <v>0.20982645976218309</v>
      </c>
    </row>
    <row r="102" spans="1:3" x14ac:dyDescent="0.2">
      <c r="A102" t="str">
        <f>'10au'!A116</f>
        <v>FK180310 - 72 - 1 - 14</v>
      </c>
      <c r="B102" s="8">
        <f>'10au'!L116</f>
        <v>75</v>
      </c>
      <c r="C102" s="4">
        <f>'10au'!J116</f>
        <v>0.17103501341959465</v>
      </c>
    </row>
    <row r="103" spans="1:3" x14ac:dyDescent="0.2">
      <c r="A103" t="str">
        <f>'10au'!A117</f>
        <v>FK180310 - 72 - 1 - 17</v>
      </c>
      <c r="B103" s="8">
        <f>'10au'!L117</f>
        <v>45</v>
      </c>
      <c r="C103" s="4">
        <f>'10au'!J117</f>
        <v>0.11990083414981891</v>
      </c>
    </row>
    <row r="104" spans="1:3" x14ac:dyDescent="0.2">
      <c r="A104" t="str">
        <f>'10au'!A118</f>
        <v>FK180310 - 72 - 1 - 21</v>
      </c>
      <c r="B104" s="8">
        <f>'10au'!L118</f>
        <v>25</v>
      </c>
      <c r="C104" s="4">
        <f>'10au'!J118</f>
        <v>9.7154940612573848E-2</v>
      </c>
    </row>
    <row r="105" spans="1:3" x14ac:dyDescent="0.2">
      <c r="A105" t="str">
        <f>'10au'!A119</f>
        <v>FK180310 - 72 - 1 - 24</v>
      </c>
      <c r="B105" s="8">
        <f>'10au'!L119</f>
        <v>5</v>
      </c>
      <c r="C105" s="4">
        <f>'10au'!J119</f>
        <v>9.1159898905082901E-2</v>
      </c>
    </row>
    <row r="106" spans="1:3" x14ac:dyDescent="0.2">
      <c r="A106" t="str">
        <f>'10au'!A120</f>
        <v>FK180310 - 73 - 1 - 3</v>
      </c>
      <c r="B106" s="8">
        <f>'10au'!L120</f>
        <v>175</v>
      </c>
      <c r="C106" s="4">
        <f>'10au'!J120</f>
        <v>4.6373410855003482E-2</v>
      </c>
    </row>
    <row r="107" spans="1:3" x14ac:dyDescent="0.2">
      <c r="A107" t="str">
        <f>'10au'!A121</f>
        <v>FK180310 - 73 - 1 - 4</v>
      </c>
      <c r="B107" s="8">
        <f>'10au'!L121</f>
        <v>150</v>
      </c>
      <c r="C107" s="4">
        <f>'10au'!J121</f>
        <v>0.13048031951597938</v>
      </c>
    </row>
    <row r="108" spans="1:3" x14ac:dyDescent="0.2">
      <c r="A108" t="str">
        <f>'10au'!A122</f>
        <v>FK180310 - 73 - 1 - 10</v>
      </c>
      <c r="B108" s="8">
        <f>'10au'!L122</f>
        <v>125</v>
      </c>
      <c r="C108" s="4">
        <f>'10au'!J122</f>
        <v>0.26625038171503906</v>
      </c>
    </row>
    <row r="109" spans="1:3" x14ac:dyDescent="0.2">
      <c r="A109" t="str">
        <f>'10au'!A123</f>
        <v>FK180310 - 73 - 1 - 13</v>
      </c>
      <c r="B109" s="8">
        <f>'10au'!L123</f>
        <v>100</v>
      </c>
      <c r="C109" s="4">
        <f>'10au'!J123</f>
        <v>0.23098543049450412</v>
      </c>
    </row>
    <row r="110" spans="1:3" x14ac:dyDescent="0.2">
      <c r="A110" t="str">
        <f>'10au'!A124</f>
        <v>FK180310 - 73 - 1 - 14</v>
      </c>
      <c r="B110" s="8">
        <f>'10au'!L124</f>
        <v>75</v>
      </c>
      <c r="C110" s="4">
        <f>'10au'!J124</f>
        <v>0.20806321220115639</v>
      </c>
    </row>
    <row r="111" spans="1:3" x14ac:dyDescent="0.2">
      <c r="A111" t="str">
        <f>'10au'!A125</f>
        <v>FK180310 - 73 - 1 - 17</v>
      </c>
      <c r="B111" s="8">
        <f>'10au'!L125</f>
        <v>45</v>
      </c>
      <c r="C111" s="4">
        <f>'10au'!J125</f>
        <v>0.12677749963782325</v>
      </c>
    </row>
    <row r="112" spans="1:3" x14ac:dyDescent="0.2">
      <c r="A112" t="str">
        <f>'10au'!A126</f>
        <v>FK180310 - 73 - 1 - 21</v>
      </c>
      <c r="B112" s="8">
        <f>'10au'!L126</f>
        <v>25</v>
      </c>
      <c r="C112" s="4">
        <f>'10au'!J126</f>
        <v>8.5341181953694653E-2</v>
      </c>
    </row>
    <row r="113" spans="1:3" x14ac:dyDescent="0.2">
      <c r="A113" t="str">
        <f>'10au'!A127</f>
        <v>FK180310 - 73 - 1 - 24</v>
      </c>
      <c r="B113" s="8">
        <f>'10au'!L127</f>
        <v>5</v>
      </c>
      <c r="C113" s="4">
        <f>'10au'!J127</f>
        <v>8.9044001831850822E-2</v>
      </c>
    </row>
    <row r="114" spans="1:3" x14ac:dyDescent="0.2">
      <c r="A114" t="str">
        <f>'10au'!A128</f>
        <v>FK180310 - 74 - 1 - 1</v>
      </c>
      <c r="B114" s="8">
        <f>'10au'!L128</f>
        <v>175</v>
      </c>
      <c r="C114" s="4">
        <f>'10au'!J128</f>
        <v>4.1612642440231259E-2</v>
      </c>
    </row>
    <row r="115" spans="1:3" x14ac:dyDescent="0.2">
      <c r="A115" t="str">
        <f>'10au'!A129</f>
        <v>FK180310 - 74 - 1 - 3</v>
      </c>
      <c r="B115" s="8">
        <f>'10au'!L129</f>
        <v>150</v>
      </c>
      <c r="C115" s="4">
        <f>'10au'!J129</f>
        <v>0.14811279512624687</v>
      </c>
    </row>
    <row r="116" spans="1:3" x14ac:dyDescent="0.2">
      <c r="A116" t="str">
        <f>'10au'!A130</f>
        <v>FK180310 - 74 - 1 - 5</v>
      </c>
      <c r="B116" s="8">
        <f>'10au'!L130</f>
        <v>125</v>
      </c>
      <c r="C116" s="4">
        <f>'10au'!J130</f>
        <v>0.2838828573253066</v>
      </c>
    </row>
    <row r="117" spans="1:3" x14ac:dyDescent="0.2">
      <c r="A117" t="str">
        <f>'10au'!A131</f>
        <v>FK180310 - 74 - 1 - 9</v>
      </c>
      <c r="B117" s="8">
        <f>'10au'!L131</f>
        <v>100</v>
      </c>
      <c r="C117" s="4">
        <f>'10au'!J131</f>
        <v>0.19924697439602262</v>
      </c>
    </row>
    <row r="118" spans="1:3" x14ac:dyDescent="0.2">
      <c r="A118" t="str">
        <f>'10au'!A132</f>
        <v>FK180310 - 74 - 1 - 11</v>
      </c>
      <c r="B118" s="8">
        <f>'10au'!L132</f>
        <v>75</v>
      </c>
      <c r="C118" s="4">
        <f>'10au'!J132</f>
        <v>0.12060613317422961</v>
      </c>
    </row>
    <row r="119" spans="1:3" x14ac:dyDescent="0.2">
      <c r="A119" t="str">
        <f>'10au'!A133</f>
        <v>FK180310 - 74 - 1 - 13</v>
      </c>
      <c r="B119" s="8">
        <f>'10au'!L133</f>
        <v>45</v>
      </c>
      <c r="C119" s="4">
        <f>'10au'!J133</f>
        <v>9.4510069271033739E-2</v>
      </c>
    </row>
    <row r="120" spans="1:3" x14ac:dyDescent="0.2">
      <c r="A120" t="str">
        <f>'10au'!A134</f>
        <v>FK180310 - 74 - 1 - 18</v>
      </c>
      <c r="B120" s="8">
        <f>'10au'!L134</f>
        <v>25</v>
      </c>
      <c r="C120" s="4">
        <f>'10au'!J134</f>
        <v>8.6399130490310699E-2</v>
      </c>
    </row>
    <row r="121" spans="1:3" x14ac:dyDescent="0.2">
      <c r="A121" t="str">
        <f>'10au'!A135</f>
        <v>FK180310 - 74 - 1 - 23</v>
      </c>
      <c r="B121" s="8">
        <f>'10au'!L135</f>
        <v>5</v>
      </c>
      <c r="C121" s="4">
        <f>'10au'!J135</f>
        <v>8.6046480978105355E-2</v>
      </c>
    </row>
  </sheetData>
  <phoneticPr fontId="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zoomScale="125" workbookViewId="0">
      <selection activeCell="B2" sqref="B2"/>
    </sheetView>
  </sheetViews>
  <sheetFormatPr defaultColWidth="8.85546875" defaultRowHeight="12.75" x14ac:dyDescent="0.2"/>
  <cols>
    <col min="1" max="1" width="10.85546875" customWidth="1"/>
    <col min="11" max="11" width="10.140625" customWidth="1"/>
  </cols>
  <sheetData>
    <row r="1" spans="1:13" x14ac:dyDescent="0.2">
      <c r="A1" t="s">
        <v>14</v>
      </c>
      <c r="B1" t="str">
        <f>'10au'!B4</f>
        <v>RT</v>
      </c>
    </row>
    <row r="2" spans="1:13" x14ac:dyDescent="0.2">
      <c r="A2" t="s">
        <v>15</v>
      </c>
      <c r="B2" s="5">
        <v>981.1</v>
      </c>
      <c r="D2" t="s">
        <v>40</v>
      </c>
    </row>
    <row r="4" spans="1:13" x14ac:dyDescent="0.2">
      <c r="A4" t="s">
        <v>16</v>
      </c>
    </row>
    <row r="5" spans="1:13" x14ac:dyDescent="0.2">
      <c r="A5" t="s">
        <v>12</v>
      </c>
      <c r="B5" t="s">
        <v>26</v>
      </c>
      <c r="C5" t="s">
        <v>25</v>
      </c>
      <c r="D5" t="s">
        <v>21</v>
      </c>
      <c r="F5" t="s">
        <v>13</v>
      </c>
      <c r="G5" t="s">
        <v>17</v>
      </c>
      <c r="J5" s="10"/>
    </row>
    <row r="6" spans="1:13" x14ac:dyDescent="0.2">
      <c r="A6">
        <v>0</v>
      </c>
      <c r="B6" s="1" t="str">
        <f>'10au'!F21</f>
        <v>-0.0</v>
      </c>
      <c r="C6" s="1" t="str">
        <f>'10au'!G21</f>
        <v>-0.0</v>
      </c>
      <c r="D6" s="3"/>
      <c r="J6" s="14"/>
      <c r="K6" s="25" t="str">
        <f>'10au'!A8</f>
        <v>Standard</v>
      </c>
      <c r="L6" s="25" t="str">
        <f>'10au'!B8</f>
        <v>FB</v>
      </c>
      <c r="M6" s="25" t="str">
        <f>'10au'!C8</f>
        <v>FA</v>
      </c>
    </row>
    <row r="7" spans="1:13" x14ac:dyDescent="0.2">
      <c r="A7" s="5">
        <v>4.91</v>
      </c>
      <c r="B7" s="1">
        <v>16.399999999999999</v>
      </c>
      <c r="C7" s="1">
        <v>6.23</v>
      </c>
      <c r="D7" s="3">
        <f>B7/C7</f>
        <v>2.6324237560192612</v>
      </c>
      <c r="F7">
        <f>A7/1000</f>
        <v>4.9100000000000003E-3</v>
      </c>
      <c r="G7">
        <f>B7-B6</f>
        <v>16.399999999999999</v>
      </c>
      <c r="J7" s="14"/>
      <c r="K7" s="26" t="str">
        <f>'10au'!A9</f>
        <v>4.91 ug/l</v>
      </c>
      <c r="L7" s="26">
        <f>'10au'!B9</f>
        <v>16.399999999999999</v>
      </c>
      <c r="M7" s="26">
        <f>'10au'!C9</f>
        <v>6.23</v>
      </c>
    </row>
    <row r="8" spans="1:13" x14ac:dyDescent="0.2">
      <c r="A8" s="5">
        <v>9.82</v>
      </c>
      <c r="B8" s="1">
        <v>31.2</v>
      </c>
      <c r="C8" s="1">
        <v>11.7</v>
      </c>
      <c r="D8" s="3">
        <f>B8/C8</f>
        <v>2.666666666666667</v>
      </c>
      <c r="F8">
        <f>A8/1000</f>
        <v>9.8200000000000006E-3</v>
      </c>
      <c r="G8">
        <f>B8-B6</f>
        <v>31.2</v>
      </c>
      <c r="J8" s="14"/>
      <c r="K8" s="26" t="str">
        <f>'10au'!A10</f>
        <v>9.82 ug/l</v>
      </c>
      <c r="L8" s="26">
        <f>'10au'!B10</f>
        <v>31.2</v>
      </c>
      <c r="M8" s="26">
        <f>'10au'!C10</f>
        <v>11.7</v>
      </c>
    </row>
    <row r="9" spans="1:13" x14ac:dyDescent="0.2">
      <c r="A9" s="5">
        <v>19.62</v>
      </c>
      <c r="B9" s="1">
        <v>61</v>
      </c>
      <c r="C9" s="1">
        <v>22.9</v>
      </c>
      <c r="D9" s="3">
        <f>B9/C9</f>
        <v>2.6637554585152841</v>
      </c>
      <c r="F9">
        <f>A9/1000</f>
        <v>1.9620000000000002E-2</v>
      </c>
      <c r="G9">
        <f>B9-B6</f>
        <v>61</v>
      </c>
      <c r="J9" s="10"/>
      <c r="K9" s="26" t="str">
        <f>'10au'!A11</f>
        <v>19.62 ug/l</v>
      </c>
      <c r="L9" s="26">
        <f>'10au'!B11</f>
        <v>61</v>
      </c>
      <c r="M9" s="26">
        <f>'10au'!C11</f>
        <v>22.9</v>
      </c>
    </row>
    <row r="10" spans="1:13" x14ac:dyDescent="0.2">
      <c r="J10" s="10"/>
      <c r="K10" s="26" t="str">
        <f>'10au'!A12</f>
        <v>Low solid</v>
      </c>
      <c r="L10" s="26">
        <f>'10au'!B12</f>
        <v>44.5</v>
      </c>
      <c r="M10" s="26" t="str">
        <f>'10au'!C12</f>
        <v>-</v>
      </c>
    </row>
    <row r="11" spans="1:13" x14ac:dyDescent="0.2">
      <c r="C11" t="s">
        <v>18</v>
      </c>
      <c r="D11" s="6">
        <f>(D7+D8+D9)/3</f>
        <v>2.6542819604004042</v>
      </c>
      <c r="E11" t="s">
        <v>19</v>
      </c>
      <c r="F11" s="5">
        <f>1/SLOPE(G7:G9,F7:F9)</f>
        <v>3.2968335792251768E-4</v>
      </c>
      <c r="K11" s="26" t="str">
        <f>'10au'!A13</f>
        <v>High solid</v>
      </c>
      <c r="L11" s="26">
        <f>'10au'!B13</f>
        <v>231</v>
      </c>
      <c r="M11" s="26" t="str">
        <f>'10au'!C13</f>
        <v>-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67" workbookViewId="0">
      <selection activeCell="G1" sqref="G1:G114"/>
    </sheetView>
  </sheetViews>
  <sheetFormatPr defaultRowHeight="12.75" x14ac:dyDescent="0.2"/>
  <cols>
    <col min="8" max="8" width="19.85546875" bestFit="1" customWidth="1"/>
  </cols>
  <sheetData>
    <row r="1" spans="1:8" x14ac:dyDescent="0.2">
      <c r="A1" t="s">
        <v>43</v>
      </c>
      <c r="B1" t="s">
        <v>11</v>
      </c>
      <c r="C1">
        <v>1</v>
      </c>
      <c r="D1" t="s">
        <v>11</v>
      </c>
      <c r="E1">
        <v>1</v>
      </c>
      <c r="F1" t="s">
        <v>11</v>
      </c>
      <c r="G1">
        <v>9</v>
      </c>
      <c r="H1" t="str">
        <f>A1&amp;" "&amp;B1&amp;" "&amp;C1&amp;" "&amp;D1&amp;" "&amp;E1&amp;" "&amp;F1&amp;" "&amp;G1</f>
        <v>FK180310 - 1 - 1 - 9</v>
      </c>
    </row>
    <row r="2" spans="1:8" x14ac:dyDescent="0.2">
      <c r="A2" t="s">
        <v>43</v>
      </c>
      <c r="B2" t="s">
        <v>11</v>
      </c>
      <c r="C2">
        <v>1</v>
      </c>
      <c r="D2" t="s">
        <v>11</v>
      </c>
      <c r="E2">
        <v>1</v>
      </c>
      <c r="F2" t="s">
        <v>11</v>
      </c>
      <c r="G2">
        <v>10</v>
      </c>
      <c r="H2" t="str">
        <f t="shared" ref="H2:H65" si="0">A2&amp;" "&amp;B2&amp;" "&amp;C2&amp;" "&amp;D2&amp;" "&amp;E2&amp;" "&amp;F2&amp;" "&amp;G2</f>
        <v>FK180310 - 1 - 1 - 10</v>
      </c>
    </row>
    <row r="3" spans="1:8" x14ac:dyDescent="0.2">
      <c r="A3" t="s">
        <v>43</v>
      </c>
      <c r="B3" t="s">
        <v>11</v>
      </c>
      <c r="C3">
        <v>1</v>
      </c>
      <c r="D3" t="s">
        <v>11</v>
      </c>
      <c r="E3">
        <v>1</v>
      </c>
      <c r="F3" t="s">
        <v>11</v>
      </c>
      <c r="G3">
        <v>11</v>
      </c>
      <c r="H3" t="str">
        <f t="shared" si="0"/>
        <v>FK180310 - 1 - 1 - 11</v>
      </c>
    </row>
    <row r="4" spans="1:8" x14ac:dyDescent="0.2">
      <c r="A4" t="s">
        <v>43</v>
      </c>
      <c r="B4" t="s">
        <v>11</v>
      </c>
      <c r="C4">
        <v>1</v>
      </c>
      <c r="D4" t="s">
        <v>11</v>
      </c>
      <c r="E4">
        <v>1</v>
      </c>
      <c r="F4" t="s">
        <v>11</v>
      </c>
      <c r="G4">
        <v>12</v>
      </c>
      <c r="H4" t="str">
        <f t="shared" si="0"/>
        <v>FK180310 - 1 - 1 - 12</v>
      </c>
    </row>
    <row r="5" spans="1:8" x14ac:dyDescent="0.2">
      <c r="A5" t="s">
        <v>43</v>
      </c>
      <c r="B5" t="s">
        <v>11</v>
      </c>
      <c r="C5">
        <v>1</v>
      </c>
      <c r="D5" t="s">
        <v>11</v>
      </c>
      <c r="E5">
        <v>1</v>
      </c>
      <c r="F5" t="s">
        <v>11</v>
      </c>
      <c r="G5">
        <v>13</v>
      </c>
      <c r="H5" t="str">
        <f t="shared" si="0"/>
        <v>FK180310 - 1 - 1 - 13</v>
      </c>
    </row>
    <row r="6" spans="1:8" x14ac:dyDescent="0.2">
      <c r="A6" t="s">
        <v>43</v>
      </c>
      <c r="B6" t="s">
        <v>11</v>
      </c>
      <c r="C6">
        <v>1</v>
      </c>
      <c r="D6" t="s">
        <v>11</v>
      </c>
      <c r="E6">
        <v>1</v>
      </c>
      <c r="F6" t="s">
        <v>11</v>
      </c>
      <c r="G6">
        <v>14</v>
      </c>
      <c r="H6" t="str">
        <f t="shared" si="0"/>
        <v>FK180310 - 1 - 1 - 14</v>
      </c>
    </row>
    <row r="7" spans="1:8" x14ac:dyDescent="0.2">
      <c r="A7" t="s">
        <v>43</v>
      </c>
      <c r="B7" t="s">
        <v>11</v>
      </c>
      <c r="C7">
        <v>1</v>
      </c>
      <c r="D7" t="s">
        <v>11</v>
      </c>
      <c r="E7">
        <v>1</v>
      </c>
      <c r="F7" t="s">
        <v>11</v>
      </c>
      <c r="G7">
        <v>15</v>
      </c>
      <c r="H7" t="str">
        <f t="shared" si="0"/>
        <v>FK180310 - 1 - 1 - 15</v>
      </c>
    </row>
    <row r="8" spans="1:8" x14ac:dyDescent="0.2">
      <c r="A8" t="s">
        <v>43</v>
      </c>
      <c r="B8" t="s">
        <v>11</v>
      </c>
      <c r="C8">
        <v>1</v>
      </c>
      <c r="D8" t="s">
        <v>11</v>
      </c>
      <c r="E8">
        <v>1</v>
      </c>
      <c r="F8" t="s">
        <v>11</v>
      </c>
      <c r="G8">
        <v>16</v>
      </c>
      <c r="H8" t="str">
        <f t="shared" si="0"/>
        <v>FK180310 - 1 - 1 - 16</v>
      </c>
    </row>
    <row r="9" spans="1:8" x14ac:dyDescent="0.2">
      <c r="A9" t="s">
        <v>43</v>
      </c>
      <c r="B9" t="s">
        <v>11</v>
      </c>
      <c r="C9">
        <v>1</v>
      </c>
      <c r="D9" t="s">
        <v>11</v>
      </c>
      <c r="E9">
        <v>1</v>
      </c>
      <c r="F9" t="s">
        <v>11</v>
      </c>
      <c r="G9">
        <v>17</v>
      </c>
      <c r="H9" t="str">
        <f t="shared" si="0"/>
        <v>FK180310 - 1 - 1 - 17</v>
      </c>
    </row>
    <row r="10" spans="1:8" x14ac:dyDescent="0.2">
      <c r="A10" t="s">
        <v>43</v>
      </c>
      <c r="B10" t="s">
        <v>11</v>
      </c>
      <c r="C10">
        <v>3</v>
      </c>
      <c r="D10" t="s">
        <v>11</v>
      </c>
      <c r="E10">
        <v>1</v>
      </c>
      <c r="F10" t="s">
        <v>11</v>
      </c>
      <c r="G10">
        <v>1</v>
      </c>
      <c r="H10" t="str">
        <f t="shared" si="0"/>
        <v>FK180310 - 3 - 1 - 1</v>
      </c>
    </row>
    <row r="11" spans="1:8" x14ac:dyDescent="0.2">
      <c r="A11" t="s">
        <v>43</v>
      </c>
      <c r="B11" t="s">
        <v>11</v>
      </c>
      <c r="C11">
        <v>3</v>
      </c>
      <c r="D11" t="s">
        <v>11</v>
      </c>
      <c r="E11">
        <v>1</v>
      </c>
      <c r="F11" t="s">
        <v>11</v>
      </c>
      <c r="G11">
        <v>2</v>
      </c>
      <c r="H11" t="str">
        <f t="shared" si="0"/>
        <v>FK180310 - 3 - 1 - 2</v>
      </c>
    </row>
    <row r="12" spans="1:8" x14ac:dyDescent="0.2">
      <c r="A12" t="s">
        <v>43</v>
      </c>
      <c r="B12" t="s">
        <v>11</v>
      </c>
      <c r="C12">
        <v>3</v>
      </c>
      <c r="D12" t="s">
        <v>11</v>
      </c>
      <c r="E12">
        <v>1</v>
      </c>
      <c r="F12" t="s">
        <v>11</v>
      </c>
      <c r="G12">
        <v>3</v>
      </c>
      <c r="H12" t="str">
        <f t="shared" si="0"/>
        <v>FK180310 - 3 - 1 - 3</v>
      </c>
    </row>
    <row r="13" spans="1:8" x14ac:dyDescent="0.2">
      <c r="A13" t="s">
        <v>43</v>
      </c>
      <c r="B13" t="s">
        <v>11</v>
      </c>
      <c r="C13">
        <v>3</v>
      </c>
      <c r="D13" t="s">
        <v>11</v>
      </c>
      <c r="E13">
        <v>1</v>
      </c>
      <c r="F13" t="s">
        <v>11</v>
      </c>
      <c r="G13">
        <v>4</v>
      </c>
      <c r="H13" t="str">
        <f t="shared" si="0"/>
        <v>FK180310 - 3 - 1 - 4</v>
      </c>
    </row>
    <row r="14" spans="1:8" x14ac:dyDescent="0.2">
      <c r="A14" t="s">
        <v>43</v>
      </c>
      <c r="B14" t="s">
        <v>11</v>
      </c>
      <c r="C14">
        <v>3</v>
      </c>
      <c r="D14" t="s">
        <v>11</v>
      </c>
      <c r="E14">
        <v>1</v>
      </c>
      <c r="F14" t="s">
        <v>11</v>
      </c>
      <c r="G14">
        <v>11</v>
      </c>
      <c r="H14" t="str">
        <f t="shared" si="0"/>
        <v>FK180310 - 3 - 1 - 11</v>
      </c>
    </row>
    <row r="15" spans="1:8" x14ac:dyDescent="0.2">
      <c r="A15" t="s">
        <v>43</v>
      </c>
      <c r="B15" t="s">
        <v>11</v>
      </c>
      <c r="C15">
        <v>3</v>
      </c>
      <c r="D15" t="s">
        <v>11</v>
      </c>
      <c r="E15">
        <v>1</v>
      </c>
      <c r="F15" t="s">
        <v>11</v>
      </c>
      <c r="G15">
        <v>14</v>
      </c>
      <c r="H15" t="str">
        <f t="shared" si="0"/>
        <v>FK180310 - 3 - 1 - 14</v>
      </c>
    </row>
    <row r="16" spans="1:8" x14ac:dyDescent="0.2">
      <c r="A16" t="s">
        <v>43</v>
      </c>
      <c r="B16" t="s">
        <v>11</v>
      </c>
      <c r="C16">
        <v>3</v>
      </c>
      <c r="D16" t="s">
        <v>11</v>
      </c>
      <c r="E16">
        <v>1</v>
      </c>
      <c r="F16" t="s">
        <v>11</v>
      </c>
      <c r="G16">
        <v>15</v>
      </c>
      <c r="H16" t="str">
        <f t="shared" si="0"/>
        <v>FK180310 - 3 - 1 - 15</v>
      </c>
    </row>
    <row r="17" spans="1:8" x14ac:dyDescent="0.2">
      <c r="A17" t="s">
        <v>43</v>
      </c>
      <c r="B17" t="s">
        <v>11</v>
      </c>
      <c r="C17">
        <v>3</v>
      </c>
      <c r="D17" t="s">
        <v>11</v>
      </c>
      <c r="E17">
        <v>1</v>
      </c>
      <c r="F17" t="s">
        <v>11</v>
      </c>
      <c r="G17">
        <v>16</v>
      </c>
      <c r="H17" t="str">
        <f t="shared" si="0"/>
        <v>FK180310 - 3 - 1 - 16</v>
      </c>
    </row>
    <row r="18" spans="1:8" x14ac:dyDescent="0.2">
      <c r="A18" t="s">
        <v>43</v>
      </c>
      <c r="B18" t="s">
        <v>11</v>
      </c>
      <c r="C18">
        <v>4</v>
      </c>
      <c r="D18" t="s">
        <v>11</v>
      </c>
      <c r="E18">
        <v>1</v>
      </c>
      <c r="F18" t="s">
        <v>11</v>
      </c>
      <c r="G18">
        <v>1</v>
      </c>
      <c r="H18" t="str">
        <f t="shared" si="0"/>
        <v>FK180310 - 4 - 1 - 1</v>
      </c>
    </row>
    <row r="19" spans="1:8" x14ac:dyDescent="0.2">
      <c r="A19" t="s">
        <v>43</v>
      </c>
      <c r="B19" t="s">
        <v>11</v>
      </c>
      <c r="C19">
        <v>4</v>
      </c>
      <c r="D19" t="s">
        <v>11</v>
      </c>
      <c r="E19">
        <v>1</v>
      </c>
      <c r="F19" t="s">
        <v>11</v>
      </c>
      <c r="G19">
        <v>2</v>
      </c>
      <c r="H19" t="str">
        <f t="shared" si="0"/>
        <v>FK180310 - 4 - 1 - 2</v>
      </c>
    </row>
    <row r="20" spans="1:8" x14ac:dyDescent="0.2">
      <c r="A20" t="s">
        <v>43</v>
      </c>
      <c r="B20" t="s">
        <v>11</v>
      </c>
      <c r="C20">
        <v>4</v>
      </c>
      <c r="D20" t="s">
        <v>11</v>
      </c>
      <c r="E20">
        <v>1</v>
      </c>
      <c r="F20" t="s">
        <v>11</v>
      </c>
      <c r="G20">
        <v>3</v>
      </c>
      <c r="H20" t="str">
        <f t="shared" si="0"/>
        <v>FK180310 - 4 - 1 - 3</v>
      </c>
    </row>
    <row r="21" spans="1:8" x14ac:dyDescent="0.2">
      <c r="A21" t="s">
        <v>43</v>
      </c>
      <c r="B21" t="s">
        <v>11</v>
      </c>
      <c r="C21">
        <v>4</v>
      </c>
      <c r="D21" t="s">
        <v>11</v>
      </c>
      <c r="E21">
        <v>1</v>
      </c>
      <c r="F21" t="s">
        <v>11</v>
      </c>
      <c r="G21">
        <v>4</v>
      </c>
      <c r="H21" t="str">
        <f t="shared" si="0"/>
        <v>FK180310 - 4 - 1 - 4</v>
      </c>
    </row>
    <row r="22" spans="1:8" x14ac:dyDescent="0.2">
      <c r="A22" t="s">
        <v>43</v>
      </c>
      <c r="B22" t="s">
        <v>11</v>
      </c>
      <c r="C22">
        <v>4</v>
      </c>
      <c r="D22" t="s">
        <v>11</v>
      </c>
      <c r="E22">
        <v>1</v>
      </c>
      <c r="F22" t="s">
        <v>11</v>
      </c>
      <c r="G22">
        <v>12</v>
      </c>
      <c r="H22" t="str">
        <f t="shared" si="0"/>
        <v>FK180310 - 4 - 1 - 12</v>
      </c>
    </row>
    <row r="23" spans="1:8" x14ac:dyDescent="0.2">
      <c r="A23" t="s">
        <v>43</v>
      </c>
      <c r="B23" t="s">
        <v>11</v>
      </c>
      <c r="C23">
        <v>4</v>
      </c>
      <c r="D23" t="s">
        <v>11</v>
      </c>
      <c r="E23">
        <v>1</v>
      </c>
      <c r="F23" t="s">
        <v>11</v>
      </c>
      <c r="G23">
        <v>16</v>
      </c>
      <c r="H23" t="str">
        <f t="shared" si="0"/>
        <v>FK180310 - 4 - 1 - 16</v>
      </c>
    </row>
    <row r="24" spans="1:8" x14ac:dyDescent="0.2">
      <c r="A24" t="s">
        <v>43</v>
      </c>
      <c r="B24" t="s">
        <v>11</v>
      </c>
      <c r="C24">
        <v>4</v>
      </c>
      <c r="D24" t="s">
        <v>11</v>
      </c>
      <c r="E24">
        <v>1</v>
      </c>
      <c r="F24" t="s">
        <v>11</v>
      </c>
      <c r="G24">
        <v>17</v>
      </c>
      <c r="H24" t="str">
        <f t="shared" si="0"/>
        <v>FK180310 - 4 - 1 - 17</v>
      </c>
    </row>
    <row r="25" spans="1:8" x14ac:dyDescent="0.2">
      <c r="A25" t="s">
        <v>43</v>
      </c>
      <c r="B25" t="s">
        <v>11</v>
      </c>
      <c r="C25">
        <v>4</v>
      </c>
      <c r="D25" t="s">
        <v>11</v>
      </c>
      <c r="E25">
        <v>1</v>
      </c>
      <c r="F25" t="s">
        <v>11</v>
      </c>
      <c r="G25">
        <v>18</v>
      </c>
      <c r="H25" t="str">
        <f t="shared" si="0"/>
        <v>FK180310 - 4 - 1 - 18</v>
      </c>
    </row>
    <row r="26" spans="1:8" x14ac:dyDescent="0.2">
      <c r="A26" t="s">
        <v>43</v>
      </c>
      <c r="B26" t="s">
        <v>11</v>
      </c>
      <c r="C26">
        <v>9</v>
      </c>
      <c r="D26" t="s">
        <v>11</v>
      </c>
      <c r="E26">
        <v>1</v>
      </c>
      <c r="F26" t="s">
        <v>11</v>
      </c>
      <c r="G26">
        <v>1</v>
      </c>
      <c r="H26" t="str">
        <f t="shared" si="0"/>
        <v>FK180310 - 9 - 1 - 1</v>
      </c>
    </row>
    <row r="27" spans="1:8" x14ac:dyDescent="0.2">
      <c r="A27" t="s">
        <v>43</v>
      </c>
      <c r="B27" t="s">
        <v>11</v>
      </c>
      <c r="C27">
        <v>9</v>
      </c>
      <c r="D27" t="s">
        <v>11</v>
      </c>
      <c r="E27">
        <v>1</v>
      </c>
      <c r="F27" t="s">
        <v>11</v>
      </c>
      <c r="G27">
        <v>3</v>
      </c>
      <c r="H27" t="str">
        <f t="shared" si="0"/>
        <v>FK180310 - 9 - 1 - 3</v>
      </c>
    </row>
    <row r="28" spans="1:8" x14ac:dyDescent="0.2">
      <c r="A28" t="s">
        <v>43</v>
      </c>
      <c r="B28" t="s">
        <v>11</v>
      </c>
      <c r="C28">
        <v>9</v>
      </c>
      <c r="D28" t="s">
        <v>11</v>
      </c>
      <c r="E28">
        <v>1</v>
      </c>
      <c r="F28" t="s">
        <v>11</v>
      </c>
      <c r="G28">
        <v>5</v>
      </c>
      <c r="H28" t="str">
        <f t="shared" si="0"/>
        <v>FK180310 - 9 - 1 - 5</v>
      </c>
    </row>
    <row r="29" spans="1:8" x14ac:dyDescent="0.2">
      <c r="A29" t="s">
        <v>43</v>
      </c>
      <c r="B29" t="s">
        <v>11</v>
      </c>
      <c r="C29">
        <v>9</v>
      </c>
      <c r="D29" t="s">
        <v>11</v>
      </c>
      <c r="E29">
        <v>1</v>
      </c>
      <c r="F29" t="s">
        <v>11</v>
      </c>
      <c r="G29">
        <v>7</v>
      </c>
      <c r="H29" t="str">
        <f t="shared" si="0"/>
        <v>FK180310 - 9 - 1 - 7</v>
      </c>
    </row>
    <row r="30" spans="1:8" x14ac:dyDescent="0.2">
      <c r="A30" t="s">
        <v>43</v>
      </c>
      <c r="B30" t="s">
        <v>11</v>
      </c>
      <c r="C30">
        <v>9</v>
      </c>
      <c r="D30" t="s">
        <v>11</v>
      </c>
      <c r="E30">
        <v>1</v>
      </c>
      <c r="F30" t="s">
        <v>11</v>
      </c>
      <c r="G30">
        <v>9</v>
      </c>
      <c r="H30" t="str">
        <f t="shared" si="0"/>
        <v>FK180310 - 9 - 1 - 9</v>
      </c>
    </row>
    <row r="31" spans="1:8" x14ac:dyDescent="0.2">
      <c r="A31" t="s">
        <v>43</v>
      </c>
      <c r="B31" t="s">
        <v>11</v>
      </c>
      <c r="C31">
        <v>9</v>
      </c>
      <c r="D31" t="s">
        <v>11</v>
      </c>
      <c r="E31">
        <v>1</v>
      </c>
      <c r="F31" t="s">
        <v>11</v>
      </c>
      <c r="G31">
        <v>11</v>
      </c>
      <c r="H31" t="str">
        <f t="shared" si="0"/>
        <v>FK180310 - 9 - 1 - 11</v>
      </c>
    </row>
    <row r="32" spans="1:8" x14ac:dyDescent="0.2">
      <c r="A32" t="s">
        <v>43</v>
      </c>
      <c r="B32" t="s">
        <v>11</v>
      </c>
      <c r="C32">
        <v>9</v>
      </c>
      <c r="D32" t="s">
        <v>11</v>
      </c>
      <c r="E32">
        <v>1</v>
      </c>
      <c r="F32" t="s">
        <v>11</v>
      </c>
      <c r="G32">
        <v>13</v>
      </c>
      <c r="H32" t="str">
        <f t="shared" si="0"/>
        <v>FK180310 - 9 - 1 - 13</v>
      </c>
    </row>
    <row r="33" spans="1:8" x14ac:dyDescent="0.2">
      <c r="A33" t="s">
        <v>43</v>
      </c>
      <c r="B33" t="s">
        <v>11</v>
      </c>
      <c r="C33">
        <v>9</v>
      </c>
      <c r="D33" t="s">
        <v>11</v>
      </c>
      <c r="E33">
        <v>1</v>
      </c>
      <c r="F33" t="s">
        <v>11</v>
      </c>
      <c r="G33">
        <v>15</v>
      </c>
      <c r="H33" t="str">
        <f t="shared" si="0"/>
        <v>FK180310 - 9 - 1 - 15</v>
      </c>
    </row>
    <row r="34" spans="1:8" x14ac:dyDescent="0.2">
      <c r="A34" t="s">
        <v>43</v>
      </c>
      <c r="B34" t="s">
        <v>11</v>
      </c>
      <c r="C34">
        <v>19</v>
      </c>
      <c r="D34" t="s">
        <v>11</v>
      </c>
      <c r="E34">
        <v>1</v>
      </c>
      <c r="F34" t="s">
        <v>11</v>
      </c>
      <c r="G34">
        <v>9</v>
      </c>
      <c r="H34" t="str">
        <f t="shared" si="0"/>
        <v>FK180310 - 19 - 1 - 9</v>
      </c>
    </row>
    <row r="35" spans="1:8" x14ac:dyDescent="0.2">
      <c r="A35" t="s">
        <v>43</v>
      </c>
      <c r="B35" t="s">
        <v>11</v>
      </c>
      <c r="C35">
        <v>19</v>
      </c>
      <c r="D35" t="s">
        <v>11</v>
      </c>
      <c r="E35">
        <v>1</v>
      </c>
      <c r="F35" t="s">
        <v>11</v>
      </c>
      <c r="G35">
        <v>10</v>
      </c>
      <c r="H35" t="str">
        <f t="shared" si="0"/>
        <v>FK180310 - 19 - 1 - 10</v>
      </c>
    </row>
    <row r="36" spans="1:8" x14ac:dyDescent="0.2">
      <c r="A36" t="s">
        <v>43</v>
      </c>
      <c r="B36" t="s">
        <v>11</v>
      </c>
      <c r="C36">
        <v>19</v>
      </c>
      <c r="D36" t="s">
        <v>11</v>
      </c>
      <c r="E36">
        <v>1</v>
      </c>
      <c r="F36" t="s">
        <v>11</v>
      </c>
      <c r="G36">
        <v>11</v>
      </c>
      <c r="H36" t="str">
        <f t="shared" si="0"/>
        <v>FK180310 - 19 - 1 - 11</v>
      </c>
    </row>
    <row r="37" spans="1:8" x14ac:dyDescent="0.2">
      <c r="A37" t="s">
        <v>43</v>
      </c>
      <c r="B37" t="s">
        <v>11</v>
      </c>
      <c r="C37">
        <v>19</v>
      </c>
      <c r="D37" t="s">
        <v>11</v>
      </c>
      <c r="E37">
        <v>1</v>
      </c>
      <c r="F37" t="s">
        <v>11</v>
      </c>
      <c r="G37">
        <v>12</v>
      </c>
      <c r="H37" t="str">
        <f t="shared" si="0"/>
        <v>FK180310 - 19 - 1 - 12</v>
      </c>
    </row>
    <row r="38" spans="1:8" x14ac:dyDescent="0.2">
      <c r="A38" t="s">
        <v>43</v>
      </c>
      <c r="B38" t="s">
        <v>11</v>
      </c>
      <c r="C38">
        <v>19</v>
      </c>
      <c r="D38" t="s">
        <v>11</v>
      </c>
      <c r="E38">
        <v>1</v>
      </c>
      <c r="F38" t="s">
        <v>11</v>
      </c>
      <c r="G38">
        <v>13</v>
      </c>
      <c r="H38" t="str">
        <f t="shared" si="0"/>
        <v>FK180310 - 19 - 1 - 13</v>
      </c>
    </row>
    <row r="39" spans="1:8" x14ac:dyDescent="0.2">
      <c r="A39" t="s">
        <v>43</v>
      </c>
      <c r="B39" t="s">
        <v>11</v>
      </c>
      <c r="C39">
        <v>19</v>
      </c>
      <c r="D39" t="s">
        <v>11</v>
      </c>
      <c r="E39">
        <v>1</v>
      </c>
      <c r="F39" t="s">
        <v>11</v>
      </c>
      <c r="G39">
        <v>14</v>
      </c>
      <c r="H39" t="str">
        <f t="shared" si="0"/>
        <v>FK180310 - 19 - 1 - 14</v>
      </c>
    </row>
    <row r="40" spans="1:8" x14ac:dyDescent="0.2">
      <c r="A40" t="s">
        <v>43</v>
      </c>
      <c r="B40" t="s">
        <v>11</v>
      </c>
      <c r="C40">
        <v>19</v>
      </c>
      <c r="D40" t="s">
        <v>11</v>
      </c>
      <c r="E40">
        <v>1</v>
      </c>
      <c r="F40" t="s">
        <v>11</v>
      </c>
      <c r="G40">
        <v>15</v>
      </c>
      <c r="H40" t="str">
        <f t="shared" si="0"/>
        <v>FK180310 - 19 - 1 - 15</v>
      </c>
    </row>
    <row r="41" spans="1:8" x14ac:dyDescent="0.2">
      <c r="A41" t="s">
        <v>43</v>
      </c>
      <c r="B41" t="s">
        <v>11</v>
      </c>
      <c r="C41">
        <v>19</v>
      </c>
      <c r="D41" t="s">
        <v>11</v>
      </c>
      <c r="E41">
        <v>1</v>
      </c>
      <c r="F41" t="s">
        <v>11</v>
      </c>
      <c r="G41">
        <v>16</v>
      </c>
      <c r="H41" t="str">
        <f t="shared" si="0"/>
        <v>FK180310 - 19 - 1 - 16</v>
      </c>
    </row>
    <row r="42" spans="1:8" x14ac:dyDescent="0.2">
      <c r="A42" t="s">
        <v>43</v>
      </c>
      <c r="B42" t="s">
        <v>11</v>
      </c>
      <c r="C42">
        <v>19</v>
      </c>
      <c r="D42" t="s">
        <v>11</v>
      </c>
      <c r="E42">
        <v>1</v>
      </c>
      <c r="F42" t="s">
        <v>11</v>
      </c>
      <c r="G42">
        <v>17</v>
      </c>
      <c r="H42" t="str">
        <f t="shared" si="0"/>
        <v>FK180310 - 19 - 1 - 17</v>
      </c>
    </row>
    <row r="43" spans="1:8" x14ac:dyDescent="0.2">
      <c r="A43" t="s">
        <v>43</v>
      </c>
      <c r="B43" t="s">
        <v>11</v>
      </c>
      <c r="C43">
        <v>26</v>
      </c>
      <c r="D43" t="s">
        <v>11</v>
      </c>
      <c r="E43">
        <v>1</v>
      </c>
      <c r="F43" t="s">
        <v>11</v>
      </c>
      <c r="G43">
        <v>1</v>
      </c>
      <c r="H43" t="str">
        <f t="shared" si="0"/>
        <v>FK180310 - 26 - 1 - 1</v>
      </c>
    </row>
    <row r="44" spans="1:8" x14ac:dyDescent="0.2">
      <c r="A44" t="s">
        <v>43</v>
      </c>
      <c r="B44" t="s">
        <v>11</v>
      </c>
      <c r="C44">
        <v>26</v>
      </c>
      <c r="D44" t="s">
        <v>11</v>
      </c>
      <c r="E44">
        <v>1</v>
      </c>
      <c r="F44" t="s">
        <v>11</v>
      </c>
      <c r="G44">
        <v>3</v>
      </c>
      <c r="H44" t="str">
        <f t="shared" si="0"/>
        <v>FK180310 - 26 - 1 - 3</v>
      </c>
    </row>
    <row r="45" spans="1:8" x14ac:dyDescent="0.2">
      <c r="A45" t="s">
        <v>43</v>
      </c>
      <c r="B45" t="s">
        <v>11</v>
      </c>
      <c r="C45">
        <v>26</v>
      </c>
      <c r="D45" t="s">
        <v>11</v>
      </c>
      <c r="E45">
        <v>1</v>
      </c>
      <c r="F45" t="s">
        <v>11</v>
      </c>
      <c r="G45">
        <v>5</v>
      </c>
      <c r="H45" t="str">
        <f t="shared" si="0"/>
        <v>FK180310 - 26 - 1 - 5</v>
      </c>
    </row>
    <row r="46" spans="1:8" x14ac:dyDescent="0.2">
      <c r="A46" t="s">
        <v>43</v>
      </c>
      <c r="B46" t="s">
        <v>11</v>
      </c>
      <c r="C46">
        <v>26</v>
      </c>
      <c r="D46" t="s">
        <v>11</v>
      </c>
      <c r="E46">
        <v>1</v>
      </c>
      <c r="F46" t="s">
        <v>11</v>
      </c>
      <c r="G46">
        <v>7</v>
      </c>
      <c r="H46" t="str">
        <f t="shared" si="0"/>
        <v>FK180310 - 26 - 1 - 7</v>
      </c>
    </row>
    <row r="47" spans="1:8" x14ac:dyDescent="0.2">
      <c r="A47" t="s">
        <v>43</v>
      </c>
      <c r="B47" t="s">
        <v>11</v>
      </c>
      <c r="C47">
        <v>26</v>
      </c>
      <c r="D47" t="s">
        <v>11</v>
      </c>
      <c r="E47">
        <v>1</v>
      </c>
      <c r="F47" t="s">
        <v>11</v>
      </c>
      <c r="G47">
        <v>9</v>
      </c>
      <c r="H47" t="str">
        <f t="shared" si="0"/>
        <v>FK180310 - 26 - 1 - 9</v>
      </c>
    </row>
    <row r="48" spans="1:8" x14ac:dyDescent="0.2">
      <c r="A48" t="s">
        <v>43</v>
      </c>
      <c r="B48" t="s">
        <v>11</v>
      </c>
      <c r="C48">
        <v>26</v>
      </c>
      <c r="D48" t="s">
        <v>11</v>
      </c>
      <c r="E48">
        <v>1</v>
      </c>
      <c r="F48" t="s">
        <v>11</v>
      </c>
      <c r="G48">
        <v>11</v>
      </c>
      <c r="H48" t="str">
        <f t="shared" si="0"/>
        <v>FK180310 - 26 - 1 - 11</v>
      </c>
    </row>
    <row r="49" spans="1:8" x14ac:dyDescent="0.2">
      <c r="A49" t="s">
        <v>43</v>
      </c>
      <c r="B49" t="s">
        <v>11</v>
      </c>
      <c r="C49">
        <v>26</v>
      </c>
      <c r="D49" t="s">
        <v>11</v>
      </c>
      <c r="E49">
        <v>1</v>
      </c>
      <c r="F49" t="s">
        <v>11</v>
      </c>
      <c r="G49">
        <v>13</v>
      </c>
      <c r="H49" t="str">
        <f t="shared" si="0"/>
        <v>FK180310 - 26 - 1 - 13</v>
      </c>
    </row>
    <row r="50" spans="1:8" x14ac:dyDescent="0.2">
      <c r="A50" t="s">
        <v>43</v>
      </c>
      <c r="B50" t="s">
        <v>11</v>
      </c>
      <c r="C50">
        <v>26</v>
      </c>
      <c r="D50" t="s">
        <v>11</v>
      </c>
      <c r="E50">
        <v>1</v>
      </c>
      <c r="F50" t="s">
        <v>11</v>
      </c>
      <c r="G50">
        <v>15</v>
      </c>
      <c r="H50" t="str">
        <f t="shared" si="0"/>
        <v>FK180310 - 26 - 1 - 15</v>
      </c>
    </row>
    <row r="51" spans="1:8" x14ac:dyDescent="0.2">
      <c r="A51" t="s">
        <v>43</v>
      </c>
      <c r="B51" t="s">
        <v>11</v>
      </c>
      <c r="C51">
        <v>36</v>
      </c>
      <c r="D51" t="s">
        <v>11</v>
      </c>
      <c r="E51">
        <v>1</v>
      </c>
      <c r="F51" t="s">
        <v>11</v>
      </c>
      <c r="G51">
        <v>1</v>
      </c>
      <c r="H51" t="str">
        <f t="shared" si="0"/>
        <v>FK180310 - 36 - 1 - 1</v>
      </c>
    </row>
    <row r="52" spans="1:8" x14ac:dyDescent="0.2">
      <c r="A52" t="s">
        <v>43</v>
      </c>
      <c r="B52" t="s">
        <v>11</v>
      </c>
      <c r="C52">
        <v>36</v>
      </c>
      <c r="D52" t="s">
        <v>11</v>
      </c>
      <c r="E52">
        <v>1</v>
      </c>
      <c r="F52" t="s">
        <v>11</v>
      </c>
      <c r="G52">
        <v>3</v>
      </c>
      <c r="H52" t="str">
        <f t="shared" si="0"/>
        <v>FK180310 - 36 - 1 - 3</v>
      </c>
    </row>
    <row r="53" spans="1:8" x14ac:dyDescent="0.2">
      <c r="A53" t="s">
        <v>43</v>
      </c>
      <c r="B53" t="s">
        <v>11</v>
      </c>
      <c r="C53">
        <v>36</v>
      </c>
      <c r="D53" t="s">
        <v>11</v>
      </c>
      <c r="E53">
        <v>1</v>
      </c>
      <c r="F53" t="s">
        <v>11</v>
      </c>
      <c r="G53">
        <v>5</v>
      </c>
      <c r="H53" t="str">
        <f t="shared" si="0"/>
        <v>FK180310 - 36 - 1 - 5</v>
      </c>
    </row>
    <row r="54" spans="1:8" x14ac:dyDescent="0.2">
      <c r="A54" t="s">
        <v>43</v>
      </c>
      <c r="B54" t="s">
        <v>11</v>
      </c>
      <c r="C54">
        <v>36</v>
      </c>
      <c r="D54" t="s">
        <v>11</v>
      </c>
      <c r="E54">
        <v>1</v>
      </c>
      <c r="F54" t="s">
        <v>11</v>
      </c>
      <c r="G54">
        <v>9</v>
      </c>
      <c r="H54" t="str">
        <f t="shared" si="0"/>
        <v>FK180310 - 36 - 1 - 9</v>
      </c>
    </row>
    <row r="55" spans="1:8" x14ac:dyDescent="0.2">
      <c r="A55" t="s">
        <v>43</v>
      </c>
      <c r="B55" t="s">
        <v>11</v>
      </c>
      <c r="C55">
        <v>36</v>
      </c>
      <c r="D55" t="s">
        <v>11</v>
      </c>
      <c r="E55">
        <v>1</v>
      </c>
      <c r="F55" t="s">
        <v>11</v>
      </c>
      <c r="G55">
        <v>11</v>
      </c>
      <c r="H55" t="str">
        <f t="shared" si="0"/>
        <v>FK180310 - 36 - 1 - 11</v>
      </c>
    </row>
    <row r="56" spans="1:8" x14ac:dyDescent="0.2">
      <c r="A56" t="s">
        <v>43</v>
      </c>
      <c r="B56" t="s">
        <v>11</v>
      </c>
      <c r="C56">
        <v>36</v>
      </c>
      <c r="D56" t="s">
        <v>11</v>
      </c>
      <c r="E56">
        <v>1</v>
      </c>
      <c r="F56" t="s">
        <v>11</v>
      </c>
      <c r="G56">
        <v>15</v>
      </c>
      <c r="H56" t="str">
        <f t="shared" si="0"/>
        <v>FK180310 - 36 - 1 - 15</v>
      </c>
    </row>
    <row r="57" spans="1:8" x14ac:dyDescent="0.2">
      <c r="A57" t="s">
        <v>43</v>
      </c>
      <c r="B57" t="s">
        <v>11</v>
      </c>
      <c r="C57">
        <v>36</v>
      </c>
      <c r="D57" t="s">
        <v>11</v>
      </c>
      <c r="E57">
        <v>1</v>
      </c>
      <c r="F57" t="s">
        <v>11</v>
      </c>
      <c r="G57">
        <v>17</v>
      </c>
      <c r="H57" t="str">
        <f t="shared" si="0"/>
        <v>FK180310 - 36 - 1 - 17</v>
      </c>
    </row>
    <row r="58" spans="1:8" x14ac:dyDescent="0.2">
      <c r="A58" t="s">
        <v>43</v>
      </c>
      <c r="B58" t="s">
        <v>11</v>
      </c>
      <c r="C58">
        <v>36</v>
      </c>
      <c r="D58" t="s">
        <v>11</v>
      </c>
      <c r="E58">
        <v>1</v>
      </c>
      <c r="F58" t="s">
        <v>11</v>
      </c>
      <c r="G58">
        <v>19</v>
      </c>
      <c r="H58" t="str">
        <f t="shared" si="0"/>
        <v>FK180310 - 36 - 1 - 19</v>
      </c>
    </row>
    <row r="59" spans="1:8" x14ac:dyDescent="0.2">
      <c r="A59" t="s">
        <v>43</v>
      </c>
      <c r="B59" t="s">
        <v>11</v>
      </c>
      <c r="C59">
        <v>43</v>
      </c>
      <c r="D59" t="s">
        <v>11</v>
      </c>
      <c r="E59">
        <v>1</v>
      </c>
      <c r="F59" t="s">
        <v>11</v>
      </c>
      <c r="G59">
        <v>8</v>
      </c>
      <c r="H59" t="str">
        <f t="shared" si="0"/>
        <v>FK180310 - 43 - 1 - 8</v>
      </c>
    </row>
    <row r="60" spans="1:8" x14ac:dyDescent="0.2">
      <c r="A60" t="s">
        <v>43</v>
      </c>
      <c r="B60" t="s">
        <v>11</v>
      </c>
      <c r="C60">
        <v>43</v>
      </c>
      <c r="D60" t="s">
        <v>11</v>
      </c>
      <c r="E60">
        <v>1</v>
      </c>
      <c r="F60" t="s">
        <v>11</v>
      </c>
      <c r="G60">
        <v>9</v>
      </c>
      <c r="H60" t="str">
        <f t="shared" si="0"/>
        <v>FK180310 - 43 - 1 - 9</v>
      </c>
    </row>
    <row r="61" spans="1:8" x14ac:dyDescent="0.2">
      <c r="A61" t="s">
        <v>43</v>
      </c>
      <c r="B61" t="s">
        <v>11</v>
      </c>
      <c r="C61">
        <v>43</v>
      </c>
      <c r="D61" t="s">
        <v>11</v>
      </c>
      <c r="E61">
        <v>1</v>
      </c>
      <c r="F61" t="s">
        <v>11</v>
      </c>
      <c r="G61">
        <v>10</v>
      </c>
      <c r="H61" t="str">
        <f t="shared" si="0"/>
        <v>FK180310 - 43 - 1 - 10</v>
      </c>
    </row>
    <row r="62" spans="1:8" x14ac:dyDescent="0.2">
      <c r="A62" t="s">
        <v>43</v>
      </c>
      <c r="B62" t="s">
        <v>11</v>
      </c>
      <c r="C62">
        <v>43</v>
      </c>
      <c r="D62" t="s">
        <v>11</v>
      </c>
      <c r="E62">
        <v>1</v>
      </c>
      <c r="F62" t="s">
        <v>11</v>
      </c>
      <c r="G62">
        <v>13</v>
      </c>
      <c r="H62" t="str">
        <f t="shared" si="0"/>
        <v>FK180310 - 43 - 1 - 13</v>
      </c>
    </row>
    <row r="63" spans="1:8" x14ac:dyDescent="0.2">
      <c r="A63" t="s">
        <v>43</v>
      </c>
      <c r="B63" t="s">
        <v>11</v>
      </c>
      <c r="C63">
        <v>43</v>
      </c>
      <c r="D63" t="s">
        <v>11</v>
      </c>
      <c r="E63">
        <v>1</v>
      </c>
      <c r="F63" t="s">
        <v>11</v>
      </c>
      <c r="G63">
        <v>16</v>
      </c>
      <c r="H63" t="str">
        <f t="shared" si="0"/>
        <v>FK180310 - 43 - 1 - 16</v>
      </c>
    </row>
    <row r="64" spans="1:8" x14ac:dyDescent="0.2">
      <c r="A64" t="s">
        <v>43</v>
      </c>
      <c r="B64" t="s">
        <v>11</v>
      </c>
      <c r="C64">
        <v>43</v>
      </c>
      <c r="D64" t="s">
        <v>11</v>
      </c>
      <c r="E64">
        <v>1</v>
      </c>
      <c r="F64" t="s">
        <v>11</v>
      </c>
      <c r="G64">
        <v>19</v>
      </c>
      <c r="H64" t="str">
        <f t="shared" si="0"/>
        <v>FK180310 - 43 - 1 - 19</v>
      </c>
    </row>
    <row r="65" spans="1:8" x14ac:dyDescent="0.2">
      <c r="A65" t="s">
        <v>43</v>
      </c>
      <c r="B65" t="s">
        <v>11</v>
      </c>
      <c r="C65">
        <v>43</v>
      </c>
      <c r="D65" t="s">
        <v>11</v>
      </c>
      <c r="E65">
        <v>1</v>
      </c>
      <c r="F65" t="s">
        <v>11</v>
      </c>
      <c r="G65">
        <v>2</v>
      </c>
      <c r="H65" t="str">
        <f t="shared" si="0"/>
        <v>FK180310 - 43 - 1 - 2</v>
      </c>
    </row>
    <row r="66" spans="1:8" x14ac:dyDescent="0.2">
      <c r="A66" t="s">
        <v>43</v>
      </c>
      <c r="B66" t="s">
        <v>11</v>
      </c>
      <c r="C66">
        <v>43</v>
      </c>
      <c r="D66" t="s">
        <v>11</v>
      </c>
      <c r="E66">
        <v>1</v>
      </c>
      <c r="F66" t="s">
        <v>11</v>
      </c>
      <c r="G66">
        <v>21</v>
      </c>
      <c r="H66" t="str">
        <f t="shared" ref="H66:H114" si="1">A66&amp;" "&amp;B66&amp;" "&amp;C66&amp;" "&amp;D66&amp;" "&amp;E66&amp;" "&amp;F66&amp;" "&amp;G66</f>
        <v>FK180310 - 43 - 1 - 21</v>
      </c>
    </row>
    <row r="67" spans="1:8" x14ac:dyDescent="0.2">
      <c r="A67" t="s">
        <v>43</v>
      </c>
      <c r="B67" t="s">
        <v>11</v>
      </c>
      <c r="C67">
        <v>59</v>
      </c>
      <c r="D67" t="s">
        <v>11</v>
      </c>
      <c r="E67">
        <v>1</v>
      </c>
      <c r="F67" t="s">
        <v>11</v>
      </c>
      <c r="G67">
        <v>1</v>
      </c>
      <c r="H67" t="str">
        <f t="shared" si="1"/>
        <v>FK180310 - 59 - 1 - 1</v>
      </c>
    </row>
    <row r="68" spans="1:8" x14ac:dyDescent="0.2">
      <c r="A68" t="s">
        <v>43</v>
      </c>
      <c r="B68" t="s">
        <v>11</v>
      </c>
      <c r="C68">
        <v>59</v>
      </c>
      <c r="D68" t="s">
        <v>11</v>
      </c>
      <c r="E68">
        <v>1</v>
      </c>
      <c r="F68" t="s">
        <v>11</v>
      </c>
      <c r="G68">
        <v>3</v>
      </c>
      <c r="H68" t="str">
        <f t="shared" si="1"/>
        <v>FK180310 - 59 - 1 - 3</v>
      </c>
    </row>
    <row r="69" spans="1:8" x14ac:dyDescent="0.2">
      <c r="A69" t="s">
        <v>43</v>
      </c>
      <c r="B69" t="s">
        <v>11</v>
      </c>
      <c r="C69">
        <v>59</v>
      </c>
      <c r="D69" t="s">
        <v>11</v>
      </c>
      <c r="E69">
        <v>1</v>
      </c>
      <c r="F69" t="s">
        <v>11</v>
      </c>
      <c r="G69">
        <v>5</v>
      </c>
      <c r="H69" t="str">
        <f t="shared" si="1"/>
        <v>FK180310 - 59 - 1 - 5</v>
      </c>
    </row>
    <row r="70" spans="1:8" x14ac:dyDescent="0.2">
      <c r="A70" t="s">
        <v>43</v>
      </c>
      <c r="B70" t="s">
        <v>11</v>
      </c>
      <c r="C70">
        <v>59</v>
      </c>
      <c r="D70" t="s">
        <v>11</v>
      </c>
      <c r="E70">
        <v>1</v>
      </c>
      <c r="F70" t="s">
        <v>11</v>
      </c>
      <c r="G70">
        <v>9</v>
      </c>
      <c r="H70" t="str">
        <f t="shared" si="1"/>
        <v>FK180310 - 59 - 1 - 9</v>
      </c>
    </row>
    <row r="71" spans="1:8" x14ac:dyDescent="0.2">
      <c r="A71" t="s">
        <v>43</v>
      </c>
      <c r="B71" t="s">
        <v>11</v>
      </c>
      <c r="C71">
        <v>59</v>
      </c>
      <c r="D71" t="s">
        <v>11</v>
      </c>
      <c r="E71">
        <v>1</v>
      </c>
      <c r="F71" t="s">
        <v>11</v>
      </c>
      <c r="G71">
        <v>11</v>
      </c>
      <c r="H71" t="str">
        <f t="shared" si="1"/>
        <v>FK180310 - 59 - 1 - 11</v>
      </c>
    </row>
    <row r="72" spans="1:8" x14ac:dyDescent="0.2">
      <c r="A72" t="s">
        <v>43</v>
      </c>
      <c r="B72" t="s">
        <v>11</v>
      </c>
      <c r="C72">
        <v>59</v>
      </c>
      <c r="D72" t="s">
        <v>11</v>
      </c>
      <c r="E72">
        <v>1</v>
      </c>
      <c r="F72" t="s">
        <v>11</v>
      </c>
      <c r="G72">
        <v>13</v>
      </c>
      <c r="H72" t="str">
        <f t="shared" si="1"/>
        <v>FK180310 - 59 - 1 - 13</v>
      </c>
    </row>
    <row r="73" spans="1:8" x14ac:dyDescent="0.2">
      <c r="A73" t="s">
        <v>43</v>
      </c>
      <c r="B73" t="s">
        <v>11</v>
      </c>
      <c r="C73">
        <v>59</v>
      </c>
      <c r="D73" t="s">
        <v>11</v>
      </c>
      <c r="E73">
        <v>1</v>
      </c>
      <c r="F73" t="s">
        <v>11</v>
      </c>
      <c r="G73">
        <v>15</v>
      </c>
      <c r="H73" t="str">
        <f t="shared" si="1"/>
        <v>FK180310 - 59 - 1 - 15</v>
      </c>
    </row>
    <row r="74" spans="1:8" x14ac:dyDescent="0.2">
      <c r="A74" t="s">
        <v>43</v>
      </c>
      <c r="B74" t="s">
        <v>11</v>
      </c>
      <c r="C74">
        <v>59</v>
      </c>
      <c r="D74" t="s">
        <v>11</v>
      </c>
      <c r="E74">
        <v>1</v>
      </c>
      <c r="F74" t="s">
        <v>11</v>
      </c>
      <c r="G74">
        <v>19</v>
      </c>
      <c r="H74" t="str">
        <f t="shared" si="1"/>
        <v>FK180310 - 59 - 1 - 19</v>
      </c>
    </row>
    <row r="75" spans="1:8" x14ac:dyDescent="0.2">
      <c r="A75" t="s">
        <v>43</v>
      </c>
      <c r="B75" t="s">
        <v>11</v>
      </c>
      <c r="C75">
        <v>66</v>
      </c>
      <c r="D75" t="s">
        <v>11</v>
      </c>
      <c r="E75">
        <v>1</v>
      </c>
      <c r="F75" t="s">
        <v>11</v>
      </c>
      <c r="G75">
        <v>13</v>
      </c>
      <c r="H75" t="str">
        <f t="shared" si="1"/>
        <v>FK180310 - 66 - 1 - 13</v>
      </c>
    </row>
    <row r="76" spans="1:8" x14ac:dyDescent="0.2">
      <c r="A76" t="s">
        <v>43</v>
      </c>
      <c r="B76" t="s">
        <v>11</v>
      </c>
      <c r="C76">
        <v>66</v>
      </c>
      <c r="D76" t="s">
        <v>11</v>
      </c>
      <c r="E76">
        <v>1</v>
      </c>
      <c r="F76" t="s">
        <v>11</v>
      </c>
      <c r="G76">
        <v>14</v>
      </c>
      <c r="H76" t="str">
        <f t="shared" si="1"/>
        <v>FK180310 - 66 - 1 - 14</v>
      </c>
    </row>
    <row r="77" spans="1:8" x14ac:dyDescent="0.2">
      <c r="A77" t="s">
        <v>43</v>
      </c>
      <c r="B77" t="s">
        <v>11</v>
      </c>
      <c r="C77">
        <v>66</v>
      </c>
      <c r="D77" t="s">
        <v>11</v>
      </c>
      <c r="E77">
        <v>1</v>
      </c>
      <c r="F77" t="s">
        <v>11</v>
      </c>
      <c r="G77">
        <v>15</v>
      </c>
      <c r="H77" t="str">
        <f t="shared" si="1"/>
        <v>FK180310 - 66 - 1 - 15</v>
      </c>
    </row>
    <row r="78" spans="1:8" x14ac:dyDescent="0.2">
      <c r="A78" t="s">
        <v>43</v>
      </c>
      <c r="B78" t="s">
        <v>11</v>
      </c>
      <c r="C78">
        <v>66</v>
      </c>
      <c r="D78" t="s">
        <v>11</v>
      </c>
      <c r="E78">
        <v>1</v>
      </c>
      <c r="F78" t="s">
        <v>11</v>
      </c>
      <c r="G78">
        <v>17</v>
      </c>
      <c r="H78" t="str">
        <f t="shared" si="1"/>
        <v>FK180310 - 66 - 1 - 17</v>
      </c>
    </row>
    <row r="79" spans="1:8" x14ac:dyDescent="0.2">
      <c r="A79" t="s">
        <v>43</v>
      </c>
      <c r="B79" t="s">
        <v>11</v>
      </c>
      <c r="C79">
        <v>66</v>
      </c>
      <c r="D79" t="s">
        <v>11</v>
      </c>
      <c r="E79">
        <v>1</v>
      </c>
      <c r="F79" t="s">
        <v>11</v>
      </c>
      <c r="G79">
        <v>18</v>
      </c>
      <c r="H79" t="str">
        <f t="shared" si="1"/>
        <v>FK180310 - 66 - 1 - 18</v>
      </c>
    </row>
    <row r="80" spans="1:8" x14ac:dyDescent="0.2">
      <c r="A80" t="s">
        <v>43</v>
      </c>
      <c r="B80" t="s">
        <v>11</v>
      </c>
      <c r="C80">
        <v>66</v>
      </c>
      <c r="D80" t="s">
        <v>11</v>
      </c>
      <c r="E80">
        <v>1</v>
      </c>
      <c r="F80" t="s">
        <v>11</v>
      </c>
      <c r="G80">
        <v>19</v>
      </c>
      <c r="H80" t="str">
        <f t="shared" si="1"/>
        <v>FK180310 - 66 - 1 - 19</v>
      </c>
    </row>
    <row r="81" spans="1:8" x14ac:dyDescent="0.2">
      <c r="A81" t="s">
        <v>43</v>
      </c>
      <c r="B81" t="s">
        <v>11</v>
      </c>
      <c r="C81">
        <v>66</v>
      </c>
      <c r="D81" t="s">
        <v>11</v>
      </c>
      <c r="E81">
        <v>1</v>
      </c>
      <c r="F81" t="s">
        <v>11</v>
      </c>
      <c r="G81">
        <v>20</v>
      </c>
      <c r="H81" t="str">
        <f t="shared" si="1"/>
        <v>FK180310 - 66 - 1 - 20</v>
      </c>
    </row>
    <row r="82" spans="1:8" x14ac:dyDescent="0.2">
      <c r="A82" t="s">
        <v>43</v>
      </c>
      <c r="B82" t="s">
        <v>11</v>
      </c>
      <c r="C82">
        <v>66</v>
      </c>
      <c r="D82" t="s">
        <v>11</v>
      </c>
      <c r="E82">
        <v>1</v>
      </c>
      <c r="F82" t="s">
        <v>11</v>
      </c>
      <c r="G82">
        <v>24</v>
      </c>
      <c r="H82" t="str">
        <f t="shared" si="1"/>
        <v>FK180310 - 66 - 1 - 24</v>
      </c>
    </row>
    <row r="83" spans="1:8" x14ac:dyDescent="0.2">
      <c r="A83" t="s">
        <v>43</v>
      </c>
      <c r="B83" t="s">
        <v>11</v>
      </c>
      <c r="C83">
        <v>71</v>
      </c>
      <c r="D83" t="s">
        <v>11</v>
      </c>
      <c r="E83">
        <v>1</v>
      </c>
      <c r="F83" t="s">
        <v>11</v>
      </c>
      <c r="G83">
        <v>3</v>
      </c>
      <c r="H83" t="str">
        <f t="shared" si="1"/>
        <v>FK180310 - 71 - 1 - 3</v>
      </c>
    </row>
    <row r="84" spans="1:8" x14ac:dyDescent="0.2">
      <c r="A84" t="s">
        <v>43</v>
      </c>
      <c r="B84" t="s">
        <v>11</v>
      </c>
      <c r="C84">
        <v>71</v>
      </c>
      <c r="D84" t="s">
        <v>11</v>
      </c>
      <c r="E84">
        <v>1</v>
      </c>
      <c r="F84" t="s">
        <v>11</v>
      </c>
      <c r="G84">
        <v>4</v>
      </c>
      <c r="H84" t="str">
        <f t="shared" si="1"/>
        <v>FK180310 - 71 - 1 - 4</v>
      </c>
    </row>
    <row r="85" spans="1:8" x14ac:dyDescent="0.2">
      <c r="A85" t="s">
        <v>43</v>
      </c>
      <c r="B85" t="s">
        <v>11</v>
      </c>
      <c r="C85">
        <v>71</v>
      </c>
      <c r="D85" t="s">
        <v>11</v>
      </c>
      <c r="E85">
        <v>1</v>
      </c>
      <c r="F85" t="s">
        <v>11</v>
      </c>
      <c r="G85">
        <v>7</v>
      </c>
      <c r="H85" t="str">
        <f t="shared" si="1"/>
        <v>FK180310 - 71 - 1 - 7</v>
      </c>
    </row>
    <row r="86" spans="1:8" x14ac:dyDescent="0.2">
      <c r="A86" t="s">
        <v>43</v>
      </c>
      <c r="B86" t="s">
        <v>11</v>
      </c>
      <c r="C86">
        <v>71</v>
      </c>
      <c r="D86" t="s">
        <v>11</v>
      </c>
      <c r="E86">
        <v>1</v>
      </c>
      <c r="F86" t="s">
        <v>11</v>
      </c>
      <c r="G86">
        <v>12</v>
      </c>
      <c r="H86" t="str">
        <f t="shared" si="1"/>
        <v>FK180310 - 71 - 1 - 12</v>
      </c>
    </row>
    <row r="87" spans="1:8" x14ac:dyDescent="0.2">
      <c r="A87" t="s">
        <v>43</v>
      </c>
      <c r="B87" t="s">
        <v>11</v>
      </c>
      <c r="C87">
        <v>71</v>
      </c>
      <c r="D87" t="s">
        <v>11</v>
      </c>
      <c r="E87">
        <v>1</v>
      </c>
      <c r="F87" t="s">
        <v>11</v>
      </c>
      <c r="G87">
        <v>15</v>
      </c>
      <c r="H87" t="str">
        <f t="shared" si="1"/>
        <v>FK180310 - 71 - 1 - 15</v>
      </c>
    </row>
    <row r="88" spans="1:8" x14ac:dyDescent="0.2">
      <c r="A88" t="s">
        <v>43</v>
      </c>
      <c r="B88" t="s">
        <v>11</v>
      </c>
      <c r="C88">
        <v>71</v>
      </c>
      <c r="D88" t="s">
        <v>11</v>
      </c>
      <c r="E88">
        <v>1</v>
      </c>
      <c r="F88" t="s">
        <v>11</v>
      </c>
      <c r="G88">
        <v>17</v>
      </c>
      <c r="H88" t="str">
        <f t="shared" si="1"/>
        <v>FK180310 - 71 - 1 - 17</v>
      </c>
    </row>
    <row r="89" spans="1:8" x14ac:dyDescent="0.2">
      <c r="A89" t="s">
        <v>43</v>
      </c>
      <c r="B89" t="s">
        <v>11</v>
      </c>
      <c r="C89">
        <v>71</v>
      </c>
      <c r="D89" t="s">
        <v>11</v>
      </c>
      <c r="E89">
        <v>1</v>
      </c>
      <c r="F89" t="s">
        <v>11</v>
      </c>
      <c r="G89">
        <v>21</v>
      </c>
      <c r="H89" t="str">
        <f t="shared" si="1"/>
        <v>FK180310 - 71 - 1 - 21</v>
      </c>
    </row>
    <row r="90" spans="1:8" x14ac:dyDescent="0.2">
      <c r="A90" t="s">
        <v>43</v>
      </c>
      <c r="B90" t="s">
        <v>11</v>
      </c>
      <c r="C90">
        <v>71</v>
      </c>
      <c r="D90" t="s">
        <v>11</v>
      </c>
      <c r="E90">
        <v>1</v>
      </c>
      <c r="F90" t="s">
        <v>11</v>
      </c>
      <c r="G90">
        <v>24</v>
      </c>
      <c r="H90" t="str">
        <f t="shared" si="1"/>
        <v>FK180310 - 71 - 1 - 24</v>
      </c>
    </row>
    <row r="91" spans="1:8" x14ac:dyDescent="0.2">
      <c r="A91" t="s">
        <v>43</v>
      </c>
      <c r="B91" t="s">
        <v>11</v>
      </c>
      <c r="C91">
        <v>72</v>
      </c>
      <c r="D91" t="s">
        <v>11</v>
      </c>
      <c r="E91">
        <v>1</v>
      </c>
      <c r="F91" t="s">
        <v>11</v>
      </c>
      <c r="G91">
        <v>3</v>
      </c>
      <c r="H91" t="str">
        <f t="shared" si="1"/>
        <v>FK180310 - 72 - 1 - 3</v>
      </c>
    </row>
    <row r="92" spans="1:8" x14ac:dyDescent="0.2">
      <c r="A92" t="s">
        <v>43</v>
      </c>
      <c r="B92" t="s">
        <v>11</v>
      </c>
      <c r="C92">
        <v>72</v>
      </c>
      <c r="D92" t="s">
        <v>11</v>
      </c>
      <c r="E92">
        <v>1</v>
      </c>
      <c r="F92" t="s">
        <v>11</v>
      </c>
      <c r="G92">
        <v>4</v>
      </c>
      <c r="H92" t="str">
        <f t="shared" si="1"/>
        <v>FK180310 - 72 - 1 - 4</v>
      </c>
    </row>
    <row r="93" spans="1:8" x14ac:dyDescent="0.2">
      <c r="A93" t="s">
        <v>43</v>
      </c>
      <c r="B93" t="s">
        <v>11</v>
      </c>
      <c r="C93">
        <v>72</v>
      </c>
      <c r="D93" t="s">
        <v>11</v>
      </c>
      <c r="E93">
        <v>1</v>
      </c>
      <c r="F93" t="s">
        <v>11</v>
      </c>
      <c r="G93">
        <v>10</v>
      </c>
      <c r="H93" t="str">
        <f t="shared" si="1"/>
        <v>FK180310 - 72 - 1 - 10</v>
      </c>
    </row>
    <row r="94" spans="1:8" x14ac:dyDescent="0.2">
      <c r="A94" t="s">
        <v>43</v>
      </c>
      <c r="B94" t="s">
        <v>11</v>
      </c>
      <c r="C94">
        <v>72</v>
      </c>
      <c r="D94" t="s">
        <v>11</v>
      </c>
      <c r="E94">
        <v>1</v>
      </c>
      <c r="F94" t="s">
        <v>11</v>
      </c>
      <c r="G94">
        <v>13</v>
      </c>
      <c r="H94" t="str">
        <f t="shared" si="1"/>
        <v>FK180310 - 72 - 1 - 13</v>
      </c>
    </row>
    <row r="95" spans="1:8" x14ac:dyDescent="0.2">
      <c r="A95" t="s">
        <v>43</v>
      </c>
      <c r="B95" t="s">
        <v>11</v>
      </c>
      <c r="C95">
        <v>72</v>
      </c>
      <c r="D95" t="s">
        <v>11</v>
      </c>
      <c r="E95">
        <v>1</v>
      </c>
      <c r="F95" t="s">
        <v>11</v>
      </c>
      <c r="G95">
        <v>14</v>
      </c>
      <c r="H95" t="str">
        <f t="shared" si="1"/>
        <v>FK180310 - 72 - 1 - 14</v>
      </c>
    </row>
    <row r="96" spans="1:8" x14ac:dyDescent="0.2">
      <c r="A96" t="s">
        <v>43</v>
      </c>
      <c r="B96" t="s">
        <v>11</v>
      </c>
      <c r="C96">
        <v>72</v>
      </c>
      <c r="D96" t="s">
        <v>11</v>
      </c>
      <c r="E96">
        <v>1</v>
      </c>
      <c r="F96" t="s">
        <v>11</v>
      </c>
      <c r="G96">
        <v>17</v>
      </c>
      <c r="H96" t="str">
        <f t="shared" si="1"/>
        <v>FK180310 - 72 - 1 - 17</v>
      </c>
    </row>
    <row r="97" spans="1:8" x14ac:dyDescent="0.2">
      <c r="A97" t="s">
        <v>43</v>
      </c>
      <c r="B97" t="s">
        <v>11</v>
      </c>
      <c r="C97">
        <v>72</v>
      </c>
      <c r="D97" t="s">
        <v>11</v>
      </c>
      <c r="E97">
        <v>1</v>
      </c>
      <c r="F97" t="s">
        <v>11</v>
      </c>
      <c r="G97">
        <v>21</v>
      </c>
      <c r="H97" t="str">
        <f t="shared" si="1"/>
        <v>FK180310 - 72 - 1 - 21</v>
      </c>
    </row>
    <row r="98" spans="1:8" x14ac:dyDescent="0.2">
      <c r="A98" t="s">
        <v>43</v>
      </c>
      <c r="B98" t="s">
        <v>11</v>
      </c>
      <c r="C98">
        <v>72</v>
      </c>
      <c r="D98" t="s">
        <v>11</v>
      </c>
      <c r="E98">
        <v>1</v>
      </c>
      <c r="F98" t="s">
        <v>11</v>
      </c>
      <c r="G98">
        <v>24</v>
      </c>
      <c r="H98" t="str">
        <f t="shared" si="1"/>
        <v>FK180310 - 72 - 1 - 24</v>
      </c>
    </row>
    <row r="99" spans="1:8" x14ac:dyDescent="0.2">
      <c r="A99" t="s">
        <v>43</v>
      </c>
      <c r="B99" t="s">
        <v>11</v>
      </c>
      <c r="C99">
        <v>73</v>
      </c>
      <c r="D99" t="s">
        <v>11</v>
      </c>
      <c r="E99">
        <v>1</v>
      </c>
      <c r="F99" t="s">
        <v>11</v>
      </c>
      <c r="G99">
        <v>3</v>
      </c>
      <c r="H99" t="str">
        <f t="shared" si="1"/>
        <v>FK180310 - 73 - 1 - 3</v>
      </c>
    </row>
    <row r="100" spans="1:8" x14ac:dyDescent="0.2">
      <c r="A100" t="s">
        <v>43</v>
      </c>
      <c r="B100" t="s">
        <v>11</v>
      </c>
      <c r="C100">
        <v>73</v>
      </c>
      <c r="D100" t="s">
        <v>11</v>
      </c>
      <c r="E100">
        <v>1</v>
      </c>
      <c r="F100" t="s">
        <v>11</v>
      </c>
      <c r="G100">
        <v>4</v>
      </c>
      <c r="H100" t="str">
        <f t="shared" si="1"/>
        <v>FK180310 - 73 - 1 - 4</v>
      </c>
    </row>
    <row r="101" spans="1:8" x14ac:dyDescent="0.2">
      <c r="A101" t="s">
        <v>43</v>
      </c>
      <c r="B101" t="s">
        <v>11</v>
      </c>
      <c r="C101">
        <v>73</v>
      </c>
      <c r="D101" t="s">
        <v>11</v>
      </c>
      <c r="E101">
        <v>1</v>
      </c>
      <c r="F101" t="s">
        <v>11</v>
      </c>
      <c r="G101">
        <v>10</v>
      </c>
      <c r="H101" t="str">
        <f t="shared" si="1"/>
        <v>FK180310 - 73 - 1 - 10</v>
      </c>
    </row>
    <row r="102" spans="1:8" x14ac:dyDescent="0.2">
      <c r="A102" t="s">
        <v>43</v>
      </c>
      <c r="B102" t="s">
        <v>11</v>
      </c>
      <c r="C102">
        <v>73</v>
      </c>
      <c r="D102" t="s">
        <v>11</v>
      </c>
      <c r="E102">
        <v>1</v>
      </c>
      <c r="F102" t="s">
        <v>11</v>
      </c>
      <c r="G102">
        <v>13</v>
      </c>
      <c r="H102" t="str">
        <f t="shared" si="1"/>
        <v>FK180310 - 73 - 1 - 13</v>
      </c>
    </row>
    <row r="103" spans="1:8" x14ac:dyDescent="0.2">
      <c r="A103" t="s">
        <v>43</v>
      </c>
      <c r="B103" t="s">
        <v>11</v>
      </c>
      <c r="C103">
        <v>73</v>
      </c>
      <c r="D103" t="s">
        <v>11</v>
      </c>
      <c r="E103">
        <v>1</v>
      </c>
      <c r="F103" t="s">
        <v>11</v>
      </c>
      <c r="G103">
        <v>14</v>
      </c>
      <c r="H103" t="str">
        <f t="shared" si="1"/>
        <v>FK180310 - 73 - 1 - 14</v>
      </c>
    </row>
    <row r="104" spans="1:8" x14ac:dyDescent="0.2">
      <c r="A104" t="s">
        <v>43</v>
      </c>
      <c r="B104" t="s">
        <v>11</v>
      </c>
      <c r="C104">
        <v>73</v>
      </c>
      <c r="D104" t="s">
        <v>11</v>
      </c>
      <c r="E104">
        <v>1</v>
      </c>
      <c r="F104" t="s">
        <v>11</v>
      </c>
      <c r="G104">
        <v>17</v>
      </c>
      <c r="H104" t="str">
        <f t="shared" si="1"/>
        <v>FK180310 - 73 - 1 - 17</v>
      </c>
    </row>
    <row r="105" spans="1:8" x14ac:dyDescent="0.2">
      <c r="A105" t="s">
        <v>43</v>
      </c>
      <c r="B105" t="s">
        <v>11</v>
      </c>
      <c r="C105">
        <v>73</v>
      </c>
      <c r="D105" t="s">
        <v>11</v>
      </c>
      <c r="E105">
        <v>1</v>
      </c>
      <c r="F105" t="s">
        <v>11</v>
      </c>
      <c r="G105">
        <v>21</v>
      </c>
      <c r="H105" t="str">
        <f t="shared" si="1"/>
        <v>FK180310 - 73 - 1 - 21</v>
      </c>
    </row>
    <row r="106" spans="1:8" x14ac:dyDescent="0.2">
      <c r="A106" t="s">
        <v>43</v>
      </c>
      <c r="B106" t="s">
        <v>11</v>
      </c>
      <c r="C106">
        <v>73</v>
      </c>
      <c r="D106" t="s">
        <v>11</v>
      </c>
      <c r="E106">
        <v>1</v>
      </c>
      <c r="F106" t="s">
        <v>11</v>
      </c>
      <c r="G106">
        <v>24</v>
      </c>
      <c r="H106" t="str">
        <f t="shared" si="1"/>
        <v>FK180310 - 73 - 1 - 24</v>
      </c>
    </row>
    <row r="107" spans="1:8" x14ac:dyDescent="0.2">
      <c r="A107" t="s">
        <v>43</v>
      </c>
      <c r="B107" t="s">
        <v>11</v>
      </c>
      <c r="C107">
        <v>74</v>
      </c>
      <c r="D107" t="s">
        <v>11</v>
      </c>
      <c r="E107">
        <v>1</v>
      </c>
      <c r="F107" t="s">
        <v>11</v>
      </c>
      <c r="G107">
        <v>1</v>
      </c>
      <c r="H107" t="str">
        <f t="shared" si="1"/>
        <v>FK180310 - 74 - 1 - 1</v>
      </c>
    </row>
    <row r="108" spans="1:8" x14ac:dyDescent="0.2">
      <c r="A108" t="s">
        <v>43</v>
      </c>
      <c r="B108" t="s">
        <v>11</v>
      </c>
      <c r="C108">
        <v>74</v>
      </c>
      <c r="D108" t="s">
        <v>11</v>
      </c>
      <c r="E108">
        <v>1</v>
      </c>
      <c r="F108" t="s">
        <v>11</v>
      </c>
      <c r="G108">
        <v>3</v>
      </c>
      <c r="H108" t="str">
        <f t="shared" si="1"/>
        <v>FK180310 - 74 - 1 - 3</v>
      </c>
    </row>
    <row r="109" spans="1:8" x14ac:dyDescent="0.2">
      <c r="A109" t="s">
        <v>43</v>
      </c>
      <c r="B109" t="s">
        <v>11</v>
      </c>
      <c r="C109">
        <v>74</v>
      </c>
      <c r="D109" t="s">
        <v>11</v>
      </c>
      <c r="E109">
        <v>1</v>
      </c>
      <c r="F109" t="s">
        <v>11</v>
      </c>
      <c r="G109">
        <v>5</v>
      </c>
      <c r="H109" t="str">
        <f t="shared" si="1"/>
        <v>FK180310 - 74 - 1 - 5</v>
      </c>
    </row>
    <row r="110" spans="1:8" x14ac:dyDescent="0.2">
      <c r="A110" t="s">
        <v>43</v>
      </c>
      <c r="B110" t="s">
        <v>11</v>
      </c>
      <c r="C110">
        <v>74</v>
      </c>
      <c r="D110" t="s">
        <v>11</v>
      </c>
      <c r="E110">
        <v>1</v>
      </c>
      <c r="F110" t="s">
        <v>11</v>
      </c>
      <c r="G110">
        <v>9</v>
      </c>
      <c r="H110" t="str">
        <f t="shared" si="1"/>
        <v>FK180310 - 74 - 1 - 9</v>
      </c>
    </row>
    <row r="111" spans="1:8" x14ac:dyDescent="0.2">
      <c r="A111" t="s">
        <v>43</v>
      </c>
      <c r="B111" t="s">
        <v>11</v>
      </c>
      <c r="C111">
        <v>74</v>
      </c>
      <c r="D111" t="s">
        <v>11</v>
      </c>
      <c r="E111">
        <v>1</v>
      </c>
      <c r="F111" t="s">
        <v>11</v>
      </c>
      <c r="G111">
        <v>11</v>
      </c>
      <c r="H111" t="str">
        <f t="shared" si="1"/>
        <v>FK180310 - 74 - 1 - 11</v>
      </c>
    </row>
    <row r="112" spans="1:8" x14ac:dyDescent="0.2">
      <c r="A112" t="s">
        <v>43</v>
      </c>
      <c r="B112" t="s">
        <v>11</v>
      </c>
      <c r="C112">
        <v>74</v>
      </c>
      <c r="D112" t="s">
        <v>11</v>
      </c>
      <c r="E112">
        <v>1</v>
      </c>
      <c r="F112" t="s">
        <v>11</v>
      </c>
      <c r="G112">
        <v>13</v>
      </c>
      <c r="H112" t="str">
        <f t="shared" si="1"/>
        <v>FK180310 - 74 - 1 - 13</v>
      </c>
    </row>
    <row r="113" spans="1:8" x14ac:dyDescent="0.2">
      <c r="A113" t="s">
        <v>43</v>
      </c>
      <c r="B113" t="s">
        <v>11</v>
      </c>
      <c r="C113">
        <v>74</v>
      </c>
      <c r="D113" t="s">
        <v>11</v>
      </c>
      <c r="E113">
        <v>1</v>
      </c>
      <c r="F113" t="s">
        <v>11</v>
      </c>
      <c r="G113">
        <v>18</v>
      </c>
      <c r="H113" t="str">
        <f t="shared" si="1"/>
        <v>FK180310 - 74 - 1 - 18</v>
      </c>
    </row>
    <row r="114" spans="1:8" x14ac:dyDescent="0.2">
      <c r="A114" t="s">
        <v>43</v>
      </c>
      <c r="B114" t="s">
        <v>11</v>
      </c>
      <c r="C114">
        <v>74</v>
      </c>
      <c r="D114" t="s">
        <v>11</v>
      </c>
      <c r="E114">
        <v>1</v>
      </c>
      <c r="F114" t="s">
        <v>11</v>
      </c>
      <c r="G114">
        <v>23</v>
      </c>
      <c r="H114" t="str">
        <f t="shared" si="1"/>
        <v>FK180310 - 74 - 1 - 23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10au</vt:lpstr>
      <vt:lpstr>graphs</vt:lpstr>
      <vt:lpstr>AR and DF</vt:lpstr>
      <vt:lpstr>Sheet1</vt:lpstr>
    </vt:vector>
  </TitlesOfParts>
  <Company>University of Hawaii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Karl</dc:creator>
  <cp:lastModifiedBy>Greyson</cp:lastModifiedBy>
  <cp:lastPrinted>2005-09-15T19:51:19Z</cp:lastPrinted>
  <dcterms:created xsi:type="dcterms:W3CDTF">2001-07-24T21:36:20Z</dcterms:created>
  <dcterms:modified xsi:type="dcterms:W3CDTF">2018-04-27T00:55:55Z</dcterms:modified>
</cp:coreProperties>
</file>