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36" windowWidth="10752" windowHeight="5136"/>
  </bookViews>
  <sheets>
    <sheet name="Sheet1" sheetId="1" r:id="rId1"/>
  </sheets>
  <calcPr calcId="145621"/>
</workbook>
</file>

<file path=xl/calcChain.xml><?xml version="1.0" encoding="utf-8"?>
<calcChain xmlns="http://schemas.openxmlformats.org/spreadsheetml/2006/main">
  <c r="M15" i="1" l="1"/>
  <c r="H15" i="1"/>
  <c r="E15" i="1"/>
  <c r="D15" i="1"/>
  <c r="M14" i="1"/>
  <c r="H13" i="1"/>
  <c r="E13" i="1"/>
  <c r="D13" i="1"/>
  <c r="C13" i="1"/>
  <c r="H11" i="1"/>
  <c r="E11" i="1"/>
  <c r="H10" i="1"/>
  <c r="E10" i="1"/>
  <c r="A8" i="1"/>
  <c r="H8" i="1" s="1"/>
  <c r="H6" i="1"/>
  <c r="E6" i="1"/>
  <c r="C6" i="1"/>
  <c r="H5" i="1"/>
  <c r="H4" i="1"/>
  <c r="D4" i="1"/>
  <c r="H3" i="1"/>
  <c r="H12" i="1" s="1"/>
  <c r="E3" i="1"/>
  <c r="E5" i="1" s="1"/>
  <c r="D3" i="1"/>
  <c r="D6" i="1" s="1"/>
  <c r="C3" i="1"/>
  <c r="C11" i="1" s="1"/>
  <c r="E8" i="1" l="1"/>
  <c r="D11" i="1"/>
  <c r="C8" i="1"/>
  <c r="F3" i="1"/>
  <c r="E9" i="1"/>
  <c r="E14" i="1"/>
  <c r="I3" i="1"/>
  <c r="C7" i="1"/>
  <c r="D7" i="1"/>
  <c r="C12" i="1"/>
  <c r="E7" i="1"/>
  <c r="H9" i="1"/>
  <c r="D12" i="1"/>
  <c r="H14" i="1"/>
  <c r="D8" i="1"/>
  <c r="C9" i="1"/>
  <c r="C14" i="1"/>
  <c r="D9" i="1"/>
  <c r="D14" i="1"/>
  <c r="E12" i="1"/>
  <c r="C5" i="1"/>
  <c r="D5" i="1"/>
  <c r="H7" i="1"/>
  <c r="C10" i="1"/>
  <c r="D10" i="1"/>
  <c r="C15" i="1"/>
  <c r="B3" i="1"/>
  <c r="B15" i="1" l="1"/>
  <c r="B10" i="1"/>
  <c r="B5" i="1"/>
  <c r="B13" i="1"/>
  <c r="B8" i="1"/>
  <c r="B12" i="1"/>
  <c r="B7" i="1"/>
  <c r="B14" i="1"/>
  <c r="B9" i="1"/>
  <c r="B11" i="1"/>
  <c r="B6" i="1"/>
  <c r="I15" i="1"/>
  <c r="I7" i="1"/>
  <c r="I14" i="1"/>
  <c r="I9" i="1"/>
  <c r="I6" i="1"/>
  <c r="I8" i="1"/>
  <c r="I12" i="1"/>
  <c r="I11" i="1"/>
  <c r="I13" i="1"/>
  <c r="I5" i="1"/>
  <c r="I10" i="1"/>
  <c r="F12" i="1"/>
  <c r="F7" i="1"/>
  <c r="G3" i="1"/>
  <c r="F11" i="1"/>
  <c r="F6" i="1"/>
  <c r="F5" i="1"/>
  <c r="F14" i="1"/>
  <c r="F9" i="1"/>
  <c r="F13" i="1"/>
  <c r="F8" i="1"/>
  <c r="F15" i="1"/>
  <c r="F10" i="1"/>
  <c r="G13" i="1" l="1"/>
  <c r="G8" i="1"/>
  <c r="G15" i="1"/>
  <c r="G12" i="1"/>
  <c r="G7" i="1"/>
  <c r="G11" i="1"/>
  <c r="G6" i="1"/>
  <c r="G14" i="1"/>
  <c r="G9" i="1"/>
  <c r="G10" i="1"/>
  <c r="G5" i="1"/>
</calcChain>
</file>

<file path=xl/sharedStrings.xml><?xml version="1.0" encoding="utf-8"?>
<sst xmlns="http://schemas.openxmlformats.org/spreadsheetml/2006/main" count="18" uniqueCount="18">
  <si>
    <t>最大初始步数：</t>
    <phoneticPr fontId="2" type="noConversion"/>
  </si>
  <si>
    <t>最小初始步数：</t>
    <phoneticPr fontId="2" type="noConversion"/>
  </si>
  <si>
    <t>参数</t>
    <phoneticPr fontId="1" type="noConversion"/>
  </si>
  <si>
    <t>主阀总步数：</t>
    <phoneticPr fontId="2" type="noConversion"/>
  </si>
  <si>
    <t>表格使用说明：
1.右侧“参数”部分可根据实际需要进行设置
2.表格中回温、环温可更改为想要关注的工况，修改后，初始开度自动计算</t>
    <phoneticPr fontId="2" type="noConversion"/>
  </si>
  <si>
    <t>制热初始开度表格</t>
    <phoneticPr fontId="1" type="noConversion"/>
  </si>
  <si>
    <t xml:space="preserve">               回温
      初始步数
环温</t>
    <phoneticPr fontId="2" type="noConversion"/>
  </si>
  <si>
    <t>制热初开上限%：</t>
    <phoneticPr fontId="2" type="noConversion"/>
  </si>
  <si>
    <t>制热初开下限%：</t>
    <phoneticPr fontId="2" type="noConversion"/>
  </si>
  <si>
    <t>初开放大系数</t>
    <phoneticPr fontId="1" type="noConversion"/>
  </si>
  <si>
    <t>禁止更改，仅供查看</t>
    <phoneticPr fontId="1" type="noConversion"/>
  </si>
  <si>
    <t>制热初开放大1：</t>
    <phoneticPr fontId="2" type="noConversion"/>
  </si>
  <si>
    <t>制热初开放大2：</t>
    <phoneticPr fontId="2" type="noConversion"/>
  </si>
  <si>
    <t>制热初开放大3：</t>
    <phoneticPr fontId="2" type="noConversion"/>
  </si>
  <si>
    <t>制热初开转换1：</t>
    <phoneticPr fontId="2" type="noConversion"/>
  </si>
  <si>
    <t>制热初开转换2：</t>
    <phoneticPr fontId="2" type="noConversion"/>
  </si>
  <si>
    <t>关辅初开放大：</t>
    <phoneticPr fontId="2" type="noConversion"/>
  </si>
  <si>
    <t>制热开阀环温：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</si>
</sst>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_ "/>
    <numFmt numFmtId="178" formatCode="0_);[Red]\(0\)"/>
  </numFmts>
  <fonts count="1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b/>
      <sz val="11"/>
      <color rgb="FFFF66CC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  <font>
      <b/>
      <sz val="12"/>
      <color theme="1"/>
      <name val="宋体"/>
      <family val="3"/>
      <charset val="134"/>
      <scheme val="major"/>
    </font>
    <font>
      <sz val="11"/>
      <name val="宋体"/>
      <family val="3"/>
      <charset val="134"/>
    </font>
    <font>
      <b/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i/>
      <u/>
      <sz val="11"/>
      <color theme="5" tint="-0.249977111117893"/>
      <name val="宋体"/>
      <family val="3"/>
      <charset val="134"/>
      <scheme val="minor"/>
    </font>
    <font>
      <b/>
      <i/>
      <u/>
      <sz val="11"/>
      <name val="宋体"/>
      <family val="3"/>
      <charset val="134"/>
      <scheme val="minor"/>
    </font>
    <font>
      <b/>
      <u/>
      <sz val="11"/>
      <color theme="5" tint="-0.249977111117893"/>
      <name val="宋体"/>
      <family val="3"/>
      <charset val="134"/>
      <scheme val="minor"/>
    </font>
    <font>
      <b/>
      <sz val="10"/>
      <color theme="1"/>
      <name val="宋体"/>
      <family val="3"/>
      <charset val="134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A2D668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3">
    <xf numFmtId="0" fontId="0" fillId="0" borderId="0" xfId="0">
      <alignment vertical="center"/>
    </xf>
    <xf numFmtId="0" fontId="0" fillId="5" borderId="1" xfId="0" applyFill="1" applyBorder="1" applyAlignment="1">
      <alignment horizontal="center" vertical="center" wrapText="1"/>
    </xf>
    <xf numFmtId="0" fontId="7" fillId="0" borderId="1" xfId="0" applyFont="1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center" vertical="center" wrapText="1"/>
    </xf>
    <xf numFmtId="0" fontId="3" fillId="4" borderId="1" xfId="0" applyFont="1" applyFill="1" applyBorder="1" applyAlignment="1" applyProtection="1">
      <alignment horizontal="center" vertical="center" wrapText="1"/>
      <protection locked="0"/>
    </xf>
    <xf numFmtId="0" fontId="5" fillId="0" borderId="1" xfId="0" applyFont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center" wrapText="1"/>
    </xf>
    <xf numFmtId="176" fontId="5" fillId="0" borderId="1" xfId="0" applyNumberFormat="1" applyFont="1" applyBorder="1" applyAlignment="1">
      <alignment horizontal="left" vertical="center" wrapText="1"/>
    </xf>
    <xf numFmtId="0" fontId="4" fillId="0" borderId="1" xfId="0" applyFont="1" applyFill="1" applyBorder="1" applyAlignment="1" applyProtection="1">
      <alignment horizontal="center" vertical="center" wrapText="1"/>
      <protection locked="0"/>
    </xf>
    <xf numFmtId="0" fontId="3" fillId="6" borderId="1" xfId="0" applyFont="1" applyFill="1" applyBorder="1" applyAlignment="1" applyProtection="1">
      <alignment horizontal="center" vertical="center" wrapText="1"/>
      <protection locked="0"/>
    </xf>
    <xf numFmtId="0" fontId="0" fillId="2" borderId="1" xfId="0" applyFont="1" applyFill="1" applyBorder="1" applyAlignment="1">
      <alignment horizontal="left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4" fillId="8" borderId="1" xfId="0" applyFont="1" applyFill="1" applyBorder="1" applyAlignment="1" applyProtection="1">
      <alignment horizontal="center" vertical="center" wrapText="1"/>
      <protection locked="0"/>
    </xf>
    <xf numFmtId="0" fontId="0" fillId="9" borderId="1" xfId="0" applyFill="1" applyBorder="1" applyAlignment="1">
      <alignment horizontal="center" vertical="center" wrapText="1"/>
    </xf>
    <xf numFmtId="0" fontId="4" fillId="9" borderId="1" xfId="0" applyFont="1" applyFill="1" applyBorder="1" applyAlignment="1" applyProtection="1">
      <alignment horizontal="center" vertical="center" wrapText="1"/>
      <protection locked="0"/>
    </xf>
    <xf numFmtId="0" fontId="3" fillId="11" borderId="1" xfId="0" applyFont="1" applyFill="1" applyBorder="1" applyAlignment="1" applyProtection="1">
      <alignment horizontal="center" vertical="center" wrapText="1"/>
      <protection locked="0"/>
    </xf>
    <xf numFmtId="0" fontId="4" fillId="11" borderId="1" xfId="0" applyFont="1" applyFill="1" applyBorder="1" applyAlignment="1" applyProtection="1">
      <alignment horizontal="center" vertical="center" wrapText="1"/>
      <protection locked="0"/>
    </xf>
    <xf numFmtId="0" fontId="0" fillId="12" borderId="1" xfId="0" applyFill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left" vertical="center" wrapText="1"/>
    </xf>
    <xf numFmtId="0" fontId="7" fillId="2" borderId="1" xfId="0" applyFont="1" applyFill="1" applyBorder="1" applyAlignment="1" applyProtection="1">
      <alignment horizontal="center" vertical="center" wrapText="1"/>
      <protection locked="0"/>
    </xf>
    <xf numFmtId="178" fontId="10" fillId="11" borderId="1" xfId="0" applyNumberFormat="1" applyFont="1" applyFill="1" applyBorder="1" applyAlignment="1" applyProtection="1">
      <alignment horizontal="center" vertical="center" wrapText="1"/>
      <protection locked="0"/>
    </xf>
    <xf numFmtId="178" fontId="9" fillId="4" borderId="1" xfId="0" applyNumberFormat="1" applyFont="1" applyFill="1" applyBorder="1" applyAlignment="1">
      <alignment horizontal="center" vertical="center" wrapText="1"/>
    </xf>
    <xf numFmtId="178" fontId="10" fillId="2" borderId="1" xfId="0" applyNumberFormat="1" applyFont="1" applyFill="1" applyBorder="1" applyAlignment="1" applyProtection="1">
      <alignment horizontal="center" vertical="center" wrapText="1"/>
      <protection locked="0"/>
    </xf>
    <xf numFmtId="178" fontId="7" fillId="11" borderId="1" xfId="0" applyNumberFormat="1" applyFont="1" applyFill="1" applyBorder="1" applyAlignment="1" applyProtection="1">
      <alignment horizontal="center" vertical="center" wrapText="1"/>
      <protection locked="0"/>
    </xf>
    <xf numFmtId="178" fontId="8" fillId="4" borderId="1" xfId="0" applyNumberFormat="1" applyFont="1" applyFill="1" applyBorder="1" applyAlignment="1">
      <alignment horizontal="center" vertical="center" wrapText="1"/>
    </xf>
    <xf numFmtId="178" fontId="7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7" fillId="12" borderId="1" xfId="0" applyFont="1" applyFill="1" applyBorder="1" applyAlignment="1" applyProtection="1">
      <alignment horizontal="center" vertical="center" wrapText="1"/>
      <protection locked="0"/>
    </xf>
    <xf numFmtId="0" fontId="7" fillId="13" borderId="1" xfId="0" applyFont="1" applyFill="1" applyBorder="1" applyAlignment="1" applyProtection="1">
      <alignment horizontal="center" vertical="center" wrapText="1"/>
      <protection locked="0"/>
    </xf>
    <xf numFmtId="0" fontId="7" fillId="14" borderId="1" xfId="0" applyFont="1" applyFill="1" applyBorder="1" applyAlignment="1" applyProtection="1">
      <alignment horizontal="center" vertical="center" wrapText="1"/>
      <protection locked="0"/>
    </xf>
    <xf numFmtId="177" fontId="11" fillId="7" borderId="1" xfId="0" applyNumberFormat="1" applyFont="1" applyFill="1" applyBorder="1" applyAlignment="1">
      <alignment horizontal="center" vertical="center" wrapText="1"/>
    </xf>
    <xf numFmtId="0" fontId="12" fillId="0" borderId="0" xfId="0" applyFont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0" fillId="10" borderId="4" xfId="0" applyFill="1" applyBorder="1" applyAlignment="1">
      <alignment horizontal="center" vertical="center" wrapText="1"/>
    </xf>
    <xf numFmtId="0" fontId="0" fillId="10" borderId="5" xfId="0" applyFill="1" applyBorder="1" applyAlignment="1">
      <alignment horizontal="center" vertical="center" wrapText="1"/>
    </xf>
    <xf numFmtId="0" fontId="0" fillId="10" borderId="6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0" xfId="0" applyFill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A2D668"/>
      <color rgb="FFFF33CC"/>
      <color rgb="FF94D05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702733</xdr:colOff>
      <xdr:row>3</xdr:row>
      <xdr:rowOff>25400</xdr:rowOff>
    </xdr:from>
    <xdr:to>
      <xdr:col>0</xdr:col>
      <xdr:colOff>1439333</xdr:colOff>
      <xdr:row>3</xdr:row>
      <xdr:rowOff>728133</xdr:rowOff>
    </xdr:to>
    <xdr:cxnSp macro="">
      <xdr:nvCxnSpPr>
        <xdr:cNvPr id="3" name="直接连接符 2"/>
        <xdr:cNvCxnSpPr/>
      </xdr:nvCxnSpPr>
      <xdr:spPr>
        <a:xfrm>
          <a:off x="702733" y="25400"/>
          <a:ext cx="736600" cy="702733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8467</xdr:colOff>
      <xdr:row>3</xdr:row>
      <xdr:rowOff>279400</xdr:rowOff>
    </xdr:from>
    <xdr:to>
      <xdr:col>1</xdr:col>
      <xdr:colOff>0</xdr:colOff>
      <xdr:row>4</xdr:row>
      <xdr:rowOff>847</xdr:rowOff>
    </xdr:to>
    <xdr:cxnSp macro="">
      <xdr:nvCxnSpPr>
        <xdr:cNvPr id="5" name="直接连接符 4"/>
        <xdr:cNvCxnSpPr/>
      </xdr:nvCxnSpPr>
      <xdr:spPr>
        <a:xfrm>
          <a:off x="8467" y="279400"/>
          <a:ext cx="1447800" cy="28024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8467</xdr:colOff>
      <xdr:row>10</xdr:row>
      <xdr:rowOff>279400</xdr:rowOff>
    </xdr:from>
    <xdr:to>
      <xdr:col>1</xdr:col>
      <xdr:colOff>0</xdr:colOff>
      <xdr:row>11</xdr:row>
      <xdr:rowOff>847</xdr:rowOff>
    </xdr:to>
    <xdr:cxnSp macro="">
      <xdr:nvCxnSpPr>
        <xdr:cNvPr id="6" name="直接连接符 5"/>
        <xdr:cNvCxnSpPr/>
      </xdr:nvCxnSpPr>
      <xdr:spPr>
        <a:xfrm>
          <a:off x="8467" y="469900"/>
          <a:ext cx="1446260" cy="266970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8467</xdr:colOff>
      <xdr:row>13</xdr:row>
      <xdr:rowOff>279400</xdr:rowOff>
    </xdr:from>
    <xdr:to>
      <xdr:col>1</xdr:col>
      <xdr:colOff>0</xdr:colOff>
      <xdr:row>14</xdr:row>
      <xdr:rowOff>0</xdr:rowOff>
    </xdr:to>
    <xdr:cxnSp macro="">
      <xdr:nvCxnSpPr>
        <xdr:cNvPr id="7" name="直接连接符 6"/>
        <xdr:cNvCxnSpPr/>
      </xdr:nvCxnSpPr>
      <xdr:spPr>
        <a:xfrm>
          <a:off x="8467" y="1130762"/>
          <a:ext cx="1446260" cy="442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6"/>
  <sheetViews>
    <sheetView tabSelected="1" zoomScale="98" zoomScaleNormal="100" workbookViewId="0">
      <selection activeCell="N16" sqref="N16"/>
    </sheetView>
  </sheetViews>
  <sheetFormatPr defaultColWidth="8.88671875" defaultRowHeight="14.4" x14ac:dyDescent="0.25"/>
  <cols>
    <col min="1" max="1" width="21.21875" style="3" bestFit="1" customWidth="1"/>
    <col min="2" max="10" width="8.88671875" style="3"/>
    <col min="11" max="11" width="11.6640625" style="3" customWidth="1"/>
    <col min="12" max="12" width="20.77734375" style="3" bestFit="1" customWidth="1"/>
    <col min="13" max="13" width="6.6640625" style="3" bestFit="1" customWidth="1"/>
    <col min="14" max="14" width="18.33203125" style="3" bestFit="1" customWidth="1"/>
    <col min="15" max="15" width="11.6640625" style="3" customWidth="1"/>
    <col min="16" max="16" width="19.44140625" style="3" bestFit="1" customWidth="1"/>
    <col min="17" max="16384" width="8.88671875" style="3"/>
  </cols>
  <sheetData>
    <row r="1" spans="1:14" ht="15.6" x14ac:dyDescent="0.25">
      <c r="A1" s="40" t="s">
        <v>5</v>
      </c>
      <c r="B1" s="41"/>
      <c r="C1" s="41"/>
      <c r="D1" s="41"/>
      <c r="E1" s="41"/>
      <c r="F1" s="41"/>
      <c r="G1" s="41"/>
      <c r="H1" s="41"/>
      <c r="I1" s="41"/>
      <c r="K1" s="35" t="s">
        <v>2</v>
      </c>
      <c r="L1" s="7" t="s">
        <v>3</v>
      </c>
      <c r="M1" s="9">
        <v>480</v>
      </c>
    </row>
    <row r="2" spans="1:14" ht="15.6" customHeight="1" x14ac:dyDescent="0.25">
      <c r="A2" s="19"/>
      <c r="B2" s="37" t="s">
        <v>9</v>
      </c>
      <c r="C2" s="38"/>
      <c r="D2" s="38"/>
      <c r="E2" s="38"/>
      <c r="F2" s="38"/>
      <c r="G2" s="38"/>
      <c r="H2" s="38"/>
      <c r="I2" s="39"/>
      <c r="K2" s="42"/>
      <c r="L2" s="7" t="s">
        <v>7</v>
      </c>
      <c r="M2" s="9">
        <v>80</v>
      </c>
    </row>
    <row r="3" spans="1:14" ht="15.6" x14ac:dyDescent="0.25">
      <c r="A3" s="19"/>
      <c r="B3" s="1">
        <f>C3</f>
        <v>0.5</v>
      </c>
      <c r="C3" s="1">
        <f>D3</f>
        <v>0.5</v>
      </c>
      <c r="D3" s="12">
        <f>M4</f>
        <v>0.5</v>
      </c>
      <c r="E3" s="15">
        <f>M5</f>
        <v>0.7</v>
      </c>
      <c r="F3" s="15">
        <f>E3</f>
        <v>0.7</v>
      </c>
      <c r="G3" s="15">
        <f>F3</f>
        <v>0.7</v>
      </c>
      <c r="H3" s="13">
        <f>M6</f>
        <v>1.1000000000000001</v>
      </c>
      <c r="I3" s="13">
        <f>H3</f>
        <v>1.1000000000000001</v>
      </c>
      <c r="K3" s="42"/>
      <c r="L3" s="8" t="s">
        <v>8</v>
      </c>
      <c r="M3" s="9">
        <v>20</v>
      </c>
    </row>
    <row r="4" spans="1:14" ht="43.2" x14ac:dyDescent="0.25">
      <c r="A4" s="11" t="s">
        <v>6</v>
      </c>
      <c r="B4" s="17">
        <v>15</v>
      </c>
      <c r="C4" s="17">
        <v>20</v>
      </c>
      <c r="D4" s="17">
        <f>M7</f>
        <v>25</v>
      </c>
      <c r="E4" s="4">
        <v>30</v>
      </c>
      <c r="F4" s="4">
        <v>36</v>
      </c>
      <c r="G4" s="4">
        <v>40</v>
      </c>
      <c r="H4" s="22">
        <f>M8</f>
        <v>45</v>
      </c>
      <c r="I4" s="22">
        <v>50</v>
      </c>
      <c r="K4" s="42"/>
      <c r="L4" s="7" t="s">
        <v>11</v>
      </c>
      <c r="M4" s="12">
        <v>0.5</v>
      </c>
    </row>
    <row r="5" spans="1:14" ht="15.6" x14ac:dyDescent="0.25">
      <c r="A5" s="29">
        <v>35</v>
      </c>
      <c r="B5" s="23">
        <f>MAX((MIN(INT(INT(B$3*INT(75-B$4*1+$A5*0.6)*$M$9))*$M$1/100,$M$14)),$M$15)</f>
        <v>345.6</v>
      </c>
      <c r="C5" s="23">
        <f t="shared" ref="B5:I7" si="0">MAX((MIN(INT(INT(C$3*INT(75-C$4*1+$A5*0.6)*$M$9))*$M$1/100,$M$14)),$M$15)</f>
        <v>326.39999999999998</v>
      </c>
      <c r="D5" s="23">
        <f t="shared" si="0"/>
        <v>302.39999999999998</v>
      </c>
      <c r="E5" s="24">
        <f t="shared" si="0"/>
        <v>384</v>
      </c>
      <c r="F5" s="24">
        <f t="shared" si="0"/>
        <v>360</v>
      </c>
      <c r="G5" s="24">
        <f t="shared" si="0"/>
        <v>336</v>
      </c>
      <c r="H5" s="25">
        <f t="shared" si="0"/>
        <v>384</v>
      </c>
      <c r="I5" s="25">
        <f t="shared" si="0"/>
        <v>384</v>
      </c>
      <c r="K5" s="42"/>
      <c r="L5" s="7" t="s">
        <v>12</v>
      </c>
      <c r="M5" s="16">
        <v>0.7</v>
      </c>
    </row>
    <row r="6" spans="1:14" ht="15.6" x14ac:dyDescent="0.25">
      <c r="A6" s="29">
        <v>30</v>
      </c>
      <c r="B6" s="23">
        <f t="shared" si="0"/>
        <v>336</v>
      </c>
      <c r="C6" s="23">
        <f t="shared" si="0"/>
        <v>312</v>
      </c>
      <c r="D6" s="23">
        <f t="shared" si="0"/>
        <v>292.8</v>
      </c>
      <c r="E6" s="24">
        <f t="shared" si="0"/>
        <v>379.2</v>
      </c>
      <c r="F6" s="24">
        <f t="shared" si="0"/>
        <v>340.8</v>
      </c>
      <c r="G6" s="24">
        <f t="shared" si="0"/>
        <v>316.8</v>
      </c>
      <c r="H6" s="25">
        <f t="shared" si="0"/>
        <v>384</v>
      </c>
      <c r="I6" s="25">
        <f t="shared" si="0"/>
        <v>384</v>
      </c>
      <c r="K6" s="42"/>
      <c r="L6" s="7" t="s">
        <v>13</v>
      </c>
      <c r="M6" s="14">
        <v>1.1000000000000001</v>
      </c>
    </row>
    <row r="7" spans="1:14" ht="15.6" x14ac:dyDescent="0.25">
      <c r="A7" s="29">
        <v>20</v>
      </c>
      <c r="B7" s="23">
        <f t="shared" si="0"/>
        <v>307.2</v>
      </c>
      <c r="C7" s="23">
        <f t="shared" si="0"/>
        <v>288</v>
      </c>
      <c r="D7" s="23">
        <f t="shared" si="0"/>
        <v>264</v>
      </c>
      <c r="E7" s="24">
        <f t="shared" si="0"/>
        <v>340.8</v>
      </c>
      <c r="F7" s="24">
        <f t="shared" si="0"/>
        <v>307.2</v>
      </c>
      <c r="G7" s="24">
        <f t="shared" si="0"/>
        <v>283.2</v>
      </c>
      <c r="H7" s="25">
        <f t="shared" si="0"/>
        <v>384</v>
      </c>
      <c r="I7" s="25">
        <f t="shared" si="0"/>
        <v>350.4</v>
      </c>
      <c r="K7" s="42"/>
      <c r="L7" s="7" t="s">
        <v>14</v>
      </c>
      <c r="M7" s="18">
        <v>25</v>
      </c>
    </row>
    <row r="8" spans="1:14" ht="15.6" x14ac:dyDescent="0.25">
      <c r="A8" s="30">
        <f>M10</f>
        <v>12</v>
      </c>
      <c r="B8" s="26">
        <f t="shared" ref="B8:I15" si="1">MAX((MIN(INT(B$3*INT(75-B$4*1+$A8*0.6))*$M$1/100,$M$14)),$M$15)</f>
        <v>158.4</v>
      </c>
      <c r="C8" s="26">
        <f t="shared" si="1"/>
        <v>148.80000000000001</v>
      </c>
      <c r="D8" s="26">
        <f t="shared" si="1"/>
        <v>134.4</v>
      </c>
      <c r="E8" s="27">
        <f t="shared" si="1"/>
        <v>172.8</v>
      </c>
      <c r="F8" s="27">
        <f t="shared" si="1"/>
        <v>153.6</v>
      </c>
      <c r="G8" s="27">
        <f t="shared" si="1"/>
        <v>139.19999999999999</v>
      </c>
      <c r="H8" s="28">
        <f t="shared" si="1"/>
        <v>192</v>
      </c>
      <c r="I8" s="28">
        <f t="shared" si="1"/>
        <v>168</v>
      </c>
      <c r="K8" s="42"/>
      <c r="L8" s="7" t="s">
        <v>15</v>
      </c>
      <c r="M8" s="10">
        <v>45</v>
      </c>
    </row>
    <row r="9" spans="1:14" ht="15.6" x14ac:dyDescent="0.25">
      <c r="A9" s="31">
        <v>7</v>
      </c>
      <c r="B9" s="26">
        <f t="shared" si="1"/>
        <v>153.6</v>
      </c>
      <c r="C9" s="26">
        <f t="shared" si="1"/>
        <v>139.19999999999999</v>
      </c>
      <c r="D9" s="26">
        <f t="shared" si="1"/>
        <v>129.6</v>
      </c>
      <c r="E9" s="27">
        <f t="shared" si="1"/>
        <v>163.19999999999999</v>
      </c>
      <c r="F9" s="27">
        <f t="shared" si="1"/>
        <v>144</v>
      </c>
      <c r="G9" s="27">
        <f t="shared" si="1"/>
        <v>129.6</v>
      </c>
      <c r="H9" s="28">
        <f t="shared" si="1"/>
        <v>177.6</v>
      </c>
      <c r="I9" s="28">
        <f t="shared" si="1"/>
        <v>148.80000000000001</v>
      </c>
      <c r="K9" s="42"/>
      <c r="L9" s="7" t="s">
        <v>16</v>
      </c>
      <c r="M9" s="32">
        <v>1.8</v>
      </c>
      <c r="N9" s="33"/>
    </row>
    <row r="10" spans="1:14" ht="15.6" x14ac:dyDescent="0.25">
      <c r="A10" s="31">
        <v>0</v>
      </c>
      <c r="B10" s="26">
        <f t="shared" si="1"/>
        <v>144</v>
      </c>
      <c r="C10" s="26">
        <f t="shared" si="1"/>
        <v>129.6</v>
      </c>
      <c r="D10" s="26">
        <f t="shared" si="1"/>
        <v>120</v>
      </c>
      <c r="E10" s="27">
        <f t="shared" si="1"/>
        <v>148.80000000000001</v>
      </c>
      <c r="F10" s="27">
        <f t="shared" si="1"/>
        <v>129.6</v>
      </c>
      <c r="G10" s="27">
        <f t="shared" si="1"/>
        <v>115.2</v>
      </c>
      <c r="H10" s="28">
        <f t="shared" si="1"/>
        <v>158.4</v>
      </c>
      <c r="I10" s="28">
        <f t="shared" si="1"/>
        <v>129.6</v>
      </c>
      <c r="K10" s="36"/>
      <c r="L10" s="7" t="s">
        <v>17</v>
      </c>
      <c r="M10" s="30">
        <v>12</v>
      </c>
    </row>
    <row r="11" spans="1:14" x14ac:dyDescent="0.25">
      <c r="A11" s="31">
        <v>-7</v>
      </c>
      <c r="B11" s="26">
        <f t="shared" si="1"/>
        <v>129.6</v>
      </c>
      <c r="C11" s="26">
        <f t="shared" si="1"/>
        <v>120</v>
      </c>
      <c r="D11" s="26">
        <f t="shared" si="1"/>
        <v>105.6</v>
      </c>
      <c r="E11" s="27">
        <f t="shared" si="1"/>
        <v>134.4</v>
      </c>
      <c r="F11" s="27">
        <f t="shared" si="1"/>
        <v>110.4</v>
      </c>
      <c r="G11" s="27">
        <f t="shared" si="1"/>
        <v>100.8</v>
      </c>
      <c r="H11" s="28">
        <f t="shared" si="1"/>
        <v>129.6</v>
      </c>
      <c r="I11" s="28">
        <f t="shared" si="1"/>
        <v>105.6</v>
      </c>
    </row>
    <row r="12" spans="1:14" x14ac:dyDescent="0.25">
      <c r="A12" s="31">
        <v>-12</v>
      </c>
      <c r="B12" s="26">
        <f t="shared" si="1"/>
        <v>124.8</v>
      </c>
      <c r="C12" s="26">
        <f t="shared" si="1"/>
        <v>110.4</v>
      </c>
      <c r="D12" s="26">
        <f t="shared" si="1"/>
        <v>100.8</v>
      </c>
      <c r="E12" s="27">
        <f t="shared" si="1"/>
        <v>120</v>
      </c>
      <c r="F12" s="27">
        <f t="shared" si="1"/>
        <v>100.8</v>
      </c>
      <c r="G12" s="27">
        <f t="shared" si="1"/>
        <v>96</v>
      </c>
      <c r="H12" s="28">
        <f t="shared" si="1"/>
        <v>115.2</v>
      </c>
      <c r="I12" s="28">
        <f t="shared" si="1"/>
        <v>96</v>
      </c>
    </row>
    <row r="13" spans="1:14" ht="15.6" x14ac:dyDescent="0.25">
      <c r="A13" s="31">
        <v>-17</v>
      </c>
      <c r="B13" s="26">
        <f t="shared" si="1"/>
        <v>115.2</v>
      </c>
      <c r="C13" s="26">
        <f t="shared" si="1"/>
        <v>105.6</v>
      </c>
      <c r="D13" s="26">
        <f t="shared" si="1"/>
        <v>96</v>
      </c>
      <c r="E13" s="27">
        <f t="shared" si="1"/>
        <v>110.4</v>
      </c>
      <c r="F13" s="27">
        <f t="shared" si="1"/>
        <v>96</v>
      </c>
      <c r="G13" s="27">
        <f t="shared" si="1"/>
        <v>96</v>
      </c>
      <c r="H13" s="28">
        <f t="shared" si="1"/>
        <v>96</v>
      </c>
      <c r="I13" s="28">
        <f t="shared" si="1"/>
        <v>96</v>
      </c>
      <c r="K13" s="20"/>
      <c r="L13" s="21"/>
    </row>
    <row r="14" spans="1:14" ht="15.6" x14ac:dyDescent="0.25">
      <c r="A14" s="31">
        <v>-20</v>
      </c>
      <c r="B14" s="26">
        <f t="shared" si="1"/>
        <v>115.2</v>
      </c>
      <c r="C14" s="26">
        <f t="shared" si="1"/>
        <v>100.8</v>
      </c>
      <c r="D14" s="26">
        <f t="shared" si="1"/>
        <v>96</v>
      </c>
      <c r="E14" s="27">
        <f t="shared" si="1"/>
        <v>110.4</v>
      </c>
      <c r="F14" s="27">
        <f t="shared" si="1"/>
        <v>96</v>
      </c>
      <c r="G14" s="27">
        <f t="shared" si="1"/>
        <v>96</v>
      </c>
      <c r="H14" s="28">
        <f t="shared" si="1"/>
        <v>96</v>
      </c>
      <c r="I14" s="28">
        <f t="shared" si="1"/>
        <v>96</v>
      </c>
      <c r="K14" s="35" t="s">
        <v>10</v>
      </c>
      <c r="L14" s="5" t="s">
        <v>0</v>
      </c>
      <c r="M14" s="2">
        <f>INT(M$1*M2/100)</f>
        <v>384</v>
      </c>
    </row>
    <row r="15" spans="1:14" ht="15.6" x14ac:dyDescent="0.25">
      <c r="A15" s="31">
        <v>-25</v>
      </c>
      <c r="B15" s="26">
        <f t="shared" si="1"/>
        <v>105.6</v>
      </c>
      <c r="C15" s="26">
        <f t="shared" si="1"/>
        <v>96</v>
      </c>
      <c r="D15" s="26">
        <f t="shared" si="1"/>
        <v>96</v>
      </c>
      <c r="E15" s="27">
        <f t="shared" si="1"/>
        <v>100.8</v>
      </c>
      <c r="F15" s="27">
        <f t="shared" si="1"/>
        <v>96</v>
      </c>
      <c r="G15" s="27">
        <f t="shared" si="1"/>
        <v>96</v>
      </c>
      <c r="H15" s="28">
        <f t="shared" si="1"/>
        <v>96</v>
      </c>
      <c r="I15" s="28">
        <f t="shared" si="1"/>
        <v>96</v>
      </c>
      <c r="K15" s="36"/>
      <c r="L15" s="6" t="s">
        <v>1</v>
      </c>
      <c r="M15" s="2">
        <f>INT(M$1*M3/100)</f>
        <v>96</v>
      </c>
    </row>
    <row r="16" spans="1:14" ht="64.2" customHeight="1" x14ac:dyDescent="0.25">
      <c r="A16" s="34" t="s">
        <v>4</v>
      </c>
      <c r="B16" s="34"/>
      <c r="C16" s="34"/>
      <c r="D16" s="34"/>
      <c r="E16" s="34"/>
      <c r="F16" s="34"/>
      <c r="G16" s="34"/>
      <c r="H16" s="34"/>
    </row>
  </sheetData>
  <mergeCells count="5">
    <mergeCell ref="A16:H16"/>
    <mergeCell ref="K14:K15"/>
    <mergeCell ref="B2:I2"/>
    <mergeCell ref="A1:I1"/>
    <mergeCell ref="K1:K10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>微软中国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微软用户</dc:creator>
  <cp:lastModifiedBy>hj</cp:lastModifiedBy>
  <dcterms:created xsi:type="dcterms:W3CDTF">2018-09-07T02:58:50Z</dcterms:created>
  <dcterms:modified xsi:type="dcterms:W3CDTF">2023-02-17T14:28:37Z</dcterms:modified>
</cp:coreProperties>
</file>