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0" windowWidth="25605" windowHeight="15615" tabRatio="500"/>
  </bookViews>
  <sheets>
    <sheet name="Citation" sheetId="3" r:id="rId1"/>
    <sheet name="Answers" sheetId="1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C6" i="1"/>
  <c r="D5" i="1"/>
  <c r="H5" i="1" s="1"/>
  <c r="C7" i="1"/>
  <c r="D6" i="1" s="1"/>
  <c r="C8" i="1"/>
  <c r="D7" i="1"/>
  <c r="H7" i="1" s="1"/>
  <c r="C9" i="1"/>
  <c r="D8" i="1" s="1"/>
  <c r="C10" i="1"/>
  <c r="D9" i="1"/>
  <c r="H9" i="1" s="1"/>
  <c r="C11" i="1"/>
  <c r="D10" i="1" s="1"/>
  <c r="C12" i="1"/>
  <c r="D11" i="1"/>
  <c r="H11" i="1" s="1"/>
  <c r="C13" i="1"/>
  <c r="D13" i="1" s="1"/>
  <c r="H14" i="1"/>
  <c r="L14" i="1"/>
  <c r="F14" i="1"/>
  <c r="J5" i="1"/>
  <c r="J7" i="1"/>
  <c r="J9" i="1"/>
  <c r="J11" i="1"/>
  <c r="J14" i="1"/>
  <c r="J10" i="1" l="1"/>
  <c r="H10" i="1"/>
  <c r="L10" i="1"/>
  <c r="F10" i="1"/>
  <c r="H13" i="1"/>
  <c r="L13" i="1"/>
  <c r="F13" i="1"/>
  <c r="J13" i="1"/>
  <c r="J6" i="1"/>
  <c r="H6" i="1"/>
  <c r="L6" i="1"/>
  <c r="F6" i="1"/>
  <c r="L4" i="1"/>
  <c r="F4" i="1"/>
  <c r="J4" i="1"/>
  <c r="H4" i="1"/>
  <c r="L8" i="1"/>
  <c r="F8" i="1"/>
  <c r="J8" i="1"/>
  <c r="H8" i="1"/>
  <c r="F3" i="1"/>
  <c r="L3" i="1"/>
  <c r="J3" i="1"/>
  <c r="H3" i="1"/>
  <c r="F9" i="1"/>
  <c r="F5" i="1"/>
  <c r="L9" i="1"/>
  <c r="L5" i="1"/>
  <c r="D12" i="1"/>
  <c r="F11" i="1"/>
  <c r="F7" i="1"/>
  <c r="L11" i="1"/>
  <c r="L7" i="1"/>
  <c r="L12" i="1" l="1"/>
  <c r="L15" i="1" s="1"/>
  <c r="F12" i="1"/>
  <c r="J12" i="1"/>
  <c r="J15" i="1" s="1"/>
  <c r="H12" i="1"/>
  <c r="H15" i="1" s="1"/>
  <c r="F15" i="1"/>
</calcChain>
</file>

<file path=xl/sharedStrings.xml><?xml version="1.0" encoding="utf-8"?>
<sst xmlns="http://schemas.openxmlformats.org/spreadsheetml/2006/main" count="21" uniqueCount="18">
  <si>
    <t>1970 ice-out day = 116, April 26</t>
    <phoneticPr fontId="2" type="noConversion"/>
  </si>
  <si>
    <t>Average temp. of layer May 17, 1970 (oC)</t>
    <phoneticPr fontId="2" type="noConversion"/>
  </si>
  <si>
    <t>Weighted calorie content per layer on May 17, 1970 (oC cm3)</t>
    <phoneticPr fontId="2" type="noConversion"/>
  </si>
  <si>
    <t>Average temp. of layer May 18, 2005 (oC)</t>
    <phoneticPr fontId="2" type="noConversion"/>
  </si>
  <si>
    <t>Weighted calorie content per layer on May 18, 2005 (oC cm3)</t>
    <phoneticPr fontId="2" type="noConversion"/>
  </si>
  <si>
    <t>Average area of layer (cm2)</t>
    <phoneticPr fontId="2" type="noConversion"/>
  </si>
  <si>
    <t>Layer volume (cm3)</t>
    <phoneticPr fontId="2" type="noConversion"/>
  </si>
  <si>
    <t>SUM</t>
    <phoneticPr fontId="2" type="noConversion"/>
  </si>
  <si>
    <t>Average temp. of layer February 18, 2005 (oC)</t>
    <phoneticPr fontId="2" type="noConversion"/>
  </si>
  <si>
    <t>Weighted calorie content per layer on February 18, 2005 (oC cm3)</t>
    <phoneticPr fontId="2" type="noConversion"/>
  </si>
  <si>
    <t>2005 ice-out day=92 (April 2)</t>
    <phoneticPr fontId="2" type="noConversion"/>
  </si>
  <si>
    <t>Depth in lake (m)</t>
  </si>
  <si>
    <t>Average temp. of layer February 21, 1970 (oC)</t>
    <phoneticPr fontId="2" type="noConversion"/>
  </si>
  <si>
    <t>Weighted calorie content per layer on February 21, 1970 (oC cm3)</t>
    <phoneticPr fontId="2" type="noConversion"/>
  </si>
  <si>
    <t>Layer thickness (cm)</t>
    <phoneticPr fontId="2" type="noConversion"/>
  </si>
  <si>
    <t>Benson, B., and J. Magnuson. 2000, updated 2012. Global Lake and River Ice Phenology Database. Boulder, CO: National Snow and Ice Data Center. Digital media. (nsidc.org)</t>
  </si>
  <si>
    <t>This module was initially developed by Carey, C.C., J.L. Klug, and D.C. Richardson. 1 April 2015. Project EDDIE: Lake Ice Phenology. Project EDDIE Module 1, Version 1. http://cemast.illinoisstate.edu/data-for-students/modules/ice-phenology.shtml. Module development was supported by NSF DEB 1245707.</t>
  </si>
  <si>
    <t>Note: many other ice-off datasets are available through this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</si>
</sst>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name val="Verdana"/>
    </font>
    <font>
      <sz val="12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1" applyFont="1" applyAlignment="1">
      <alignment vertical="center" wrapText="1"/>
    </xf>
    <xf numFmtId="0" fontId="1" fillId="0" borderId="0" xfId="1"/>
    <xf numFmtId="0" fontId="1" fillId="0" borderId="0" xfId="1" applyAlignment="1">
      <alignment wrapText="1"/>
    </xf>
    <xf numFmtId="0" fontId="1" fillId="0" borderId="0" xfId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18" sqref="A18"/>
    </sheetView>
  </sheetViews>
  <sheetFormatPr defaultColWidth="11.19921875" defaultRowHeight="15" x14ac:dyDescent="0.2"/>
  <cols>
    <col min="1" max="1" width="65.5" style="4" customWidth="1"/>
    <col min="2" max="256" width="11.19921875" style="4"/>
    <col min="257" max="257" width="65.5" style="4" customWidth="1"/>
    <col min="258" max="512" width="11.19921875" style="4"/>
    <col min="513" max="513" width="65.5" style="4" customWidth="1"/>
    <col min="514" max="768" width="11.19921875" style="4"/>
    <col min="769" max="769" width="65.5" style="4" customWidth="1"/>
    <col min="770" max="1024" width="11.19921875" style="4"/>
    <col min="1025" max="1025" width="65.5" style="4" customWidth="1"/>
    <col min="1026" max="1280" width="11.19921875" style="4"/>
    <col min="1281" max="1281" width="65.5" style="4" customWidth="1"/>
    <col min="1282" max="1536" width="11.19921875" style="4"/>
    <col min="1537" max="1537" width="65.5" style="4" customWidth="1"/>
    <col min="1538" max="1792" width="11.19921875" style="4"/>
    <col min="1793" max="1793" width="65.5" style="4" customWidth="1"/>
    <col min="1794" max="2048" width="11.19921875" style="4"/>
    <col min="2049" max="2049" width="65.5" style="4" customWidth="1"/>
    <col min="2050" max="2304" width="11.19921875" style="4"/>
    <col min="2305" max="2305" width="65.5" style="4" customWidth="1"/>
    <col min="2306" max="2560" width="11.19921875" style="4"/>
    <col min="2561" max="2561" width="65.5" style="4" customWidth="1"/>
    <col min="2562" max="2816" width="11.19921875" style="4"/>
    <col min="2817" max="2817" width="65.5" style="4" customWidth="1"/>
    <col min="2818" max="3072" width="11.19921875" style="4"/>
    <col min="3073" max="3073" width="65.5" style="4" customWidth="1"/>
    <col min="3074" max="3328" width="11.19921875" style="4"/>
    <col min="3329" max="3329" width="65.5" style="4" customWidth="1"/>
    <col min="3330" max="3584" width="11.19921875" style="4"/>
    <col min="3585" max="3585" width="65.5" style="4" customWidth="1"/>
    <col min="3586" max="3840" width="11.19921875" style="4"/>
    <col min="3841" max="3841" width="65.5" style="4" customWidth="1"/>
    <col min="3842" max="4096" width="11.19921875" style="4"/>
    <col min="4097" max="4097" width="65.5" style="4" customWidth="1"/>
    <col min="4098" max="4352" width="11.19921875" style="4"/>
    <col min="4353" max="4353" width="65.5" style="4" customWidth="1"/>
    <col min="4354" max="4608" width="11.19921875" style="4"/>
    <col min="4609" max="4609" width="65.5" style="4" customWidth="1"/>
    <col min="4610" max="4864" width="11.19921875" style="4"/>
    <col min="4865" max="4865" width="65.5" style="4" customWidth="1"/>
    <col min="4866" max="5120" width="11.19921875" style="4"/>
    <col min="5121" max="5121" width="65.5" style="4" customWidth="1"/>
    <col min="5122" max="5376" width="11.19921875" style="4"/>
    <col min="5377" max="5377" width="65.5" style="4" customWidth="1"/>
    <col min="5378" max="5632" width="11.19921875" style="4"/>
    <col min="5633" max="5633" width="65.5" style="4" customWidth="1"/>
    <col min="5634" max="5888" width="11.19921875" style="4"/>
    <col min="5889" max="5889" width="65.5" style="4" customWidth="1"/>
    <col min="5890" max="6144" width="11.19921875" style="4"/>
    <col min="6145" max="6145" width="65.5" style="4" customWidth="1"/>
    <col min="6146" max="6400" width="11.19921875" style="4"/>
    <col min="6401" max="6401" width="65.5" style="4" customWidth="1"/>
    <col min="6402" max="6656" width="11.19921875" style="4"/>
    <col min="6657" max="6657" width="65.5" style="4" customWidth="1"/>
    <col min="6658" max="6912" width="11.19921875" style="4"/>
    <col min="6913" max="6913" width="65.5" style="4" customWidth="1"/>
    <col min="6914" max="7168" width="11.19921875" style="4"/>
    <col min="7169" max="7169" width="65.5" style="4" customWidth="1"/>
    <col min="7170" max="7424" width="11.19921875" style="4"/>
    <col min="7425" max="7425" width="65.5" style="4" customWidth="1"/>
    <col min="7426" max="7680" width="11.19921875" style="4"/>
    <col min="7681" max="7681" width="65.5" style="4" customWidth="1"/>
    <col min="7682" max="7936" width="11.19921875" style="4"/>
    <col min="7937" max="7937" width="65.5" style="4" customWidth="1"/>
    <col min="7938" max="8192" width="11.19921875" style="4"/>
    <col min="8193" max="8193" width="65.5" style="4" customWidth="1"/>
    <col min="8194" max="8448" width="11.19921875" style="4"/>
    <col min="8449" max="8449" width="65.5" style="4" customWidth="1"/>
    <col min="8450" max="8704" width="11.19921875" style="4"/>
    <col min="8705" max="8705" width="65.5" style="4" customWidth="1"/>
    <col min="8706" max="8960" width="11.19921875" style="4"/>
    <col min="8961" max="8961" width="65.5" style="4" customWidth="1"/>
    <col min="8962" max="9216" width="11.19921875" style="4"/>
    <col min="9217" max="9217" width="65.5" style="4" customWidth="1"/>
    <col min="9218" max="9472" width="11.19921875" style="4"/>
    <col min="9473" max="9473" width="65.5" style="4" customWidth="1"/>
    <col min="9474" max="9728" width="11.19921875" style="4"/>
    <col min="9729" max="9729" width="65.5" style="4" customWidth="1"/>
    <col min="9730" max="9984" width="11.19921875" style="4"/>
    <col min="9985" max="9985" width="65.5" style="4" customWidth="1"/>
    <col min="9986" max="10240" width="11.19921875" style="4"/>
    <col min="10241" max="10241" width="65.5" style="4" customWidth="1"/>
    <col min="10242" max="10496" width="11.19921875" style="4"/>
    <col min="10497" max="10497" width="65.5" style="4" customWidth="1"/>
    <col min="10498" max="10752" width="11.19921875" style="4"/>
    <col min="10753" max="10753" width="65.5" style="4" customWidth="1"/>
    <col min="10754" max="11008" width="11.19921875" style="4"/>
    <col min="11009" max="11009" width="65.5" style="4" customWidth="1"/>
    <col min="11010" max="11264" width="11.19921875" style="4"/>
    <col min="11265" max="11265" width="65.5" style="4" customWidth="1"/>
    <col min="11266" max="11520" width="11.19921875" style="4"/>
    <col min="11521" max="11521" width="65.5" style="4" customWidth="1"/>
    <col min="11522" max="11776" width="11.19921875" style="4"/>
    <col min="11777" max="11777" width="65.5" style="4" customWidth="1"/>
    <col min="11778" max="12032" width="11.19921875" style="4"/>
    <col min="12033" max="12033" width="65.5" style="4" customWidth="1"/>
    <col min="12034" max="12288" width="11.19921875" style="4"/>
    <col min="12289" max="12289" width="65.5" style="4" customWidth="1"/>
    <col min="12290" max="12544" width="11.19921875" style="4"/>
    <col min="12545" max="12545" width="65.5" style="4" customWidth="1"/>
    <col min="12546" max="12800" width="11.19921875" style="4"/>
    <col min="12801" max="12801" width="65.5" style="4" customWidth="1"/>
    <col min="12802" max="13056" width="11.19921875" style="4"/>
    <col min="13057" max="13057" width="65.5" style="4" customWidth="1"/>
    <col min="13058" max="13312" width="11.19921875" style="4"/>
    <col min="13313" max="13313" width="65.5" style="4" customWidth="1"/>
    <col min="13314" max="13568" width="11.19921875" style="4"/>
    <col min="13569" max="13569" width="65.5" style="4" customWidth="1"/>
    <col min="13570" max="13824" width="11.19921875" style="4"/>
    <col min="13825" max="13825" width="65.5" style="4" customWidth="1"/>
    <col min="13826" max="14080" width="11.19921875" style="4"/>
    <col min="14081" max="14081" width="65.5" style="4" customWidth="1"/>
    <col min="14082" max="14336" width="11.19921875" style="4"/>
    <col min="14337" max="14337" width="65.5" style="4" customWidth="1"/>
    <col min="14338" max="14592" width="11.19921875" style="4"/>
    <col min="14593" max="14593" width="65.5" style="4" customWidth="1"/>
    <col min="14594" max="14848" width="11.19921875" style="4"/>
    <col min="14849" max="14849" width="65.5" style="4" customWidth="1"/>
    <col min="14850" max="15104" width="11.19921875" style="4"/>
    <col min="15105" max="15105" width="65.5" style="4" customWidth="1"/>
    <col min="15106" max="15360" width="11.19921875" style="4"/>
    <col min="15361" max="15361" width="65.5" style="4" customWidth="1"/>
    <col min="15362" max="15616" width="11.19921875" style="4"/>
    <col min="15617" max="15617" width="65.5" style="4" customWidth="1"/>
    <col min="15618" max="15872" width="11.19921875" style="4"/>
    <col min="15873" max="15873" width="65.5" style="4" customWidth="1"/>
    <col min="15874" max="16128" width="11.19921875" style="4"/>
    <col min="16129" max="16129" width="65.5" style="4" customWidth="1"/>
    <col min="16130" max="16384" width="11.19921875" style="4"/>
  </cols>
  <sheetData>
    <row r="1" spans="1:1" ht="45" x14ac:dyDescent="0.2">
      <c r="A1" s="3" t="s">
        <v>15</v>
      </c>
    </row>
    <row r="2" spans="1:1" x14ac:dyDescent="0.2">
      <c r="A2" s="5" t="s">
        <v>17</v>
      </c>
    </row>
    <row r="3" spans="1:1" x14ac:dyDescent="0.2">
      <c r="A3" s="5"/>
    </row>
    <row r="4" spans="1:1" ht="75" x14ac:dyDescent="0.2">
      <c r="A4" s="6" t="s">
        <v>16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N1" sqref="N1:Q1048576"/>
    </sheetView>
  </sheetViews>
  <sheetFormatPr defaultColWidth="11.19921875" defaultRowHeight="15" x14ac:dyDescent="0.2"/>
  <cols>
    <col min="2" max="2" width="11.19921875" customWidth="1"/>
    <col min="3" max="3" width="10.8984375" bestFit="1" customWidth="1"/>
    <col min="4" max="4" width="10" customWidth="1"/>
    <col min="6" max="6" width="15.09765625" customWidth="1"/>
    <col min="7" max="7" width="12.5" customWidth="1"/>
    <col min="8" max="8" width="10.59765625" customWidth="1"/>
    <col min="10" max="10" width="10.3984375" customWidth="1"/>
    <col min="12" max="13" width="12.8984375" customWidth="1"/>
  </cols>
  <sheetData>
    <row r="1" spans="1:12" x14ac:dyDescent="0.2">
      <c r="D1" t="s">
        <v>10</v>
      </c>
      <c r="F1" t="s">
        <v>0</v>
      </c>
    </row>
    <row r="2" spans="1:12" s="1" customFormat="1" ht="105" x14ac:dyDescent="0.2">
      <c r="A2" s="1" t="s">
        <v>11</v>
      </c>
      <c r="B2" s="1" t="s">
        <v>14</v>
      </c>
      <c r="C2" s="1" t="s">
        <v>5</v>
      </c>
      <c r="D2" s="1" t="s">
        <v>6</v>
      </c>
      <c r="E2" s="1" t="s">
        <v>12</v>
      </c>
      <c r="F2" s="1" t="s">
        <v>13</v>
      </c>
      <c r="G2" s="1" t="s">
        <v>1</v>
      </c>
      <c r="H2" s="1" t="s">
        <v>2</v>
      </c>
      <c r="I2" s="1" t="s">
        <v>8</v>
      </c>
      <c r="J2" s="1" t="s">
        <v>9</v>
      </c>
      <c r="K2" s="1" t="s">
        <v>3</v>
      </c>
      <c r="L2" s="1" t="s">
        <v>4</v>
      </c>
    </row>
    <row r="3" spans="1:12" x14ac:dyDescent="0.2">
      <c r="A3">
        <v>0</v>
      </c>
      <c r="B3">
        <v>100</v>
      </c>
      <c r="C3">
        <f>15*10^8</f>
        <v>1500000000</v>
      </c>
      <c r="D3">
        <f>(100/3)*(C3+C4+((C3*C4)^0.5))</f>
        <v>142942856190.28568</v>
      </c>
      <c r="E3" s="2">
        <v>-4.7</v>
      </c>
      <c r="F3">
        <f>E3*D3</f>
        <v>-671831424094.34265</v>
      </c>
      <c r="G3" s="2">
        <v>15.5</v>
      </c>
      <c r="H3">
        <f>G3*D3</f>
        <v>2215614270949.4277</v>
      </c>
      <c r="I3">
        <v>0.3</v>
      </c>
      <c r="J3">
        <f>I3*D3</f>
        <v>42882856857.085701</v>
      </c>
      <c r="K3">
        <v>17.8</v>
      </c>
      <c r="L3">
        <f t="shared" ref="L3:L14" si="0">K3*D3</f>
        <v>2544382840187.085</v>
      </c>
    </row>
    <row r="4" spans="1:12" x14ac:dyDescent="0.2">
      <c r="A4">
        <v>1</v>
      </c>
      <c r="B4">
        <v>100</v>
      </c>
      <c r="C4">
        <f>13.6*10^8</f>
        <v>1360000000</v>
      </c>
      <c r="D4">
        <f>(100/3)*(C4+C5+((C4*C5)^0.5))</f>
        <v>129953821548.66115</v>
      </c>
      <c r="E4" s="2">
        <v>3.35</v>
      </c>
      <c r="F4">
        <f t="shared" ref="F4:F14" si="1">E4*D4</f>
        <v>435345302188.01483</v>
      </c>
      <c r="G4" s="2">
        <v>14.5</v>
      </c>
      <c r="H4">
        <f t="shared" ref="H4:H14" si="2">G4*D4</f>
        <v>1884330412455.5867</v>
      </c>
      <c r="I4">
        <v>3.9</v>
      </c>
      <c r="J4">
        <f t="shared" ref="J4:J14" si="3">I4*D4</f>
        <v>506819904039.77844</v>
      </c>
      <c r="K4">
        <v>17</v>
      </c>
      <c r="L4">
        <f t="shared" si="0"/>
        <v>2209214966327.2397</v>
      </c>
    </row>
    <row r="5" spans="1:12" x14ac:dyDescent="0.2">
      <c r="A5">
        <v>2</v>
      </c>
      <c r="B5">
        <v>100</v>
      </c>
      <c r="C5">
        <f>12.4*10^8</f>
        <v>1240000000</v>
      </c>
      <c r="D5">
        <f t="shared" ref="D5:D13" si="4">(100/3)*(C5+C6+((C5*C6)^0.5))</f>
        <v>119471747302.74182</v>
      </c>
      <c r="E5" s="2">
        <v>4.1500000000000004</v>
      </c>
      <c r="F5">
        <f t="shared" si="1"/>
        <v>495807751306.3786</v>
      </c>
      <c r="G5" s="2">
        <v>13.6</v>
      </c>
      <c r="H5">
        <f t="shared" si="2"/>
        <v>1624815763317.2888</v>
      </c>
      <c r="I5">
        <v>4</v>
      </c>
      <c r="J5">
        <f t="shared" si="3"/>
        <v>477886989210.96729</v>
      </c>
      <c r="K5">
        <v>15.4</v>
      </c>
      <c r="L5">
        <f t="shared" si="0"/>
        <v>1839864908462.2241</v>
      </c>
    </row>
    <row r="6" spans="1:12" x14ac:dyDescent="0.2">
      <c r="A6">
        <v>3</v>
      </c>
      <c r="B6">
        <v>100</v>
      </c>
      <c r="C6">
        <f>(10^8)*11.5</f>
        <v>1150000000</v>
      </c>
      <c r="D6">
        <f>(100/3)*(C6+C7+((C6*C7)^0.5))</f>
        <v>109962101626.3932</v>
      </c>
      <c r="E6" s="2">
        <v>4.1500000000000004</v>
      </c>
      <c r="F6">
        <f t="shared" si="1"/>
        <v>456342721749.53186</v>
      </c>
      <c r="G6" s="2">
        <v>12.2</v>
      </c>
      <c r="H6">
        <f t="shared" si="2"/>
        <v>1341537639841.9971</v>
      </c>
      <c r="I6">
        <v>4</v>
      </c>
      <c r="J6">
        <f t="shared" si="3"/>
        <v>439848406505.57281</v>
      </c>
      <c r="K6">
        <v>13.4</v>
      </c>
      <c r="L6">
        <f t="shared" si="0"/>
        <v>1473492161793.6689</v>
      </c>
    </row>
    <row r="7" spans="1:12" x14ac:dyDescent="0.2">
      <c r="A7">
        <v>4</v>
      </c>
      <c r="B7">
        <v>100</v>
      </c>
      <c r="C7">
        <f>10.5*10^8</f>
        <v>1050000000</v>
      </c>
      <c r="D7">
        <f t="shared" si="4"/>
        <v>101985290935.93286</v>
      </c>
      <c r="E7" s="2">
        <v>4.18</v>
      </c>
      <c r="F7">
        <f t="shared" si="1"/>
        <v>426298516112.19934</v>
      </c>
      <c r="G7" s="2">
        <v>9.6999999999999993</v>
      </c>
      <c r="H7">
        <f t="shared" si="2"/>
        <v>989257322078.54871</v>
      </c>
      <c r="I7">
        <v>4</v>
      </c>
      <c r="J7">
        <f t="shared" si="3"/>
        <v>407941163743.73145</v>
      </c>
      <c r="K7">
        <v>11.7</v>
      </c>
      <c r="L7">
        <f t="shared" si="0"/>
        <v>1193227903950.4143</v>
      </c>
    </row>
    <row r="8" spans="1:12" x14ac:dyDescent="0.2">
      <c r="A8">
        <v>5</v>
      </c>
      <c r="B8">
        <v>100</v>
      </c>
      <c r="C8">
        <f>9.9*10^8</f>
        <v>990000000</v>
      </c>
      <c r="D8">
        <f>(100/3)*(C8+C9+((C8*C9)^0.5))</f>
        <v>94464265445.104553</v>
      </c>
      <c r="E8" s="2">
        <v>4.2</v>
      </c>
      <c r="F8">
        <f t="shared" si="1"/>
        <v>396749914869.43915</v>
      </c>
      <c r="G8" s="2">
        <v>8.5</v>
      </c>
      <c r="H8">
        <f t="shared" si="2"/>
        <v>802946256283.38867</v>
      </c>
      <c r="I8">
        <v>4</v>
      </c>
      <c r="J8">
        <f t="shared" si="3"/>
        <v>377857061780.41821</v>
      </c>
      <c r="K8">
        <v>9.5</v>
      </c>
      <c r="L8">
        <f t="shared" si="0"/>
        <v>897410521728.49329</v>
      </c>
    </row>
    <row r="9" spans="1:12" x14ac:dyDescent="0.2">
      <c r="A9">
        <v>6</v>
      </c>
      <c r="B9">
        <v>100</v>
      </c>
      <c r="C9">
        <f>9*10^8</f>
        <v>900000000</v>
      </c>
      <c r="D9">
        <f t="shared" si="4"/>
        <v>78743476287.47728</v>
      </c>
      <c r="E9" s="2">
        <v>4.25</v>
      </c>
      <c r="F9">
        <f t="shared" si="1"/>
        <v>334659774221.77844</v>
      </c>
      <c r="G9" s="2">
        <v>7.1</v>
      </c>
      <c r="H9">
        <f t="shared" si="2"/>
        <v>559078681641.08862</v>
      </c>
      <c r="I9">
        <v>4</v>
      </c>
      <c r="J9">
        <f t="shared" si="3"/>
        <v>314973905149.90912</v>
      </c>
      <c r="K9">
        <v>8.1</v>
      </c>
      <c r="L9">
        <f t="shared" si="0"/>
        <v>637822157928.56592</v>
      </c>
    </row>
    <row r="10" spans="1:12" x14ac:dyDescent="0.2">
      <c r="A10">
        <v>7</v>
      </c>
      <c r="B10">
        <v>100</v>
      </c>
      <c r="C10">
        <f>6.8*10^8</f>
        <v>680000000</v>
      </c>
      <c r="D10">
        <f t="shared" si="4"/>
        <v>48882538386.254143</v>
      </c>
      <c r="E10" s="2">
        <v>4.38</v>
      </c>
      <c r="F10">
        <f t="shared" si="1"/>
        <v>214105518131.79315</v>
      </c>
      <c r="G10" s="2">
        <v>6.2</v>
      </c>
      <c r="H10">
        <f t="shared" si="2"/>
        <v>303071737994.7757</v>
      </c>
      <c r="I10">
        <v>4.0999999999999996</v>
      </c>
      <c r="J10">
        <f t="shared" si="3"/>
        <v>200418407383.64197</v>
      </c>
      <c r="K10">
        <v>7.4</v>
      </c>
      <c r="L10">
        <f t="shared" si="0"/>
        <v>361730784058.2807</v>
      </c>
    </row>
    <row r="11" spans="1:12" x14ac:dyDescent="0.2">
      <c r="A11">
        <v>8</v>
      </c>
      <c r="B11">
        <v>100</v>
      </c>
      <c r="C11">
        <f>3.2*10^8</f>
        <v>320000000</v>
      </c>
      <c r="D11">
        <f t="shared" si="4"/>
        <v>23542472332.656509</v>
      </c>
      <c r="E11" s="2">
        <v>4.54</v>
      </c>
      <c r="F11">
        <f t="shared" si="1"/>
        <v>106882824390.26056</v>
      </c>
      <c r="G11" s="2">
        <v>6.1</v>
      </c>
      <c r="H11">
        <f t="shared" si="2"/>
        <v>143609081229.20471</v>
      </c>
      <c r="I11">
        <v>4.3</v>
      </c>
      <c r="J11">
        <f t="shared" si="3"/>
        <v>101232631030.42299</v>
      </c>
      <c r="K11">
        <v>1.7</v>
      </c>
      <c r="L11">
        <f t="shared" si="0"/>
        <v>40022202965.516068</v>
      </c>
    </row>
    <row r="12" spans="1:12" x14ac:dyDescent="0.2">
      <c r="A12">
        <v>9</v>
      </c>
      <c r="B12">
        <v>100</v>
      </c>
      <c r="C12">
        <f>1.6*10^8</f>
        <v>160000000</v>
      </c>
      <c r="D12">
        <f t="shared" si="4"/>
        <v>10599319657.044239</v>
      </c>
      <c r="E12" s="2">
        <v>4.7</v>
      </c>
      <c r="F12">
        <f t="shared" si="1"/>
        <v>49816802388.107925</v>
      </c>
      <c r="G12" s="2">
        <v>5.5</v>
      </c>
      <c r="H12">
        <f t="shared" si="2"/>
        <v>58296258113.743317</v>
      </c>
      <c r="I12">
        <v>4.5</v>
      </c>
      <c r="J12">
        <f t="shared" si="3"/>
        <v>47696938456.699074</v>
      </c>
      <c r="K12">
        <v>6.6</v>
      </c>
      <c r="L12">
        <f t="shared" si="0"/>
        <v>69955509736.491974</v>
      </c>
    </row>
    <row r="13" spans="1:12" x14ac:dyDescent="0.2">
      <c r="A13">
        <v>10</v>
      </c>
      <c r="B13">
        <v>100</v>
      </c>
      <c r="C13">
        <f>0.6*10^8</f>
        <v>60000000</v>
      </c>
      <c r="D13">
        <f t="shared" si="4"/>
        <v>2000000000.0000002</v>
      </c>
      <c r="E13" s="2">
        <v>5</v>
      </c>
      <c r="F13">
        <f t="shared" si="1"/>
        <v>10000000000.000002</v>
      </c>
      <c r="G13" s="2">
        <v>5.6</v>
      </c>
      <c r="H13">
        <f t="shared" si="2"/>
        <v>11200000000</v>
      </c>
      <c r="I13">
        <v>4.5999999999999996</v>
      </c>
      <c r="J13">
        <f t="shared" si="3"/>
        <v>9200000000</v>
      </c>
      <c r="K13">
        <v>6.4</v>
      </c>
      <c r="L13">
        <f t="shared" si="0"/>
        <v>12800000000.000002</v>
      </c>
    </row>
    <row r="14" spans="1:12" x14ac:dyDescent="0.2">
      <c r="A14">
        <v>11</v>
      </c>
      <c r="C14">
        <v>0</v>
      </c>
      <c r="E14" s="2">
        <v>5.25</v>
      </c>
      <c r="F14">
        <f t="shared" si="1"/>
        <v>0</v>
      </c>
      <c r="G14" s="2">
        <v>5.8</v>
      </c>
      <c r="H14">
        <f t="shared" si="2"/>
        <v>0</v>
      </c>
      <c r="I14">
        <v>4.8</v>
      </c>
      <c r="J14">
        <f t="shared" si="3"/>
        <v>0</v>
      </c>
      <c r="K14">
        <v>6.4</v>
      </c>
      <c r="L14">
        <f t="shared" si="0"/>
        <v>0</v>
      </c>
    </row>
    <row r="15" spans="1:12" x14ac:dyDescent="0.2">
      <c r="E15" t="s">
        <v>7</v>
      </c>
      <c r="F15">
        <f>SUM(F3:F14)</f>
        <v>2254177701263.1611</v>
      </c>
      <c r="G15" t="s">
        <v>7</v>
      </c>
      <c r="H15">
        <f>SUM(H3:H14)</f>
        <v>9933757423905.0508</v>
      </c>
      <c r="I15" t="s">
        <v>7</v>
      </c>
      <c r="J15">
        <f>SUM(J3:J14)</f>
        <v>2926758264158.2271</v>
      </c>
      <c r="K15" t="s">
        <v>7</v>
      </c>
      <c r="L15">
        <f>SUM(L3:L14)</f>
        <v>11279923957137.982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Citation</vt:lpstr>
      <vt:lpstr>Answers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Cayelan Carey</dc:creator>
  <cp:lastModifiedBy>Kate Edler</cp:lastModifiedBy>
  <dcterms:created xsi:type="dcterms:W3CDTF">2010-01-08T18:09:04Z</dcterms:created>
  <dcterms:modified xsi:type="dcterms:W3CDTF">2015-10-07T10:12:42Z</dcterms:modified>
</cp:coreProperties>
</file>