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3200" yWindow="640" windowWidth="25600" windowHeight="15560" tabRatio="500" activeTab="3"/>
  </bookViews>
  <sheets>
    <sheet name="执行效果表" sheetId="1" r:id="rId1"/>
    <sheet name="饮食计划" sheetId="5" r:id="rId2"/>
    <sheet name="力量成绩表" sheetId="2" r:id="rId3"/>
    <sheet name="训练计划表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5" l="1"/>
  <c r="Q4" i="5"/>
  <c r="Q5" i="5"/>
  <c r="Q6" i="5"/>
  <c r="Q8" i="5"/>
  <c r="Q9" i="5"/>
  <c r="Q10" i="5"/>
  <c r="Q11" i="5"/>
  <c r="P2" i="5"/>
  <c r="P4" i="5"/>
  <c r="P5" i="5"/>
  <c r="P6" i="5"/>
  <c r="P8" i="5"/>
  <c r="P9" i="5"/>
  <c r="P10" i="5"/>
  <c r="P11" i="5"/>
  <c r="O2" i="5"/>
  <c r="R2" i="5"/>
  <c r="O4" i="5"/>
  <c r="O5" i="5"/>
  <c r="O6" i="5"/>
  <c r="R6" i="5"/>
  <c r="O8" i="5"/>
  <c r="R8" i="5"/>
  <c r="O9" i="5"/>
  <c r="O10" i="5"/>
  <c r="O11" i="5"/>
  <c r="R4" i="5"/>
  <c r="R9" i="5"/>
  <c r="R10" i="5"/>
  <c r="R5" i="5"/>
  <c r="K6" i="1"/>
  <c r="K10" i="1"/>
  <c r="R11" i="5"/>
</calcChain>
</file>

<file path=xl/sharedStrings.xml><?xml version="1.0" encoding="utf-8"?>
<sst xmlns="http://schemas.openxmlformats.org/spreadsheetml/2006/main" count="233" uniqueCount="229">
  <si>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</si>
  <si>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</si>
  <si>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</si>
  <si>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</si>
  <si>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</si>
  <si>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</si>
  <si>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</si>
  <si>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</si>
  <si>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</si>
  <si>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</si>
  <si>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</si>
  <si>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</si>
  <si>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</si>
  <si>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</si>
  <si>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</si>
  <si>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</si>
  <si>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</si>
  <si>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</si>
  <si>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</si>
  <si>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</si>
  <si>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</si>
  <si>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</si>
  <si>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</si>
  <si>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</si>
  <si>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</si>
  <si>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</si>
  <si>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</si>
  <si>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</si>
  <si>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</si>
  <si>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</si>
  <si>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</si>
  <si>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</si>
  <si>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</si>
  <si>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</si>
  <si>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</si>
  <si>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</si>
  <si>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</si>
  <si>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</si>
  <si>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</si>
  <si>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</si>
  <si>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</si>
  <si>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</si>
  <si>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</si>
  <si>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</si>
  <si>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</si>
  <si>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</si>
  <si>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</si>
  <si>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</si>
  <si>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</si>
  <si>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</si>
  <si>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</si>
  <si>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</si>
  <si>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</si>
  <si>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</si>
  <si>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</si>
  <si>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</si>
  <si>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</si>
  <si>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</si>
  <si>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</si>
  <si>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</si>
  <si>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</si>
  <si>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</si>
  <si>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</si>
  <si>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</si>
  <si>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</si>
  <si>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</si>
  <si>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</si>
  <si>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</si>
  <si>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</si>
  <si>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</si>
  <si>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</si>
  <si>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</si>
  <si>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</si>
  <si>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</si>
  <si>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</si>
  <si>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</si>
  <si>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</si>
  <si>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</si>
  <si>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</si>
  <si>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</si>
  <si>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</si>
  <si>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</si>
  <si>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</si>
  <si>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</si>
  <si>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</si>
  <si>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</si>
  <si>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</si>
  <si>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</si>
  <si>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</si>
  <si>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</si>
  <si>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</si>
  <si>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</si>
  <si>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</si>
  <si>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</si>
  <si>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</si>
  <si>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</si>
  <si>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</si>
  <si>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</si>
  <si>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</si>
  <si>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</si>
  <si>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</si>
  <si>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</si>
  <si>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</si>
  <si>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</si>
  <si>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</si>
  <si>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</si>
  <si>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</si>
  <si>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</si>
  <si>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</si>
  <si>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</si>
  <si>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</si>
  <si>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</si>
  <si>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</si>
  <si>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</si>
  <si>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</si>
  <si>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</si>
  <si>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</si>
  <si>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</si>
  <si>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</si>
  <si>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</si>
  <si>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</si>
  <si>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</si>
  <si>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</si>
  <si>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</si>
  <si>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</si>
  <si>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</si>
  <si>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</si>
  <si>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</si>
  <si>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</si>
  <si>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</si>
  <si>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</si>
  <si>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</si>
  <si>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</si>
  <si>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</si>
  <si>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</si>
  <si>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</si>
  <si>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</si>
  <si>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</si>
  <si>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</si>
  <si>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</si>
  <si>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</si>
  <si>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</si>
  <si>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</si>
  <si>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</si>
  <si>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</si>
  <si>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</si>
  <si>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</si>
  <si>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</si>
  <si>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</si>
  <si>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</si>
  <si>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</si>
  <si>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</si>
  <si>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</si>
  <si>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</si>
  <si>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</si>
  <si>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</si>
  <si>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</si>
  <si>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</si>
  <si>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</si>
  <si>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</si>
  <si>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</si>
  <si>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</si>
  <si>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</si>
  <si>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</si>
  <si>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</si>
  <si>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</si>
  <si>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</si>
  <si>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</si>
  <si>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</si>
  <si>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</si>
  <si>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</si>
  <si>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</si>
  <si>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</si>
  <si>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</si>
  <si>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</si>
  <si>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</si>
  <si>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</si>
  <si>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</si>
  <si>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</si>
  <si>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</si>
  <si>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</si>
  <si>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</si>
  <si>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</si>
  <si>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</si>
  <si>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</si>
  <si>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</si>
  <si>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</si>
  <si>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</si>
  <si>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</si>
  <si>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</si>
  <si>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</si>
  <si>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</si>
  <si>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</si>
  <si>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</si>
  <si>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</si>
  <si>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</si>
  <si>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</si>
  <si>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0" type="noConversion"/>
  </si>
  <si>
    <t>基础代谢</t>
    <rPh sb="0" eb="2">
      <t>ji'chu'dai'xi</t>
    </rPh>
    <phoneticPr fontId="50" type="noConversion"/>
  </si>
  <si>
    <t>目标代谢</t>
    <rPh sb="0" eb="2">
      <t>mu'bia</t>
    </rPh>
    <phoneticPr fontId="50" type="noConversion"/>
  </si>
  <si>
    <t>蛋白质</t>
    <rPh sb="0" eb="2">
      <t>dan'bai'zh</t>
    </rPh>
    <phoneticPr fontId="50" type="noConversion"/>
  </si>
  <si>
    <t>脂肪</t>
    <rPh sb="0" eb="2">
      <t>zhi'fan</t>
    </rPh>
    <phoneticPr fontId="50" type="noConversion"/>
  </si>
  <si>
    <t>碳水</t>
    <rPh sb="0" eb="2">
      <t>tan'shu</t>
    </rPh>
    <phoneticPr fontId="50" type="noConversion"/>
  </si>
  <si>
    <t>第一周</t>
    <rPh sb="0" eb="2">
      <t>di'yi'zho</t>
    </rPh>
    <phoneticPr fontId="50" type="noConversion"/>
  </si>
  <si>
    <t>50g</t>
    <rPh sb="0" eb="3">
      <t>di'yi'zho</t>
    </rPh>
    <phoneticPr fontId="50" type="noConversion"/>
  </si>
  <si>
    <t>2540cal</t>
    <phoneticPr fontId="50" type="noConversion"/>
  </si>
  <si>
    <t>2200cal</t>
    <phoneticPr fontId="50" type="noConversion"/>
  </si>
  <si>
    <t>每公斤碳水</t>
    <rPh sb="0" eb="2">
      <t>mei'gong'ji</t>
    </rPh>
    <phoneticPr fontId="50" type="noConversion"/>
  </si>
  <si>
    <t>每公斤蛋白</t>
    <rPh sb="0" eb="2">
      <t>mei'gong'ji</t>
    </rPh>
    <phoneticPr fontId="50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</si>
  <si>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</si>
  <si>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</si>
  <si>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蛋白粉</t>
    <rPh sb="0" eb="2">
      <t>dan'bai'fen</t>
    </rPh>
    <phoneticPr fontId="50" type="noConversion"/>
  </si>
  <si>
    <t>黄瓜</t>
    <rPh sb="0" eb="2">
      <t>huang'gu</t>
    </rPh>
    <phoneticPr fontId="50" type="noConversion"/>
  </si>
  <si>
    <t>西兰花</t>
    <rPh sb="0" eb="2">
      <t>xi'lan'hua</t>
    </rPh>
    <phoneticPr fontId="50" type="noConversion"/>
  </si>
  <si>
    <t>大米</t>
    <rPh sb="0" eb="2">
      <t>da'm</t>
    </rPh>
    <phoneticPr fontId="50" type="noConversion"/>
  </si>
  <si>
    <t>燕麦</t>
    <rPh sb="0" eb="2">
      <t>yan'ma</t>
    </rPh>
    <phoneticPr fontId="50" type="noConversion"/>
  </si>
  <si>
    <t>胡萝卜</t>
    <rPh sb="0" eb="2">
      <t>hu'luo'b</t>
    </rPh>
    <phoneticPr fontId="50" type="noConversion"/>
  </si>
  <si>
    <t>脱脂牛奶</t>
    <rPh sb="0" eb="2">
      <t>tuo'zh</t>
    </rPh>
    <phoneticPr fontId="50" type="noConversion"/>
  </si>
  <si>
    <t>鸡蛋</t>
    <rPh sb="0" eb="2">
      <t>ji'da</t>
    </rPh>
    <phoneticPr fontId="50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</si>
  <si>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</si>
  <si>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>质量/g</t>
    <rPh sb="0" eb="1">
      <t>zhi'liang</t>
    </rPh>
    <phoneticPr fontId="50" type="noConversion"/>
  </si>
  <si>
    <t>脂肪</t>
    <rPh sb="0" eb="1">
      <t>zhi'fang</t>
    </rPh>
    <phoneticPr fontId="50" type="noConversion"/>
  </si>
  <si>
    <t>碳水</t>
    <rPh sb="0" eb="1">
      <t>tan'shui</t>
    </rPh>
    <phoneticPr fontId="50" type="noConversion"/>
  </si>
  <si>
    <t>蛋白</t>
    <rPh sb="0" eb="1">
      <t>dan'bai</t>
    </rPh>
    <phoneticPr fontId="50" type="noConversion"/>
  </si>
  <si>
    <t>食物</t>
    <rPh sb="0" eb="1">
      <t>shi'wu</t>
    </rPh>
    <phoneticPr fontId="50" type="noConversion"/>
  </si>
  <si>
    <t>热量/kcal</t>
    <rPh sb="0" eb="1">
      <t>re'liang</t>
    </rPh>
    <phoneticPr fontId="50" type="noConversion"/>
  </si>
  <si>
    <t>热量计算</t>
    <rPh sb="0" eb="1">
      <t>re'liang'ji'suan</t>
    </rPh>
    <phoneticPr fontId="50" type="noConversion"/>
  </si>
  <si>
    <t>总热量</t>
    <rPh sb="0" eb="1">
      <t>zong're'liang</t>
    </rPh>
    <phoneticPr fontId="50" type="noConversion"/>
  </si>
  <si>
    <t>鸡胸肉:蛋白质19.4g/脂肪5g  /碳水2.5g  ≈ 101卡</t>
    <rPh sb="0" eb="1">
      <t>ji'xiong'rou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</si>
</sst>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  <font>
      <sz val="18"/>
      <color theme="5"/>
      <name val="DengXian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0" fontId="37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0" fontId="35" fillId="0" borderId="0" xfId="0" applyFont="1"/>
    <xf numFmtId="0" fontId="38" fillId="0" borderId="0" xfId="0" applyFont="1"/>
    <xf numFmtId="0" fontId="36" fillId="0" borderId="0" xfId="0" applyFont="1"/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1" fillId="0" borderId="0" xfId="0" applyFont="1"/>
    <xf numFmtId="0" fontId="52" fillId="0" borderId="0" xfId="0" applyFont="1"/>
    <xf numFmtId="0" fontId="11" fillId="11" borderId="0" xfId="0" applyFont="1" applyFill="1"/>
    <xf numFmtId="0" fontId="35" fillId="0" borderId="0" xfId="0" applyFont="1" applyAlignment="1">
      <alignment horizontal="left"/>
    </xf>
    <xf numFmtId="0" fontId="35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0" fontId="5" fillId="2" borderId="0" xfId="0" applyFont="1" applyFill="1"/>
    <xf numFmtId="0" fontId="7" fillId="2" borderId="0" xfId="0" applyFont="1" applyFill="1"/>
    <xf numFmtId="0" fontId="54" fillId="3" borderId="0" xfId="0" applyFont="1" applyFill="1"/>
    <xf numFmtId="0" fontId="35" fillId="5" borderId="0" xfId="0" applyFont="1" applyFill="1" applyAlignment="1">
      <alignment horizontal="center" vertical="center"/>
    </xf>
    <xf numFmtId="0" fontId="40" fillId="4" borderId="5" xfId="0" applyFont="1" applyFill="1" applyBorder="1" applyAlignment="1">
      <alignment horizontal="center"/>
    </xf>
    <xf numFmtId="0" fontId="40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41" fillId="0" borderId="0" xfId="0" applyFont="1" applyAlignment="1">
      <alignment horizontal="center"/>
    </xf>
    <xf numFmtId="0" fontId="42" fillId="7" borderId="20" xfId="0" applyFont="1" applyFill="1" applyBorder="1" applyAlignment="1">
      <alignment horizontal="center" vertical="center" wrapText="1"/>
    </xf>
    <xf numFmtId="0" fontId="42" fillId="7" borderId="22" xfId="0" applyFont="1" applyFill="1" applyBorder="1" applyAlignment="1">
      <alignment horizontal="center" vertical="center" wrapText="1"/>
    </xf>
    <xf numFmtId="0" fontId="42" fillId="7" borderId="16" xfId="0" applyFont="1" applyFill="1" applyBorder="1" applyAlignment="1">
      <alignment horizontal="center" vertical="center" wrapText="1"/>
    </xf>
    <xf numFmtId="0" fontId="43" fillId="8" borderId="20" xfId="0" applyFont="1" applyFill="1" applyBorder="1" applyAlignment="1">
      <alignment horizontal="center" vertical="center"/>
    </xf>
    <xf numFmtId="0" fontId="43" fillId="8" borderId="16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4" fillId="3" borderId="7" xfId="0" applyFont="1" applyFill="1" applyBorder="1" applyAlignment="1">
      <alignment horizontal="center" vertical="center" wrapText="1"/>
    </xf>
    <xf numFmtId="0" fontId="44" fillId="3" borderId="9" xfId="0" applyFont="1" applyFill="1" applyBorder="1" applyAlignment="1">
      <alignment horizontal="center" vertical="center" wrapText="1"/>
    </xf>
    <xf numFmtId="0" fontId="44" fillId="3" borderId="10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36" fillId="5" borderId="0" xfId="0" applyFont="1" applyFill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46" fillId="12" borderId="5" xfId="0" applyFont="1" applyFill="1" applyBorder="1" applyAlignment="1">
      <alignment horizontal="center" vertical="center" wrapText="1"/>
    </xf>
    <xf numFmtId="0" fontId="46" fillId="12" borderId="13" xfId="0" applyFont="1" applyFill="1" applyBorder="1" applyAlignment="1">
      <alignment horizontal="center" vertical="center" wrapText="1"/>
    </xf>
    <xf numFmtId="0" fontId="46" fillId="12" borderId="8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39" fillId="4" borderId="5" xfId="0" applyFont="1" applyFill="1" applyBorder="1" applyAlignment="1">
      <alignment horizontal="left" vertical="center" wrapText="1"/>
    </xf>
    <xf numFmtId="0" fontId="39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9" xfId="0" applyFont="1" applyFill="1" applyBorder="1" applyAlignment="1">
      <alignment horizontal="left" vertical="center" wrapText="1"/>
    </xf>
    <xf numFmtId="0" fontId="36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39" fillId="10" borderId="5" xfId="0" applyFont="1" applyFill="1" applyBorder="1" applyAlignment="1">
      <alignment horizontal="left" vertical="center" wrapText="1"/>
    </xf>
    <xf numFmtId="0" fontId="39" fillId="10" borderId="8" xfId="0" applyFont="1" applyFill="1" applyBorder="1" applyAlignment="1">
      <alignment horizontal="left" vertical="center" wrapText="1"/>
    </xf>
    <xf numFmtId="0" fontId="36" fillId="4" borderId="5" xfId="0" applyFont="1" applyFill="1" applyBorder="1" applyAlignment="1">
      <alignment vertical="center"/>
    </xf>
    <xf numFmtId="0" fontId="36" fillId="4" borderId="8" xfId="0" applyFont="1" applyFill="1" applyBorder="1" applyAlignment="1">
      <alignment vertical="center"/>
    </xf>
    <xf numFmtId="0" fontId="47" fillId="2" borderId="5" xfId="0" applyFont="1" applyFill="1" applyBorder="1" applyAlignment="1">
      <alignment horizontal="left" vertical="center"/>
    </xf>
    <xf numFmtId="0" fontId="47" fillId="2" borderId="8" xfId="0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48" fillId="14" borderId="3" xfId="0" applyFont="1" applyFill="1" applyBorder="1" applyAlignment="1">
      <alignment horizontal="center"/>
    </xf>
    <xf numFmtId="0" fontId="36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irou.com/lian/jb/hou/5273.html" TargetMode="External"/><Relationship Id="rId14" Type="http://schemas.openxmlformats.org/officeDocument/2006/relationships/hyperlink" Target="http://www.jirou.com/lian/jb/hou/5272.html" TargetMode="External"/><Relationship Id="rId15" Type="http://schemas.openxmlformats.org/officeDocument/2006/relationships/hyperlink" Target="http://www.jirou.com/lian/jb/hou/5253.html" TargetMode="External"/><Relationship Id="rId16" Type="http://schemas.openxmlformats.org/officeDocument/2006/relationships/hyperlink" Target="http://www.jirou.com/lian/jb/hou/5252.html" TargetMode="External"/><Relationship Id="rId17" Type="http://schemas.openxmlformats.org/officeDocument/2006/relationships/hyperlink" Target="http://www.jirou.com/lian/jb/hou/5251.html" TargetMode="External"/><Relationship Id="rId18" Type="http://schemas.openxmlformats.org/officeDocument/2006/relationships/hyperlink" Target="http://www.jirou.com/lian/shangbi/ertouji/5349.html" TargetMode="External"/><Relationship Id="rId19" Type="http://schemas.openxmlformats.org/officeDocument/2006/relationships/hyperlink" Target="http://www.jirou.com/lian/shangbi/ertouji/5347.html" TargetMode="External"/><Relationship Id="rId63" Type="http://schemas.openxmlformats.org/officeDocument/2006/relationships/hyperlink" Target="http://www.jirou.com/lian/yao/xieji/4823.html" TargetMode="External"/><Relationship Id="rId64" Type="http://schemas.openxmlformats.org/officeDocument/2006/relationships/hyperlink" Target="http://www.jirou.com/lian/yao/xieji/4824.html" TargetMode="External"/><Relationship Id="rId65" Type="http://schemas.openxmlformats.org/officeDocument/2006/relationships/hyperlink" Target="http://www.jirou.com/lian/yao/xieji/4845.html" TargetMode="External"/><Relationship Id="rId66" Type="http://schemas.openxmlformats.org/officeDocument/2006/relationships/hyperlink" Target="http://www.jirou.com/lian/yao/yaobeiji/4858.html" TargetMode="External"/><Relationship Id="rId67" Type="http://schemas.openxmlformats.org/officeDocument/2006/relationships/hyperlink" Target="http://www.jirou.com/lian/datui/nei/5532.html" TargetMode="External"/><Relationship Id="rId68" Type="http://schemas.openxmlformats.org/officeDocument/2006/relationships/hyperlink" Target="http://www.jirou.com/lian/datui/hou/5554.html" TargetMode="External"/><Relationship Id="rId69" Type="http://schemas.openxmlformats.org/officeDocument/2006/relationships/hyperlink" Target="http://www.jirou.com/lian/datui/qian/5643.html" TargetMode="External"/><Relationship Id="rId50" Type="http://schemas.openxmlformats.org/officeDocument/2006/relationships/hyperlink" Target="http://www.jirou.com/lian/xiongbu/shangxiongji/4574.html" TargetMode="External"/><Relationship Id="rId51" Type="http://schemas.openxmlformats.org/officeDocument/2006/relationships/hyperlink" Target="http://www.jirou.com/lian/beibu/bk/4491.html" TargetMode="External"/><Relationship Id="rId52" Type="http://schemas.openxmlformats.org/officeDocument/2006/relationships/hyperlink" Target="http://www.jirou.com/lian/beibu/bk/4494.html" TargetMode="External"/><Relationship Id="rId53" Type="http://schemas.openxmlformats.org/officeDocument/2006/relationships/hyperlink" Target="http://www.jirou.com/lian/beibu/bk/4495.html" TargetMode="External"/><Relationship Id="rId54" Type="http://schemas.openxmlformats.org/officeDocument/2006/relationships/hyperlink" Target="http://www.jirou.com/lian/beibu/bk/4497.html" TargetMode="External"/><Relationship Id="rId55" Type="http://schemas.openxmlformats.org/officeDocument/2006/relationships/hyperlink" Target="http://www.jirou.com/lian/beibu/bk/4496.html" TargetMode="External"/><Relationship Id="rId56" Type="http://schemas.openxmlformats.org/officeDocument/2006/relationships/hyperlink" Target="http://www.jirou.com/lian/beibu/xs/4557.html" TargetMode="External"/><Relationship Id="rId57" Type="http://schemas.openxmlformats.org/officeDocument/2006/relationships/hyperlink" Target="http://www.jirou.com/lian/beibu/xs/4558.html" TargetMode="External"/><Relationship Id="rId58" Type="http://schemas.openxmlformats.org/officeDocument/2006/relationships/hyperlink" Target="http://www.jirou.com/lian/beibu/jianhou/4550.html" TargetMode="External"/><Relationship Id="rId59" Type="http://schemas.openxmlformats.org/officeDocument/2006/relationships/hyperlink" Target="http://www.jirou.com/lian/beibu/jianhou/4553.html" TargetMode="External"/><Relationship Id="rId40" Type="http://schemas.openxmlformats.org/officeDocument/2006/relationships/hyperlink" Target="http://www.jirou.com/lian/xiongbu/yi/4653.html" TargetMode="External"/><Relationship Id="rId41" Type="http://schemas.openxmlformats.org/officeDocument/2006/relationships/hyperlink" Target="http://www.jirou.com/lian/xiongbu/yi/4643.html" TargetMode="External"/><Relationship Id="rId42" Type="http://schemas.openxmlformats.org/officeDocument/2006/relationships/hyperlink" Target="http://www.jirou.com/lian/xiongbu/yi/4642.html" TargetMode="External"/><Relationship Id="rId43" Type="http://schemas.openxmlformats.org/officeDocument/2006/relationships/hyperlink" Target="http://www.jirou.com/lian/xiongbu/yi/4632.html" TargetMode="External"/><Relationship Id="rId44" Type="http://schemas.openxmlformats.org/officeDocument/2006/relationships/hyperlink" Target="http://www.jirou.com/lian/xiongbu/yi/4631.html" TargetMode="External"/><Relationship Id="rId45" Type="http://schemas.openxmlformats.org/officeDocument/2006/relationships/hyperlink" Target="http://www.jirou.com/lian/xiongbu/yi/4630.html" TargetMode="External"/><Relationship Id="rId46" Type="http://schemas.openxmlformats.org/officeDocument/2006/relationships/hyperlink" Target="http://www.jirou.com/lian/xiongbu/yi/4623.html" TargetMode="External"/><Relationship Id="rId47" Type="http://schemas.openxmlformats.org/officeDocument/2006/relationships/hyperlink" Target="http://www.jirou.com/lian/xiongbu/yi/4622.html" TargetMode="External"/><Relationship Id="rId48" Type="http://schemas.openxmlformats.org/officeDocument/2006/relationships/hyperlink" Target="http://www.jirou.com/lian/xiongbu/shangxiongji/4583.html" TargetMode="External"/><Relationship Id="rId49" Type="http://schemas.openxmlformats.org/officeDocument/2006/relationships/hyperlink" Target="http://www.jirou.com/lian/xiongbu/shangxiongji/4575.html" TargetMode="External"/><Relationship Id="rId1" Type="http://schemas.openxmlformats.org/officeDocument/2006/relationships/hyperlink" Target="http://www.jirou.com/lian/jb/qian/5132.html" TargetMode="External"/><Relationship Id="rId2" Type="http://schemas.openxmlformats.org/officeDocument/2006/relationships/hyperlink" Target="http://www.jirou.com/lian/jb/qian/5124.html" TargetMode="External"/><Relationship Id="rId3" Type="http://schemas.openxmlformats.org/officeDocument/2006/relationships/hyperlink" Target="http://www.jirou.com/lian/jb/qian/5123.html" TargetMode="External"/><Relationship Id="rId4" Type="http://schemas.openxmlformats.org/officeDocument/2006/relationships/hyperlink" Target="http://www.jirou.com/lian/jb/qian/5113.html" TargetMode="External"/><Relationship Id="rId5" Type="http://schemas.openxmlformats.org/officeDocument/2006/relationships/hyperlink" Target="http://www.jirou.com/lian/jb/qian/5112.html" TargetMode="External"/><Relationship Id="rId6" Type="http://schemas.openxmlformats.org/officeDocument/2006/relationships/hyperlink" Target="http://www.jirou.com/lian/jb/zhong/5207.html" TargetMode="External"/><Relationship Id="rId7" Type="http://schemas.openxmlformats.org/officeDocument/2006/relationships/hyperlink" Target="http://www.jirou.com/lian/jb/zhong/5206.html" TargetMode="External"/><Relationship Id="rId8" Type="http://schemas.openxmlformats.org/officeDocument/2006/relationships/hyperlink" Target="http://www.jirou.com/lian/jb/zhong/5182.html" TargetMode="External"/><Relationship Id="rId9" Type="http://schemas.openxmlformats.org/officeDocument/2006/relationships/hyperlink" Target="http://www.jirou.com/lian/jb/zhong/5181.html" TargetMode="External"/><Relationship Id="rId30" Type="http://schemas.openxmlformats.org/officeDocument/2006/relationships/hyperlink" Target="http://www.jirou.com/lian/shangbi/santouji/5479.html" TargetMode="External"/><Relationship Id="rId31" Type="http://schemas.openxmlformats.org/officeDocument/2006/relationships/hyperlink" Target="http://www.jirou.com/lian/shangbi/santouji/5468.html" TargetMode="External"/><Relationship Id="rId32" Type="http://schemas.openxmlformats.org/officeDocument/2006/relationships/hyperlink" Target="http://www.jirou.com/lian/shangbi/santouji/5467.html" TargetMode="External"/><Relationship Id="rId33" Type="http://schemas.openxmlformats.org/officeDocument/2006/relationships/hyperlink" Target="http://www.jirou.com/lian/shangbi/santouji/5465.html" TargetMode="External"/><Relationship Id="rId34" Type="http://schemas.openxmlformats.org/officeDocument/2006/relationships/hyperlink" Target="http://www.jirou.com/lian/qianbi/qbj/4983.html" TargetMode="External"/><Relationship Id="rId35" Type="http://schemas.openxmlformats.org/officeDocument/2006/relationships/hyperlink" Target="http://www.jirou.com/lian/qianbi/qbj/4984.html" TargetMode="External"/><Relationship Id="rId36" Type="http://schemas.openxmlformats.org/officeDocument/2006/relationships/hyperlink" Target="http://www.jirou.com/lian/qianbi/qbj/4985.html" TargetMode="External"/><Relationship Id="rId37" Type="http://schemas.openxmlformats.org/officeDocument/2006/relationships/hyperlink" Target="http://www.jirou.com/lian/qianbi/qbj/4992.html" TargetMode="External"/><Relationship Id="rId38" Type="http://schemas.openxmlformats.org/officeDocument/2006/relationships/hyperlink" Target="http://www.jirou.com/lian/qianbi/ssj/4912.html" TargetMode="External"/><Relationship Id="rId39" Type="http://schemas.openxmlformats.org/officeDocument/2006/relationships/hyperlink" Target="http://www.jirou.com/lian/xiongbu/yi/4654.html" TargetMode="External"/><Relationship Id="rId70" Type="http://schemas.openxmlformats.org/officeDocument/2006/relationships/hyperlink" Target="http://www.jirou.com/lian/datui/qian/5642.html" TargetMode="External"/><Relationship Id="rId71" Type="http://schemas.openxmlformats.org/officeDocument/2006/relationships/hyperlink" Target="http://www.jirou.com/lian/datui/qian/5641.html" TargetMode="External"/><Relationship Id="rId72" Type="http://schemas.openxmlformats.org/officeDocument/2006/relationships/hyperlink" Target="http://www.jirou.com/lian/datui/qian/5633.html" TargetMode="External"/><Relationship Id="rId20" Type="http://schemas.openxmlformats.org/officeDocument/2006/relationships/hyperlink" Target="http://www.jirou.com/lian/shangbi/ertouji/5346.html" TargetMode="External"/><Relationship Id="rId21" Type="http://schemas.openxmlformats.org/officeDocument/2006/relationships/hyperlink" Target="http://www.jirou.com/lian/shangbi/ertouji/5345.html" TargetMode="External"/><Relationship Id="rId22" Type="http://schemas.openxmlformats.org/officeDocument/2006/relationships/hyperlink" Target="http://www.jirou.com/lian/shangbi/ertouji/5330.html" TargetMode="External"/><Relationship Id="rId23" Type="http://schemas.openxmlformats.org/officeDocument/2006/relationships/hyperlink" Target="http://www.jirou.com/lian/shangbi/gongji/5384.html" TargetMode="External"/><Relationship Id="rId24" Type="http://schemas.openxmlformats.org/officeDocument/2006/relationships/hyperlink" Target="http://www.jirou.com/lian/shangbi/gongji/5381.html" TargetMode="External"/><Relationship Id="rId25" Type="http://schemas.openxmlformats.org/officeDocument/2006/relationships/hyperlink" Target="http://www.jirou.com/lian/shangbi/santouji/5485.html" TargetMode="External"/><Relationship Id="rId26" Type="http://schemas.openxmlformats.org/officeDocument/2006/relationships/hyperlink" Target="http://www.jirou.com/lian/shangbi/santouji/5484.html" TargetMode="External"/><Relationship Id="rId27" Type="http://schemas.openxmlformats.org/officeDocument/2006/relationships/hyperlink" Target="http://www.jirou.com/lian/shangbi/santouji/5482.html" TargetMode="External"/><Relationship Id="rId28" Type="http://schemas.openxmlformats.org/officeDocument/2006/relationships/hyperlink" Target="http://www.jirou.com/lian/shangbi/santouji/5481.html" TargetMode="External"/><Relationship Id="rId29" Type="http://schemas.openxmlformats.org/officeDocument/2006/relationships/hyperlink" Target="http://www.jirou.com/lian/shangbi/santouji/5480.html" TargetMode="External"/><Relationship Id="rId73" Type="http://schemas.openxmlformats.org/officeDocument/2006/relationships/hyperlink" Target="http://www.jirou.com/lian/datui/qian/5632.html" TargetMode="External"/><Relationship Id="rId74" Type="http://schemas.openxmlformats.org/officeDocument/2006/relationships/hyperlink" Target="http://www.jirou.com/plus/view.php?aid=5631" TargetMode="External"/><Relationship Id="rId75" Type="http://schemas.openxmlformats.org/officeDocument/2006/relationships/hyperlink" Target="http://www.jirou.com/lian/datui/qian/5630.html" TargetMode="External"/><Relationship Id="rId76" Type="http://schemas.openxmlformats.org/officeDocument/2006/relationships/hyperlink" Target="http://www.jirou.com/lian/xiaotui/5517.html" TargetMode="External"/><Relationship Id="rId77" Type="http://schemas.openxmlformats.org/officeDocument/2006/relationships/drawing" Target="../drawings/drawing2.xml"/><Relationship Id="rId60" Type="http://schemas.openxmlformats.org/officeDocument/2006/relationships/hyperlink" Target="http://www.jirou.com/lian/beibu/jianhou/4551.html" TargetMode="External"/><Relationship Id="rId61" Type="http://schemas.openxmlformats.org/officeDocument/2006/relationships/hyperlink" Target="http://www.jirou.com/lian/yao/fuji/4678.html" TargetMode="External"/><Relationship Id="rId62" Type="http://schemas.openxmlformats.org/officeDocument/2006/relationships/hyperlink" Target="http://www.jirou.com/lian/yao/xieji/4754.html" TargetMode="External"/><Relationship Id="rId10" Type="http://schemas.openxmlformats.org/officeDocument/2006/relationships/hyperlink" Target="http://www.jirou.com/lian/jb/zhong/5183.html" TargetMode="External"/><Relationship Id="rId11" Type="http://schemas.openxmlformats.org/officeDocument/2006/relationships/hyperlink" Target="http://www.jirou.com/lian/jb/hou/5275.html" TargetMode="External"/><Relationship Id="rId12" Type="http://schemas.openxmlformats.org/officeDocument/2006/relationships/hyperlink" Target="http://www.jirou.com/lian/jb/hou/5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Q52"/>
  <sheetViews>
    <sheetView topLeftCell="H17" zoomScale="120" zoomScaleNormal="120" zoomScalePageLayoutView="120" workbookViewId="0">
      <selection activeCell="K25" sqref="K25"/>
    </sheetView>
  </sheetViews>
  <sheetFormatPr baseColWidth="10" defaultRowHeight="21" x14ac:dyDescent="0.25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 x14ac:dyDescent="0.3">
      <c r="A1" s="87" t="s">
        <v>10</v>
      </c>
      <c r="B1" s="87"/>
      <c r="C1" s="87"/>
      <c r="D1" s="87"/>
      <c r="E1" s="87"/>
      <c r="F1" s="87"/>
      <c r="G1" s="87"/>
      <c r="H1" s="87"/>
      <c r="I1" s="87"/>
      <c r="J1" s="87"/>
    </row>
    <row r="2" spans="1:17" ht="63" customHeight="1" x14ac:dyDescent="0.25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 x14ac:dyDescent="0.3">
      <c r="A3" s="1"/>
      <c r="K3" s="31" t="s">
        <v>19</v>
      </c>
      <c r="M3"/>
      <c r="O3"/>
      <c r="P3"/>
      <c r="Q3"/>
    </row>
    <row r="4" spans="1:17" x14ac:dyDescent="0.25">
      <c r="K4" s="32">
        <v>94</v>
      </c>
      <c r="O4"/>
      <c r="P4"/>
      <c r="Q4"/>
    </row>
    <row r="5" spans="1:17" ht="19" x14ac:dyDescent="0.2">
      <c r="K5" s="33" t="s">
        <v>18</v>
      </c>
      <c r="M5"/>
      <c r="O5"/>
      <c r="P5"/>
      <c r="Q5"/>
    </row>
    <row r="6" spans="1:17" x14ac:dyDescent="0.25">
      <c r="K6" s="34">
        <f>SUM(13.7*K4+726)</f>
        <v>2013.8</v>
      </c>
    </row>
    <row r="7" spans="1:17" x14ac:dyDescent="0.25">
      <c r="K7" s="29" t="s">
        <v>12</v>
      </c>
      <c r="L7" s="10" t="s">
        <v>16</v>
      </c>
    </row>
    <row r="8" spans="1:17" x14ac:dyDescent="0.25">
      <c r="K8" s="29">
        <v>1.5</v>
      </c>
      <c r="L8" s="11" t="s">
        <v>15</v>
      </c>
    </row>
    <row r="9" spans="1:17" x14ac:dyDescent="0.25">
      <c r="K9" s="30" t="s">
        <v>17</v>
      </c>
      <c r="L9" s="11" t="s">
        <v>14</v>
      </c>
    </row>
    <row r="10" spans="1:17" x14ac:dyDescent="0.25">
      <c r="K10" s="47">
        <f>SUM(K6*K8)</f>
        <v>3020.7</v>
      </c>
      <c r="L10" s="28" t="s">
        <v>13</v>
      </c>
    </row>
    <row r="11" spans="1:17" x14ac:dyDescent="0.25">
      <c r="K11" s="49" t="s">
        <v>20</v>
      </c>
      <c r="L11" s="46" t="s">
        <v>145</v>
      </c>
    </row>
    <row r="12" spans="1:17" ht="21" customHeight="1" x14ac:dyDescent="0.25">
      <c r="K12" s="50" t="s">
        <v>21</v>
      </c>
      <c r="L12" s="70" t="s">
        <v>196</v>
      </c>
    </row>
    <row r="13" spans="1:17" x14ac:dyDescent="0.25">
      <c r="K13" s="50" t="s">
        <v>23</v>
      </c>
    </row>
    <row r="14" spans="1:17" x14ac:dyDescent="0.25">
      <c r="K14" s="51" t="s">
        <v>22</v>
      </c>
    </row>
    <row r="15" spans="1:17" ht="21" customHeight="1" x14ac:dyDescent="0.25">
      <c r="K15" s="48" t="s">
        <v>128</v>
      </c>
      <c r="M15" s="45"/>
    </row>
    <row r="16" spans="1:17" ht="23" customHeight="1" x14ac:dyDescent="0.25">
      <c r="K16" s="35" t="s">
        <v>129</v>
      </c>
      <c r="M16" s="45"/>
    </row>
    <row r="17" spans="11:14" ht="21" customHeight="1" x14ac:dyDescent="0.25">
      <c r="K17" s="36" t="s">
        <v>130</v>
      </c>
      <c r="L17" s="37" t="s">
        <v>133</v>
      </c>
      <c r="M17" s="45"/>
    </row>
    <row r="18" spans="11:14" ht="19" customHeight="1" x14ac:dyDescent="0.2">
      <c r="K18" s="88" t="s">
        <v>144</v>
      </c>
      <c r="L18" s="38" t="s">
        <v>131</v>
      </c>
      <c r="M18" s="97" t="s">
        <v>146</v>
      </c>
    </row>
    <row r="19" spans="11:14" ht="19" customHeight="1" x14ac:dyDescent="0.2">
      <c r="K19" s="89"/>
      <c r="L19" s="38" t="s">
        <v>132</v>
      </c>
      <c r="M19" s="98"/>
    </row>
    <row r="20" spans="11:14" ht="19" customHeight="1" x14ac:dyDescent="0.2">
      <c r="K20" s="90"/>
      <c r="L20" s="38" t="s">
        <v>135</v>
      </c>
      <c r="M20" s="99"/>
    </row>
    <row r="21" spans="11:14" x14ac:dyDescent="0.25">
      <c r="K21" s="91" t="s">
        <v>143</v>
      </c>
      <c r="L21" s="43" t="s">
        <v>134</v>
      </c>
    </row>
    <row r="22" spans="11:14" x14ac:dyDescent="0.25">
      <c r="K22" s="92"/>
      <c r="L22" s="44" t="s">
        <v>136</v>
      </c>
    </row>
    <row r="23" spans="11:14" ht="21" customHeight="1" x14ac:dyDescent="0.25">
      <c r="K23" s="39" t="s">
        <v>161</v>
      </c>
      <c r="L23" s="40" t="s">
        <v>162</v>
      </c>
      <c r="N23" s="69"/>
    </row>
    <row r="24" spans="11:14" ht="21" customHeight="1" x14ac:dyDescent="0.25">
      <c r="K24" s="39" t="s">
        <v>163</v>
      </c>
      <c r="L24" s="40" t="s">
        <v>164</v>
      </c>
    </row>
    <row r="25" spans="11:14" ht="21" customHeight="1" x14ac:dyDescent="0.25">
      <c r="K25" s="41" t="s">
        <v>228</v>
      </c>
      <c r="L25" s="42" t="s">
        <v>165</v>
      </c>
    </row>
    <row r="26" spans="11:14" ht="21" customHeight="1" x14ac:dyDescent="0.25">
      <c r="K26" s="95" t="s">
        <v>219</v>
      </c>
      <c r="L26" s="96"/>
      <c r="M26" s="68" t="s">
        <v>209</v>
      </c>
    </row>
    <row r="27" spans="11:14" ht="21" customHeight="1" x14ac:dyDescent="0.25">
      <c r="K27" s="93" t="s">
        <v>166</v>
      </c>
      <c r="L27" s="94"/>
      <c r="M27" s="68" t="s">
        <v>192</v>
      </c>
    </row>
    <row r="28" spans="11:14" ht="21" customHeight="1" x14ac:dyDescent="0.25">
      <c r="K28" s="93" t="s">
        <v>167</v>
      </c>
      <c r="L28" s="94"/>
      <c r="M28" s="68"/>
    </row>
    <row r="29" spans="11:14" ht="21" customHeight="1" x14ac:dyDescent="0.25">
      <c r="K29" s="93" t="s">
        <v>168</v>
      </c>
      <c r="L29" s="94"/>
    </row>
    <row r="30" spans="11:14" ht="21" customHeight="1" x14ac:dyDescent="0.25">
      <c r="K30" s="93" t="s">
        <v>169</v>
      </c>
      <c r="L30" s="94"/>
    </row>
    <row r="31" spans="11:14" ht="21" customHeight="1" x14ac:dyDescent="0.25">
      <c r="K31" s="93" t="s">
        <v>170</v>
      </c>
      <c r="L31" s="94"/>
    </row>
    <row r="32" spans="11:14" ht="21" customHeight="1" x14ac:dyDescent="0.25">
      <c r="K32" s="93" t="s">
        <v>171</v>
      </c>
      <c r="L32" s="94"/>
    </row>
    <row r="33" spans="11:12" ht="21" customHeight="1" x14ac:dyDescent="0.25">
      <c r="K33" s="93" t="s">
        <v>172</v>
      </c>
      <c r="L33" s="94"/>
    </row>
    <row r="34" spans="11:12" x14ac:dyDescent="0.25">
      <c r="K34" s="93" t="s">
        <v>173</v>
      </c>
      <c r="L34" s="94"/>
    </row>
    <row r="35" spans="11:12" x14ac:dyDescent="0.25">
      <c r="K35" s="93" t="s">
        <v>174</v>
      </c>
      <c r="L35" s="94"/>
    </row>
    <row r="36" spans="11:12" x14ac:dyDescent="0.25">
      <c r="K36" s="93" t="s">
        <v>175</v>
      </c>
      <c r="L36" s="94"/>
    </row>
    <row r="37" spans="11:12" x14ac:dyDescent="0.25">
      <c r="K37" s="93" t="s">
        <v>176</v>
      </c>
      <c r="L37" s="94"/>
    </row>
    <row r="38" spans="11:12" x14ac:dyDescent="0.25">
      <c r="K38" s="93" t="s">
        <v>177</v>
      </c>
      <c r="L38" s="94"/>
    </row>
    <row r="39" spans="11:12" x14ac:dyDescent="0.25">
      <c r="K39" s="93" t="s">
        <v>178</v>
      </c>
      <c r="L39" s="94"/>
    </row>
    <row r="40" spans="11:12" x14ac:dyDescent="0.25">
      <c r="K40" s="93" t="s">
        <v>179</v>
      </c>
      <c r="L40" s="94"/>
    </row>
    <row r="41" spans="11:12" x14ac:dyDescent="0.25">
      <c r="K41" s="93" t="s">
        <v>180</v>
      </c>
      <c r="L41" s="94"/>
    </row>
    <row r="42" spans="11:12" x14ac:dyDescent="0.25">
      <c r="K42" s="93" t="s">
        <v>181</v>
      </c>
      <c r="L42" s="94"/>
    </row>
    <row r="43" spans="11:12" x14ac:dyDescent="0.25">
      <c r="K43" s="93" t="s">
        <v>182</v>
      </c>
      <c r="L43" s="94"/>
    </row>
    <row r="44" spans="11:12" x14ac:dyDescent="0.25">
      <c r="K44" s="93" t="s">
        <v>183</v>
      </c>
      <c r="L44" s="94"/>
    </row>
    <row r="45" spans="11:12" x14ac:dyDescent="0.25">
      <c r="K45" s="93" t="s">
        <v>184</v>
      </c>
      <c r="L45" s="94"/>
    </row>
    <row r="46" spans="11:12" x14ac:dyDescent="0.25">
      <c r="K46" s="102"/>
      <c r="L46" s="103"/>
    </row>
    <row r="47" spans="11:12" x14ac:dyDescent="0.25">
      <c r="K47" s="100"/>
      <c r="L47" s="101"/>
    </row>
    <row r="48" spans="11:12" ht="23" x14ac:dyDescent="0.3">
      <c r="K48" s="81" t="s">
        <v>138</v>
      </c>
      <c r="L48" s="82"/>
    </row>
    <row r="49" spans="11:12" x14ac:dyDescent="0.25">
      <c r="K49" s="83" t="s">
        <v>139</v>
      </c>
      <c r="L49" s="84"/>
    </row>
    <row r="50" spans="11:12" x14ac:dyDescent="0.25">
      <c r="K50" s="83" t="s">
        <v>140</v>
      </c>
      <c r="L50" s="84"/>
    </row>
    <row r="51" spans="11:12" x14ac:dyDescent="0.25">
      <c r="K51" s="83" t="s">
        <v>141</v>
      </c>
      <c r="L51" s="84"/>
    </row>
    <row r="52" spans="11:12" ht="22" x14ac:dyDescent="0.3">
      <c r="K52" s="85" t="s">
        <v>142</v>
      </c>
      <c r="L52" s="86"/>
    </row>
  </sheetData>
  <mergeCells count="31"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  <mergeCell ref="M18:M20"/>
    <mergeCell ref="K27:L27"/>
    <mergeCell ref="K28:L28"/>
    <mergeCell ref="K29:L29"/>
    <mergeCell ref="K30:L30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K48:L48"/>
    <mergeCell ref="K50:L50"/>
    <mergeCell ref="K51:L51"/>
    <mergeCell ref="K49:L49"/>
    <mergeCell ref="K52:L5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opLeftCell="F1" workbookViewId="0">
      <selection activeCell="P13" sqref="P13"/>
    </sheetView>
  </sheetViews>
  <sheetFormatPr baseColWidth="10" defaultRowHeight="40" customHeight="1" x14ac:dyDescent="0.25"/>
  <cols>
    <col min="1" max="1" width="16" style="65" customWidth="1"/>
    <col min="2" max="2" width="15.83203125" style="65" customWidth="1"/>
    <col min="3" max="3" width="15.1640625" style="65" customWidth="1"/>
    <col min="4" max="4" width="12.33203125" style="65" customWidth="1"/>
    <col min="5" max="5" width="12.5" style="65" customWidth="1"/>
    <col min="6" max="9" width="10.83203125" style="65"/>
    <col min="10" max="10" width="16.33203125" style="65" customWidth="1"/>
    <col min="11" max="11" width="15.6640625" style="65" customWidth="1"/>
    <col min="12" max="12" width="12.5" style="65" customWidth="1"/>
    <col min="13" max="18" width="12.6640625" style="65" customWidth="1"/>
  </cols>
  <sheetData>
    <row r="1" spans="1:28" s="66" customFormat="1" ht="31" customHeight="1" x14ac:dyDescent="0.3">
      <c r="A1" s="73" t="s">
        <v>197</v>
      </c>
      <c r="B1" s="65" t="s">
        <v>198</v>
      </c>
      <c r="C1" s="65" t="s">
        <v>199</v>
      </c>
      <c r="D1" s="67" t="s">
        <v>200</v>
      </c>
      <c r="E1" s="71" t="s">
        <v>202</v>
      </c>
      <c r="F1" s="72" t="s">
        <v>201</v>
      </c>
      <c r="G1" s="65"/>
      <c r="H1" s="65"/>
      <c r="I1" s="65"/>
      <c r="J1" s="65" t="s">
        <v>207</v>
      </c>
      <c r="K1" s="65" t="s">
        <v>208</v>
      </c>
      <c r="L1" s="104" t="s">
        <v>226</v>
      </c>
      <c r="M1" s="79" t="s">
        <v>224</v>
      </c>
      <c r="N1" s="6" t="s">
        <v>220</v>
      </c>
      <c r="O1" s="2" t="s">
        <v>221</v>
      </c>
      <c r="P1" s="2" t="s">
        <v>222</v>
      </c>
      <c r="Q1" s="2" t="s">
        <v>223</v>
      </c>
      <c r="R1" s="2" t="s">
        <v>225</v>
      </c>
      <c r="S1" s="65"/>
      <c r="T1" s="6"/>
    </row>
    <row r="2" spans="1:28" ht="28" customHeight="1" x14ac:dyDescent="0.25">
      <c r="A2" s="71" t="s">
        <v>203</v>
      </c>
      <c r="J2" s="65">
        <v>5</v>
      </c>
      <c r="K2" s="65">
        <v>2</v>
      </c>
      <c r="L2" s="104"/>
      <c r="M2" s="77" t="s">
        <v>210</v>
      </c>
      <c r="N2" s="68">
        <v>500</v>
      </c>
      <c r="O2" s="68">
        <f>AVERAGE(N2*0.05)</f>
        <v>25</v>
      </c>
      <c r="P2" s="68">
        <f>AVERAGE(N2*0.03)</f>
        <v>15</v>
      </c>
      <c r="Q2" s="68">
        <f>AVERAGE(N2*0.194)</f>
        <v>97</v>
      </c>
      <c r="R2" s="68">
        <f>SUM(O2*9+P2*4+Q2*4)</f>
        <v>673</v>
      </c>
    </row>
    <row r="3" spans="1:28" ht="40" customHeight="1" x14ac:dyDescent="0.25">
      <c r="A3" s="65">
        <v>90</v>
      </c>
      <c r="B3" s="75" t="s">
        <v>205</v>
      </c>
      <c r="C3" s="76" t="s">
        <v>206</v>
      </c>
      <c r="D3" s="67">
        <v>200</v>
      </c>
      <c r="E3" s="67">
        <v>200</v>
      </c>
      <c r="F3" s="67" t="s">
        <v>204</v>
      </c>
      <c r="H3" s="65">
        <v>1750</v>
      </c>
      <c r="I3" s="65">
        <v>437.5</v>
      </c>
      <c r="L3" s="104"/>
      <c r="M3" s="2" t="s">
        <v>218</v>
      </c>
      <c r="N3" s="68"/>
      <c r="O3" s="68"/>
      <c r="P3" s="68"/>
      <c r="Q3" s="68"/>
      <c r="R3" s="68"/>
    </row>
    <row r="4" spans="1:28" ht="40" customHeight="1" x14ac:dyDescent="0.25">
      <c r="C4" s="65">
        <v>2200</v>
      </c>
      <c r="D4" s="65">
        <v>800</v>
      </c>
      <c r="E4" s="65">
        <v>800</v>
      </c>
      <c r="F4" s="74">
        <v>450</v>
      </c>
      <c r="L4" s="104"/>
      <c r="M4" s="77" t="s">
        <v>211</v>
      </c>
      <c r="N4" s="68">
        <v>50</v>
      </c>
      <c r="O4" s="68">
        <f>SUM(N4*0.071)</f>
        <v>3.55</v>
      </c>
      <c r="P4" s="68">
        <f>SUM(N4*0.079)</f>
        <v>3.95</v>
      </c>
      <c r="Q4" s="68">
        <f>SUM(N4*0.75)</f>
        <v>37.5</v>
      </c>
      <c r="R4" s="68">
        <f>SUM(O4*9+P4*4+Q4*4)</f>
        <v>197.75</v>
      </c>
    </row>
    <row r="5" spans="1:28" ht="40" customHeight="1" x14ac:dyDescent="0.25">
      <c r="L5" s="104"/>
      <c r="M5" s="77" t="s">
        <v>217</v>
      </c>
      <c r="N5" s="68">
        <v>30</v>
      </c>
      <c r="O5" s="68">
        <f>SUM(N5*0.012)</f>
        <v>0.36</v>
      </c>
      <c r="P5" s="68">
        <f>SUM(N5*0.532)</f>
        <v>15.96</v>
      </c>
      <c r="Q5" s="68">
        <f>SUM(N5*0.352)</f>
        <v>10.559999999999999</v>
      </c>
      <c r="R5" s="68">
        <f>SUM(O5*9+P5*4+Q5*4)</f>
        <v>109.32</v>
      </c>
    </row>
    <row r="6" spans="1:28" ht="40" customHeight="1" x14ac:dyDescent="0.25">
      <c r="L6" s="104"/>
      <c r="M6" s="6" t="s">
        <v>212</v>
      </c>
      <c r="N6" s="68">
        <v>250</v>
      </c>
      <c r="O6" s="65">
        <f>SUM(N6*0.002)</f>
        <v>0.5</v>
      </c>
      <c r="P6" s="65">
        <f>SUM(N6*0.008)</f>
        <v>2</v>
      </c>
      <c r="Q6" s="65">
        <f>SUM(N6*0.024)</f>
        <v>6</v>
      </c>
      <c r="R6" s="68">
        <f>SUM(O6*9+P6*4+Q6*4)</f>
        <v>36.5</v>
      </c>
    </row>
    <row r="7" spans="1:28" ht="40" customHeight="1" x14ac:dyDescent="0.25">
      <c r="L7" s="104"/>
      <c r="M7" s="6" t="s">
        <v>216</v>
      </c>
      <c r="N7"/>
      <c r="R7" s="68"/>
    </row>
    <row r="8" spans="1:28" ht="40" customHeight="1" x14ac:dyDescent="0.25">
      <c r="L8" s="104"/>
      <c r="M8" s="78" t="s">
        <v>213</v>
      </c>
      <c r="N8" s="68">
        <v>500</v>
      </c>
      <c r="O8" s="65">
        <f>SUM(N8*0.006)</f>
        <v>3</v>
      </c>
      <c r="P8" s="65">
        <f>SUM(N8*0.027)</f>
        <v>13.5</v>
      </c>
      <c r="Q8" s="65">
        <f>SUM(N8*0.041)</f>
        <v>20.5</v>
      </c>
      <c r="R8" s="68">
        <f t="shared" ref="R8:R10" si="0">SUM(O8*9+P8*4+Q8*4)</f>
        <v>163</v>
      </c>
    </row>
    <row r="9" spans="1:28" ht="40" customHeight="1" x14ac:dyDescent="0.25">
      <c r="L9" s="104"/>
      <c r="M9" s="78" t="s">
        <v>214</v>
      </c>
      <c r="N9" s="68">
        <v>200</v>
      </c>
      <c r="O9" s="65">
        <f>SUM(N9*0.008)</f>
        <v>1.6</v>
      </c>
      <c r="P9" s="65">
        <f>SUM(N9*0.772)</f>
        <v>154.4</v>
      </c>
      <c r="Q9" s="65">
        <f>SUM(N9*0.074)</f>
        <v>14.799999999999999</v>
      </c>
      <c r="R9" s="68">
        <f t="shared" si="0"/>
        <v>691.2</v>
      </c>
    </row>
    <row r="10" spans="1:28" ht="40" customHeight="1" x14ac:dyDescent="0.25">
      <c r="L10" s="104"/>
      <c r="M10" s="78" t="s">
        <v>215</v>
      </c>
      <c r="N10" s="68">
        <v>50</v>
      </c>
      <c r="O10" s="65">
        <f>SUM(N10*0.067)</f>
        <v>3.35</v>
      </c>
      <c r="P10" s="65">
        <f>SUM(N10*0.616)</f>
        <v>30.8</v>
      </c>
      <c r="Q10" s="65">
        <f>SUM(N10*0.15)</f>
        <v>7.5</v>
      </c>
      <c r="R10" s="68">
        <f t="shared" si="0"/>
        <v>183.35</v>
      </c>
    </row>
    <row r="11" spans="1:28" ht="40" customHeight="1" x14ac:dyDescent="0.25">
      <c r="L11" s="80" t="s">
        <v>227</v>
      </c>
      <c r="O11" s="65">
        <f>SUM(O2:O10)</f>
        <v>37.36</v>
      </c>
      <c r="P11" s="65">
        <f>SUM(P2:P10)</f>
        <v>235.61</v>
      </c>
      <c r="Q11" s="65">
        <f>SUM(Q2:Q10)</f>
        <v>193.86</v>
      </c>
      <c r="R11" s="65">
        <f>SUM(R2:R10)</f>
        <v>2054.12</v>
      </c>
    </row>
    <row r="14" spans="1:28" ht="40" customHeight="1" x14ac:dyDescent="0.25">
      <c r="W14" s="77"/>
      <c r="X14" s="68"/>
      <c r="Y14" s="68"/>
      <c r="Z14" s="68"/>
      <c r="AA14" s="68"/>
      <c r="AB14" s="68"/>
    </row>
  </sheetData>
  <mergeCells count="1">
    <mergeCell ref="L1:L10"/>
  </mergeCells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workbookViewId="0">
      <selection activeCell="E5" sqref="E5"/>
    </sheetView>
  </sheetViews>
  <sheetFormatPr baseColWidth="10" defaultRowHeight="90" x14ac:dyDescent="0.9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10" customFormat="1" ht="47" customHeight="1" x14ac:dyDescent="0.2">
      <c r="A1" s="110" t="s">
        <v>127</v>
      </c>
    </row>
    <row r="2" spans="1:7" ht="67" customHeight="1" x14ac:dyDescent="0.3">
      <c r="A2" s="111" t="s">
        <v>126</v>
      </c>
      <c r="B2" s="112"/>
      <c r="C2" s="113"/>
      <c r="D2" s="25" t="s">
        <v>73</v>
      </c>
      <c r="E2" s="12"/>
      <c r="F2" s="13"/>
      <c r="G2" s="13"/>
    </row>
    <row r="3" spans="1:7" ht="36" customHeight="1" x14ac:dyDescent="0.3">
      <c r="A3" s="107" t="s">
        <v>24</v>
      </c>
      <c r="B3" s="105" t="s">
        <v>25</v>
      </c>
      <c r="C3" s="16" t="s">
        <v>75</v>
      </c>
    </row>
    <row r="4" spans="1:7" ht="36" customHeight="1" x14ac:dyDescent="0.3">
      <c r="A4" s="108"/>
      <c r="B4" s="105"/>
      <c r="C4" s="16" t="s">
        <v>76</v>
      </c>
    </row>
    <row r="5" spans="1:7" ht="36" customHeight="1" x14ac:dyDescent="0.3">
      <c r="A5" s="108"/>
      <c r="B5" s="105"/>
      <c r="C5" s="16" t="s">
        <v>77</v>
      </c>
    </row>
    <row r="6" spans="1:7" ht="36" customHeight="1" x14ac:dyDescent="0.3">
      <c r="A6" s="108"/>
      <c r="B6" s="105"/>
      <c r="C6" s="63" t="s">
        <v>78</v>
      </c>
      <c r="D6" s="64"/>
    </row>
    <row r="7" spans="1:7" ht="36" customHeight="1" x14ac:dyDescent="0.3">
      <c r="A7" s="108"/>
      <c r="B7" s="105"/>
      <c r="C7" s="63" t="s">
        <v>79</v>
      </c>
      <c r="D7" s="64"/>
    </row>
    <row r="8" spans="1:7" ht="36" customHeight="1" x14ac:dyDescent="0.3">
      <c r="A8" s="108"/>
      <c r="B8" s="105" t="s">
        <v>26</v>
      </c>
      <c r="C8" s="16" t="s">
        <v>80</v>
      </c>
    </row>
    <row r="9" spans="1:7" ht="36" customHeight="1" x14ac:dyDescent="0.3">
      <c r="A9" s="108"/>
      <c r="B9" s="105"/>
      <c r="C9" s="16" t="s">
        <v>81</v>
      </c>
    </row>
    <row r="10" spans="1:7" ht="36" customHeight="1" x14ac:dyDescent="0.3">
      <c r="A10" s="108"/>
      <c r="B10" s="105"/>
      <c r="C10" s="16" t="s">
        <v>82</v>
      </c>
    </row>
    <row r="11" spans="1:7" ht="36" customHeight="1" x14ac:dyDescent="0.3">
      <c r="A11" s="108"/>
      <c r="B11" s="105"/>
      <c r="C11" s="16" t="s">
        <v>83</v>
      </c>
    </row>
    <row r="12" spans="1:7" ht="36" customHeight="1" x14ac:dyDescent="0.3">
      <c r="A12" s="108"/>
      <c r="B12" s="105"/>
      <c r="C12" s="16" t="s">
        <v>84</v>
      </c>
    </row>
    <row r="13" spans="1:7" ht="36" customHeight="1" x14ac:dyDescent="0.3">
      <c r="A13" s="108"/>
      <c r="B13" s="105" t="s">
        <v>27</v>
      </c>
      <c r="C13" s="16" t="s">
        <v>85</v>
      </c>
    </row>
    <row r="14" spans="1:7" ht="36" customHeight="1" x14ac:dyDescent="0.3">
      <c r="A14" s="108"/>
      <c r="B14" s="105"/>
      <c r="C14" s="16" t="s">
        <v>86</v>
      </c>
    </row>
    <row r="15" spans="1:7" ht="36" customHeight="1" x14ac:dyDescent="0.3">
      <c r="A15" s="108"/>
      <c r="B15" s="105"/>
      <c r="C15" s="16" t="s">
        <v>87</v>
      </c>
    </row>
    <row r="16" spans="1:7" ht="36" customHeight="1" x14ac:dyDescent="0.3">
      <c r="A16" s="108"/>
      <c r="B16" s="105"/>
      <c r="C16" s="16" t="s">
        <v>88</v>
      </c>
    </row>
    <row r="17" spans="1:3" ht="36" customHeight="1" x14ac:dyDescent="0.3">
      <c r="A17" s="108"/>
      <c r="B17" s="105"/>
      <c r="C17" s="16" t="s">
        <v>89</v>
      </c>
    </row>
    <row r="18" spans="1:3" ht="36" customHeight="1" x14ac:dyDescent="0.3">
      <c r="A18" s="108"/>
      <c r="B18" s="105"/>
      <c r="C18" s="16" t="s">
        <v>90</v>
      </c>
    </row>
    <row r="19" spans="1:3" ht="36" customHeight="1" x14ac:dyDescent="0.3">
      <c r="A19" s="109"/>
      <c r="B19" s="105"/>
      <c r="C19" s="16" t="s">
        <v>83</v>
      </c>
    </row>
    <row r="20" spans="1:3" ht="36" customHeight="1" x14ac:dyDescent="0.3">
      <c r="A20" s="107" t="s">
        <v>28</v>
      </c>
      <c r="B20" s="105" t="s">
        <v>29</v>
      </c>
      <c r="C20" s="16" t="s">
        <v>91</v>
      </c>
    </row>
    <row r="21" spans="1:3" ht="36" customHeight="1" x14ac:dyDescent="0.3">
      <c r="A21" s="108"/>
      <c r="B21" s="105"/>
      <c r="C21" s="16" t="s">
        <v>92</v>
      </c>
    </row>
    <row r="22" spans="1:3" ht="36" customHeight="1" x14ac:dyDescent="0.3">
      <c r="A22" s="108"/>
      <c r="B22" s="105"/>
      <c r="C22" s="16" t="s">
        <v>93</v>
      </c>
    </row>
    <row r="23" spans="1:3" ht="36" customHeight="1" x14ac:dyDescent="0.3">
      <c r="A23" s="108"/>
      <c r="B23" s="105"/>
      <c r="C23" s="16" t="s">
        <v>94</v>
      </c>
    </row>
    <row r="24" spans="1:3" ht="36" customHeight="1" x14ac:dyDescent="0.3">
      <c r="A24" s="108"/>
      <c r="B24" s="105"/>
      <c r="C24" s="16" t="s">
        <v>30</v>
      </c>
    </row>
    <row r="25" spans="1:3" ht="36" customHeight="1" x14ac:dyDescent="0.3">
      <c r="A25" s="108"/>
      <c r="B25" s="105"/>
      <c r="C25" s="16" t="s">
        <v>95</v>
      </c>
    </row>
    <row r="26" spans="1:3" ht="36" customHeight="1" x14ac:dyDescent="0.3">
      <c r="A26" s="108"/>
      <c r="B26" s="105"/>
      <c r="C26" s="16" t="s">
        <v>96</v>
      </c>
    </row>
    <row r="27" spans="1:3" ht="36" customHeight="1" x14ac:dyDescent="0.3">
      <c r="A27" s="108"/>
      <c r="B27" s="105"/>
      <c r="C27" s="16" t="s">
        <v>31</v>
      </c>
    </row>
    <row r="28" spans="1:3" ht="36" customHeight="1" x14ac:dyDescent="0.3">
      <c r="A28" s="108"/>
      <c r="B28" s="105"/>
      <c r="C28" s="16" t="s">
        <v>32</v>
      </c>
    </row>
    <row r="29" spans="1:3" ht="36" customHeight="1" x14ac:dyDescent="0.3">
      <c r="A29" s="108"/>
      <c r="B29" s="105" t="s">
        <v>33</v>
      </c>
      <c r="C29" s="16" t="s">
        <v>97</v>
      </c>
    </row>
    <row r="30" spans="1:3" ht="36" customHeight="1" x14ac:dyDescent="0.3">
      <c r="A30" s="108"/>
      <c r="B30" s="105"/>
      <c r="C30" s="16" t="s">
        <v>98</v>
      </c>
    </row>
    <row r="31" spans="1:3" ht="36" customHeight="1" x14ac:dyDescent="0.3">
      <c r="A31" s="109"/>
      <c r="B31" s="105"/>
      <c r="C31" s="16" t="s">
        <v>99</v>
      </c>
    </row>
    <row r="32" spans="1:3" ht="36" customHeight="1" x14ac:dyDescent="0.3">
      <c r="A32" s="107" t="s">
        <v>34</v>
      </c>
      <c r="B32" s="105" t="s">
        <v>35</v>
      </c>
      <c r="C32" s="16" t="s">
        <v>100</v>
      </c>
    </row>
    <row r="33" spans="1:3" ht="36" customHeight="1" x14ac:dyDescent="0.3">
      <c r="A33" s="108"/>
      <c r="B33" s="105"/>
      <c r="C33" s="16" t="s">
        <v>38</v>
      </c>
    </row>
    <row r="34" spans="1:3" ht="36" customHeight="1" x14ac:dyDescent="0.3">
      <c r="A34" s="108"/>
      <c r="B34" s="105"/>
      <c r="C34" s="16" t="s">
        <v>39</v>
      </c>
    </row>
    <row r="35" spans="1:3" ht="36" customHeight="1" x14ac:dyDescent="0.3">
      <c r="A35" s="108"/>
      <c r="B35" s="105"/>
      <c r="C35" s="16" t="s">
        <v>74</v>
      </c>
    </row>
    <row r="36" spans="1:3" ht="36" customHeight="1" x14ac:dyDescent="0.3">
      <c r="A36" s="108"/>
      <c r="B36" s="105"/>
      <c r="C36" s="16" t="s">
        <v>40</v>
      </c>
    </row>
    <row r="37" spans="1:3" ht="36" customHeight="1" x14ac:dyDescent="0.3">
      <c r="A37" s="108"/>
      <c r="B37" s="105" t="s">
        <v>36</v>
      </c>
      <c r="C37" s="16" t="s">
        <v>101</v>
      </c>
    </row>
    <row r="38" spans="1:3" ht="36" customHeight="1" x14ac:dyDescent="0.3">
      <c r="A38" s="108"/>
      <c r="B38" s="105"/>
      <c r="C38" s="16" t="s">
        <v>102</v>
      </c>
    </row>
    <row r="39" spans="1:3" ht="36" customHeight="1" x14ac:dyDescent="0.3">
      <c r="A39" s="108"/>
      <c r="B39" s="105" t="s">
        <v>37</v>
      </c>
      <c r="C39" s="16" t="s">
        <v>103</v>
      </c>
    </row>
    <row r="40" spans="1:3" ht="36" customHeight="1" x14ac:dyDescent="0.3">
      <c r="A40" s="108"/>
      <c r="B40" s="105"/>
      <c r="C40" s="16" t="s">
        <v>104</v>
      </c>
    </row>
    <row r="41" spans="1:3" ht="36" customHeight="1" x14ac:dyDescent="0.3">
      <c r="A41" s="109"/>
      <c r="B41" s="105"/>
      <c r="C41" s="16" t="s">
        <v>105</v>
      </c>
    </row>
    <row r="42" spans="1:3" ht="36" customHeight="1" x14ac:dyDescent="0.3">
      <c r="A42" s="107" t="s">
        <v>41</v>
      </c>
      <c r="B42" s="105" t="s">
        <v>42</v>
      </c>
      <c r="C42" s="16" t="s">
        <v>106</v>
      </c>
    </row>
    <row r="43" spans="1:3" ht="36" customHeight="1" x14ac:dyDescent="0.3">
      <c r="A43" s="108"/>
      <c r="B43" s="105"/>
      <c r="C43" s="16" t="s">
        <v>107</v>
      </c>
    </row>
    <row r="44" spans="1:3" ht="36" customHeight="1" x14ac:dyDescent="0.3">
      <c r="A44" s="108"/>
      <c r="B44" s="105"/>
      <c r="C44" s="16" t="s">
        <v>43</v>
      </c>
    </row>
    <row r="45" spans="1:3" ht="36" customHeight="1" x14ac:dyDescent="0.3">
      <c r="A45" s="108"/>
      <c r="B45" s="105"/>
      <c r="C45" s="16" t="s">
        <v>44</v>
      </c>
    </row>
    <row r="46" spans="1:3" ht="36" customHeight="1" x14ac:dyDescent="0.3">
      <c r="A46" s="108"/>
      <c r="B46" s="105"/>
      <c r="C46" s="16" t="s">
        <v>45</v>
      </c>
    </row>
    <row r="47" spans="1:3" ht="36" customHeight="1" x14ac:dyDescent="0.3">
      <c r="A47" s="108"/>
      <c r="B47" s="105" t="s">
        <v>46</v>
      </c>
      <c r="C47" s="16" t="s">
        <v>47</v>
      </c>
    </row>
    <row r="48" spans="1:3" ht="36" customHeight="1" x14ac:dyDescent="0.3">
      <c r="A48" s="108"/>
      <c r="B48" s="105"/>
      <c r="C48" s="16" t="s">
        <v>108</v>
      </c>
    </row>
    <row r="49" spans="1:3" ht="36" customHeight="1" x14ac:dyDescent="0.3">
      <c r="A49" s="108"/>
      <c r="B49" s="105" t="s">
        <v>48</v>
      </c>
      <c r="C49" s="16" t="s">
        <v>49</v>
      </c>
    </row>
    <row r="50" spans="1:3" ht="36" customHeight="1" x14ac:dyDescent="0.3">
      <c r="A50" s="108"/>
      <c r="B50" s="105"/>
      <c r="C50" s="16" t="s">
        <v>50</v>
      </c>
    </row>
    <row r="51" spans="1:3" ht="36" customHeight="1" x14ac:dyDescent="0.3">
      <c r="A51" s="108"/>
      <c r="B51" s="105"/>
      <c r="C51" s="16" t="s">
        <v>51</v>
      </c>
    </row>
    <row r="52" spans="1:3" ht="36" customHeight="1" x14ac:dyDescent="0.3">
      <c r="A52" s="108"/>
      <c r="B52" s="105"/>
      <c r="C52" s="16" t="s">
        <v>52</v>
      </c>
    </row>
    <row r="53" spans="1:3" ht="36" customHeight="1" x14ac:dyDescent="0.3">
      <c r="A53" s="108"/>
      <c r="B53" s="105"/>
      <c r="C53" s="16" t="s">
        <v>53</v>
      </c>
    </row>
    <row r="54" spans="1:3" ht="36" customHeight="1" x14ac:dyDescent="0.3">
      <c r="A54" s="108"/>
      <c r="B54" s="105"/>
      <c r="C54" s="16" t="s">
        <v>54</v>
      </c>
    </row>
    <row r="55" spans="1:3" ht="36" customHeight="1" x14ac:dyDescent="0.3">
      <c r="A55" s="108"/>
      <c r="B55" s="105"/>
      <c r="C55" s="16" t="s">
        <v>109</v>
      </c>
    </row>
    <row r="56" spans="1:3" ht="36" customHeight="1" x14ac:dyDescent="0.3">
      <c r="A56" s="108"/>
      <c r="B56" s="105"/>
      <c r="C56" s="16" t="s">
        <v>55</v>
      </c>
    </row>
    <row r="57" spans="1:3" ht="36" customHeight="1" x14ac:dyDescent="0.3">
      <c r="A57" s="109"/>
      <c r="B57" s="105"/>
      <c r="C57" s="16" t="s">
        <v>56</v>
      </c>
    </row>
    <row r="58" spans="1:3" ht="36" customHeight="1" x14ac:dyDescent="0.3">
      <c r="A58" s="107" t="s">
        <v>57</v>
      </c>
      <c r="B58" s="105" t="s">
        <v>58</v>
      </c>
      <c r="C58" s="16" t="s">
        <v>110</v>
      </c>
    </row>
    <row r="59" spans="1:3" ht="36" customHeight="1" x14ac:dyDescent="0.3">
      <c r="A59" s="108"/>
      <c r="B59" s="105"/>
      <c r="C59" s="16" t="s">
        <v>111</v>
      </c>
    </row>
    <row r="60" spans="1:3" ht="36" customHeight="1" x14ac:dyDescent="0.3">
      <c r="A60" s="108"/>
      <c r="B60" s="105"/>
      <c r="C60" s="16" t="s">
        <v>112</v>
      </c>
    </row>
    <row r="61" spans="1:3" ht="36" customHeight="1" x14ac:dyDescent="0.3">
      <c r="A61" s="108"/>
      <c r="B61" s="105"/>
      <c r="C61" s="16" t="s">
        <v>59</v>
      </c>
    </row>
    <row r="62" spans="1:3" ht="36" customHeight="1" x14ac:dyDescent="0.35">
      <c r="A62" s="109"/>
      <c r="B62" s="21" t="s">
        <v>60</v>
      </c>
      <c r="C62" s="16" t="s">
        <v>113</v>
      </c>
    </row>
    <row r="63" spans="1:3" ht="36" customHeight="1" x14ac:dyDescent="0.35">
      <c r="A63" s="107" t="s">
        <v>61</v>
      </c>
      <c r="B63" s="21" t="s">
        <v>62</v>
      </c>
      <c r="C63" s="16" t="s">
        <v>32</v>
      </c>
    </row>
    <row r="64" spans="1:3" ht="36" customHeight="1" x14ac:dyDescent="0.3">
      <c r="A64" s="108"/>
      <c r="B64" s="105" t="s">
        <v>63</v>
      </c>
      <c r="C64" s="16" t="s">
        <v>65</v>
      </c>
    </row>
    <row r="65" spans="1:4" ht="36" customHeight="1" x14ac:dyDescent="0.3">
      <c r="A65" s="108"/>
      <c r="B65" s="105"/>
      <c r="C65" s="16" t="s">
        <v>114</v>
      </c>
    </row>
    <row r="66" spans="1:4" ht="36" customHeight="1" x14ac:dyDescent="0.3">
      <c r="A66" s="108"/>
      <c r="B66" s="105"/>
      <c r="C66" s="16" t="s">
        <v>115</v>
      </c>
    </row>
    <row r="67" spans="1:4" ht="36" customHeight="1" x14ac:dyDescent="0.3">
      <c r="A67" s="108"/>
      <c r="B67" s="105"/>
      <c r="C67" s="16" t="s">
        <v>66</v>
      </c>
    </row>
    <row r="68" spans="1:4" ht="36" customHeight="1" x14ac:dyDescent="0.35">
      <c r="A68" s="109"/>
      <c r="B68" s="21" t="s">
        <v>64</v>
      </c>
      <c r="C68" s="16" t="s">
        <v>116</v>
      </c>
    </row>
    <row r="69" spans="1:4" ht="36" customHeight="1" x14ac:dyDescent="0.35">
      <c r="A69" s="106" t="s">
        <v>67</v>
      </c>
      <c r="B69" s="21" t="s">
        <v>68</v>
      </c>
      <c r="C69" s="16" t="s">
        <v>117</v>
      </c>
    </row>
    <row r="70" spans="1:4" ht="36" customHeight="1" x14ac:dyDescent="0.3">
      <c r="A70" s="106"/>
      <c r="B70" s="105" t="s">
        <v>69</v>
      </c>
      <c r="C70" s="16" t="s">
        <v>118</v>
      </c>
    </row>
    <row r="71" spans="1:4" ht="36" customHeight="1" x14ac:dyDescent="0.3">
      <c r="A71" s="106"/>
      <c r="B71" s="105"/>
      <c r="C71" s="16" t="s">
        <v>70</v>
      </c>
    </row>
    <row r="72" spans="1:4" ht="36" customHeight="1" x14ac:dyDescent="0.3">
      <c r="A72" s="106"/>
      <c r="B72" s="105"/>
      <c r="C72" s="16" t="s">
        <v>119</v>
      </c>
    </row>
    <row r="73" spans="1:4" ht="36" customHeight="1" x14ac:dyDescent="0.3">
      <c r="A73" s="106"/>
      <c r="B73" s="105"/>
      <c r="C73" s="16" t="s">
        <v>120</v>
      </c>
    </row>
    <row r="74" spans="1:4" ht="36" customHeight="1" x14ac:dyDescent="0.3">
      <c r="A74" s="106"/>
      <c r="B74" s="105"/>
      <c r="C74" s="16" t="s">
        <v>121</v>
      </c>
    </row>
    <row r="75" spans="1:4" ht="36" customHeight="1" x14ac:dyDescent="0.3">
      <c r="A75" s="106"/>
      <c r="B75" s="105"/>
      <c r="C75" s="16" t="s">
        <v>122</v>
      </c>
    </row>
    <row r="76" spans="1:4" ht="36" customHeight="1" x14ac:dyDescent="0.3">
      <c r="A76" s="106"/>
      <c r="B76" s="105"/>
      <c r="C76" s="16" t="s">
        <v>123</v>
      </c>
    </row>
    <row r="77" spans="1:4" ht="36" customHeight="1" x14ac:dyDescent="0.35">
      <c r="A77" s="106"/>
      <c r="B77" s="21" t="s">
        <v>71</v>
      </c>
      <c r="C77" s="16" t="s">
        <v>124</v>
      </c>
    </row>
    <row r="78" spans="1:4" ht="36" customHeight="1" x14ac:dyDescent="0.35">
      <c r="A78" s="106"/>
      <c r="B78" s="22" t="s">
        <v>72</v>
      </c>
      <c r="C78" s="16" t="s">
        <v>125</v>
      </c>
    </row>
    <row r="79" spans="1:4" ht="36" customHeight="1" x14ac:dyDescent="0.9">
      <c r="A79" s="18"/>
      <c r="B79" s="23"/>
      <c r="C79" s="14"/>
      <c r="D79" s="26"/>
    </row>
    <row r="80" spans="1:4" ht="36" customHeight="1" x14ac:dyDescent="0.9">
      <c r="A80" s="18"/>
      <c r="B80" s="23"/>
      <c r="C80" s="14"/>
      <c r="D80" s="26"/>
    </row>
    <row r="81" spans="1:4" ht="36" customHeight="1" x14ac:dyDescent="0.9">
      <c r="A81" s="18"/>
      <c r="B81" s="23"/>
      <c r="C81" s="14"/>
      <c r="D81" s="26"/>
    </row>
    <row r="82" spans="1:4" ht="36" customHeight="1" x14ac:dyDescent="0.9">
      <c r="A82" s="18"/>
      <c r="B82" s="23"/>
      <c r="C82" s="14"/>
      <c r="D82" s="26"/>
    </row>
    <row r="83" spans="1:4" ht="36" customHeight="1" x14ac:dyDescent="0.9">
      <c r="A83" s="18"/>
      <c r="B83" s="23"/>
      <c r="C83" s="14"/>
      <c r="D83" s="26"/>
    </row>
    <row r="84" spans="1:4" ht="36" customHeight="1" x14ac:dyDescent="0.9">
      <c r="A84" s="18"/>
      <c r="B84" s="23"/>
      <c r="C84" s="14"/>
      <c r="D84" s="26"/>
    </row>
    <row r="85" spans="1:4" ht="36" customHeight="1" x14ac:dyDescent="0.9">
      <c r="A85" s="18"/>
      <c r="B85" s="23"/>
      <c r="C85" s="14"/>
      <c r="D85" s="26"/>
    </row>
    <row r="86" spans="1:4" ht="36" customHeight="1" x14ac:dyDescent="0.9">
      <c r="A86" s="18"/>
      <c r="B86" s="23"/>
      <c r="C86" s="14"/>
      <c r="D86" s="26"/>
    </row>
    <row r="87" spans="1:4" ht="36" customHeight="1" x14ac:dyDescent="0.9">
      <c r="A87" s="18"/>
      <c r="B87" s="23"/>
      <c r="C87" s="14"/>
      <c r="D87" s="26"/>
    </row>
    <row r="88" spans="1:4" ht="36" customHeight="1" x14ac:dyDescent="0.9">
      <c r="A88" s="18"/>
      <c r="B88" s="23"/>
      <c r="C88" s="14"/>
      <c r="D88" s="26"/>
    </row>
    <row r="89" spans="1:4" ht="36" customHeight="1" x14ac:dyDescent="0.9">
      <c r="A89" s="18"/>
      <c r="B89" s="23"/>
      <c r="C89" s="14"/>
      <c r="D89" s="27"/>
    </row>
    <row r="90" spans="1:4" ht="36" customHeight="1" x14ac:dyDescent="0.9">
      <c r="A90" s="18"/>
      <c r="B90" s="23"/>
      <c r="C90" s="14"/>
      <c r="D90" s="27"/>
    </row>
    <row r="91" spans="1:4" ht="36" customHeight="1" x14ac:dyDescent="0.9">
      <c r="A91" s="18"/>
      <c r="B91" s="23"/>
      <c r="C91" s="14"/>
      <c r="D91" s="27"/>
    </row>
    <row r="92" spans="1:4" ht="36" customHeight="1" x14ac:dyDescent="0.9">
      <c r="A92" s="18"/>
      <c r="B92" s="23"/>
      <c r="C92" s="14"/>
      <c r="D92" s="27"/>
    </row>
    <row r="93" spans="1:4" ht="36" customHeight="1" x14ac:dyDescent="0.9">
      <c r="A93" s="18"/>
      <c r="B93" s="23"/>
      <c r="C93" s="14"/>
      <c r="D93" s="27"/>
    </row>
    <row r="94" spans="1:4" ht="36" customHeight="1" x14ac:dyDescent="0.9">
      <c r="A94" s="18"/>
      <c r="B94" s="23"/>
      <c r="C94" s="14"/>
      <c r="D94" s="27"/>
    </row>
    <row r="95" spans="1:4" ht="36" customHeight="1" x14ac:dyDescent="0.9">
      <c r="A95" s="18"/>
      <c r="B95" s="23"/>
      <c r="C95" s="14"/>
      <c r="D95" s="27"/>
    </row>
    <row r="96" spans="1:4" ht="36" customHeight="1" x14ac:dyDescent="0.9">
      <c r="A96" s="18"/>
      <c r="B96" s="23"/>
      <c r="C96" s="14"/>
      <c r="D96" s="27"/>
    </row>
    <row r="97" spans="1:4" ht="36" customHeight="1" x14ac:dyDescent="0.9">
      <c r="A97" s="18"/>
      <c r="B97" s="23"/>
      <c r="C97" s="14"/>
      <c r="D97" s="27"/>
    </row>
    <row r="98" spans="1:4" ht="36" customHeight="1" x14ac:dyDescent="0.9">
      <c r="A98" s="18"/>
      <c r="B98" s="23"/>
      <c r="C98" s="14"/>
      <c r="D98" s="27"/>
    </row>
    <row r="99" spans="1:4" ht="36" customHeight="1" x14ac:dyDescent="0.9">
      <c r="A99" s="18"/>
      <c r="B99" s="23"/>
      <c r="C99" s="14"/>
      <c r="D99" s="27"/>
    </row>
    <row r="100" spans="1:4" ht="36" customHeight="1" x14ac:dyDescent="0.9">
      <c r="A100" s="18"/>
      <c r="B100" s="23"/>
      <c r="C100" s="14"/>
      <c r="D100" s="27"/>
    </row>
    <row r="101" spans="1:4" ht="36" customHeight="1" x14ac:dyDescent="0.9">
      <c r="A101" s="18"/>
      <c r="B101" s="23"/>
      <c r="C101" s="14"/>
      <c r="D101" s="27"/>
    </row>
    <row r="102" spans="1:4" ht="36" customHeight="1" x14ac:dyDescent="0.9">
      <c r="A102" s="18"/>
      <c r="B102" s="23"/>
      <c r="C102" s="14"/>
      <c r="D102" s="27"/>
    </row>
    <row r="103" spans="1:4" ht="36" customHeight="1" x14ac:dyDescent="0.9">
      <c r="A103" s="18"/>
      <c r="B103" s="23"/>
      <c r="C103" s="14"/>
      <c r="D103" s="27"/>
    </row>
    <row r="104" spans="1:4" ht="36" customHeight="1" x14ac:dyDescent="0.9">
      <c r="A104" s="18"/>
      <c r="B104" s="23"/>
      <c r="C104" s="14"/>
      <c r="D104" s="27"/>
    </row>
    <row r="105" spans="1:4" ht="36" customHeight="1" x14ac:dyDescent="0.9">
      <c r="A105" s="18"/>
      <c r="B105" s="23"/>
      <c r="C105" s="14"/>
      <c r="D105" s="27"/>
    </row>
    <row r="106" spans="1:4" ht="36" customHeight="1" x14ac:dyDescent="0.9">
      <c r="A106" s="18"/>
      <c r="B106" s="23"/>
      <c r="C106" s="14"/>
      <c r="D106" s="27"/>
    </row>
    <row r="107" spans="1:4" ht="36" customHeight="1" x14ac:dyDescent="0.9">
      <c r="A107" s="18"/>
      <c r="B107" s="23"/>
      <c r="C107" s="14"/>
      <c r="D107" s="27"/>
    </row>
    <row r="108" spans="1:4" ht="36" customHeight="1" x14ac:dyDescent="0.9">
      <c r="A108" s="18"/>
      <c r="B108" s="23"/>
      <c r="C108" s="14"/>
      <c r="D108" s="27"/>
    </row>
    <row r="109" spans="1:4" ht="36" customHeight="1" x14ac:dyDescent="0.9">
      <c r="A109" s="18"/>
      <c r="B109" s="23"/>
      <c r="C109" s="14"/>
      <c r="D109" s="27"/>
    </row>
    <row r="110" spans="1:4" ht="36" customHeight="1" x14ac:dyDescent="0.9">
      <c r="A110" s="18"/>
      <c r="B110" s="23"/>
      <c r="C110" s="14"/>
      <c r="D110" s="27"/>
    </row>
    <row r="111" spans="1:4" ht="36" customHeight="1" x14ac:dyDescent="0.9">
      <c r="A111" s="18"/>
      <c r="B111" s="23"/>
      <c r="C111" s="14"/>
      <c r="D111" s="27"/>
    </row>
    <row r="112" spans="1:4" ht="36" customHeight="1" x14ac:dyDescent="0.9">
      <c r="A112" s="18"/>
      <c r="B112" s="23"/>
      <c r="C112" s="14"/>
      <c r="D112" s="27"/>
    </row>
    <row r="113" spans="1:4" ht="36" customHeight="1" x14ac:dyDescent="0.9">
      <c r="A113" s="18"/>
      <c r="B113" s="23"/>
      <c r="C113" s="14"/>
      <c r="D113" s="27"/>
    </row>
    <row r="114" spans="1:4" ht="36" customHeight="1" x14ac:dyDescent="0.9">
      <c r="A114" s="18"/>
      <c r="B114" s="23"/>
      <c r="C114" s="14"/>
      <c r="D114" s="27"/>
    </row>
    <row r="115" spans="1:4" ht="36" customHeight="1" x14ac:dyDescent="0.9">
      <c r="A115" s="18"/>
      <c r="B115" s="23"/>
      <c r="C115" s="14"/>
      <c r="D115" s="27"/>
    </row>
    <row r="116" spans="1:4" ht="36" customHeight="1" x14ac:dyDescent="0.9">
      <c r="A116" s="18"/>
      <c r="B116" s="23"/>
      <c r="C116" s="14"/>
      <c r="D116" s="27"/>
    </row>
    <row r="117" spans="1:4" ht="36" customHeight="1" x14ac:dyDescent="0.9">
      <c r="A117" s="18"/>
      <c r="B117" s="23"/>
      <c r="C117" s="14"/>
      <c r="D117" s="27"/>
    </row>
    <row r="118" spans="1:4" ht="36" customHeight="1" x14ac:dyDescent="0.9">
      <c r="A118" s="18"/>
      <c r="B118" s="23"/>
      <c r="C118" s="14"/>
      <c r="D118" s="27"/>
    </row>
    <row r="119" spans="1:4" ht="36" customHeight="1" x14ac:dyDescent="0.9">
      <c r="A119" s="18"/>
      <c r="B119" s="23"/>
      <c r="C119" s="14"/>
      <c r="D119" s="27"/>
    </row>
    <row r="120" spans="1:4" ht="36" customHeight="1" x14ac:dyDescent="0.9">
      <c r="A120" s="18"/>
      <c r="B120" s="23"/>
      <c r="C120" s="14"/>
      <c r="D120" s="27"/>
    </row>
    <row r="121" spans="1:4" ht="36" customHeight="1" x14ac:dyDescent="0.9">
      <c r="A121" s="18"/>
      <c r="B121" s="23"/>
      <c r="C121" s="14"/>
      <c r="D121" s="27"/>
    </row>
    <row r="122" spans="1:4" ht="36" customHeight="1" x14ac:dyDescent="0.9">
      <c r="A122" s="18"/>
      <c r="B122" s="23"/>
      <c r="C122" s="14"/>
      <c r="D122" s="27"/>
    </row>
    <row r="123" spans="1:4" ht="36" customHeight="1" x14ac:dyDescent="0.9">
      <c r="A123" s="18"/>
      <c r="B123" s="23"/>
      <c r="C123" s="14"/>
      <c r="D123" s="27"/>
    </row>
    <row r="124" spans="1:4" ht="36" customHeight="1" x14ac:dyDescent="0.9">
      <c r="A124" s="18"/>
      <c r="B124" s="23"/>
      <c r="C124" s="14"/>
      <c r="D124" s="27"/>
    </row>
    <row r="125" spans="1:4" ht="36" customHeight="1" x14ac:dyDescent="0.9">
      <c r="A125" s="18"/>
      <c r="B125" s="23"/>
      <c r="C125" s="14"/>
      <c r="D125" s="27"/>
    </row>
    <row r="126" spans="1:4" ht="36" customHeight="1" x14ac:dyDescent="0.9">
      <c r="A126" s="18"/>
      <c r="B126" s="23"/>
      <c r="C126" s="14"/>
      <c r="D126" s="27"/>
    </row>
    <row r="127" spans="1:4" ht="36" customHeight="1" x14ac:dyDescent="0.9">
      <c r="A127" s="18"/>
      <c r="B127" s="23"/>
      <c r="C127" s="14"/>
      <c r="D127" s="27"/>
    </row>
    <row r="128" spans="1:4" ht="36" customHeight="1" x14ac:dyDescent="0.9">
      <c r="A128" s="18"/>
      <c r="B128" s="23"/>
      <c r="C128" s="14"/>
      <c r="D128" s="27"/>
    </row>
    <row r="129" spans="1:4" ht="36" customHeight="1" x14ac:dyDescent="0.9">
      <c r="A129" s="18"/>
      <c r="B129" s="23"/>
      <c r="C129" s="14"/>
      <c r="D129" s="27"/>
    </row>
    <row r="130" spans="1:4" ht="36" customHeight="1" x14ac:dyDescent="0.9">
      <c r="A130" s="18"/>
      <c r="B130" s="23"/>
      <c r="C130" s="14"/>
      <c r="D130" s="27"/>
    </row>
    <row r="131" spans="1:4" ht="36" customHeight="1" x14ac:dyDescent="0.9">
      <c r="A131" s="18"/>
      <c r="B131" s="23"/>
      <c r="C131" s="14"/>
      <c r="D131" s="27"/>
    </row>
    <row r="132" spans="1:4" ht="36" customHeight="1" x14ac:dyDescent="0.9">
      <c r="A132" s="18"/>
      <c r="B132" s="23"/>
      <c r="C132" s="14"/>
      <c r="D132" s="27"/>
    </row>
    <row r="133" spans="1:4" ht="36" customHeight="1" x14ac:dyDescent="0.9">
      <c r="A133" s="18"/>
      <c r="B133" s="23"/>
      <c r="C133" s="14"/>
      <c r="D133" s="27"/>
    </row>
    <row r="134" spans="1:4" ht="36" customHeight="1" x14ac:dyDescent="0.9">
      <c r="A134" s="18"/>
      <c r="B134" s="23"/>
      <c r="C134" s="14"/>
      <c r="D134" s="27"/>
    </row>
    <row r="135" spans="1:4" ht="36" customHeight="1" x14ac:dyDescent="0.9">
      <c r="A135" s="18"/>
      <c r="B135" s="23"/>
      <c r="C135" s="14"/>
      <c r="D135" s="27"/>
    </row>
    <row r="136" spans="1:4" ht="36" customHeight="1" x14ac:dyDescent="0.9">
      <c r="A136" s="18"/>
      <c r="B136" s="23"/>
      <c r="C136" s="14"/>
      <c r="D136" s="27"/>
    </row>
    <row r="137" spans="1:4" ht="36" customHeight="1" x14ac:dyDescent="0.9">
      <c r="A137" s="18"/>
      <c r="B137" s="23"/>
      <c r="C137" s="14"/>
      <c r="D137" s="27"/>
    </row>
    <row r="138" spans="1:4" ht="36" customHeight="1" x14ac:dyDescent="0.9">
      <c r="A138" s="18"/>
      <c r="B138" s="23"/>
      <c r="C138" s="14"/>
      <c r="D138" s="27"/>
    </row>
    <row r="139" spans="1:4" ht="36" customHeight="1" x14ac:dyDescent="0.9">
      <c r="A139" s="18"/>
      <c r="B139" s="23"/>
      <c r="C139" s="14"/>
      <c r="D139" s="27"/>
    </row>
    <row r="140" spans="1:4" ht="36" customHeight="1" x14ac:dyDescent="0.9">
      <c r="A140" s="18"/>
      <c r="B140" s="23"/>
      <c r="C140" s="14"/>
      <c r="D140" s="27"/>
    </row>
    <row r="141" spans="1:4" ht="36" customHeight="1" x14ac:dyDescent="0.9">
      <c r="A141" s="18"/>
      <c r="B141" s="23"/>
      <c r="C141" s="14"/>
      <c r="D141" s="27"/>
    </row>
    <row r="142" spans="1:4" ht="36" customHeight="1" x14ac:dyDescent="0.9">
      <c r="A142" s="18"/>
      <c r="B142" s="23"/>
      <c r="C142" s="14"/>
      <c r="D142" s="27"/>
    </row>
    <row r="143" spans="1:4" ht="36" customHeight="1" x14ac:dyDescent="0.9">
      <c r="A143" s="18"/>
      <c r="B143" s="23"/>
      <c r="C143" s="14"/>
      <c r="D143" s="27"/>
    </row>
    <row r="144" spans="1:4" ht="36" customHeight="1" x14ac:dyDescent="0.9">
      <c r="A144" s="18"/>
      <c r="B144" s="23"/>
      <c r="C144" s="14"/>
      <c r="D144" s="27"/>
    </row>
    <row r="145" spans="1:4" ht="36" customHeight="1" x14ac:dyDescent="0.9">
      <c r="A145" s="18"/>
      <c r="B145" s="23"/>
      <c r="C145" s="14"/>
      <c r="D145" s="27"/>
    </row>
    <row r="146" spans="1:4" ht="36" customHeight="1" x14ac:dyDescent="0.9">
      <c r="A146" s="18"/>
      <c r="B146" s="23"/>
      <c r="C146" s="14"/>
      <c r="D146" s="27"/>
    </row>
    <row r="147" spans="1:4" ht="36" customHeight="1" x14ac:dyDescent="0.9">
      <c r="A147" s="18"/>
      <c r="B147" s="23"/>
      <c r="C147" s="14"/>
      <c r="D147" s="27"/>
    </row>
    <row r="148" spans="1:4" ht="36" customHeight="1" x14ac:dyDescent="0.9">
      <c r="A148" s="18"/>
      <c r="B148" s="23"/>
      <c r="C148" s="14"/>
      <c r="D148" s="27"/>
    </row>
    <row r="149" spans="1:4" ht="36" customHeight="1" x14ac:dyDescent="0.9">
      <c r="A149" s="18"/>
      <c r="B149" s="23"/>
      <c r="C149" s="14"/>
      <c r="D149" s="27"/>
    </row>
    <row r="150" spans="1:4" ht="36" customHeight="1" x14ac:dyDescent="0.9">
      <c r="A150" s="18"/>
      <c r="B150" s="23"/>
      <c r="C150" s="14"/>
      <c r="D150" s="27"/>
    </row>
    <row r="151" spans="1:4" ht="36" customHeight="1" x14ac:dyDescent="0.9">
      <c r="A151" s="18"/>
      <c r="B151" s="23"/>
      <c r="C151" s="14"/>
      <c r="D151" s="27"/>
    </row>
    <row r="152" spans="1:4" ht="36" customHeight="1" x14ac:dyDescent="0.9">
      <c r="A152" s="18"/>
      <c r="B152" s="23"/>
      <c r="C152" s="14"/>
      <c r="D152" s="27"/>
    </row>
    <row r="153" spans="1:4" ht="36" customHeight="1" x14ac:dyDescent="0.9">
      <c r="A153" s="18"/>
      <c r="B153" s="23"/>
      <c r="C153" s="14"/>
      <c r="D153" s="27"/>
    </row>
    <row r="154" spans="1:4" ht="36" customHeight="1" x14ac:dyDescent="0.9">
      <c r="A154" s="18"/>
      <c r="B154" s="23"/>
      <c r="C154" s="14"/>
      <c r="D154" s="27"/>
    </row>
    <row r="155" spans="1:4" ht="36" customHeight="1" x14ac:dyDescent="0.9">
      <c r="A155" s="18"/>
      <c r="B155" s="23"/>
      <c r="C155" s="14"/>
      <c r="D155" s="27"/>
    </row>
    <row r="156" spans="1:4" ht="36" customHeight="1" x14ac:dyDescent="0.9">
      <c r="A156" s="18"/>
      <c r="B156" s="23"/>
      <c r="C156" s="14"/>
      <c r="D156" s="27"/>
    </row>
    <row r="157" spans="1:4" ht="36" customHeight="1" x14ac:dyDescent="0.9">
      <c r="A157" s="18"/>
      <c r="B157" s="23"/>
      <c r="C157" s="14"/>
      <c r="D157" s="27"/>
    </row>
    <row r="158" spans="1:4" ht="36" customHeight="1" x14ac:dyDescent="0.9">
      <c r="A158" s="18"/>
      <c r="B158" s="23"/>
      <c r="C158" s="14"/>
      <c r="D158" s="27"/>
    </row>
    <row r="159" spans="1:4" ht="36" customHeight="1" x14ac:dyDescent="0.9">
      <c r="A159" s="18"/>
      <c r="B159" s="23"/>
      <c r="C159" s="14"/>
      <c r="D159" s="27"/>
    </row>
    <row r="160" spans="1:4" ht="36" customHeight="1" x14ac:dyDescent="0.9">
      <c r="A160" s="18"/>
      <c r="B160" s="23"/>
      <c r="C160" s="14"/>
      <c r="D160" s="27"/>
    </row>
    <row r="161" spans="1:4" ht="36" customHeight="1" x14ac:dyDescent="0.9">
      <c r="A161" s="18"/>
      <c r="B161" s="23"/>
      <c r="C161" s="14"/>
      <c r="D161" s="27"/>
    </row>
    <row r="162" spans="1:4" ht="36" customHeight="1" x14ac:dyDescent="0.9">
      <c r="A162" s="18"/>
      <c r="B162" s="23"/>
      <c r="C162" s="14"/>
      <c r="D162" s="27"/>
    </row>
    <row r="163" spans="1:4" ht="36" customHeight="1" x14ac:dyDescent="0.9">
      <c r="A163" s="18"/>
      <c r="B163" s="23"/>
      <c r="C163" s="14"/>
      <c r="D163" s="27"/>
    </row>
    <row r="164" spans="1:4" ht="36" customHeight="1" x14ac:dyDescent="0.9">
      <c r="A164" s="18"/>
      <c r="B164" s="23"/>
      <c r="C164" s="14"/>
      <c r="D164" s="27"/>
    </row>
    <row r="165" spans="1:4" ht="36" customHeight="1" x14ac:dyDescent="0.9">
      <c r="A165" s="18"/>
      <c r="B165" s="23"/>
      <c r="C165" s="14"/>
      <c r="D165" s="27"/>
    </row>
    <row r="166" spans="1:4" ht="36" customHeight="1" x14ac:dyDescent="0.9">
      <c r="A166" s="18"/>
      <c r="B166" s="23"/>
      <c r="C166" s="14"/>
      <c r="D166" s="27"/>
    </row>
    <row r="167" spans="1:4" ht="36" customHeight="1" x14ac:dyDescent="0.9">
      <c r="A167" s="18"/>
      <c r="B167" s="23"/>
      <c r="C167" s="14"/>
      <c r="D167" s="27"/>
    </row>
    <row r="168" spans="1:4" ht="36" customHeight="1" x14ac:dyDescent="0.9">
      <c r="A168" s="18"/>
      <c r="B168" s="23"/>
      <c r="C168" s="14"/>
      <c r="D168" s="27"/>
    </row>
    <row r="169" spans="1:4" ht="36" customHeight="1" x14ac:dyDescent="0.9">
      <c r="A169" s="18"/>
      <c r="B169" s="23"/>
      <c r="C169" s="14"/>
      <c r="D169" s="27"/>
    </row>
    <row r="170" spans="1:4" ht="36" customHeight="1" x14ac:dyDescent="0.9">
      <c r="A170" s="18"/>
      <c r="B170" s="23"/>
      <c r="C170" s="14"/>
      <c r="D170" s="27"/>
    </row>
    <row r="171" spans="1:4" ht="36" customHeight="1" x14ac:dyDescent="0.9">
      <c r="A171" s="18"/>
      <c r="B171" s="23"/>
      <c r="C171" s="14"/>
      <c r="D171" s="27"/>
    </row>
    <row r="172" spans="1:4" ht="36" customHeight="1" x14ac:dyDescent="0.9">
      <c r="A172" s="18"/>
      <c r="B172" s="23"/>
      <c r="C172" s="14"/>
      <c r="D172" s="27"/>
    </row>
    <row r="173" spans="1:4" ht="36" customHeight="1" x14ac:dyDescent="0.9">
      <c r="A173" s="18"/>
      <c r="B173" s="23"/>
      <c r="C173" s="14"/>
      <c r="D173" s="27"/>
    </row>
    <row r="174" spans="1:4" ht="36" customHeight="1" x14ac:dyDescent="0.9">
      <c r="A174" s="18"/>
      <c r="B174" s="23"/>
      <c r="C174" s="14"/>
      <c r="D174" s="27"/>
    </row>
    <row r="175" spans="1:4" ht="36" customHeight="1" x14ac:dyDescent="0.9">
      <c r="A175" s="18"/>
      <c r="B175" s="23"/>
      <c r="C175" s="14"/>
      <c r="D175" s="27"/>
    </row>
    <row r="176" spans="1:4" ht="36" customHeight="1" x14ac:dyDescent="0.9">
      <c r="A176" s="18"/>
      <c r="B176" s="23"/>
      <c r="C176" s="14"/>
      <c r="D176" s="27"/>
    </row>
    <row r="177" spans="1:4" ht="36" customHeight="1" x14ac:dyDescent="0.9">
      <c r="A177" s="18"/>
      <c r="B177" s="23"/>
      <c r="C177" s="14"/>
      <c r="D177" s="27"/>
    </row>
    <row r="178" spans="1:4" ht="36" customHeight="1" x14ac:dyDescent="0.9">
      <c r="A178" s="18"/>
      <c r="B178" s="23"/>
      <c r="C178" s="14"/>
      <c r="D178" s="27"/>
    </row>
    <row r="179" spans="1:4" ht="36" customHeight="1" x14ac:dyDescent="0.9">
      <c r="A179" s="18"/>
      <c r="B179" s="23"/>
      <c r="C179" s="14"/>
      <c r="D179" s="27"/>
    </row>
    <row r="180" spans="1:4" ht="36" customHeight="1" x14ac:dyDescent="0.9">
      <c r="A180" s="18"/>
      <c r="B180" s="23"/>
      <c r="C180" s="14"/>
      <c r="D180" s="27"/>
    </row>
    <row r="181" spans="1:4" ht="36" customHeight="1" x14ac:dyDescent="0.9">
      <c r="A181" s="18"/>
      <c r="B181" s="23"/>
      <c r="C181" s="14"/>
      <c r="D181" s="27"/>
    </row>
    <row r="182" spans="1:4" ht="36" customHeight="1" x14ac:dyDescent="0.9">
      <c r="A182" s="18"/>
      <c r="B182" s="23"/>
      <c r="C182" s="14"/>
      <c r="D182" s="27"/>
    </row>
    <row r="183" spans="1:4" ht="36" customHeight="1" x14ac:dyDescent="0.9">
      <c r="A183" s="18"/>
      <c r="B183" s="23"/>
      <c r="C183" s="14"/>
      <c r="D183" s="27"/>
    </row>
    <row r="184" spans="1:4" ht="36" customHeight="1" x14ac:dyDescent="0.9">
      <c r="A184" s="18"/>
      <c r="B184" s="23"/>
      <c r="C184" s="14"/>
      <c r="D184" s="27"/>
    </row>
    <row r="185" spans="1:4" ht="36" customHeight="1" x14ac:dyDescent="0.9">
      <c r="A185" s="18"/>
      <c r="B185" s="23"/>
      <c r="C185" s="14"/>
      <c r="D185" s="27"/>
    </row>
    <row r="186" spans="1:4" ht="36" customHeight="1" x14ac:dyDescent="0.9">
      <c r="A186" s="18"/>
      <c r="B186" s="23"/>
      <c r="C186" s="14"/>
      <c r="D186" s="27"/>
    </row>
    <row r="187" spans="1:4" ht="36" customHeight="1" x14ac:dyDescent="0.9">
      <c r="A187" s="18"/>
      <c r="B187" s="23"/>
      <c r="C187" s="14"/>
      <c r="D187" s="27"/>
    </row>
    <row r="188" spans="1:4" ht="36" customHeight="1" x14ac:dyDescent="0.9">
      <c r="A188" s="18"/>
      <c r="B188" s="23"/>
      <c r="C188" s="14"/>
      <c r="D188" s="27"/>
    </row>
    <row r="189" spans="1:4" ht="36" customHeight="1" x14ac:dyDescent="0.9">
      <c r="A189" s="18"/>
      <c r="B189" s="23"/>
      <c r="C189" s="14"/>
      <c r="D189" s="27"/>
    </row>
    <row r="190" spans="1:4" ht="36" customHeight="1" x14ac:dyDescent="0.9">
      <c r="A190" s="18"/>
      <c r="B190" s="23"/>
      <c r="C190" s="14"/>
      <c r="D190" s="27"/>
    </row>
    <row r="191" spans="1:4" ht="36" customHeight="1" x14ac:dyDescent="0.9">
      <c r="A191" s="18"/>
      <c r="B191" s="23"/>
      <c r="C191" s="14"/>
      <c r="D191" s="27"/>
    </row>
    <row r="192" spans="1:4" ht="36" customHeight="1" x14ac:dyDescent="0.9">
      <c r="A192" s="18"/>
      <c r="B192" s="23"/>
      <c r="C192" s="14"/>
      <c r="D192" s="27"/>
    </row>
    <row r="193" spans="1:4" ht="36" customHeight="1" x14ac:dyDescent="0.9">
      <c r="A193" s="18"/>
      <c r="B193" s="23"/>
      <c r="C193" s="14"/>
      <c r="D193" s="27"/>
    </row>
    <row r="194" spans="1:4" ht="36" customHeight="1" x14ac:dyDescent="0.9">
      <c r="A194" s="18"/>
      <c r="B194" s="23"/>
      <c r="C194" s="14"/>
      <c r="D194" s="27"/>
    </row>
    <row r="195" spans="1:4" ht="36" customHeight="1" x14ac:dyDescent="0.9">
      <c r="A195" s="18"/>
      <c r="B195" s="23"/>
      <c r="C195" s="14"/>
      <c r="D195" s="27"/>
    </row>
    <row r="196" spans="1:4" ht="36" customHeight="1" x14ac:dyDescent="0.9">
      <c r="A196" s="18"/>
      <c r="B196" s="23"/>
      <c r="C196" s="14"/>
      <c r="D196" s="27"/>
    </row>
    <row r="197" spans="1:4" ht="36" customHeight="1" x14ac:dyDescent="0.9">
      <c r="A197" s="18"/>
      <c r="B197" s="23"/>
      <c r="C197" s="14"/>
      <c r="D197" s="27"/>
    </row>
    <row r="198" spans="1:4" ht="36" customHeight="1" x14ac:dyDescent="0.9">
      <c r="A198" s="18"/>
      <c r="B198" s="23"/>
      <c r="C198" s="14"/>
      <c r="D198" s="27"/>
    </row>
    <row r="199" spans="1:4" ht="36" customHeight="1" x14ac:dyDescent="0.9">
      <c r="A199" s="18"/>
      <c r="B199" s="23"/>
      <c r="C199" s="14"/>
      <c r="D199" s="27"/>
    </row>
    <row r="200" spans="1:4" ht="36" customHeight="1" x14ac:dyDescent="0.9">
      <c r="A200" s="18"/>
      <c r="B200" s="23"/>
      <c r="C200" s="14"/>
      <c r="D200" s="27"/>
    </row>
    <row r="201" spans="1:4" ht="36" customHeight="1" x14ac:dyDescent="0.9">
      <c r="A201" s="18"/>
      <c r="B201" s="23"/>
      <c r="C201" s="14"/>
      <c r="D201" s="27"/>
    </row>
    <row r="202" spans="1:4" ht="36" customHeight="1" x14ac:dyDescent="0.9">
      <c r="A202" s="18"/>
      <c r="B202" s="23"/>
      <c r="C202" s="14"/>
      <c r="D202" s="27"/>
    </row>
    <row r="203" spans="1:4" ht="36" customHeight="1" x14ac:dyDescent="0.9">
      <c r="A203" s="18"/>
      <c r="B203" s="23"/>
      <c r="C203" s="14"/>
      <c r="D203" s="27"/>
    </row>
    <row r="204" spans="1:4" ht="36" customHeight="1" x14ac:dyDescent="0.9">
      <c r="A204" s="18"/>
      <c r="B204" s="23"/>
      <c r="C204" s="14"/>
      <c r="D204" s="27"/>
    </row>
    <row r="205" spans="1:4" ht="36" customHeight="1" x14ac:dyDescent="0.9">
      <c r="A205" s="18"/>
      <c r="B205" s="23"/>
      <c r="C205" s="14"/>
      <c r="D205" s="27"/>
    </row>
    <row r="206" spans="1:4" ht="36" customHeight="1" x14ac:dyDescent="0.9">
      <c r="A206" s="18"/>
      <c r="B206" s="23"/>
      <c r="C206" s="14"/>
      <c r="D206" s="27"/>
    </row>
    <row r="207" spans="1:4" ht="36" customHeight="1" x14ac:dyDescent="0.9">
      <c r="A207" s="18"/>
      <c r="B207" s="23"/>
      <c r="C207" s="14"/>
      <c r="D207" s="27"/>
    </row>
    <row r="208" spans="1:4" ht="36" customHeight="1" x14ac:dyDescent="0.9">
      <c r="A208" s="18"/>
      <c r="B208" s="23"/>
      <c r="C208" s="14"/>
      <c r="D208" s="27"/>
    </row>
    <row r="209" spans="1:4" ht="36" customHeight="1" x14ac:dyDescent="0.9">
      <c r="A209" s="18"/>
      <c r="B209" s="23"/>
      <c r="C209" s="14"/>
      <c r="D209" s="27"/>
    </row>
    <row r="210" spans="1:4" ht="36" customHeight="1" x14ac:dyDescent="0.9">
      <c r="A210" s="18"/>
      <c r="B210" s="23"/>
      <c r="C210" s="14"/>
      <c r="D210" s="27"/>
    </row>
    <row r="211" spans="1:4" ht="36" customHeight="1" x14ac:dyDescent="0.9">
      <c r="A211" s="18"/>
      <c r="B211" s="23"/>
      <c r="C211" s="14"/>
      <c r="D211" s="27"/>
    </row>
    <row r="212" spans="1:4" ht="36" customHeight="1" x14ac:dyDescent="0.9">
      <c r="A212" s="18"/>
      <c r="B212" s="23"/>
      <c r="C212" s="14"/>
      <c r="D212" s="27"/>
    </row>
    <row r="213" spans="1:4" ht="36" customHeight="1" x14ac:dyDescent="0.9">
      <c r="A213" s="18"/>
      <c r="B213" s="23"/>
      <c r="C213" s="14"/>
      <c r="D213" s="27"/>
    </row>
    <row r="214" spans="1:4" ht="36" customHeight="1" x14ac:dyDescent="0.9">
      <c r="A214" s="18"/>
      <c r="B214" s="23"/>
      <c r="C214" s="14"/>
      <c r="D214" s="27"/>
    </row>
    <row r="215" spans="1:4" ht="36" customHeight="1" x14ac:dyDescent="0.9">
      <c r="A215" s="18"/>
      <c r="B215" s="23"/>
      <c r="C215" s="14"/>
      <c r="D215" s="27"/>
    </row>
    <row r="216" spans="1:4" ht="36" customHeight="1" x14ac:dyDescent="0.9">
      <c r="A216" s="18"/>
      <c r="B216" s="23"/>
      <c r="C216" s="14"/>
      <c r="D216" s="27"/>
    </row>
    <row r="217" spans="1:4" ht="36" customHeight="1" x14ac:dyDescent="0.9">
      <c r="A217" s="18"/>
      <c r="B217" s="23"/>
      <c r="C217" s="14"/>
      <c r="D217" s="27"/>
    </row>
    <row r="218" spans="1:4" ht="36" customHeight="1" x14ac:dyDescent="0.9">
      <c r="A218" s="18"/>
      <c r="B218" s="23"/>
      <c r="C218" s="14"/>
      <c r="D218" s="27"/>
    </row>
    <row r="219" spans="1:4" ht="36" customHeight="1" x14ac:dyDescent="0.9">
      <c r="A219" s="18"/>
      <c r="B219" s="23"/>
      <c r="C219" s="14"/>
      <c r="D219" s="27"/>
    </row>
    <row r="220" spans="1:4" ht="36" customHeight="1" x14ac:dyDescent="0.9">
      <c r="A220" s="18"/>
      <c r="B220" s="23"/>
      <c r="C220" s="14"/>
      <c r="D220" s="27"/>
    </row>
    <row r="221" spans="1:4" ht="36" customHeight="1" x14ac:dyDescent="0.9">
      <c r="A221" s="18"/>
      <c r="B221" s="23"/>
      <c r="C221" s="14"/>
      <c r="D221" s="27"/>
    </row>
    <row r="222" spans="1:4" ht="36" customHeight="1" x14ac:dyDescent="0.9">
      <c r="A222" s="18"/>
      <c r="B222" s="23"/>
      <c r="C222" s="14"/>
      <c r="D222" s="27"/>
    </row>
    <row r="223" spans="1:4" ht="36" customHeight="1" x14ac:dyDescent="0.9">
      <c r="A223" s="18"/>
      <c r="B223" s="23"/>
      <c r="C223" s="14"/>
      <c r="D223" s="27"/>
    </row>
    <row r="224" spans="1:4" ht="36" customHeight="1" x14ac:dyDescent="0.9">
      <c r="A224" s="18"/>
      <c r="B224" s="23"/>
      <c r="C224" s="14"/>
      <c r="D224" s="27"/>
    </row>
    <row r="225" spans="1:4" ht="36" customHeight="1" x14ac:dyDescent="0.9">
      <c r="A225" s="18"/>
      <c r="B225" s="23"/>
      <c r="C225" s="14"/>
      <c r="D225" s="27"/>
    </row>
    <row r="226" spans="1:4" ht="36" customHeight="1" x14ac:dyDescent="0.9">
      <c r="A226" s="18"/>
      <c r="B226" s="23"/>
      <c r="C226" s="14"/>
      <c r="D226" s="27"/>
    </row>
    <row r="227" spans="1:4" ht="36" customHeight="1" x14ac:dyDescent="0.9">
      <c r="A227" s="18"/>
      <c r="B227" s="23"/>
      <c r="C227" s="14"/>
      <c r="D227" s="27"/>
    </row>
    <row r="228" spans="1:4" ht="36" customHeight="1" x14ac:dyDescent="0.9">
      <c r="A228" s="18"/>
      <c r="B228" s="23"/>
      <c r="C228" s="14"/>
      <c r="D228" s="27"/>
    </row>
    <row r="229" spans="1:4" ht="36" customHeight="1" x14ac:dyDescent="0.9">
      <c r="A229" s="18"/>
      <c r="B229" s="23"/>
      <c r="C229" s="14"/>
      <c r="D229" s="27"/>
    </row>
    <row r="230" spans="1:4" ht="36" customHeight="1" x14ac:dyDescent="0.9">
      <c r="A230" s="18"/>
      <c r="B230" s="23"/>
      <c r="C230" s="14"/>
      <c r="D230" s="27"/>
    </row>
    <row r="231" spans="1:4" ht="36" customHeight="1" x14ac:dyDescent="0.9">
      <c r="A231" s="18"/>
      <c r="B231" s="23"/>
      <c r="C231" s="14"/>
      <c r="D231" s="27"/>
    </row>
    <row r="232" spans="1:4" ht="36" customHeight="1" x14ac:dyDescent="0.9">
      <c r="A232" s="18"/>
      <c r="B232" s="23"/>
      <c r="C232" s="14"/>
      <c r="D232" s="27"/>
    </row>
    <row r="233" spans="1:4" ht="36" customHeight="1" x14ac:dyDescent="0.9">
      <c r="A233" s="18"/>
      <c r="B233" s="23"/>
      <c r="C233" s="14"/>
      <c r="D233" s="27"/>
    </row>
    <row r="234" spans="1:4" ht="36" customHeight="1" x14ac:dyDescent="0.9">
      <c r="A234" s="18"/>
      <c r="B234" s="23"/>
      <c r="C234" s="14"/>
      <c r="D234" s="27"/>
    </row>
    <row r="235" spans="1:4" ht="36" customHeight="1" x14ac:dyDescent="0.9">
      <c r="A235" s="18"/>
      <c r="B235" s="23"/>
      <c r="C235" s="14"/>
      <c r="D235" s="27"/>
    </row>
    <row r="236" spans="1:4" ht="36" customHeight="1" x14ac:dyDescent="0.9">
      <c r="A236" s="18"/>
      <c r="B236" s="23"/>
      <c r="C236" s="14"/>
      <c r="D236" s="27"/>
    </row>
    <row r="237" spans="1:4" ht="36" customHeight="1" x14ac:dyDescent="0.9">
      <c r="A237" s="18"/>
      <c r="B237" s="23"/>
      <c r="C237" s="14"/>
      <c r="D237" s="27"/>
    </row>
    <row r="238" spans="1:4" ht="36" customHeight="1" x14ac:dyDescent="0.9">
      <c r="A238" s="18"/>
      <c r="B238" s="23"/>
      <c r="C238" s="14"/>
      <c r="D238" s="27"/>
    </row>
    <row r="239" spans="1:4" ht="36" customHeight="1" x14ac:dyDescent="0.9">
      <c r="A239" s="18"/>
      <c r="B239" s="23"/>
      <c r="C239" s="14"/>
      <c r="D239" s="27"/>
    </row>
    <row r="240" spans="1:4" ht="36" customHeight="1" x14ac:dyDescent="0.9">
      <c r="A240" s="18"/>
      <c r="B240" s="23"/>
      <c r="C240" s="14"/>
      <c r="D240" s="27"/>
    </row>
    <row r="241" spans="1:4" ht="36" customHeight="1" x14ac:dyDescent="0.9">
      <c r="A241" s="18"/>
      <c r="B241" s="23"/>
      <c r="C241" s="14"/>
      <c r="D241" s="27"/>
    </row>
    <row r="242" spans="1:4" ht="36" customHeight="1" x14ac:dyDescent="0.9">
      <c r="A242" s="18"/>
      <c r="B242" s="23"/>
      <c r="C242" s="14"/>
      <c r="D242" s="27"/>
    </row>
    <row r="243" spans="1:4" ht="36" customHeight="1" x14ac:dyDescent="0.9">
      <c r="A243" s="18"/>
      <c r="B243" s="23"/>
      <c r="C243" s="14"/>
      <c r="D243" s="27"/>
    </row>
    <row r="244" spans="1:4" ht="36" customHeight="1" x14ac:dyDescent="0.9">
      <c r="A244" s="18"/>
      <c r="B244" s="23"/>
      <c r="C244" s="14"/>
      <c r="D244" s="27"/>
    </row>
    <row r="245" spans="1:4" ht="36" customHeight="1" x14ac:dyDescent="0.9">
      <c r="A245" s="18"/>
      <c r="B245" s="23"/>
      <c r="C245" s="14"/>
      <c r="D245" s="27"/>
    </row>
    <row r="246" spans="1:4" ht="36" customHeight="1" x14ac:dyDescent="0.9">
      <c r="A246" s="18"/>
      <c r="B246" s="23"/>
      <c r="C246" s="14"/>
      <c r="D246" s="27"/>
    </row>
    <row r="247" spans="1:4" ht="36" customHeight="1" x14ac:dyDescent="0.9">
      <c r="A247" s="18"/>
      <c r="B247" s="23"/>
      <c r="C247" s="14"/>
      <c r="D247" s="27"/>
    </row>
    <row r="248" spans="1:4" ht="36" customHeight="1" x14ac:dyDescent="0.9">
      <c r="A248" s="18"/>
      <c r="B248" s="23"/>
      <c r="C248" s="14"/>
      <c r="D248" s="27"/>
    </row>
    <row r="249" spans="1:4" ht="36" customHeight="1" x14ac:dyDescent="0.9">
      <c r="A249" s="18"/>
      <c r="B249" s="23"/>
      <c r="C249" s="14"/>
      <c r="D249" s="27"/>
    </row>
    <row r="250" spans="1:4" x14ac:dyDescent="0.9">
      <c r="A250" s="18"/>
      <c r="B250" s="23"/>
      <c r="C250" s="14"/>
      <c r="D250" s="27"/>
    </row>
    <row r="251" spans="1:4" x14ac:dyDescent="0.9">
      <c r="A251" s="18"/>
      <c r="B251" s="23"/>
      <c r="C251" s="14"/>
      <c r="D251" s="27"/>
    </row>
    <row r="252" spans="1:4" x14ac:dyDescent="0.9">
      <c r="A252" s="18"/>
      <c r="B252" s="23"/>
      <c r="C252" s="14"/>
      <c r="D252" s="27"/>
    </row>
    <row r="253" spans="1:4" x14ac:dyDescent="0.9">
      <c r="A253" s="18"/>
      <c r="B253" s="23"/>
      <c r="C253" s="14"/>
      <c r="D253" s="27"/>
    </row>
    <row r="254" spans="1:4" x14ac:dyDescent="0.9">
      <c r="A254" s="19"/>
      <c r="B254" s="24"/>
      <c r="C254" s="15"/>
      <c r="D254" s="26"/>
    </row>
    <row r="255" spans="1:4" x14ac:dyDescent="0.9">
      <c r="A255" s="19"/>
      <c r="B255" s="24"/>
      <c r="C255" s="15"/>
      <c r="D255" s="26"/>
    </row>
    <row r="256" spans="1:4" x14ac:dyDescent="0.9">
      <c r="A256" s="19"/>
      <c r="B256" s="24"/>
      <c r="C256" s="15"/>
      <c r="D256" s="26"/>
    </row>
    <row r="257" spans="1:4" x14ac:dyDescent="0.9">
      <c r="A257" s="19"/>
      <c r="B257" s="24"/>
      <c r="C257" s="15"/>
      <c r="D257" s="26"/>
    </row>
    <row r="258" spans="1:4" x14ac:dyDescent="0.9">
      <c r="A258" s="19"/>
      <c r="B258" s="24"/>
      <c r="C258" s="15"/>
      <c r="D258" s="26"/>
    </row>
    <row r="259" spans="1:4" x14ac:dyDescent="0.9">
      <c r="A259" s="19"/>
      <c r="B259" s="24"/>
      <c r="C259" s="15"/>
      <c r="D259" s="26"/>
    </row>
  </sheetData>
  <mergeCells count="23"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  <mergeCell ref="B29:B31"/>
    <mergeCell ref="B70:B76"/>
    <mergeCell ref="A69:A78"/>
    <mergeCell ref="B58:B61"/>
    <mergeCell ref="A58:A62"/>
    <mergeCell ref="B64:B67"/>
    <mergeCell ref="A63:A68"/>
  </mergeCells>
  <phoneticPr fontId="1" type="noConversion"/>
  <hyperlinks>
    <hyperlink ref="C3" r:id="rId1" display="推举"/>
    <hyperlink ref="C4" r:id="rId2" display="坐姿推举"/>
    <hyperlink ref="C5" r:id="rId3" display="阿诺德推举"/>
    <hyperlink ref="C6" r:id="rId4" display="双臂前平举"/>
    <hyperlink ref="C7" r:id="rId5" display="单臂前平举"/>
    <hyperlink ref="C8" r:id="rId6" display="侧平举"/>
    <hyperlink ref="C9" r:id="rId7" display="直拉"/>
    <hyperlink ref="C10" r:id="rId8" display="坐姿侧平举"/>
    <hyperlink ref="C11" r:id="rId9" display="侧卧侧平举"/>
    <hyperlink ref="C12" r:id="rId10" display="侧斜侧平举"/>
    <hyperlink ref="C13" r:id="rId11" display="俯身侧平举"/>
    <hyperlink ref="C14" r:id="rId12" display="俯身摆臂"/>
    <hyperlink ref="C15" r:id="rId13" display="俯身上拉"/>
    <hyperlink ref="C16" r:id="rId14" display="斜躺侧平举"/>
    <hyperlink ref="C17" r:id="rId15" display="斜板侧平举"/>
    <hyperlink ref="C18" r:id="rId16" display="坐姿俯身侧平举"/>
    <hyperlink ref="C19" r:id="rId17" display="侧卧侧平举"/>
    <hyperlink ref="C42" r:id="rId18" display="半蹲单臂弯举"/>
    <hyperlink ref="C43" r:id="rId19" display="垂式弯举"/>
    <hyperlink ref="C44" r:id="rId20"/>
    <hyperlink ref="C45" r:id="rId21"/>
    <hyperlink ref="C46" r:id="rId22"/>
    <hyperlink ref="C47" r:id="rId23"/>
    <hyperlink ref="C48" r:id="rId24" display="直板托臂弯举"/>
    <hyperlink ref="C49" r:id="rId25"/>
    <hyperlink ref="C50" r:id="rId26"/>
    <hyperlink ref="C51" r:id="rId27"/>
    <hyperlink ref="C52" r:id="rId28"/>
    <hyperlink ref="C53" r:id="rId29"/>
    <hyperlink ref="C54" r:id="rId30"/>
    <hyperlink ref="C55" r:id="rId31" display="站姿屈臂伸(单)"/>
    <hyperlink ref="C56" r:id="rId32"/>
    <hyperlink ref="C57" r:id="rId33"/>
    <hyperlink ref="C58" r:id="rId34" display="臂弯举"/>
    <hyperlink ref="C59" r:id="rId35" display="臂弯举(腕翻转)"/>
    <hyperlink ref="C60" r:id="rId36" display="臂弯举(锤式)"/>
    <hyperlink ref="C61" r:id="rId37"/>
    <hyperlink ref="C62" r:id="rId38" display="腕弯举"/>
    <hyperlink ref="C20" r:id="rId39" display="仰卧屈臂上提(单)"/>
    <hyperlink ref="C21" r:id="rId40" display="仰卧屈臂上拉"/>
    <hyperlink ref="C22" r:id="rId41" display="下斜飞鸟"/>
    <hyperlink ref="C23" r:id="rId42" display="高腿位飞鸟"/>
    <hyperlink ref="C24" r:id="rId43"/>
    <hyperlink ref="C25" r:id="rId44" display="下斜卧推"/>
    <hyperlink ref="C26" r:id="rId45" display="卧推"/>
    <hyperlink ref="C27" r:id="rId46"/>
    <hyperlink ref="C28" r:id="rId47"/>
    <hyperlink ref="C29" r:id="rId48" display="上斜飞鸟"/>
    <hyperlink ref="C30" r:id="rId49" display="上斜卧推"/>
    <hyperlink ref="C31" r:id="rId50" display="旋转上斜卧推"/>
    <hyperlink ref="C32" r:id="rId51" display="斜板划船"/>
    <hyperlink ref="C33" r:id="rId52"/>
    <hyperlink ref="C34" r:id="rId53"/>
    <hyperlink ref="C35" r:id="rId54"/>
    <hyperlink ref="C36" r:id="rId55"/>
    <hyperlink ref="C37" r:id="rId56" display="绕肩"/>
    <hyperlink ref="C38" r:id="rId57" display="耸肩"/>
    <hyperlink ref="C39" r:id="rId58" display="俯身摆肩"/>
    <hyperlink ref="C40" r:id="rId59" display="侧卧侧拉"/>
    <hyperlink ref="C41" r:id="rId60" display="侧卧支撑侧拉"/>
    <hyperlink ref="C63" r:id="rId61"/>
    <hyperlink ref="C64" r:id="rId62"/>
    <hyperlink ref="C65" r:id="rId63" display="双臂侧屈体"/>
    <hyperlink ref="C66" r:id="rId64" display="单臂侧屈"/>
    <hyperlink ref="C67" r:id="rId65"/>
    <hyperlink ref="C68" r:id="rId66" display="直腿硬拉"/>
    <hyperlink ref="C69" r:id="rId67" display="侧弓步"/>
    <hyperlink ref="C77" r:id="rId68" display="硬拉"/>
    <hyperlink ref="C70" r:id="rId69" display="深蹲"/>
    <hyperlink ref="C71" r:id="rId70"/>
    <hyperlink ref="C72" r:id="rId71" display="提箱式深蹲"/>
    <hyperlink ref="C73" r:id="rId72" display="弓步蹲"/>
    <hyperlink ref="C74" r:id="rId73" display="侧弓步"/>
    <hyperlink ref="C75" r:id="rId74" display="前弓步"/>
    <hyperlink ref="C76" r:id="rId75" display="后弓步"/>
    <hyperlink ref="C78" r:id="rId76" display="坐姿提踵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8" sqref="B18"/>
    </sheetView>
  </sheetViews>
  <sheetFormatPr baseColWidth="10" defaultRowHeight="31" x14ac:dyDescent="0.35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 x14ac:dyDescent="0.35">
      <c r="A1" s="61" t="s">
        <v>189</v>
      </c>
      <c r="C1" s="135" t="s">
        <v>188</v>
      </c>
      <c r="D1" s="135"/>
    </row>
    <row r="2" spans="1:6" ht="65" customHeight="1" x14ac:dyDescent="0.2">
      <c r="A2" s="120" t="s">
        <v>137</v>
      </c>
      <c r="C2" s="136" t="s">
        <v>154</v>
      </c>
      <c r="D2" s="136"/>
    </row>
    <row r="3" spans="1:6" ht="31" customHeight="1" x14ac:dyDescent="0.3">
      <c r="A3" s="121"/>
      <c r="C3" s="137" t="s">
        <v>147</v>
      </c>
      <c r="D3" s="53" t="s">
        <v>148</v>
      </c>
      <c r="E3" s="133" t="s">
        <v>191</v>
      </c>
      <c r="F3" s="134"/>
    </row>
    <row r="4" spans="1:6" ht="31" customHeight="1" x14ac:dyDescent="0.2">
      <c r="A4" s="122" t="s">
        <v>190</v>
      </c>
      <c r="C4" s="138"/>
      <c r="D4" s="54" t="s">
        <v>35</v>
      </c>
    </row>
    <row r="5" spans="1:6" ht="31" customHeight="1" x14ac:dyDescent="0.2">
      <c r="A5" s="123"/>
      <c r="C5" s="139" t="s">
        <v>149</v>
      </c>
      <c r="D5" s="53" t="s">
        <v>150</v>
      </c>
      <c r="F5" s="114" t="s">
        <v>193</v>
      </c>
    </row>
    <row r="6" spans="1:6" ht="31" customHeight="1" x14ac:dyDescent="0.2">
      <c r="A6" s="123"/>
      <c r="C6" s="140"/>
      <c r="D6" s="54" t="s">
        <v>28</v>
      </c>
      <c r="F6" s="114"/>
    </row>
    <row r="7" spans="1:6" ht="31" customHeight="1" x14ac:dyDescent="0.2">
      <c r="A7" s="123"/>
      <c r="C7" s="116" t="s">
        <v>151</v>
      </c>
      <c r="D7" s="53" t="s">
        <v>152</v>
      </c>
      <c r="F7" s="114"/>
    </row>
    <row r="8" spans="1:6" ht="31" customHeight="1" x14ac:dyDescent="0.2">
      <c r="A8" s="123"/>
      <c r="C8" s="117"/>
      <c r="D8" s="55" t="s">
        <v>153</v>
      </c>
      <c r="F8" s="114"/>
    </row>
    <row r="9" spans="1:6" ht="23" x14ac:dyDescent="0.2">
      <c r="A9" s="123"/>
      <c r="C9" s="129" t="s">
        <v>155</v>
      </c>
      <c r="D9" s="130"/>
      <c r="F9" s="114"/>
    </row>
    <row r="10" spans="1:6" x14ac:dyDescent="0.2">
      <c r="A10" s="123"/>
      <c r="C10" s="125" t="s">
        <v>158</v>
      </c>
      <c r="D10" s="126"/>
      <c r="F10" s="114"/>
    </row>
    <row r="11" spans="1:6" ht="32" customHeight="1" x14ac:dyDescent="0.2">
      <c r="A11" s="123"/>
      <c r="C11" s="59" t="s">
        <v>156</v>
      </c>
      <c r="D11" s="58" t="s">
        <v>157</v>
      </c>
      <c r="E11" s="4"/>
      <c r="F11" s="114"/>
    </row>
    <row r="12" spans="1:6" ht="54" customHeight="1" x14ac:dyDescent="0.2">
      <c r="A12" s="124"/>
      <c r="C12" s="127" t="s">
        <v>159</v>
      </c>
      <c r="D12" s="128"/>
      <c r="F12" s="114"/>
    </row>
    <row r="13" spans="1:6" ht="37" customHeight="1" x14ac:dyDescent="0.2">
      <c r="C13" s="131" t="s">
        <v>185</v>
      </c>
      <c r="D13" s="132"/>
      <c r="F13" s="114" t="s">
        <v>194</v>
      </c>
    </row>
    <row r="14" spans="1:6" ht="45" customHeight="1" x14ac:dyDescent="0.2">
      <c r="C14" s="57" t="s">
        <v>187</v>
      </c>
      <c r="D14" s="60" t="s">
        <v>186</v>
      </c>
      <c r="F14" s="114"/>
    </row>
    <row r="15" spans="1:6" ht="48" customHeight="1" x14ac:dyDescent="0.2">
      <c r="C15" s="118" t="s">
        <v>160</v>
      </c>
      <c r="D15" s="119"/>
      <c r="E15" s="56"/>
      <c r="F15" s="114"/>
    </row>
    <row r="16" spans="1:6" x14ac:dyDescent="0.35">
      <c r="F16" s="114"/>
    </row>
    <row r="17" spans="6:6" x14ac:dyDescent="0.35">
      <c r="F17" s="114"/>
    </row>
    <row r="18" spans="6:6" x14ac:dyDescent="0.35">
      <c r="F18" s="114"/>
    </row>
    <row r="19" spans="6:6" x14ac:dyDescent="0.35">
      <c r="F19" s="114"/>
    </row>
    <row r="20" spans="6:6" x14ac:dyDescent="0.35">
      <c r="F20" s="115" t="s">
        <v>195</v>
      </c>
    </row>
    <row r="21" spans="6:6" x14ac:dyDescent="0.35">
      <c r="F21" s="115"/>
    </row>
    <row r="22" spans="6:6" x14ac:dyDescent="0.35">
      <c r="F22" s="115"/>
    </row>
    <row r="23" spans="6:6" x14ac:dyDescent="0.35">
      <c r="F23" s="115"/>
    </row>
  </sheetData>
  <mergeCells count="16">
    <mergeCell ref="C1:D1"/>
    <mergeCell ref="C2:D2"/>
    <mergeCell ref="C3:C4"/>
    <mergeCell ref="C5:C6"/>
    <mergeCell ref="F5:F12"/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执行效果表</vt:lpstr>
      <vt:lpstr>饮食计划</vt:lpstr>
      <vt:lpstr>力量成绩表</vt:lpstr>
      <vt:lpstr>训练计划表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2018-12-18T01:20:04Z</dcterms:modified>
  <cp:category/>
</cp:coreProperties>
</file>