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3200" yWindow="460" windowWidth="25600" windowHeight="15560" tabRatio="500" activeTab="4"/>
  </bookViews>
  <sheets>
    <sheet name="执行效果表" sheetId="1" r:id="rId1"/>
    <sheet name="饮食计划" sheetId="5" r:id="rId2"/>
    <sheet name="力量成绩表" sheetId="2" r:id="rId3"/>
    <sheet name="训练计划表" sheetId="3" r:id="rId4"/>
    <sheet name="模型花费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2" i="4" l="1"/>
  <c r="B232" i="4"/>
  <c r="Q2" i="5"/>
  <c r="Q4" i="5"/>
  <c r="Q5" i="5"/>
  <c r="Q6" i="5"/>
  <c r="Q8" i="5"/>
  <c r="Q9" i="5"/>
  <c r="Q10" i="5"/>
  <c r="Q11" i="5"/>
  <c r="P2" i="5"/>
  <c r="O2" i="5"/>
  <c r="O4" i="5"/>
  <c r="O5" i="5"/>
  <c r="O6" i="5"/>
  <c r="O8" i="5"/>
  <c r="O9" i="5"/>
  <c r="O10" i="5"/>
  <c r="O11" i="5"/>
  <c r="P6" i="5"/>
  <c r="R6" i="5"/>
  <c r="P4" i="5"/>
  <c r="R4" i="5"/>
  <c r="P5" i="5"/>
  <c r="P8" i="5"/>
  <c r="P9" i="5"/>
  <c r="R9" i="5"/>
  <c r="P10" i="5"/>
  <c r="P11" i="5"/>
  <c r="R8" i="5"/>
  <c r="R10" i="5"/>
  <c r="R5" i="5"/>
  <c r="R2" i="5"/>
  <c r="K6" i="1"/>
  <c r="C11" i="4"/>
  <c r="C15" i="4"/>
  <c r="C17" i="4"/>
  <c r="C22" i="4"/>
  <c r="C24" i="4"/>
  <c r="C33" i="4"/>
  <c r="C44" i="4"/>
  <c r="C48" i="4"/>
  <c r="C54" i="4"/>
  <c r="C61" i="4"/>
  <c r="C66" i="4"/>
  <c r="C70" i="4"/>
  <c r="C75" i="4"/>
  <c r="C81" i="4"/>
  <c r="C87" i="4"/>
  <c r="C92" i="4"/>
  <c r="C105" i="4"/>
  <c r="C112" i="4"/>
  <c r="B123" i="4"/>
  <c r="C122" i="4"/>
  <c r="B142" i="4"/>
  <c r="C141" i="4"/>
  <c r="B200" i="4"/>
  <c r="C199" i="4"/>
  <c r="B211" i="4"/>
  <c r="C210" i="4"/>
  <c r="B226" i="4"/>
  <c r="B214" i="4"/>
  <c r="B179" i="4"/>
  <c r="B194" i="4"/>
  <c r="B161" i="4"/>
  <c r="B174" i="4"/>
  <c r="Y684" i="4"/>
  <c r="B112" i="4"/>
  <c r="B105" i="4"/>
  <c r="B92" i="4"/>
  <c r="B87" i="4"/>
  <c r="B81" i="4"/>
  <c r="B75" i="4"/>
  <c r="B70" i="4"/>
  <c r="B66" i="4"/>
  <c r="B61" i="4"/>
  <c r="B54" i="4"/>
  <c r="B48" i="4"/>
  <c r="B44" i="4"/>
  <c r="B33" i="4"/>
  <c r="B15" i="4"/>
  <c r="B22" i="4"/>
  <c r="B11" i="4"/>
  <c r="B4" i="4"/>
  <c r="K10" i="1"/>
  <c r="C123" i="4"/>
  <c r="C142" i="4"/>
  <c r="C161" i="4"/>
  <c r="C174" i="4"/>
  <c r="C179" i="4"/>
  <c r="C194" i="4"/>
  <c r="C200" i="4"/>
  <c r="C211" i="4"/>
  <c r="C214" i="4"/>
  <c r="C226" i="4"/>
  <c r="C232" i="4"/>
  <c r="C252" i="4"/>
  <c r="R11" i="5"/>
</calcChain>
</file>

<file path=xl/sharedStrings.xml><?xml version="1.0" encoding="utf-8"?>
<sst xmlns="http://schemas.openxmlformats.org/spreadsheetml/2006/main" count="462" uniqueCount="440">
  <si>
    <t>脖围</t>
    <rPh sb="0" eb="1">
      <t>bo'wei</t>
    </rPh>
    <phoneticPr fontId="1" type="noConversion"/>
  </si>
  <si>
    <t>上臂围(左/右)</t>
    <rPh sb="0" eb="1">
      <t>shang</t>
    </rPh>
    <rPh sb="1" eb="2">
      <t>bi'wei</t>
    </rPh>
    <rPh sb="4" eb="5">
      <t>zuo'you</t>
    </rPh>
    <phoneticPr fontId="1" type="noConversion"/>
  </si>
  <si>
    <t>下臂围(左/右)</t>
    <rPh sb="0" eb="1">
      <t>xia'bi'wei</t>
    </rPh>
    <rPh sb="4" eb="5">
      <t>zuo'you</t>
    </rPh>
    <phoneticPr fontId="1" type="noConversion"/>
  </si>
  <si>
    <t>胸围</t>
    <rPh sb="0" eb="1">
      <t>xiong'wei</t>
    </rPh>
    <phoneticPr fontId="1" type="noConversion"/>
  </si>
  <si>
    <t>腰围</t>
    <rPh sb="0" eb="1">
      <t>yao'wei</t>
    </rPh>
    <phoneticPr fontId="1" type="noConversion"/>
  </si>
  <si>
    <t>臀围</t>
    <rPh sb="0" eb="1">
      <t>tun'wei</t>
    </rPh>
    <phoneticPr fontId="1" type="noConversion"/>
  </si>
  <si>
    <t>大腿围</t>
    <rPh sb="0" eb="1">
      <t>da'tui</t>
    </rPh>
    <rPh sb="2" eb="3">
      <t>wei</t>
    </rPh>
    <phoneticPr fontId="1" type="noConversion"/>
  </si>
  <si>
    <t>小腿围</t>
    <rPh sb="0" eb="1">
      <t>xiao'tui</t>
    </rPh>
    <rPh sb="2" eb="3">
      <t>wei</t>
    </rPh>
    <phoneticPr fontId="1" type="noConversion"/>
  </si>
  <si>
    <t>体重</t>
    <rPh sb="0" eb="1">
      <t>ti'zhong</t>
    </rPh>
    <phoneticPr fontId="1" type="noConversion"/>
  </si>
  <si>
    <t xml:space="preserve">  日期</t>
    <rPh sb="2" eb="3">
      <t>ri'qi</t>
    </rPh>
    <phoneticPr fontId="1" type="noConversion"/>
  </si>
  <si>
    <r>
      <t>减  脂  增  肌  执  行  数  据</t>
    </r>
    <r>
      <rPr>
        <sz val="16"/>
        <color indexed="56"/>
        <rFont val="黑体"/>
        <family val="3"/>
        <charset val="134"/>
      </rPr>
      <t>(进食严格控制)</t>
    </r>
    <rPh sb="0" eb="1">
      <t>jian'zhi</t>
    </rPh>
    <rPh sb="6" eb="7">
      <t>zen'ji</t>
    </rPh>
    <rPh sb="12" eb="13">
      <t>zhi'xin</t>
    </rPh>
    <rPh sb="18" eb="19">
      <t>shu'ju</t>
    </rPh>
    <rPh sb="23" eb="24">
      <t>jin'shi</t>
    </rPh>
    <rPh sb="25" eb="26">
      <t>yan'ge'kong'zhi</t>
    </rPh>
    <phoneticPr fontId="1" type="noConversion"/>
  </si>
  <si>
    <t>各个肌群一周25组效果最佳</t>
    <rPh sb="0" eb="1">
      <t>ge'ge</t>
    </rPh>
    <rPh sb="2" eb="3">
      <t>ji'qun</t>
    </rPh>
    <rPh sb="4" eb="5">
      <t>yi'zhou</t>
    </rPh>
    <rPh sb="8" eb="9">
      <t>zu</t>
    </rPh>
    <rPh sb="9" eb="10">
      <t>xao'guo'zui'jia</t>
    </rPh>
    <phoneticPr fontId="1" type="noConversion"/>
  </si>
  <si>
    <t>运动系数</t>
    <rPh sb="0" eb="1">
      <t>yun'dong'xi'shu</t>
    </rPh>
    <phoneticPr fontId="1" type="noConversion"/>
  </si>
  <si>
    <t>每周6-7次   =  1.725</t>
    <phoneticPr fontId="1" type="noConversion"/>
  </si>
  <si>
    <t>每周3-5次   =  1.55</t>
    <phoneticPr fontId="1" type="noConversion"/>
  </si>
  <si>
    <t>每周1-3次   =  1.375</t>
    <phoneticPr fontId="1" type="noConversion"/>
  </si>
  <si>
    <t>几乎不动    =  1.2</t>
    <phoneticPr fontId="1" type="noConversion"/>
  </si>
  <si>
    <t>实际基础代谢消耗  (大卡)</t>
    <rPh sb="0" eb="1">
      <t>shi'ji</t>
    </rPh>
    <rPh sb="2" eb="3">
      <t>ji'chu</t>
    </rPh>
    <rPh sb="4" eb="5">
      <t>dai'xie</t>
    </rPh>
    <rPh sb="6" eb="7">
      <t>xiao'hao</t>
    </rPh>
    <rPh sb="11" eb="12">
      <t>da'ka</t>
    </rPh>
    <phoneticPr fontId="1" type="noConversion"/>
  </si>
  <si>
    <t>BMR  (大卡)</t>
    <rPh sb="6" eb="7">
      <t>da'ka</t>
    </rPh>
    <phoneticPr fontId="1" type="noConversion"/>
  </si>
  <si>
    <t>体重  (kg)</t>
    <rPh sb="0" eb="1">
      <t>ti'zhong</t>
    </rPh>
    <phoneticPr fontId="1" type="noConversion"/>
  </si>
  <si>
    <t>能量消耗    大卡/g</t>
    <rPh sb="0" eb="1">
      <t>nen'liang</t>
    </rPh>
    <rPh sb="2" eb="3">
      <t>xiao'hao</t>
    </rPh>
    <rPh sb="8" eb="9">
      <t>da'ka</t>
    </rPh>
    <phoneticPr fontId="1" type="noConversion"/>
  </si>
  <si>
    <t>脂肪：       9</t>
    <rPh sb="0" eb="1">
      <t>zhi'fang</t>
    </rPh>
    <phoneticPr fontId="1" type="noConversion"/>
  </si>
  <si>
    <t>碳水：        4</t>
    <rPh sb="0" eb="1">
      <t>tan'shui</t>
    </rPh>
    <phoneticPr fontId="1" type="noConversion"/>
  </si>
  <si>
    <t>蛋白质：     4</t>
    <rPh sb="0" eb="1">
      <t>dan'bai'zhi</t>
    </rPh>
    <phoneticPr fontId="1" type="noConversion"/>
  </si>
  <si>
    <t>肩</t>
    <rPh sb="0" eb="1">
      <t>jian'bang</t>
    </rPh>
    <phoneticPr fontId="1" type="noConversion"/>
  </si>
  <si>
    <t>三角肌前束</t>
    <rPh sb="0" eb="1">
      <t>san'jiao'ji</t>
    </rPh>
    <rPh sb="3" eb="4">
      <t>qian'shu</t>
    </rPh>
    <phoneticPr fontId="1" type="noConversion"/>
  </si>
  <si>
    <t>三角肌中束</t>
    <rPh sb="0" eb="1">
      <t>san'jiao'ji</t>
    </rPh>
    <rPh sb="3" eb="4">
      <t>zhong'shu</t>
    </rPh>
    <rPh sb="4" eb="5">
      <t>shu</t>
    </rPh>
    <phoneticPr fontId="1" type="noConversion"/>
  </si>
  <si>
    <t>三角肌后束</t>
    <rPh sb="0" eb="1">
      <t>san'jiao'ji</t>
    </rPh>
    <phoneticPr fontId="1" type="noConversion"/>
  </si>
  <si>
    <t>胸</t>
    <rPh sb="0" eb="1">
      <t>xiong</t>
    </rPh>
    <phoneticPr fontId="1" type="noConversion"/>
  </si>
  <si>
    <t>胸大肌</t>
    <rPh sb="0" eb="1">
      <t>xiong'da'ji</t>
    </rPh>
    <phoneticPr fontId="1" type="noConversion"/>
  </si>
  <si>
    <t>单臂卧推</t>
    <rPh sb="0" eb="1">
      <t>dan'bi</t>
    </rPh>
    <rPh sb="2" eb="3">
      <t>wo'tui</t>
    </rPh>
    <phoneticPr fontId="1" type="noConversion"/>
  </si>
  <si>
    <t>滑动俯卧撑</t>
    <rPh sb="0" eb="1">
      <t>hua'dong</t>
    </rPh>
    <rPh sb="2" eb="3">
      <t>fu'wo'chen</t>
    </rPh>
    <phoneticPr fontId="1" type="noConversion"/>
  </si>
  <si>
    <t>俯卧撑划船</t>
    <rPh sb="0" eb="1">
      <t>fu'wo'chen</t>
    </rPh>
    <rPh sb="3" eb="4">
      <t>hua'chuan</t>
    </rPh>
    <phoneticPr fontId="1" type="noConversion"/>
  </si>
  <si>
    <t>上胸肌</t>
    <rPh sb="0" eb="1">
      <t>shang'xiong'ji</t>
    </rPh>
    <phoneticPr fontId="1" type="noConversion"/>
  </si>
  <si>
    <t>背</t>
    <rPh sb="0" eb="1">
      <t>bei</t>
    </rPh>
    <phoneticPr fontId="1" type="noConversion"/>
  </si>
  <si>
    <t>背阔肌</t>
    <rPh sb="0" eb="1">
      <t>bei'kuo'ji</t>
    </rPh>
    <phoneticPr fontId="1" type="noConversion"/>
  </si>
  <si>
    <t>斜方肌</t>
    <rPh sb="0" eb="1">
      <t>xie'fang'ji</t>
    </rPh>
    <phoneticPr fontId="1" type="noConversion"/>
  </si>
  <si>
    <t>肩胛</t>
    <rPh sb="0" eb="1">
      <t>jian'jia</t>
    </rPh>
    <rPh sb="1" eb="2">
      <t>jia</t>
    </rPh>
    <phoneticPr fontId="1" type="noConversion"/>
  </si>
  <si>
    <t>单手划船</t>
    <rPh sb="0" eb="1">
      <t>dan'shou</t>
    </rPh>
    <rPh sb="2" eb="3">
      <t>hua'chuan</t>
    </rPh>
    <phoneticPr fontId="1" type="noConversion"/>
  </si>
  <si>
    <t>划船</t>
    <rPh sb="0" eb="1">
      <t>hua'chuan</t>
    </rPh>
    <phoneticPr fontId="1" type="noConversion"/>
  </si>
  <si>
    <t>俯卧撑划船1</t>
    <rPh sb="0" eb="1">
      <t>fu'wo'chen</t>
    </rPh>
    <rPh sb="3" eb="4">
      <t>hua'chuan</t>
    </rPh>
    <phoneticPr fontId="1" type="noConversion"/>
  </si>
  <si>
    <t>上臂</t>
    <rPh sb="0" eb="1">
      <t>shang'bi</t>
    </rPh>
    <phoneticPr fontId="1" type="noConversion"/>
  </si>
  <si>
    <t>肱二头肌</t>
    <rPh sb="0" eb="1">
      <t>gong'er'tou'ji</t>
    </rPh>
    <phoneticPr fontId="1" type="noConversion"/>
  </si>
  <si>
    <t>翻腕弯举</t>
    <rPh sb="2" eb="3">
      <t>wan'ju</t>
    </rPh>
    <phoneticPr fontId="1" type="noConversion"/>
  </si>
  <si>
    <t>仰卧弯举</t>
    <rPh sb="0" eb="1">
      <t>yang'wo</t>
    </rPh>
    <rPh sb="2" eb="3">
      <t>wan'ju</t>
    </rPh>
    <phoneticPr fontId="1" type="noConversion"/>
  </si>
  <si>
    <t>斜卧弯举</t>
    <rPh sb="2" eb="3">
      <t>wan'ju</t>
    </rPh>
    <phoneticPr fontId="1" type="noConversion"/>
  </si>
  <si>
    <t>肱肌</t>
    <phoneticPr fontId="1" type="noConversion"/>
  </si>
  <si>
    <t>坐姿臂弯举</t>
    <rPh sb="0" eb="1">
      <t>zuo'zi</t>
    </rPh>
    <rPh sb="2" eb="3">
      <t>bi</t>
    </rPh>
    <rPh sb="3" eb="4">
      <t>wan'ju</t>
    </rPh>
    <phoneticPr fontId="1" type="noConversion"/>
  </si>
  <si>
    <t>肱三头肌</t>
    <rPh sb="0" eb="1">
      <t>gong'san'tou'ji</t>
    </rPh>
    <phoneticPr fontId="1" type="noConversion"/>
  </si>
  <si>
    <t>俯身臂屈伸</t>
    <rPh sb="0" eb="1">
      <t>fu'shen</t>
    </rPh>
    <rPh sb="2" eb="3">
      <t>bi</t>
    </rPh>
    <rPh sb="3" eb="4">
      <t>qu'shne</t>
    </rPh>
    <phoneticPr fontId="1" type="noConversion"/>
  </si>
  <si>
    <t>俯身支撑臂屈伸</t>
    <rPh sb="0" eb="1">
      <t>fu'shen</t>
    </rPh>
    <rPh sb="2" eb="3">
      <t>zhi'chen'bi</t>
    </rPh>
    <rPh sb="5" eb="6">
      <t>qu'shne</t>
    </rPh>
    <phoneticPr fontId="1" type="noConversion"/>
  </si>
  <si>
    <t>坐姿俯身臂屈伸</t>
    <rPh sb="0" eb="1">
      <t>zuo'zi</t>
    </rPh>
    <phoneticPr fontId="1" type="noConversion"/>
  </si>
  <si>
    <t>仰卧臂屈伸(单)</t>
    <rPh sb="0" eb="1">
      <t>yang'wo</t>
    </rPh>
    <rPh sb="2" eb="3">
      <t>bi</t>
    </rPh>
    <rPh sb="3" eb="4">
      <t>qu'shen</t>
    </rPh>
    <rPh sb="6" eb="7">
      <t>dan</t>
    </rPh>
    <phoneticPr fontId="1" type="noConversion"/>
  </si>
  <si>
    <t>仰卧臂屈伸(双)</t>
    <rPh sb="0" eb="1">
      <t>yang'wo</t>
    </rPh>
    <rPh sb="2" eb="3">
      <t>bi</t>
    </rPh>
    <rPh sb="3" eb="4">
      <t>qu'shen</t>
    </rPh>
    <rPh sb="6" eb="7">
      <t>shuang</t>
    </rPh>
    <phoneticPr fontId="1" type="noConversion"/>
  </si>
  <si>
    <t>坐姿颈后屈臂伸</t>
    <rPh sb="0" eb="1">
      <t>zuo'zi</t>
    </rPh>
    <rPh sb="4" eb="5">
      <t>qu</t>
    </rPh>
    <phoneticPr fontId="1" type="noConversion"/>
  </si>
  <si>
    <t>坐姿屈臂伸(单)</t>
    <rPh sb="0" eb="1">
      <t>zuo'zi</t>
    </rPh>
    <rPh sb="2" eb="3">
      <t>qu'bi'shen</t>
    </rPh>
    <rPh sb="6" eb="7">
      <t>dan</t>
    </rPh>
    <phoneticPr fontId="1" type="noConversion"/>
  </si>
  <si>
    <t>铃片屈臂伸</t>
    <rPh sb="2" eb="3">
      <t>qu'bi'shen</t>
    </rPh>
    <phoneticPr fontId="1" type="noConversion"/>
  </si>
  <si>
    <t>前臂</t>
    <rPh sb="0" eb="1">
      <t>qian'bi</t>
    </rPh>
    <phoneticPr fontId="1" type="noConversion"/>
  </si>
  <si>
    <t>前臂肌</t>
    <phoneticPr fontId="1" type="noConversion"/>
  </si>
  <si>
    <t>铃片臂弯举</t>
    <rPh sb="0" eb="1">
      <t>ling'pian</t>
    </rPh>
    <rPh sb="2" eb="3">
      <t>bi'wan'ju</t>
    </rPh>
    <phoneticPr fontId="1" type="noConversion"/>
  </si>
  <si>
    <t>手伸肌</t>
    <phoneticPr fontId="1" type="noConversion"/>
  </si>
  <si>
    <t>腰部</t>
    <rPh sb="0" eb="1">
      <t>yao'bu</t>
    </rPh>
    <phoneticPr fontId="1" type="noConversion"/>
  </si>
  <si>
    <t>腹直肌</t>
    <rPh sb="0" eb="1">
      <t>fu'zhi'ji</t>
    </rPh>
    <phoneticPr fontId="1" type="noConversion"/>
  </si>
  <si>
    <t>腹斜肌</t>
    <rPh sb="0" eb="1">
      <t>fu'xie'ji</t>
    </rPh>
    <phoneticPr fontId="1" type="noConversion"/>
  </si>
  <si>
    <t>腰背</t>
    <rPh sb="0" eb="1">
      <t>yao'bei</t>
    </rPh>
    <phoneticPr fontId="1" type="noConversion"/>
  </si>
  <si>
    <t>罗马椅侧屈</t>
    <rPh sb="0" eb="1">
      <t>luo'ma'yi</t>
    </rPh>
    <phoneticPr fontId="1" type="noConversion"/>
  </si>
  <si>
    <t>铃片坐姿转体</t>
    <rPh sb="0" eb="1">
      <t>ling'pian</t>
    </rPh>
    <rPh sb="2" eb="3">
      <t>zuo'zi</t>
    </rPh>
    <rPh sb="4" eb="5">
      <t>zhuan'ti</t>
    </rPh>
    <phoneticPr fontId="1" type="noConversion"/>
  </si>
  <si>
    <t>大腿</t>
    <rPh sb="0" eb="1">
      <t>da'tui</t>
    </rPh>
    <phoneticPr fontId="1" type="noConversion"/>
  </si>
  <si>
    <t>内收肌</t>
    <rPh sb="0" eb="1">
      <t>nei'shou'ji</t>
    </rPh>
    <phoneticPr fontId="1" type="noConversion"/>
  </si>
  <si>
    <t>腿前侧</t>
    <rPh sb="0" eb="1">
      <t>tui'qian'ce</t>
    </rPh>
    <phoneticPr fontId="1" type="noConversion"/>
  </si>
  <si>
    <t>单哑铃深蹲</t>
    <rPh sb="0" eb="1">
      <t>dan'ya'ling</t>
    </rPh>
    <rPh sb="3" eb="4">
      <t>shen'dun</t>
    </rPh>
    <phoneticPr fontId="1" type="noConversion"/>
  </si>
  <si>
    <t>腿后侧</t>
    <rPh sb="0" eb="1">
      <t>tui</t>
    </rPh>
    <phoneticPr fontId="1" type="noConversion"/>
  </si>
  <si>
    <t>小腿</t>
    <rPh sb="0" eb="1">
      <t>xiao'tui</t>
    </rPh>
    <phoneticPr fontId="1" type="noConversion"/>
  </si>
  <si>
    <t xml:space="preserve"> </t>
    <phoneticPr fontId="1" type="noConversion"/>
  </si>
  <si>
    <t>俯卧撑划船2</t>
  </si>
  <si>
    <t>哑铃推举</t>
    <rPh sb="0" eb="1">
      <t>ya'ling</t>
    </rPh>
    <phoneticPr fontId="1" type="noConversion"/>
  </si>
  <si>
    <t>坐姿哑铃推举</t>
    <rPh sb="0" eb="1">
      <t>zuo'zi</t>
    </rPh>
    <rPh sb="2" eb="3">
      <t>ya'lin</t>
    </rPh>
    <phoneticPr fontId="1" type="noConversion"/>
  </si>
  <si>
    <t>阿诺德哑铃推举</t>
    <rPh sb="0" eb="1">
      <t>a'nuo'de</t>
    </rPh>
    <rPh sb="3" eb="4">
      <t>ya'ling</t>
    </rPh>
    <rPh sb="5" eb="6">
      <t>tui'ju</t>
    </rPh>
    <phoneticPr fontId="1" type="noConversion"/>
  </si>
  <si>
    <t>双臂哑铃前平举</t>
    <rPh sb="0" eb="1">
      <t>shuang'bi</t>
    </rPh>
    <rPh sb="2" eb="3">
      <t>ya'ling</t>
    </rPh>
    <rPh sb="4" eb="5">
      <t>qian'ping'ju</t>
    </rPh>
    <rPh sb="5" eb="6">
      <t>pin'ju</t>
    </rPh>
    <rPh sb="6" eb="7">
      <t>ju</t>
    </rPh>
    <phoneticPr fontId="1" type="noConversion"/>
  </si>
  <si>
    <t>单臂哑铃前平举</t>
    <rPh sb="0" eb="1">
      <t>dan'bi</t>
    </rPh>
    <rPh sb="2" eb="3">
      <t>ya'ling</t>
    </rPh>
    <rPh sb="4" eb="5">
      <t>qian</t>
    </rPh>
    <rPh sb="5" eb="6">
      <t>pin'ju</t>
    </rPh>
    <rPh sb="6" eb="7">
      <t>ju</t>
    </rPh>
    <phoneticPr fontId="1" type="noConversion"/>
  </si>
  <si>
    <t>哑铃侧平举</t>
    <rPh sb="0" eb="1">
      <t>ya'ling</t>
    </rPh>
    <rPh sb="2" eb="3">
      <t>ce'pin'ju</t>
    </rPh>
    <phoneticPr fontId="1" type="noConversion"/>
  </si>
  <si>
    <t>哑铃直拉</t>
    <rPh sb="0" eb="1">
      <t>ya'ling</t>
    </rPh>
    <phoneticPr fontId="1" type="noConversion"/>
  </si>
  <si>
    <t>坐姿哑铃侧平举</t>
    <rPh sb="0" eb="1">
      <t>zuo'zi</t>
    </rPh>
    <rPh sb="2" eb="3">
      <t>ya'ling</t>
    </rPh>
    <rPh sb="4" eb="5">
      <t>ce'pin'ju</t>
    </rPh>
    <phoneticPr fontId="1" type="noConversion"/>
  </si>
  <si>
    <t>侧卧哑铃侧平举</t>
    <rPh sb="0" eb="1">
      <t>ce'wo</t>
    </rPh>
    <rPh sb="2" eb="3">
      <t>ya'ling</t>
    </rPh>
    <rPh sb="4" eb="5">
      <t>ce'pin'ju</t>
    </rPh>
    <phoneticPr fontId="1" type="noConversion"/>
  </si>
  <si>
    <t>侧斜哑铃侧平举</t>
    <rPh sb="2" eb="3">
      <t>ya'ling</t>
    </rPh>
    <phoneticPr fontId="1" type="noConversion"/>
  </si>
  <si>
    <t>俯身哑铃侧平举</t>
    <rPh sb="0" eb="1">
      <t>fu'shen</t>
    </rPh>
    <rPh sb="2" eb="3">
      <t>ya'ling</t>
    </rPh>
    <rPh sb="4" eb="5">
      <t>ce'pin'ju</t>
    </rPh>
    <phoneticPr fontId="1" type="noConversion"/>
  </si>
  <si>
    <t>俯身哑铃摆臂</t>
    <rPh sb="0" eb="1">
      <t>fu'shen</t>
    </rPh>
    <rPh sb="2" eb="3">
      <t>ya'ling</t>
    </rPh>
    <rPh sb="4" eb="5">
      <t>bai'bi</t>
    </rPh>
    <phoneticPr fontId="1" type="noConversion"/>
  </si>
  <si>
    <t>俯身哑铃上拉</t>
    <rPh sb="0" eb="1">
      <t>fu'shen</t>
    </rPh>
    <rPh sb="2" eb="3">
      <t>ya'ling</t>
    </rPh>
    <phoneticPr fontId="1" type="noConversion"/>
  </si>
  <si>
    <t>斜躺哑铃侧平举</t>
    <rPh sb="0" eb="1">
      <t>xie'tang</t>
    </rPh>
    <rPh sb="1" eb="2">
      <t>tang</t>
    </rPh>
    <rPh sb="2" eb="3">
      <t>ya'ling</t>
    </rPh>
    <rPh sb="4" eb="5">
      <t>ce'pin'ju</t>
    </rPh>
    <phoneticPr fontId="1" type="noConversion"/>
  </si>
  <si>
    <t>斜板哑铃侧平举</t>
    <rPh sb="0" eb="1">
      <t>xie'ban</t>
    </rPh>
    <rPh sb="2" eb="3">
      <t>ya'ling</t>
    </rPh>
    <rPh sb="4" eb="5">
      <t>ce'pin'ju</t>
    </rPh>
    <phoneticPr fontId="1" type="noConversion"/>
  </si>
  <si>
    <t>坐姿俯身哑铃侧平举</t>
    <rPh sb="0" eb="1">
      <t>zuo'zi</t>
    </rPh>
    <rPh sb="2" eb="3">
      <t>fu'shen</t>
    </rPh>
    <rPh sb="4" eb="5">
      <t>ya'ling</t>
    </rPh>
    <rPh sb="6" eb="7">
      <t>ce'pin'ju</t>
    </rPh>
    <phoneticPr fontId="1" type="noConversion"/>
  </si>
  <si>
    <t>仰卧哑铃屈臂上提(单)</t>
    <rPh sb="0" eb="1">
      <t>yang'wo'qu'bi</t>
    </rPh>
    <rPh sb="2" eb="3">
      <t>ya'ling</t>
    </rPh>
    <rPh sb="6" eb="7">
      <t>shang'ti</t>
    </rPh>
    <rPh sb="9" eb="10">
      <t>dan'bi</t>
    </rPh>
    <phoneticPr fontId="1" type="noConversion"/>
  </si>
  <si>
    <t>仰卧哑铃屈臂上拉</t>
    <rPh sb="0" eb="1">
      <t>yang'wo'qu'bi</t>
    </rPh>
    <rPh sb="2" eb="3">
      <t>ya'ling</t>
    </rPh>
    <phoneticPr fontId="1" type="noConversion"/>
  </si>
  <si>
    <t>下斜哑铃飞鸟</t>
    <rPh sb="0" eb="1">
      <t>xia'xie'fei'niao</t>
    </rPh>
    <rPh sb="2" eb="3">
      <t>ya'ling</t>
    </rPh>
    <phoneticPr fontId="1" type="noConversion"/>
  </si>
  <si>
    <t>高腿位哑铃飞鸟</t>
    <rPh sb="0" eb="1">
      <t>gao'tui'wei'fei'niao</t>
    </rPh>
    <rPh sb="1" eb="2">
      <t>tui</t>
    </rPh>
    <rPh sb="2" eb="3">
      <t>wei</t>
    </rPh>
    <rPh sb="3" eb="4">
      <t>ya'ling</t>
    </rPh>
    <phoneticPr fontId="1" type="noConversion"/>
  </si>
  <si>
    <t>下斜哑铃卧推</t>
    <rPh sb="0" eb="1">
      <t>xia'xie'wo'tui</t>
    </rPh>
    <rPh sb="2" eb="3">
      <t>ya'ling</t>
    </rPh>
    <phoneticPr fontId="1" type="noConversion"/>
  </si>
  <si>
    <t>哑铃卧推</t>
    <rPh sb="0" eb="1">
      <t>ya'ling</t>
    </rPh>
    <rPh sb="2" eb="3">
      <t>wo'tui</t>
    </rPh>
    <phoneticPr fontId="1" type="noConversion"/>
  </si>
  <si>
    <t>上斜哑铃飞鸟</t>
    <rPh sb="0" eb="1">
      <t>shang'xie'fei'niao</t>
    </rPh>
    <rPh sb="2" eb="3">
      <t>ya'ling</t>
    </rPh>
    <phoneticPr fontId="1" type="noConversion"/>
  </si>
  <si>
    <t>上斜哑铃卧推</t>
    <rPh sb="0" eb="1">
      <t>shang'xie'wo'tui</t>
    </rPh>
    <rPh sb="2" eb="3">
      <t>ya'ling</t>
    </rPh>
    <phoneticPr fontId="1" type="noConversion"/>
  </si>
  <si>
    <t>旋转上斜哑铃卧推</t>
    <rPh sb="0" eb="1">
      <t>xuan'zhuan</t>
    </rPh>
    <rPh sb="2" eb="3">
      <t>shang'xie'wo'tui</t>
    </rPh>
    <rPh sb="4" eb="5">
      <t>ya'ling</t>
    </rPh>
    <phoneticPr fontId="1" type="noConversion"/>
  </si>
  <si>
    <t>斜板哑铃划船</t>
    <rPh sb="0" eb="1">
      <t>xie'ban'hua'chuan</t>
    </rPh>
    <rPh sb="2" eb="3">
      <t>ya'ling</t>
    </rPh>
    <phoneticPr fontId="1" type="noConversion"/>
  </si>
  <si>
    <t>哑铃绕肩</t>
    <rPh sb="0" eb="1">
      <t>ya'ling</t>
    </rPh>
    <phoneticPr fontId="1" type="noConversion"/>
  </si>
  <si>
    <t>哑铃耸肩</t>
    <rPh sb="0" eb="1">
      <t>ya'ling</t>
    </rPh>
    <rPh sb="2" eb="3">
      <t>song'jian</t>
    </rPh>
    <phoneticPr fontId="1" type="noConversion"/>
  </si>
  <si>
    <t>俯身哑铃摆肩</t>
    <rPh sb="0" eb="1">
      <t>fu'shen</t>
    </rPh>
    <rPh sb="2" eb="3">
      <t>ya'ling</t>
    </rPh>
    <rPh sb="4" eb="5">
      <t>bai'jian</t>
    </rPh>
    <rPh sb="5" eb="6">
      <t>jian'bang</t>
    </rPh>
    <phoneticPr fontId="1" type="noConversion"/>
  </si>
  <si>
    <t>侧卧哑铃侧拉</t>
    <rPh sb="0" eb="1">
      <t>ce'wo</t>
    </rPh>
    <rPh sb="2" eb="3">
      <t>ya'ling</t>
    </rPh>
    <rPh sb="4" eb="5">
      <t>ce'la</t>
    </rPh>
    <phoneticPr fontId="1" type="noConversion"/>
  </si>
  <si>
    <t>侧卧支撑哑铃侧拉</t>
    <rPh sb="0" eb="1">
      <t>ce'wo</t>
    </rPh>
    <rPh sb="2" eb="3">
      <t>zhi'chen</t>
    </rPh>
    <rPh sb="4" eb="5">
      <t>ya'ling</t>
    </rPh>
    <rPh sb="6" eb="7">
      <t>ce'la</t>
    </rPh>
    <phoneticPr fontId="1" type="noConversion"/>
  </si>
  <si>
    <t>半蹲单臂哑铃弯举</t>
    <rPh sb="0" eb="1">
      <t>ban'dun</t>
    </rPh>
    <rPh sb="2" eb="3">
      <t>dan'bi</t>
    </rPh>
    <rPh sb="4" eb="5">
      <t>ya'ling</t>
    </rPh>
    <phoneticPr fontId="1" type="noConversion"/>
  </si>
  <si>
    <t>垂式哑铃弯举</t>
    <rPh sb="2" eb="3">
      <t>ya'ling</t>
    </rPh>
    <rPh sb="4" eb="5">
      <t>wan'ju</t>
    </rPh>
    <phoneticPr fontId="1" type="noConversion"/>
  </si>
  <si>
    <t>直板哑铃托臂弯举</t>
    <rPh sb="0" eb="1">
      <t>zhi'ban</t>
    </rPh>
    <rPh sb="2" eb="3">
      <t>ya'ling</t>
    </rPh>
    <rPh sb="4" eb="5">
      <t>tuo'bi'wan'ju</t>
    </rPh>
    <phoneticPr fontId="1" type="noConversion"/>
  </si>
  <si>
    <t>站姿哑铃屈臂伸(单)</t>
    <rPh sb="0" eb="1">
      <t>zhan'zi</t>
    </rPh>
    <rPh sb="2" eb="3">
      <t>ya'ling</t>
    </rPh>
    <rPh sb="4" eb="5">
      <t>qu</t>
    </rPh>
    <rPh sb="6" eb="7">
      <t>shen</t>
    </rPh>
    <rPh sb="8" eb="9">
      <t>dan</t>
    </rPh>
    <phoneticPr fontId="1" type="noConversion"/>
  </si>
  <si>
    <t>哑铃臂弯举</t>
    <rPh sb="0" eb="1">
      <t>ya'ling</t>
    </rPh>
    <phoneticPr fontId="1" type="noConversion"/>
  </si>
  <si>
    <t>哑铃臂弯举(腕翻转)</t>
    <rPh sb="0" eb="1">
      <t>ya'ling</t>
    </rPh>
    <rPh sb="2" eb="3">
      <t>bi'wan'ju</t>
    </rPh>
    <phoneticPr fontId="1" type="noConversion"/>
  </si>
  <si>
    <t>哑铃臂弯举(锤式)</t>
    <rPh sb="0" eb="1">
      <t>ya'ling</t>
    </rPh>
    <rPh sb="2" eb="3">
      <t>bi'wan'ju</t>
    </rPh>
    <rPh sb="6" eb="7">
      <t>chui'shi</t>
    </rPh>
    <rPh sb="7" eb="8">
      <t>shi</t>
    </rPh>
    <phoneticPr fontId="1" type="noConversion"/>
  </si>
  <si>
    <t>哑铃腕弯举</t>
    <rPh sb="0" eb="1">
      <t>ya'ling</t>
    </rPh>
    <rPh sb="2" eb="3">
      <t>wan</t>
    </rPh>
    <rPh sb="3" eb="4">
      <t>wan'ju</t>
    </rPh>
    <phoneticPr fontId="1" type="noConversion"/>
  </si>
  <si>
    <t>双臂哑铃侧屈体</t>
    <rPh sb="0" eb="1">
      <t>shuang'bi</t>
    </rPh>
    <rPh sb="2" eb="3">
      <t>ya'ling</t>
    </rPh>
    <rPh sb="4" eb="5">
      <t>ce'qu'ti</t>
    </rPh>
    <rPh sb="5" eb="6">
      <t>qu</t>
    </rPh>
    <phoneticPr fontId="1" type="noConversion"/>
  </si>
  <si>
    <t>单臂哑铃侧屈</t>
    <rPh sb="0" eb="1">
      <t>dan'bi</t>
    </rPh>
    <rPh sb="2" eb="3">
      <t>ya'ling</t>
    </rPh>
    <rPh sb="4" eb="5">
      <t>ce'qu</t>
    </rPh>
    <phoneticPr fontId="1" type="noConversion"/>
  </si>
  <si>
    <t>哑铃直腿硬拉</t>
    <rPh sb="0" eb="1">
      <t>ya'ling</t>
    </rPh>
    <rPh sb="2" eb="3">
      <t>zhi'tui'ying'la</t>
    </rPh>
    <phoneticPr fontId="1" type="noConversion"/>
  </si>
  <si>
    <t>哑铃侧弓步</t>
    <rPh sb="0" eb="1">
      <t>ya'ling</t>
    </rPh>
    <rPh sb="2" eb="3">
      <t>ce'gon'bu</t>
    </rPh>
    <phoneticPr fontId="1" type="noConversion"/>
  </si>
  <si>
    <t>哑铃深蹲</t>
    <rPh sb="0" eb="1">
      <t>ya'ling</t>
    </rPh>
    <rPh sb="2" eb="3">
      <t>shen'dun</t>
    </rPh>
    <phoneticPr fontId="1" type="noConversion"/>
  </si>
  <si>
    <t>提箱式哑铃深蹲</t>
    <rPh sb="3" eb="4">
      <t>ya'ling</t>
    </rPh>
    <rPh sb="5" eb="6">
      <t>shen'dun</t>
    </rPh>
    <phoneticPr fontId="1" type="noConversion"/>
  </si>
  <si>
    <t>哑铃弓步蹲</t>
    <rPh sb="0" eb="1">
      <t>ya'ling</t>
    </rPh>
    <rPh sb="2" eb="3">
      <t>gong'bu'dun</t>
    </rPh>
    <phoneticPr fontId="1" type="noConversion"/>
  </si>
  <si>
    <t>哑铃侧弓步</t>
    <rPh sb="0" eb="1">
      <t>ya'ling</t>
    </rPh>
    <rPh sb="2" eb="3">
      <t>ce'gong'bu</t>
    </rPh>
    <phoneticPr fontId="1" type="noConversion"/>
  </si>
  <si>
    <t>哑铃前弓步</t>
    <rPh sb="0" eb="1">
      <t>ya'ling</t>
    </rPh>
    <rPh sb="2" eb="3">
      <t>qian'gong'bu</t>
    </rPh>
    <phoneticPr fontId="1" type="noConversion"/>
  </si>
  <si>
    <t>哑铃后弓步</t>
    <rPh sb="0" eb="1">
      <t>ya'ling</t>
    </rPh>
    <phoneticPr fontId="1" type="noConversion"/>
  </si>
  <si>
    <t>哑铃硬拉</t>
    <rPh sb="0" eb="1">
      <t>ya'ling</t>
    </rPh>
    <rPh sb="2" eb="3">
      <t>ying'la</t>
    </rPh>
    <phoneticPr fontId="1" type="noConversion"/>
  </si>
  <si>
    <t>坐姿哑铃提踵</t>
    <rPh sb="0" eb="1">
      <t>zuo'zi</t>
    </rPh>
    <rPh sb="2" eb="3">
      <t>ya'ling</t>
    </rPh>
    <rPh sb="4" eb="5">
      <t>ti'zhou</t>
    </rPh>
    <rPh sb="5" eb="6">
      <t>zhong</t>
    </rPh>
    <phoneticPr fontId="1" type="noConversion"/>
  </si>
  <si>
    <t>部  位</t>
    <rPh sb="0" eb="1">
      <t>bu'wei</t>
    </rPh>
    <phoneticPr fontId="1" type="noConversion"/>
  </si>
  <si>
    <t xml:space="preserve">                                                   力  量  训  练  记  录  表</t>
    <rPh sb="51" eb="52">
      <t>li'liang</t>
    </rPh>
    <rPh sb="57" eb="58">
      <t>xun'lian</t>
    </rPh>
    <rPh sb="63" eb="64">
      <t>ji'lu</t>
    </rPh>
    <rPh sb="69" eb="70">
      <t>biao</t>
    </rPh>
    <phoneticPr fontId="1" type="noConversion"/>
  </si>
  <si>
    <t>饭后1.5-2小时进行运动</t>
    <rPh sb="0" eb="1">
      <t>fan'hou</t>
    </rPh>
    <rPh sb="7" eb="8">
      <t>xiao'shi</t>
    </rPh>
    <rPh sb="9" eb="10">
      <t>jin'xin</t>
    </rPh>
    <rPh sb="11" eb="12">
      <t>yun'dong</t>
    </rPh>
    <phoneticPr fontId="1" type="noConversion"/>
  </si>
  <si>
    <t>运动前食用少量慢碳进行运动血糖补给调节血糖平衡</t>
    <rPh sb="0" eb="1">
      <t>yun'dong'qian</t>
    </rPh>
    <rPh sb="5" eb="6">
      <t>shao'liang</t>
    </rPh>
    <rPh sb="9" eb="10">
      <t>jin'xin</t>
    </rPh>
    <rPh sb="11" eb="12">
      <t>yun'dong'shi</t>
    </rPh>
    <rPh sb="13" eb="14">
      <t>xue'tang</t>
    </rPh>
    <rPh sb="15" eb="16">
      <t>bu'ji</t>
    </rPh>
    <rPh sb="17" eb="18">
      <t>tiao'jie</t>
    </rPh>
    <rPh sb="19" eb="20">
      <t>xue'tang'ping'hen</t>
    </rPh>
    <phoneticPr fontId="1" type="noConversion"/>
  </si>
  <si>
    <t>运动后快碳进行能量补充，帮助身体能量转化</t>
    <rPh sb="0" eb="1">
      <t>yun'dong'hou</t>
    </rPh>
    <rPh sb="3" eb="4">
      <t>kuai'tan</t>
    </rPh>
    <rPh sb="5" eb="6">
      <t>jin'xin</t>
    </rPh>
    <rPh sb="7" eb="8">
      <t>nen'liang</t>
    </rPh>
    <rPh sb="9" eb="10">
      <t>bu'chong</t>
    </rPh>
    <rPh sb="12" eb="13">
      <t>bang'zhu</t>
    </rPh>
    <rPh sb="14" eb="15">
      <t>sheng'ti</t>
    </rPh>
    <rPh sb="16" eb="17">
      <t>neng'liang</t>
    </rPh>
    <rPh sb="18" eb="19">
      <t>zhuan'hua</t>
    </rPh>
    <phoneticPr fontId="1" type="noConversion"/>
  </si>
  <si>
    <t>非锻炼日：0.9克X你的体重kg</t>
  </si>
  <si>
    <t>有氧日：1.3克X你的体重kg</t>
  </si>
  <si>
    <t>增肌期蛋白粉里面加些碳水</t>
    <rPh sb="0" eb="1">
      <t>zen'ji</t>
    </rPh>
    <rPh sb="2" eb="3">
      <t>qi</t>
    </rPh>
    <rPh sb="3" eb="4">
      <t>dan'bai'feng</t>
    </rPh>
    <rPh sb="6" eb="7">
      <t>li'mian</t>
    </rPh>
    <rPh sb="8" eb="9">
      <t>jia'xie</t>
    </rPh>
    <rPh sb="10" eb="11">
      <t>tan'shui</t>
    </rPh>
    <phoneticPr fontId="1" type="noConversion"/>
  </si>
  <si>
    <t>增肌的同学建议运动前后喝半份。</t>
    <phoneticPr fontId="1" type="noConversion"/>
  </si>
  <si>
    <t>力量训练日：2.0克X你的体重kg</t>
    <phoneticPr fontId="1" type="noConversion"/>
  </si>
  <si>
    <t>减脂+增肌 运动后30分钟后，小口喝一份。</t>
    <phoneticPr fontId="1" type="noConversion"/>
  </si>
  <si>
    <t>在肥胖减脂期间，以有氧为主，减脂最有效果，不宜大重量高强度的，以轻中度训练量最适宜，</t>
    <rPh sb="0" eb="1">
      <t>zai</t>
    </rPh>
    <rPh sb="1" eb="2">
      <t>fei'pang</t>
    </rPh>
    <rPh sb="3" eb="4">
      <t>jian'zhi'qi'jian</t>
    </rPh>
    <rPh sb="8" eb="9">
      <t>yi</t>
    </rPh>
    <rPh sb="9" eb="10">
      <t>you'yang'wei'zhu</t>
    </rPh>
    <rPh sb="14" eb="15">
      <t>jian'zhi</t>
    </rPh>
    <rPh sb="16" eb="17">
      <t>zui'you'xiao'guo</t>
    </rPh>
    <rPh sb="21" eb="22">
      <t>bu'yi</t>
    </rPh>
    <rPh sb="23" eb="24">
      <t>da'zhong'liang</t>
    </rPh>
    <rPh sb="26" eb="27">
      <t>gao'qiang'du</t>
    </rPh>
    <rPh sb="29" eb="30">
      <t>de</t>
    </rPh>
    <rPh sb="31" eb="32">
      <t>yi</t>
    </rPh>
    <rPh sb="32" eb="33">
      <t>qin</t>
    </rPh>
    <rPh sb="33" eb="34">
      <t>zhong'du</t>
    </rPh>
    <rPh sb="35" eb="36">
      <t>xun'lian'liang</t>
    </rPh>
    <rPh sb="38" eb="39">
      <t>zui'shi'yi</t>
    </rPh>
    <phoneticPr fontId="1" type="noConversion"/>
  </si>
  <si>
    <t>正常情况下</t>
  </si>
  <si>
    <t>1.重点在于增大肌肉国度、发达肌肉的锻炼中，间歇时间一般为30秒—60秒；</t>
    <phoneticPr fontId="1" type="noConversion"/>
  </si>
  <si>
    <t>2.重点在于突出肌肉线条的。间歇约为10秒—30抄；</t>
    <phoneticPr fontId="1" type="noConversion"/>
  </si>
  <si>
    <t>3.重点在于提高绝对肌力的。间歇约为90秒—180秒；</t>
    <phoneticPr fontId="1" type="noConversion"/>
  </si>
  <si>
    <t>4.重点在于提高肌肉耐力、心肺功能和减脂的，间歇分别为10秒-30秒和30秒—60秒等。</t>
    <phoneticPr fontId="1" type="noConversion"/>
  </si>
  <si>
    <r>
      <t>喝的时间</t>
    </r>
    <r>
      <rPr>
        <sz val="18"/>
        <color indexed="10"/>
        <rFont val="Helvetica Neue"/>
        <family val="2"/>
      </rPr>
      <t>：</t>
    </r>
  </si>
  <si>
    <t>每日蛋白质所需</t>
    <rPh sb="0" eb="1">
      <t>mei'ri'de</t>
    </rPh>
    <rPh sb="2" eb="3">
      <t>dan'bai'zhi</t>
    </rPh>
    <rPh sb="5" eb="6">
      <t>suo'you</t>
    </rPh>
    <rPh sb="6" eb="7">
      <t>xu'qiu</t>
    </rPh>
    <phoneticPr fontId="1" type="noConversion"/>
  </si>
  <si>
    <t>基础代谢中有20%来自于肌肉的消耗</t>
    <rPh sb="0" eb="1">
      <t>ji'chu'dai'xie'zhong</t>
    </rPh>
    <rPh sb="5" eb="6">
      <t>you</t>
    </rPh>
    <rPh sb="9" eb="10">
      <t>lai'zi'yu</t>
    </rPh>
    <rPh sb="12" eb="13">
      <t>ji'rou</t>
    </rPh>
    <rPh sb="14" eb="15">
      <t>de</t>
    </rPh>
    <rPh sb="15" eb="16">
      <t>xiao'hao</t>
    </rPh>
    <phoneticPr fontId="1" type="noConversion"/>
  </si>
  <si>
    <t>有氧加速肌肉消耗，得增加肌肉量，此时顺带上补充蛋白质，从开始到以后得逐步增加力量比重，减少有氧比重但是得有有氧的参与</t>
    <rPh sb="0" eb="1">
      <t>you'yang'shi</t>
    </rPh>
    <rPh sb="1" eb="2">
      <t>yang</t>
    </rPh>
    <rPh sb="2" eb="3">
      <t>jia'su</t>
    </rPh>
    <rPh sb="4" eb="5">
      <t>ji'rou</t>
    </rPh>
    <rPh sb="6" eb="7">
      <t>xiao'hao</t>
    </rPh>
    <rPh sb="9" eb="10">
      <t>dei</t>
    </rPh>
    <rPh sb="10" eb="11">
      <t>zen'jia</t>
    </rPh>
    <rPh sb="12" eb="13">
      <t>ji'rou'liang</t>
    </rPh>
    <rPh sb="16" eb="17">
      <t>ci'shi</t>
    </rPh>
    <rPh sb="18" eb="19">
      <t>shun'dai'shang</t>
    </rPh>
    <rPh sb="21" eb="22">
      <t>bu'chong</t>
    </rPh>
    <rPh sb="23" eb="24">
      <t>dan'bai'zhi</t>
    </rPh>
    <rPh sb="27" eb="28">
      <t>cong'kai'shi</t>
    </rPh>
    <rPh sb="30" eb="31">
      <t>dao'yi'hou</t>
    </rPh>
    <rPh sb="33" eb="34">
      <t>dei</t>
    </rPh>
    <rPh sb="34" eb="35">
      <t>zhu'bu</t>
    </rPh>
    <rPh sb="36" eb="37">
      <t>zeng'jia</t>
    </rPh>
    <rPh sb="38" eb="39">
      <t>li'liang</t>
    </rPh>
    <rPh sb="40" eb="41">
      <t>bi'zhong</t>
    </rPh>
    <rPh sb="43" eb="44">
      <t>jian'shao</t>
    </rPh>
    <rPh sb="45" eb="46">
      <t>you'yang</t>
    </rPh>
    <rPh sb="47" eb="48">
      <t>bi'zhong</t>
    </rPh>
    <rPh sb="49" eb="50">
      <t>dan'shi</t>
    </rPh>
    <rPh sb="51" eb="52">
      <t>dei'you</t>
    </rPh>
    <rPh sb="53" eb="54">
      <t>you'yang</t>
    </rPh>
    <rPh sb="55" eb="56">
      <t>de</t>
    </rPh>
    <rPh sb="56" eb="57">
      <t>can'yu</t>
    </rPh>
    <phoneticPr fontId="1" type="noConversion"/>
  </si>
  <si>
    <t>DayA</t>
    <phoneticPr fontId="1" type="noConversion"/>
  </si>
  <si>
    <t>四头肌</t>
    <rPh sb="0" eb="1">
      <t>si'tou'ji</t>
    </rPh>
    <phoneticPr fontId="1" type="noConversion"/>
  </si>
  <si>
    <t>DayB</t>
    <phoneticPr fontId="1" type="noConversion"/>
  </si>
  <si>
    <t>臀部后部</t>
    <rPh sb="0" eb="1">
      <t>tun'bu</t>
    </rPh>
    <rPh sb="2" eb="3">
      <t>hou'bu</t>
    </rPh>
    <phoneticPr fontId="1" type="noConversion"/>
  </si>
  <si>
    <t>DayC</t>
    <phoneticPr fontId="1" type="noConversion"/>
  </si>
  <si>
    <t>肩</t>
    <rPh sb="0" eb="1">
      <t>jian</t>
    </rPh>
    <phoneticPr fontId="1" type="noConversion"/>
  </si>
  <si>
    <t>手臂</t>
    <rPh sb="0" eb="1">
      <t>shou'bi</t>
    </rPh>
    <phoneticPr fontId="1" type="noConversion"/>
  </si>
  <si>
    <t>以身体习惯开始运动，良好的健康的开端为目的(休息日1天,周计划,每周加量)</t>
    <rPh sb="0" eb="1">
      <t>yi</t>
    </rPh>
    <rPh sb="18" eb="19">
      <t>wei'mu'di</t>
    </rPh>
    <rPh sb="22" eb="23">
      <t>xiu'xi'ri</t>
    </rPh>
    <rPh sb="26" eb="27">
      <t>tian</t>
    </rPh>
    <rPh sb="28" eb="29">
      <t>zhou'ji'hua</t>
    </rPh>
    <rPh sb="32" eb="33">
      <t>mei'zhou</t>
    </rPh>
    <rPh sb="34" eb="35">
      <t>jia</t>
    </rPh>
    <rPh sb="35" eb="36">
      <t>liang</t>
    </rPh>
    <phoneticPr fontId="1" type="noConversion"/>
  </si>
  <si>
    <t>保证每周成绩提升,提升不了就可以进阶</t>
    <rPh sb="0" eb="1">
      <t>bao'zhen</t>
    </rPh>
    <rPh sb="2" eb="3">
      <t>mei'zhou</t>
    </rPh>
    <rPh sb="4" eb="5">
      <t>chen'ji</t>
    </rPh>
    <rPh sb="6" eb="7">
      <t>ti'shen</t>
    </rPh>
    <rPh sb="9" eb="10">
      <t>ti'shen'bu'liao</t>
    </rPh>
    <rPh sb="13" eb="14">
      <t>jiu'ke'yi</t>
    </rPh>
    <rPh sb="16" eb="17">
      <t>jin'jie</t>
    </rPh>
    <phoneticPr fontId="1" type="noConversion"/>
  </si>
  <si>
    <t>体重170斤</t>
    <rPh sb="0" eb="1">
      <t>ti'zhong</t>
    </rPh>
    <rPh sb="5" eb="6">
      <t>jin</t>
    </rPh>
    <phoneticPr fontId="1" type="noConversion"/>
  </si>
  <si>
    <t>蛋白质170g</t>
    <rPh sb="0" eb="1">
      <t>dan'bai'zhi</t>
    </rPh>
    <phoneticPr fontId="1" type="noConversion"/>
  </si>
  <si>
    <t>蛋白质要有体重的0.2%</t>
    <rPh sb="0" eb="1">
      <t>dan'bai'zhi</t>
    </rPh>
    <rPh sb="3" eb="4">
      <t>yao'you</t>
    </rPh>
    <rPh sb="5" eb="6">
      <t>ti'zhong'de</t>
    </rPh>
    <phoneticPr fontId="1" type="noConversion"/>
  </si>
  <si>
    <t>离心(放回时)时吸气，向心(用力时)呼气</t>
    <phoneticPr fontId="1" type="noConversion"/>
  </si>
  <si>
    <t>肌肉群的最佳生长状态是72间隔小时</t>
  </si>
  <si>
    <t>鸡    蛋:蛋白质12.8g/脂肪11.1g/碳水1.3g  ≈ 156卡</t>
    <rPh sb="0" eb="1">
      <t>ji'dan</t>
    </rPh>
    <rPh sb="7" eb="8">
      <t>dan'bai'zhi</t>
    </rPh>
    <rPh sb="16" eb="17">
      <t>zhi'fang</t>
    </rPh>
    <rPh sb="24" eb="25">
      <t>tan'shui</t>
    </rPh>
    <rPh sb="37" eb="38">
      <t>ka</t>
    </rPh>
    <phoneticPr fontId="1" type="noConversion"/>
  </si>
  <si>
    <t>瘦猪肉:蛋白质20g/脂肪8g/碳水1g     ≈  155卡</t>
    <rPh sb="0" eb="1">
      <t>shou'zhu'rou</t>
    </rPh>
    <rPh sb="4" eb="5">
      <t>dan'bai'zhi</t>
    </rPh>
    <rPh sb="11" eb="12">
      <t>zhi'fang</t>
    </rPh>
    <rPh sb="16" eb="17">
      <t>tan'shui</t>
    </rPh>
    <rPh sb="31" eb="32">
      <t>ka</t>
    </rPh>
    <phoneticPr fontId="1" type="noConversion"/>
  </si>
  <si>
    <t>鸡蛋清:蛋白质11.6g/脂肪0.1g  /碳水3.1g   ≈ 60卡</t>
    <rPh sb="0" eb="1">
      <t>ji'dan'qin</t>
    </rPh>
    <rPh sb="4" eb="5">
      <t>dan'bai'zhi</t>
    </rPh>
    <rPh sb="13" eb="14">
      <t>zhi'fang</t>
    </rPh>
    <rPh sb="22" eb="23">
      <t>tan'shui</t>
    </rPh>
    <rPh sb="35" eb="36">
      <t>ka</t>
    </rPh>
    <phoneticPr fontId="1" type="noConversion"/>
  </si>
  <si>
    <t>羊肉:蛋白质20.5g/脂肪3.9g/碳水0.2g   ≈  118卡</t>
    <rPh sb="0" eb="1">
      <t>yang'rou</t>
    </rPh>
    <rPh sb="3" eb="4">
      <t>dan'bai'zhi</t>
    </rPh>
    <rPh sb="12" eb="13">
      <t>zhi'fang</t>
    </rPh>
    <rPh sb="19" eb="20">
      <t>tan'shui</t>
    </rPh>
    <rPh sb="34" eb="35">
      <t>ka</t>
    </rPh>
    <phoneticPr fontId="1" type="noConversion"/>
  </si>
  <si>
    <t>瘦牛肉:蛋白质20.2g/脂肪2.3g/碳水1.2g  ≈ 106卡</t>
    <rPh sb="0" eb="1">
      <t>shou</t>
    </rPh>
    <rPh sb="1" eb="2">
      <t>niu'rou</t>
    </rPh>
    <rPh sb="4" eb="5">
      <t>dan'bai'zhi</t>
    </rPh>
    <rPh sb="13" eb="14">
      <t>zhi'fang</t>
    </rPh>
    <rPh sb="20" eb="21">
      <t>tan'shui</t>
    </rPh>
    <rPh sb="33" eb="34">
      <t>ka</t>
    </rPh>
    <phoneticPr fontId="1" type="noConversion"/>
  </si>
  <si>
    <t>西红柿:微量元素,胡萝卜素,矿物质            蛋白质1.0g/脂肪0.2g/碳水3.5g     ≈   19卡</t>
    <rPh sb="0" eb="1">
      <t>si'hong'shi</t>
    </rPh>
    <rPh sb="4" eb="5">
      <t>wei'liang'yuan'su</t>
    </rPh>
    <rPh sb="9" eb="10">
      <t>hu'luo'bo'su</t>
    </rPh>
    <rPh sb="14" eb="15">
      <t>kuang'wu'zhi</t>
    </rPh>
    <rPh sb="29" eb="30">
      <t>dan'bai'zhi</t>
    </rPh>
    <rPh sb="37" eb="38">
      <t>zhi'fang</t>
    </rPh>
    <rPh sb="61" eb="62">
      <t>ka</t>
    </rPh>
    <phoneticPr fontId="1" type="noConversion"/>
  </si>
  <si>
    <t>生菜:热量密度低                                          蛋白质1.3g/脂肪0.3g/碳水1.3g     ≈   13卡</t>
    <rPh sb="0" eb="1">
      <t>shen'cai</t>
    </rPh>
    <rPh sb="3" eb="4">
      <t>re'liang</t>
    </rPh>
    <rPh sb="5" eb="6">
      <t>mi'du'di</t>
    </rPh>
    <rPh sb="50" eb="51">
      <t>dan'bai'zhi</t>
    </rPh>
    <rPh sb="58" eb="59">
      <t>zhi'fang</t>
    </rPh>
    <rPh sb="65" eb="66">
      <t>tan'shui</t>
    </rPh>
    <rPh sb="82" eb="83">
      <t>ka</t>
    </rPh>
    <phoneticPr fontId="1" type="noConversion"/>
  </si>
  <si>
    <t>胡萝卜:维生素                                              蛋白质1.4g/脂肪0.2g/碳水8.9g     ≈   43卡</t>
    <rPh sb="0" eb="1">
      <t>hu'luo'bo</t>
    </rPh>
    <rPh sb="4" eb="5">
      <t>wei'shen'su</t>
    </rPh>
    <rPh sb="53" eb="54">
      <t>dan'bai'zhi</t>
    </rPh>
    <rPh sb="61" eb="62">
      <t>zhi'fang</t>
    </rPh>
    <rPh sb="68" eb="69">
      <t>tan'shui</t>
    </rPh>
    <rPh sb="85" eb="86">
      <t>ka</t>
    </rPh>
    <phoneticPr fontId="1" type="noConversion"/>
  </si>
  <si>
    <t>西兰花:维生素B、C 丰富                            蛋白质4.1g/脂肪0.6g/碳水2.7g     ≈   33卡</t>
    <rPh sb="2" eb="3">
      <t>hua</t>
    </rPh>
    <rPh sb="4" eb="5">
      <t>wei'shen'su'feng'fu</t>
    </rPh>
    <rPh sb="41" eb="42">
      <t>dan'bai'zhi</t>
    </rPh>
    <rPh sb="49" eb="50">
      <t>zhi'fang</t>
    </rPh>
    <rPh sb="56" eb="57">
      <t>tan'shui</t>
    </rPh>
    <rPh sb="73" eb="74">
      <t>ka</t>
    </rPh>
    <phoneticPr fontId="1" type="noConversion"/>
  </si>
  <si>
    <t>黄瓜:能量密度低                                          蛋白质0.8g/脂肪0.2g/碳水2.4g     ≈   15卡</t>
    <rPh sb="0" eb="1">
      <t>huang'gua</t>
    </rPh>
    <rPh sb="3" eb="4">
      <t>nen'liang'mi'du'di</t>
    </rPh>
    <rPh sb="50" eb="51">
      <t>dan'bai'zhi</t>
    </rPh>
    <rPh sb="58" eb="59">
      <t>zhi'fang</t>
    </rPh>
    <rPh sb="65" eb="66">
      <t>tan'shui</t>
    </rPh>
    <rPh sb="82" eb="83">
      <t>ka</t>
    </rPh>
    <phoneticPr fontId="1" type="noConversion"/>
  </si>
  <si>
    <t>杏鲍菇:热量密度低，膳食纤维丰富          蛋白质2.7g/脂肪0.2g/碳水2.7g     ≈   23卡</t>
    <rPh sb="0" eb="1">
      <t>xin'bao'gu</t>
    </rPh>
    <rPh sb="4" eb="5">
      <t>re'liang</t>
    </rPh>
    <rPh sb="6" eb="7">
      <t>mi'du'di</t>
    </rPh>
    <rPh sb="10" eb="11">
      <t>shan'shi'xian'wei</t>
    </rPh>
    <rPh sb="14" eb="15">
      <t>feng'fu</t>
    </rPh>
    <rPh sb="26" eb="27">
      <t>dan'bai'zhi</t>
    </rPh>
    <rPh sb="34" eb="35">
      <t>zhi'fang</t>
    </rPh>
    <rPh sb="41" eb="42">
      <t>tan'shui</t>
    </rPh>
    <rPh sb="58" eb="59">
      <t>ka</t>
    </rPh>
    <phoneticPr fontId="1" type="noConversion"/>
  </si>
  <si>
    <t>香菇:热量密度低，膳食纤维丰富              蛋白质2.2g/脂肪0.3g/碳水1.9g     ≈   19卡</t>
    <rPh sb="0" eb="1">
      <t>xiang'gu</t>
    </rPh>
    <rPh sb="3" eb="4">
      <t>re'liang</t>
    </rPh>
    <rPh sb="5" eb="6">
      <t>mi'du'di</t>
    </rPh>
    <rPh sb="9" eb="10">
      <t>shan'shi'xian'wei</t>
    </rPh>
    <rPh sb="13" eb="14">
      <t>feng'fu</t>
    </rPh>
    <rPh sb="29" eb="30">
      <t>dan'bai'zhi</t>
    </rPh>
    <rPh sb="37" eb="38">
      <t>zhi'fang</t>
    </rPh>
    <rPh sb="44" eb="45">
      <t>tan'shui</t>
    </rPh>
    <rPh sb="61" eb="62">
      <t>ka</t>
    </rPh>
    <phoneticPr fontId="1" type="noConversion"/>
  </si>
  <si>
    <t>秋葵:大量胡萝卜素黏蛋白                          蛋白质2.0g/脂肪0.1g/碳水7.1g     ≈  37卡</t>
    <rPh sb="0" eb="1">
      <t>qiu'kui</t>
    </rPh>
    <rPh sb="3" eb="4">
      <t>da'liamg</t>
    </rPh>
    <rPh sb="5" eb="6">
      <t>hu'luo'bo'su</t>
    </rPh>
    <rPh sb="9" eb="10">
      <t>nian</t>
    </rPh>
    <rPh sb="10" eb="11">
      <t>dan'bai</t>
    </rPh>
    <rPh sb="38" eb="39">
      <t>dan'bai'zhi</t>
    </rPh>
    <rPh sb="46" eb="47">
      <t>zhi'fang</t>
    </rPh>
    <rPh sb="53" eb="54">
      <t>tan'shui</t>
    </rPh>
    <rPh sb="69" eb="70">
      <t>ka</t>
    </rPh>
    <phoneticPr fontId="1" type="noConversion"/>
  </si>
  <si>
    <t xml:space="preserve">包菜:热量低                                                  蛋白质1.5g/脂肪0.2g/碳水3.6g     ≈   22卡                           </t>
    <rPh sb="0" eb="1">
      <t>bao'cai</t>
    </rPh>
    <rPh sb="3" eb="4">
      <t>re'liang'di</t>
    </rPh>
    <rPh sb="56" eb="57">
      <t>dan'bai'zhi</t>
    </rPh>
    <rPh sb="64" eb="65">
      <t>zhi'fang</t>
    </rPh>
    <rPh sb="71" eb="72">
      <t>tan'shui</t>
    </rPh>
    <rPh sb="88" eb="89">
      <t>ka</t>
    </rPh>
    <phoneticPr fontId="1" type="noConversion"/>
  </si>
  <si>
    <t>莴苣:叶子更有营养                                      蛋白质1.6g/脂肪0.1g/碳水3.6g     ≈   22卡</t>
    <rPh sb="0" eb="1">
      <t>wo'ju</t>
    </rPh>
    <rPh sb="3" eb="4">
      <t>ye'zi</t>
    </rPh>
    <rPh sb="5" eb="6">
      <t>gen'you'ying'yang</t>
    </rPh>
    <rPh sb="47" eb="48">
      <t>dan'bai'zhi</t>
    </rPh>
    <rPh sb="55" eb="56">
      <t>zhi'fang</t>
    </rPh>
    <rPh sb="62" eb="63">
      <t>tan'shui</t>
    </rPh>
    <rPh sb="79" eb="80">
      <t>ka</t>
    </rPh>
    <phoneticPr fontId="1" type="noConversion"/>
  </si>
  <si>
    <t>茄子:维B丰富,低油快炒                               蛋白质1.1g/脂肪0.2g/碳水3.6g     ≈   21卡</t>
    <rPh sb="0" eb="1">
      <t>qie'zi</t>
    </rPh>
    <rPh sb="3" eb="4">
      <t>wei'B</t>
    </rPh>
    <rPh sb="5" eb="6">
      <t>feng'fu</t>
    </rPh>
    <rPh sb="43" eb="44">
      <t>dan'bai'zhi</t>
    </rPh>
    <rPh sb="51" eb="52">
      <t>zhi'fang</t>
    </rPh>
    <rPh sb="58" eb="59">
      <t>tan'shui</t>
    </rPh>
    <rPh sb="75" eb="76">
      <t>ka</t>
    </rPh>
    <phoneticPr fontId="1" type="noConversion"/>
  </si>
  <si>
    <t>丝瓜:热量低                                                  蛋白质1.0g/脂肪0.2g/碳水3.6g     ≈  21卡</t>
    <rPh sb="0" eb="1">
      <t>si'gua</t>
    </rPh>
    <rPh sb="3" eb="4">
      <t>re'liang'di</t>
    </rPh>
    <rPh sb="56" eb="57">
      <t>dan'bai'zhi</t>
    </rPh>
    <rPh sb="64" eb="65">
      <t>zhi'fang</t>
    </rPh>
    <rPh sb="71" eb="72">
      <t>tan'shui</t>
    </rPh>
    <rPh sb="87" eb="88">
      <t>ka</t>
    </rPh>
    <phoneticPr fontId="1" type="noConversion"/>
  </si>
  <si>
    <t>菠菜:维生素B丰富，先焯水                        蛋白质2.6g/脂肪0.3g/碳水2.8g     ≈   23卡</t>
    <rPh sb="0" eb="1">
      <t>bo'cai</t>
    </rPh>
    <rPh sb="3" eb="4">
      <t>wei'sheng'su</t>
    </rPh>
    <rPh sb="7" eb="8">
      <t>feng'fu</t>
    </rPh>
    <rPh sb="10" eb="11">
      <t>xian</t>
    </rPh>
    <rPh sb="11" eb="12">
      <t>chao'shui</t>
    </rPh>
    <rPh sb="37" eb="38">
      <t>dan'bai'zhi</t>
    </rPh>
    <rPh sb="45" eb="46">
      <t>zhi'fang</t>
    </rPh>
    <rPh sb="52" eb="53">
      <t>tan'shui</t>
    </rPh>
    <rPh sb="69" eb="70">
      <t>ka</t>
    </rPh>
    <phoneticPr fontId="1" type="noConversion"/>
  </si>
  <si>
    <t>青菜:                                                              蛋白质1.5g/脂肪0.3g/碳水1.6g     ≈   17卡</t>
    <rPh sb="0" eb="1">
      <t>qin'cai</t>
    </rPh>
    <rPh sb="65" eb="66">
      <t>dan'bai'zhi</t>
    </rPh>
    <rPh sb="73" eb="74">
      <t>zhi'fang</t>
    </rPh>
    <rPh sb="80" eb="81">
      <t>tan'shui</t>
    </rPh>
    <rPh sb="97" eb="98">
      <t>ka</t>
    </rPh>
    <phoneticPr fontId="1" type="noConversion"/>
  </si>
  <si>
    <t>西葫芦:热量低                                              蛋白质0.8g/脂肪0.2g/碳水3.5g     ≈   20卡</t>
    <rPh sb="0" eb="1">
      <t>xi'hu'lu</t>
    </rPh>
    <rPh sb="4" eb="5">
      <t>re'liang'di</t>
    </rPh>
    <rPh sb="53" eb="54">
      <t>dan'bai'zhi</t>
    </rPh>
    <rPh sb="61" eb="62">
      <t>zhi'fang</t>
    </rPh>
    <rPh sb="68" eb="69">
      <t>tan'shui</t>
    </rPh>
    <rPh sb="85" eb="86">
      <t>ka</t>
    </rPh>
    <phoneticPr fontId="1" type="noConversion"/>
  </si>
  <si>
    <t>豆腐干:优质大豆蛋白                                  蛋白质15.1g/脂肪7.9g/碳水8.8g   ≈   166卡</t>
    <rPh sb="0" eb="1">
      <t>dou'fu'gan</t>
    </rPh>
    <rPh sb="4" eb="5">
      <t>you'zhi</t>
    </rPh>
    <rPh sb="6" eb="7">
      <t>da'dou</t>
    </rPh>
    <rPh sb="8" eb="9">
      <t>dan'bai</t>
    </rPh>
    <phoneticPr fontId="1" type="noConversion"/>
  </si>
  <si>
    <t>土豆:富含碳水                                              蛋白质2g/脂肪0.2g/碳水16.5g      ≈   76卡</t>
    <rPh sb="0" eb="1">
      <t>tu'dou</t>
    </rPh>
    <rPh sb="3" eb="4">
      <t>fu'han'tan'shui</t>
    </rPh>
    <rPh sb="5" eb="6">
      <t>tan'shui</t>
    </rPh>
    <rPh sb="53" eb="54">
      <t>dan'bai'zhi</t>
    </rPh>
    <rPh sb="59" eb="60">
      <t>zhi'fang</t>
    </rPh>
    <rPh sb="66" eb="67">
      <t>tan'shui</t>
    </rPh>
    <rPh sb="85" eb="86">
      <t>ka</t>
    </rPh>
    <phoneticPr fontId="1" type="noConversion"/>
  </si>
  <si>
    <t>大米:                                                              蛋白质7.4g/脂肪0.8g/碳水77.2g   ≈   346卡</t>
    <rPh sb="0" eb="1">
      <t>da'mi</t>
    </rPh>
    <phoneticPr fontId="1" type="noConversion"/>
  </si>
  <si>
    <t>玉米粒(干): 膳食纤维，饱腹强                   蛋白质8.0g/脂肪0.8g/碳水72g      ≈  300卡</t>
    <rPh sb="0" eb="1">
      <t>yu'mi</t>
    </rPh>
    <rPh sb="2" eb="3">
      <t>li</t>
    </rPh>
    <rPh sb="4" eb="5">
      <t>gan</t>
    </rPh>
    <rPh sb="8" eb="9">
      <t>shan'shi'xian'wei</t>
    </rPh>
    <rPh sb="13" eb="14">
      <t>bao'fu</t>
    </rPh>
    <rPh sb="15" eb="16">
      <t>qiang</t>
    </rPh>
    <phoneticPr fontId="1" type="noConversion"/>
  </si>
  <si>
    <t>当天总组数控制在30组左右,需要合理分配</t>
    <rPh sb="0" eb="1">
      <t>dang</t>
    </rPh>
    <rPh sb="2" eb="3">
      <t>zong</t>
    </rPh>
    <rPh sb="3" eb="4">
      <t>zu'shu</t>
    </rPh>
    <rPh sb="5" eb="6">
      <t>kong'zhi'zai</t>
    </rPh>
    <rPh sb="10" eb="11">
      <t>zu</t>
    </rPh>
    <rPh sb="11" eb="12">
      <t>zuo'you</t>
    </rPh>
    <rPh sb="14" eb="15">
      <t>xu'yao</t>
    </rPh>
    <rPh sb="16" eb="17">
      <t>he'li'feng'pei'xia</t>
    </rPh>
    <phoneticPr fontId="1" type="noConversion"/>
  </si>
  <si>
    <t>每个动作4~8组,RM 8~12</t>
    <rPh sb="0" eb="1">
      <t>mei'ge'dong'zuo</t>
    </rPh>
    <rPh sb="7" eb="8">
      <t>zu</t>
    </rPh>
    <phoneticPr fontId="1" type="noConversion"/>
  </si>
  <si>
    <t>1RM80%的重量</t>
    <rPh sb="6" eb="7">
      <t>de</t>
    </rPh>
    <rPh sb="7" eb="8">
      <t>zhong'liang</t>
    </rPh>
    <phoneticPr fontId="1" type="noConversion"/>
  </si>
  <si>
    <t xml:space="preserve">力量初步 </t>
    <rPh sb="0" eb="1">
      <t>li'liang</t>
    </rPh>
    <rPh sb="2" eb="3">
      <t>chu'bu</t>
    </rPh>
    <phoneticPr fontId="1" type="noConversion"/>
  </si>
  <si>
    <t>减脂减肥</t>
    <rPh sb="0" eb="1">
      <t>jian'zhi</t>
    </rPh>
    <rPh sb="2" eb="3">
      <t>jian'fei</t>
    </rPh>
    <phoneticPr fontId="1" type="noConversion"/>
  </si>
  <si>
    <t>不做任何控制，目标是减肥到理想的程度即可，适量控制饮食(自己有个数就行)</t>
    <rPh sb="0" eb="1">
      <t>bu'zuo'ren'he</t>
    </rPh>
    <rPh sb="4" eb="5">
      <t>kong'zhi</t>
    </rPh>
    <rPh sb="7" eb="8">
      <t>mu'biao'shi</t>
    </rPh>
    <rPh sb="10" eb="11">
      <t>jian'fei</t>
    </rPh>
    <rPh sb="12" eb="13">
      <t>dao</t>
    </rPh>
    <rPh sb="13" eb="14">
      <t>li'xiang</t>
    </rPh>
    <rPh sb="15" eb="16">
      <t>de</t>
    </rPh>
    <rPh sb="16" eb="17">
      <t>chen'du'ji'ke</t>
    </rPh>
    <rPh sb="25" eb="26">
      <t>ying'shi</t>
    </rPh>
    <rPh sb="28" eb="29">
      <t>zi'ji</t>
    </rPh>
    <rPh sb="30" eb="31">
      <t>you'ge'shu</t>
    </rPh>
    <rPh sb="33" eb="34">
      <t>jiu'xin</t>
    </rPh>
    <phoneticPr fontId="1" type="noConversion"/>
  </si>
  <si>
    <t>模型工具</t>
    <rPh sb="0" eb="1">
      <t>mo'xin</t>
    </rPh>
    <rPh sb="2" eb="3">
      <t>gong'ju</t>
    </rPh>
    <phoneticPr fontId="1" type="noConversion"/>
  </si>
  <si>
    <t>红异端</t>
    <rPh sb="0" eb="1">
      <t>hong'yi'duan</t>
    </rPh>
    <phoneticPr fontId="1" type="noConversion"/>
  </si>
  <si>
    <t>决斗</t>
    <rPh sb="0" eb="1">
      <t>jue'dou</t>
    </rPh>
    <phoneticPr fontId="1" type="noConversion"/>
  </si>
  <si>
    <t>2015.10</t>
    <phoneticPr fontId="1" type="noConversion"/>
  </si>
  <si>
    <t>RM嫣红强袭凤装备</t>
    <phoneticPr fontId="1" type="noConversion"/>
  </si>
  <si>
    <t>量子00Q</t>
    <phoneticPr fontId="1" type="noConversion"/>
  </si>
  <si>
    <t>独角兽高达 PG</t>
    <phoneticPr fontId="1" type="noConversion"/>
  </si>
  <si>
    <t>车模</t>
    <rPh sb="0" eb="1">
      <t>che'mo</t>
    </rPh>
    <phoneticPr fontId="1" type="noConversion"/>
  </si>
  <si>
    <t>童年卡片</t>
    <rPh sb="0" eb="1">
      <t>tong'nian</t>
    </rPh>
    <rPh sb="2" eb="3">
      <t>ka'pian</t>
    </rPh>
    <phoneticPr fontId="1" type="noConversion"/>
  </si>
  <si>
    <t>2016.8</t>
    <phoneticPr fontId="1" type="noConversion"/>
  </si>
  <si>
    <t>充电模块</t>
    <rPh sb="0" eb="1">
      <t>chong'dian'mo'kuai</t>
    </rPh>
    <phoneticPr fontId="1" type="noConversion"/>
  </si>
  <si>
    <t>PG全武装独角兽武器包</t>
    <phoneticPr fontId="1" type="noConversion"/>
  </si>
  <si>
    <t>万代铁血</t>
    <rPh sb="0" eb="1">
      <t>wan'dai</t>
    </rPh>
    <rPh sb="2" eb="3">
      <t>tie'xue</t>
    </rPh>
    <phoneticPr fontId="1" type="noConversion"/>
  </si>
  <si>
    <t>万代铁血</t>
    <rPh sb="0" eb="1">
      <t>wan'dai'tie'xue</t>
    </rPh>
    <phoneticPr fontId="1" type="noConversion"/>
  </si>
  <si>
    <t xml:space="preserve">版件架 </t>
    <phoneticPr fontId="1" type="noConversion"/>
  </si>
  <si>
    <t>原石新安洲</t>
    <rPh sb="0" eb="1">
      <t>yuan'shi</t>
    </rPh>
    <rPh sb="2" eb="3">
      <t>xin'an'zhou</t>
    </rPh>
    <phoneticPr fontId="1" type="noConversion"/>
  </si>
  <si>
    <t>迅雷+圣盾</t>
    <rPh sb="0" eb="1">
      <t>xun'lei</t>
    </rPh>
    <rPh sb="3" eb="4">
      <t>shen'dun</t>
    </rPh>
    <phoneticPr fontId="1" type="noConversion"/>
  </si>
  <si>
    <t>沙扎比</t>
    <rPh sb="0" eb="1">
      <t>sha'zha'bi</t>
    </rPh>
    <phoneticPr fontId="1" type="noConversion"/>
  </si>
  <si>
    <t>00R</t>
    <phoneticPr fontId="1" type="noConversion"/>
  </si>
  <si>
    <t>MK3+创燃+AGE双枪型+艾比安</t>
    <phoneticPr fontId="1" type="noConversion"/>
  </si>
  <si>
    <t>工具</t>
    <rPh sb="0" eb="1">
      <t>gong'ju</t>
    </rPh>
    <phoneticPr fontId="1" type="noConversion"/>
  </si>
  <si>
    <t>梅萨拉+拖1+KA飞翼+宇宙星神+杰斯塔</t>
    <phoneticPr fontId="1" type="noConversion"/>
  </si>
  <si>
    <t>兹莎+完美强袭</t>
    <rPh sb="3" eb="4">
      <t>wan'mei'qiang'xi</t>
    </rPh>
    <phoneticPr fontId="1" type="noConversion"/>
  </si>
  <si>
    <t>暴风+命运</t>
    <rPh sb="3" eb="4">
      <t>ming'yun</t>
    </rPh>
    <phoneticPr fontId="1" type="noConversion"/>
  </si>
  <si>
    <t>强袭自由</t>
    <rPh sb="0" eb="1">
      <t>qiang'xi'zi'you</t>
    </rPh>
    <phoneticPr fontId="1" type="noConversion"/>
  </si>
  <si>
    <t>工具+补件</t>
    <rPh sb="0" eb="1">
      <t>gong'ju</t>
    </rPh>
    <rPh sb="3" eb="4">
      <t>bu'jian</t>
    </rPh>
    <phoneticPr fontId="1" type="noConversion"/>
  </si>
  <si>
    <t>RG新安洲</t>
    <phoneticPr fontId="1" type="noConversion"/>
  </si>
  <si>
    <t>NX红蓝异端</t>
    <rPh sb="2" eb="3">
      <t>hong'lan</t>
    </rPh>
    <rPh sb="4" eb="5">
      <t>yi'duan</t>
    </rPh>
    <phoneticPr fontId="1" type="noConversion"/>
  </si>
  <si>
    <t>2017.4</t>
    <phoneticPr fontId="1" type="noConversion"/>
  </si>
  <si>
    <t>机甲红异端</t>
    <rPh sb="0" eb="1">
      <t>ji'jia</t>
    </rPh>
    <phoneticPr fontId="1" type="noConversion"/>
  </si>
  <si>
    <t>2017.7</t>
    <phoneticPr fontId="1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</si>
  <si>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1" type="noConversion"/>
  </si>
  <si>
    <t>透明重炮+猎鸥</t>
    <rPh sb="5" eb="6">
      <t>lie'ou</t>
    </rPh>
    <phoneticPr fontId="1" type="noConversion"/>
  </si>
  <si>
    <t>田宫渗线液</t>
    <rPh sb="0" eb="1">
      <t>tian'gon</t>
    </rPh>
    <rPh sb="2" eb="3">
      <t>shen'xian'ye</t>
    </rPh>
    <phoneticPr fontId="1" type="noConversion"/>
  </si>
  <si>
    <t>2017.8</t>
    <phoneticPr fontId="1" type="noConversion"/>
  </si>
  <si>
    <t>杂志</t>
    <rPh sb="0" eb="1">
      <t>za'zhi</t>
    </rPh>
    <phoneticPr fontId="1" type="noConversion"/>
  </si>
  <si>
    <t>a3切割板</t>
    <rPh sb="2" eb="3">
      <t>qie'ge'ban</t>
    </rPh>
    <phoneticPr fontId="1" type="noConversion"/>
  </si>
  <si>
    <t>超时空要塞</t>
    <rPh sb="0" eb="1">
      <t>chao'shi'kong'yao'sai</t>
    </rPh>
    <phoneticPr fontId="1" type="noConversion"/>
  </si>
  <si>
    <t>MB能天使【含四套装备】</t>
  </si>
  <si>
    <t>成品最终决战样式</t>
  </si>
  <si>
    <t>蓝异端【含2型3型装备】</t>
  </si>
  <si>
    <t>EVA初号机</t>
  </si>
  <si>
    <t>MENG 俾斯麦号战列舰</t>
    <phoneticPr fontId="1" type="noConversion"/>
  </si>
  <si>
    <t xml:space="preserve">Grandista ROS 悟空 </t>
    <phoneticPr fontId="1" type="noConversion"/>
  </si>
  <si>
    <t>漫画悟饭24cm</t>
  </si>
  <si>
    <t>机甲红异端改武器包</t>
    <phoneticPr fontId="1" type="noConversion"/>
  </si>
  <si>
    <t>原子模型，R2-D2 R5-D</t>
  </si>
  <si>
    <t>2016.4</t>
    <phoneticPr fontId="1" type="noConversion"/>
  </si>
  <si>
    <t>2016.7</t>
    <phoneticPr fontId="1" type="noConversion"/>
  </si>
  <si>
    <t>2016.9</t>
    <phoneticPr fontId="1" type="noConversion"/>
  </si>
  <si>
    <t>2016.10</t>
    <phoneticPr fontId="1" type="noConversion"/>
  </si>
  <si>
    <t>2016.11</t>
    <phoneticPr fontId="1" type="noConversion"/>
  </si>
  <si>
    <t>2016.12</t>
    <phoneticPr fontId="1" type="noConversion"/>
  </si>
  <si>
    <t>2017.1</t>
    <phoneticPr fontId="1" type="noConversion"/>
  </si>
  <si>
    <t>2017.3</t>
    <phoneticPr fontId="1" type="noConversion"/>
  </si>
  <si>
    <t>圣约</t>
    <phoneticPr fontId="1" type="noConversion"/>
  </si>
  <si>
    <t>2017.5</t>
    <phoneticPr fontId="1" type="noConversion"/>
  </si>
  <si>
    <t>2017.6</t>
    <phoneticPr fontId="1" type="noConversion"/>
  </si>
  <si>
    <t>2017.7</t>
    <phoneticPr fontId="1" type="noConversion"/>
  </si>
  <si>
    <t>2017.9</t>
    <phoneticPr fontId="1" type="noConversion"/>
  </si>
  <si>
    <t>2017.10</t>
    <phoneticPr fontId="1" type="noConversion"/>
  </si>
  <si>
    <t>强袭自由</t>
    <phoneticPr fontId="1" type="noConversion"/>
  </si>
  <si>
    <t>海牛吴羽东华</t>
    <phoneticPr fontId="1" type="noConversion"/>
  </si>
  <si>
    <t>EX-S EXS 高达</t>
    <phoneticPr fontId="1" type="noConversion"/>
  </si>
  <si>
    <t>卡牛</t>
    <phoneticPr fontId="1" type="noConversion"/>
  </si>
  <si>
    <t>HG杰斯塔+卡尔斯</t>
    <phoneticPr fontId="1" type="noConversion"/>
  </si>
  <si>
    <t>锋芒水口剪</t>
    <phoneticPr fontId="1" type="noConversion"/>
  </si>
  <si>
    <t>箱牌锉</t>
    <phoneticPr fontId="1" type="noConversion"/>
  </si>
  <si>
    <t>PG奥古</t>
    <phoneticPr fontId="1" type="noConversion"/>
  </si>
  <si>
    <t>DA神意</t>
    <phoneticPr fontId="1" type="noConversion"/>
  </si>
  <si>
    <t>红七剑</t>
    <phoneticPr fontId="1" type="noConversion"/>
  </si>
  <si>
    <t>X魔王+凤凰飞翼</t>
    <phoneticPr fontId="1" type="noConversion"/>
  </si>
  <si>
    <t>杰斯塔加农</t>
    <phoneticPr fontId="1" type="noConversion"/>
  </si>
  <si>
    <t>京宝梵改</t>
    <phoneticPr fontId="1" type="noConversion"/>
  </si>
  <si>
    <t>闪电扎古</t>
    <phoneticPr fontId="1" type="noConversion"/>
  </si>
  <si>
    <t>DX</t>
    <phoneticPr fontId="1" type="noConversion"/>
  </si>
  <si>
    <t>MB金异端</t>
    <phoneticPr fontId="1" type="noConversion"/>
  </si>
  <si>
    <t>飞翼</t>
    <phoneticPr fontId="1" type="noConversion"/>
  </si>
  <si>
    <t>恩佐法拉利</t>
    <phoneticPr fontId="1" type="noConversion"/>
  </si>
  <si>
    <t>L级威镇天</t>
    <phoneticPr fontId="1" type="noConversion"/>
  </si>
  <si>
    <t>EVA武器搭载架</t>
    <phoneticPr fontId="1" type="noConversion"/>
  </si>
  <si>
    <t>卡海牛</t>
    <phoneticPr fontId="1" type="noConversion"/>
  </si>
  <si>
    <t>MS-232（带背胶）</t>
    <phoneticPr fontId="1" type="noConversion"/>
  </si>
  <si>
    <t>元祖 敢达3.0</t>
    <phoneticPr fontId="1" type="noConversion"/>
  </si>
  <si>
    <t>黑武士+白兵+幻象长牙狮</t>
    <phoneticPr fontId="1" type="noConversion"/>
  </si>
  <si>
    <t>长牙虎</t>
    <phoneticPr fontId="1" type="noConversion"/>
  </si>
  <si>
    <t>Z高达</t>
    <phoneticPr fontId="1" type="noConversion"/>
  </si>
  <si>
    <t>MB雪崩能天使</t>
    <phoneticPr fontId="1" type="noConversion"/>
  </si>
  <si>
    <t>DSPIAE ST-A</t>
    <phoneticPr fontId="1" type="noConversion"/>
  </si>
  <si>
    <t>OLFA爱利华AK-5</t>
    <phoneticPr fontId="1" type="noConversion"/>
  </si>
  <si>
    <t>防静电ESD14C特尖型直尖头</t>
    <phoneticPr fontId="1" type="noConversion"/>
  </si>
  <si>
    <t>87133灰色</t>
    <phoneticPr fontId="1" type="noConversion"/>
  </si>
  <si>
    <t>沙漠+双龙</t>
    <phoneticPr fontId="1" type="noConversion"/>
  </si>
  <si>
    <t>大班雪崩*2</t>
    <phoneticPr fontId="1" type="noConversion"/>
  </si>
  <si>
    <t>海盗</t>
    <phoneticPr fontId="1" type="noConversion"/>
  </si>
  <si>
    <t xml:space="preserve">Grandista ROS贝吉塔 </t>
    <phoneticPr fontId="1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</si>
  <si>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1" type="noConversion"/>
  </si>
  <si>
    <t>2017.11</t>
    <phoneticPr fontId="1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</si>
  <si>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1" type="noConversion"/>
  </si>
  <si>
    <t>武道会6  超赛 贝吉塔</t>
    <rPh sb="0" eb="1">
      <t>wu'dao'hui</t>
    </rPh>
    <rPh sb="6" eb="7">
      <t>chao'sai</t>
    </rPh>
    <rPh sb="9" eb="10">
      <t>bei'ji'ta</t>
    </rPh>
    <phoneticPr fontId="1" type="noConversion"/>
  </si>
  <si>
    <t>扎古三连星</t>
    <rPh sb="0" eb="1">
      <t>zha'gu</t>
    </rPh>
    <rPh sb="2" eb="3">
      <t>san'lian'xin</t>
    </rPh>
    <phoneticPr fontId="1" type="noConversion"/>
  </si>
  <si>
    <t>大班   MG自由2.0</t>
    <rPh sb="0" eb="1">
      <t>da'ban</t>
    </rPh>
    <rPh sb="7" eb="8">
      <t>zi'you</t>
    </rPh>
    <phoneticPr fontId="1" type="noConversion"/>
  </si>
  <si>
    <t>msp 特兰克斯</t>
    <rPh sb="4" eb="5">
      <t>te'lan'ke'is</t>
    </rPh>
    <phoneticPr fontId="1" type="noConversion"/>
  </si>
  <si>
    <t>武道会6   超三发波</t>
    <rPh sb="0" eb="1">
      <t>wu'dao'hui</t>
    </rPh>
    <rPh sb="7" eb="8">
      <t>chao'san</t>
    </rPh>
    <rPh sb="9" eb="10">
      <t>fa'bo</t>
    </rPh>
    <phoneticPr fontId="1" type="noConversion"/>
  </si>
  <si>
    <t>龟派气功  黑发悟空</t>
    <rPh sb="0" eb="1">
      <t>gui'pai'qi'gong</t>
    </rPh>
    <rPh sb="6" eb="7">
      <t>hei'fa</t>
    </rPh>
    <rPh sb="8" eb="9">
      <t>wu'kong</t>
    </rPh>
    <phoneticPr fontId="1" type="noConversion"/>
  </si>
  <si>
    <t>武道会7   悟吉塔订金</t>
    <rPh sb="0" eb="1">
      <t>wu'dao'hui</t>
    </rPh>
    <rPh sb="7" eb="8">
      <t>wu'ji'ta</t>
    </rPh>
    <rPh sb="10" eb="11">
      <t>din'jin</t>
    </rPh>
    <phoneticPr fontId="1" type="noConversion"/>
  </si>
  <si>
    <t>高高重炮</t>
    <rPh sb="0" eb="1">
      <t>gao'gao</t>
    </rPh>
    <rPh sb="2" eb="3">
      <t>zhong'pao</t>
    </rPh>
    <phoneticPr fontId="1" type="noConversion"/>
  </si>
  <si>
    <t>武道会7   悟吉塔补款</t>
    <rPh sb="0" eb="1">
      <t>wu'dao'hui</t>
    </rPh>
    <rPh sb="7" eb="8">
      <t>wu'ji'ta</t>
    </rPh>
    <rPh sb="10" eb="11">
      <t>bu'kuan</t>
    </rPh>
    <phoneticPr fontId="1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</si>
  <si>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1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</si>
  <si>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1" type="noConversion"/>
  </si>
  <si>
    <t>机甲先驱 透明红异端</t>
    <rPh sb="0" eb="1">
      <t>ji'jia</t>
    </rPh>
    <phoneticPr fontId="1" type="noConversion"/>
  </si>
  <si>
    <t>2017.12</t>
    <phoneticPr fontId="1" type="noConversion"/>
  </si>
  <si>
    <t>龙珠  彩色相片</t>
    <rPh sb="0" eb="1">
      <t>long'zhu</t>
    </rPh>
    <rPh sb="4" eb="5">
      <t>cai'se</t>
    </rPh>
    <rPh sb="6" eb="7">
      <t>xiang'pian</t>
    </rPh>
    <phoneticPr fontId="1" type="noConversion"/>
  </si>
  <si>
    <t>祖国megahouse 18号</t>
    <rPh sb="0" eb="1">
      <t>zu'guo</t>
    </rPh>
    <rPh sb="14" eb="15">
      <t>hao</t>
    </rPh>
    <phoneticPr fontId="1" type="noConversion"/>
  </si>
  <si>
    <t>祖国版SMSP 原色贝吉塔</t>
    <rPh sb="0" eb="1">
      <t>zu'guo'ban</t>
    </rPh>
    <rPh sb="8" eb="9">
      <t>yuan'se</t>
    </rPh>
    <rPh sb="10" eb="11">
      <t>bei'ji'ta</t>
    </rPh>
    <phoneticPr fontId="1" type="noConversion"/>
  </si>
  <si>
    <t>祖国版SMSP 原色悟空</t>
    <rPh sb="0" eb="1">
      <t>zu'guo'ban</t>
    </rPh>
    <rPh sb="10" eb="11">
      <t>wu'kong</t>
    </rPh>
    <phoneticPr fontId="1" type="noConversion"/>
  </si>
  <si>
    <t>祖国版SMSD 爆气悟空</t>
    <rPh sb="0" eb="1">
      <t>zu'guo'ban</t>
    </rPh>
    <rPh sb="8" eb="9">
      <t>bao'zha</t>
    </rPh>
    <rPh sb="10" eb="11">
      <t>wu'kong</t>
    </rPh>
    <phoneticPr fontId="1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</si>
  <si>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1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</si>
  <si>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1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</si>
  <si>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1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</si>
  <si>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1" type="noConversion"/>
  </si>
  <si>
    <t>龙珠DS 悟空+弗利萨</t>
    <rPh sb="0" eb="1">
      <t>long'zhu</t>
    </rPh>
    <rPh sb="5" eb="6">
      <t>wu'kong</t>
    </rPh>
    <rPh sb="8" eb="9">
      <t>fu'li'sa</t>
    </rPh>
    <phoneticPr fontId="1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</si>
  <si>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1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</si>
  <si>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1" type="noConversion"/>
  </si>
  <si>
    <t>祖国版 msp原色贝吉塔</t>
    <rPh sb="0" eb="1">
      <t>zu'guo'ban</t>
    </rPh>
    <rPh sb="7" eb="8">
      <t>yuan'se</t>
    </rPh>
    <rPh sb="9" eb="10">
      <t>bei'ji'ta</t>
    </rPh>
    <phoneticPr fontId="1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</si>
  <si>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1" type="noConversion"/>
  </si>
  <si>
    <t>DXF  超三悟天克斯</t>
    <rPh sb="5" eb="6">
      <t>chao'san</t>
    </rPh>
    <rPh sb="7" eb="8">
      <t>wu'tian'ke'si</t>
    </rPh>
    <phoneticPr fontId="1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</si>
  <si>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1" type="noConversion"/>
  </si>
  <si>
    <t>HS 正义女神F雪崩</t>
    <rPh sb="3" eb="4">
      <t>zhen'yi'nv'shen</t>
    </rPh>
    <rPh sb="8" eb="9">
      <t>xue'ben</t>
    </rPh>
    <phoneticPr fontId="1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</si>
  <si>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1" type="noConversion"/>
  </si>
  <si>
    <t>变色 布尔玛</t>
    <rPh sb="0" eb="1">
      <t>bian'se</t>
    </rPh>
    <rPh sb="3" eb="4">
      <t>bu'er'mayu'din</t>
    </rPh>
    <phoneticPr fontId="1" type="noConversion"/>
  </si>
  <si>
    <t>悟空+贝吉塔   Figuration胸像</t>
    <rPh sb="0" eb="2">
      <t>wu'kong</t>
    </rPh>
    <phoneticPr fontId="1" type="noConversion"/>
  </si>
  <si>
    <t>PA    塞巴F拼装</t>
    <rPh sb="0" eb="1">
      <t>sai'ba</t>
    </rPh>
    <phoneticPr fontId="1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</si>
  <si>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1" type="noConversion"/>
  </si>
  <si>
    <t>PA    塞巴F拼装</t>
    <phoneticPr fontId="1" type="noConversion"/>
  </si>
  <si>
    <t>高高HG   德天使+厄运式</t>
    <rPh sb="0" eb="2">
      <t>gao'ga</t>
    </rPh>
    <phoneticPr fontId="1" type="noConversion"/>
  </si>
  <si>
    <t>祖国版   Megahouse女帝侧卧泳装</t>
    <rPh sb="0" eb="1">
      <t>shi</t>
    </rPh>
    <phoneticPr fontId="1" type="noConversion"/>
  </si>
  <si>
    <t>祖国版 幻想金瓶梅瓶儿  + 祖国版 监狱学园白木芽衣副会长</t>
    <rPh sb="0" eb="3">
      <t>zu'guo'ban</t>
    </rPh>
    <phoneticPr fontId="1" type="noConversion"/>
  </si>
  <si>
    <t>唯美模玩社</t>
    <rPh sb="0" eb="1">
      <t>yuan</t>
    </rPh>
    <phoneticPr fontId="1" type="noConversion"/>
  </si>
  <si>
    <t>大班 HG 雷霆宙域78+吉姆3+飙狼+百式德尔塔</t>
    <rPh sb="0" eb="2">
      <t>da'ban</t>
    </rPh>
    <phoneticPr fontId="1" type="noConversion"/>
  </si>
  <si>
    <t>大班 HG 雷霆吉姆</t>
    <rPh sb="0" eb="2">
      <t>da'ban</t>
    </rPh>
    <phoneticPr fontId="1" type="noConversion"/>
  </si>
  <si>
    <t>新手建议从大肌群的训练动作开始练，不要急于细分化</t>
    <rPh sb="0" eb="24">
      <t>xin'shuo</t>
    </rPh>
    <phoneticPr fontId="1" type="noConversion"/>
  </si>
  <si>
    <t>msp  悟天克斯</t>
    <rPh sb="0" eb="2">
      <t>wu'tian</t>
    </rPh>
    <phoneticPr fontId="1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</si>
  <si>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1" type="noConversion"/>
  </si>
  <si>
    <t>武道会8   龟派气功悟空</t>
    <rPh sb="11" eb="12">
      <t>wu'kongyu'din</t>
    </rPh>
    <phoneticPr fontId="1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</si>
  <si>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1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</si>
  <si>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1" type="noConversion"/>
  </si>
  <si>
    <t xml:space="preserve">武道会8    弗利萨                 </t>
    <rPh sb="0" eb="1">
      <t>wu'dao'hui</t>
    </rPh>
    <rPh sb="11" eb="12">
      <t>yu'din</t>
    </rPh>
    <phoneticPr fontId="1" type="noConversion"/>
  </si>
  <si>
    <t>JOJO        疯狂钻石</t>
    <phoneticPr fontId="1" type="noConversion"/>
  </si>
  <si>
    <t>大班        MG黄狼</t>
    <rPh sb="0" eb="2">
      <t>da'ba</t>
    </rPh>
    <phoneticPr fontId="1" type="noConversion"/>
  </si>
  <si>
    <t>PA    小姐姐+摩托拼装</t>
    <phoneticPr fontId="1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</si>
  <si>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1" type="noConversion"/>
  </si>
  <si>
    <t>国产小贱贱粘土人</t>
    <rPh sb="0" eb="2">
      <t>guo'cha</t>
    </rPh>
    <phoneticPr fontId="1" type="noConversion"/>
  </si>
  <si>
    <t>蒲源</t>
    <rPh sb="0" eb="1">
      <t>pu'tua</t>
    </rPh>
    <phoneticPr fontId="1" type="noConversion"/>
  </si>
  <si>
    <t>GROS        小时鸣人              预定</t>
    <rPh sb="0" eb="4">
      <t>bo's</t>
    </rPh>
    <phoneticPr fontId="1" type="noConversion"/>
  </si>
  <si>
    <t>龟波气功    悟空                  预定</t>
    <rPh sb="0" eb="2">
      <t>gui'b</t>
    </rPh>
    <phoneticPr fontId="1" type="noConversion"/>
  </si>
  <si>
    <t>二十周年   悟空</t>
    <rPh sb="0" eb="2">
      <t>er'shi'zhou'nia</t>
    </rPh>
    <phoneticPr fontId="1" type="noConversion"/>
  </si>
  <si>
    <t>寄生兽</t>
    <rPh sb="0" eb="2">
      <t>ji'shen'sho</t>
    </rPh>
    <phoneticPr fontId="1" type="noConversion"/>
  </si>
  <si>
    <t>2018.06</t>
    <phoneticPr fontId="1" type="noConversion"/>
  </si>
  <si>
    <t xml:space="preserve">GROS     鸣人                </t>
    <rPh sb="0" eb="16">
      <t>bo's</t>
    </rPh>
    <phoneticPr fontId="1" type="noConversion"/>
  </si>
  <si>
    <t>鸡胸</t>
    <rPh sb="0" eb="2">
      <t>ji'xion</t>
    </rPh>
    <phoneticPr fontId="1" type="noConversion"/>
  </si>
  <si>
    <t>一是主食中白米白面减半,以红薯燕麦来代替,因为慢吸收的碳水化合物不易引起糖的迅速转化囤积,二是家里小菜最好蔬菜水果占80%,三是水果不能代替蔬菜,特别是西瓜这类高糖分水果,尽量少接触,多吃圣女果之类的高C低糖水果</t>
  </si>
  <si>
    <t>单车很有讲究,若要有效果,必须有一定的阻力,另外频率不要低于每分钟90下,你骑单车时若配合音乐、看着消耗的卡路里数字</t>
  </si>
  <si>
    <t>BMI基数过高的话，深蹲还是应该少做，可以用别的动作代替练腿</t>
    <phoneticPr fontId="1" type="noConversion"/>
  </si>
  <si>
    <t xml:space="preserve">GROS     路飞                    </t>
    <rPh sb="0" eb="16">
      <t>bo's</t>
    </rPh>
    <phoneticPr fontId="1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</si>
  <si>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1" type="noConversion"/>
  </si>
  <si>
    <t xml:space="preserve">BOS         界王拳   悟空        </t>
    <rPh sb="0" eb="1">
      <t>long'zhulan'fabei'ji'teyu'din</t>
    </rPh>
    <phoneticPr fontId="1" type="noConversion"/>
  </si>
  <si>
    <t>脂肪的摄入要在20%</t>
    <rPh sb="0" eb="2">
      <t>zhi'fan</t>
    </rPh>
    <phoneticPr fontId="1" type="noConversion"/>
  </si>
  <si>
    <t>体重</t>
    <rPh sb="0" eb="2">
      <t>ti'zhon</t>
    </rPh>
    <phoneticPr fontId="55" type="noConversion"/>
  </si>
  <si>
    <t>基础代谢</t>
    <rPh sb="0" eb="2">
      <t>ji'chu'dai'xi</t>
    </rPh>
    <phoneticPr fontId="55" type="noConversion"/>
  </si>
  <si>
    <t>目标代谢</t>
    <rPh sb="0" eb="2">
      <t>mu'bia</t>
    </rPh>
    <phoneticPr fontId="55" type="noConversion"/>
  </si>
  <si>
    <t>蛋白质</t>
    <rPh sb="0" eb="2">
      <t>dan'bai'zh</t>
    </rPh>
    <phoneticPr fontId="55" type="noConversion"/>
  </si>
  <si>
    <t>脂肪</t>
    <rPh sb="0" eb="2">
      <t>zhi'fan</t>
    </rPh>
    <phoneticPr fontId="55" type="noConversion"/>
  </si>
  <si>
    <t>碳水</t>
    <rPh sb="0" eb="2">
      <t>tan'shu</t>
    </rPh>
    <phoneticPr fontId="55" type="noConversion"/>
  </si>
  <si>
    <t>第一周</t>
    <rPh sb="0" eb="2">
      <t>di'yi'zho</t>
    </rPh>
    <phoneticPr fontId="55" type="noConversion"/>
  </si>
  <si>
    <t>50g</t>
    <rPh sb="0" eb="3">
      <t>di'yi'zho</t>
    </rPh>
    <phoneticPr fontId="55" type="noConversion"/>
  </si>
  <si>
    <t>2540cal</t>
    <phoneticPr fontId="55" type="noConversion"/>
  </si>
  <si>
    <t>2200cal</t>
    <phoneticPr fontId="55" type="noConversion"/>
  </si>
  <si>
    <t>每公斤碳水</t>
    <rPh sb="0" eb="2">
      <t>mei'gong'ji</t>
    </rPh>
    <phoneticPr fontId="55" type="noConversion"/>
  </si>
  <si>
    <t>每公斤蛋白</t>
    <rPh sb="0" eb="2">
      <t>mei'gong'ji</t>
    </rPh>
    <phoneticPr fontId="55" type="noConversion"/>
  </si>
  <si>
    <t>鸡蛋清</t>
    <rPh sb="0" eb="2">
      <t>ji'da</t>
    </rPh>
    <phoneticPr fontId="1" type="noConversion"/>
  </si>
  <si>
    <t>鸡胸</t>
    <rPh sb="0" eb="1">
      <t>ji'da</t>
    </rPh>
    <phoneticPr fontId="1" type="noConversion"/>
  </si>
  <si>
    <t>蛋白粉</t>
    <rPh sb="0" eb="2">
      <t>dan'bai'fen</t>
    </rPh>
    <phoneticPr fontId="55" type="noConversion"/>
  </si>
  <si>
    <t>黄瓜</t>
    <rPh sb="0" eb="2">
      <t>huang'gu</t>
    </rPh>
    <phoneticPr fontId="55" type="noConversion"/>
  </si>
  <si>
    <t>西兰花</t>
    <rPh sb="0" eb="2">
      <t>xi'lan'hua</t>
    </rPh>
    <phoneticPr fontId="55" type="noConversion"/>
  </si>
  <si>
    <t>大米</t>
    <rPh sb="0" eb="2">
      <t>da'm</t>
    </rPh>
    <phoneticPr fontId="55" type="noConversion"/>
  </si>
  <si>
    <t>燕麦</t>
    <rPh sb="0" eb="2">
      <t>yan'ma</t>
    </rPh>
    <phoneticPr fontId="55" type="noConversion"/>
  </si>
  <si>
    <t>胡萝卜</t>
    <rPh sb="0" eb="2">
      <t>hu'luo'b</t>
    </rPh>
    <phoneticPr fontId="55" type="noConversion"/>
  </si>
  <si>
    <t>脱脂牛奶</t>
    <rPh sb="0" eb="2">
      <t>tuo'zh</t>
    </rPh>
    <phoneticPr fontId="55" type="noConversion"/>
  </si>
  <si>
    <t>鸡蛋</t>
    <rPh sb="0" eb="2">
      <t>ji'da</t>
    </rPh>
    <phoneticPr fontId="55" type="noConversion"/>
  </si>
  <si>
    <r>
      <rPr>
        <b/>
        <sz val="16"/>
        <color rgb="FF002060"/>
        <rFont val="STFangsong"/>
        <family val="1"/>
        <charset val="134"/>
      </rPr>
      <t>德运脱脂奶粉</t>
    </r>
    <r>
      <rPr>
        <b/>
        <sz val="16"/>
        <color rgb="FF002060"/>
        <rFont val="华文仿宋"/>
        <family val="1"/>
        <charset val="134"/>
      </rPr>
      <t>:蛋白质35g/脂肪0g  /碳水53g  ≈ 358.5卡</t>
    </r>
    <rPh sb="0" eb="2">
      <t>de'yu</t>
    </rPh>
    <phoneticPr fontId="1" type="noConversion"/>
  </si>
  <si>
    <t xml:space="preserve">DXF        极意空                 </t>
    <rPh sb="5" eb="6">
      <t>yi</t>
    </rPh>
    <rPh sb="8" eb="9">
      <t>yu'din</t>
    </rPh>
    <phoneticPr fontId="1" type="noConversion"/>
  </si>
  <si>
    <t xml:space="preserve">Grandista  ROS巴达克              </t>
    <rPh sb="13" eb="14">
      <t>ba'da'ke</t>
    </rPh>
    <rPh sb="16" eb="17">
      <t>yu'din</t>
    </rPh>
    <phoneticPr fontId="1" type="noConversion"/>
  </si>
  <si>
    <t xml:space="preserve">龙珠Z  竞争对手  全功率弗利萨     </t>
    <rPh sb="0" eb="22">
      <t>bo's</t>
    </rPh>
    <phoneticPr fontId="1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</si>
  <si>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1" type="noConversion"/>
  </si>
  <si>
    <t>屁股</t>
    <rPh sb="0" eb="2">
      <t>pi'gi</t>
    </rPh>
    <phoneticPr fontId="1" type="noConversion"/>
  </si>
  <si>
    <t xml:space="preserve">海贼王      婚纱     女帝         </t>
    <rPh sb="0" eb="1">
      <t>long'zhulan'fabei'ji'teyu'din</t>
    </rPh>
    <phoneticPr fontId="1" type="noConversion"/>
  </si>
  <si>
    <t>质量/g</t>
    <rPh sb="0" eb="1">
      <t>zhi'liang</t>
    </rPh>
    <phoneticPr fontId="55" type="noConversion"/>
  </si>
  <si>
    <t>脂肪</t>
    <rPh sb="0" eb="1">
      <t>zhi'fang</t>
    </rPh>
    <phoneticPr fontId="55" type="noConversion"/>
  </si>
  <si>
    <t>碳水</t>
    <rPh sb="0" eb="1">
      <t>tan'shui</t>
    </rPh>
    <phoneticPr fontId="55" type="noConversion"/>
  </si>
  <si>
    <t>蛋白</t>
    <rPh sb="0" eb="1">
      <t>dan'bai</t>
    </rPh>
    <phoneticPr fontId="55" type="noConversion"/>
  </si>
  <si>
    <t>食物</t>
    <rPh sb="0" eb="1">
      <t>shi'wu</t>
    </rPh>
    <phoneticPr fontId="55" type="noConversion"/>
  </si>
  <si>
    <t>热量/kcal</t>
    <rPh sb="0" eb="1">
      <t>re'liang</t>
    </rPh>
    <phoneticPr fontId="55" type="noConversion"/>
  </si>
  <si>
    <t>热量计算</t>
    <rPh sb="0" eb="1">
      <t>re'liang'ji'suan</t>
    </rPh>
    <phoneticPr fontId="55" type="noConversion"/>
  </si>
  <si>
    <t>总热量</t>
    <rPh sb="0" eb="1">
      <t>zong're'liang</t>
    </rPh>
    <phoneticPr fontId="55" type="noConversion"/>
  </si>
  <si>
    <t>鸡胸肉:蛋白质19.4g/脂肪5g  /碳水2.5g  ≈ 101卡</t>
    <rPh sb="0" eb="1">
      <t>ji'xiong'rou</t>
    </rPh>
    <rPh sb="4" eb="5">
      <t>dan'bai'zhi</t>
    </rPh>
    <rPh sb="13" eb="14">
      <t>zhi'fang</t>
    </rPh>
    <rPh sb="20" eb="21">
      <t>tan'shui</t>
    </rPh>
    <rPh sb="33" eb="34">
      <t>ka</t>
    </rPh>
    <phoneticPr fontId="1" type="noConversion"/>
  </si>
  <si>
    <t>Grandista ROS 觉悟3桃红(已付) + 黑发悟空</t>
    <rPh sb="0" eb="2">
      <t>yi'daohei'fawu'kong</t>
    </rPh>
    <phoneticPr fontId="1" type="noConversion"/>
  </si>
  <si>
    <t>罗宾codeB 景品                    预定</t>
    <rPh sb="0" eb="1">
      <t>luo'bin</t>
    </rPh>
    <rPh sb="8" eb="9">
      <t>jin'pin</t>
    </rPh>
    <rPh sb="30" eb="31">
      <t>yu'din</t>
    </rPh>
    <phoneticPr fontId="1" type="noConversion"/>
  </si>
  <si>
    <t>蒲原</t>
    <rPh sb="0" eb="1">
      <t>pu'yuan</t>
    </rPh>
    <rPh sb="1" eb="2">
      <t>yuan</t>
    </rPh>
    <phoneticPr fontId="1" type="noConversion"/>
  </si>
  <si>
    <t>蒲原</t>
    <rPh sb="0" eb="1">
      <t>pu'yuan</t>
    </rPh>
    <phoneticPr fontId="1" type="noConversion"/>
  </si>
  <si>
    <t>景品  剧场 终极战士    布罗利     预定</t>
    <rPh sb="0" eb="1">
      <t>jin'pin</t>
    </rPh>
    <rPh sb="4" eb="5">
      <t>ju'chang</t>
    </rPh>
    <rPh sb="7" eb="8">
      <t>zhong'ji'zhan'shi</t>
    </rPh>
    <rPh sb="15" eb="16">
      <t>bu'luo'li</t>
    </rPh>
    <rPh sb="23" eb="24">
      <t>yu'din</t>
    </rPh>
    <phoneticPr fontId="1" type="noConversion"/>
  </si>
  <si>
    <t>景品  剧场 终极战士    孙悟空     预定</t>
    <rPh sb="0" eb="1">
      <t>jin'pin</t>
    </rPh>
    <rPh sb="4" eb="5">
      <t>ju'chang</t>
    </rPh>
    <rPh sb="7" eb="8">
      <t>zhong'ji'zhan'shi</t>
    </rPh>
    <rPh sb="15" eb="16">
      <t>sun'wu'kong</t>
    </rPh>
    <rPh sb="23" eb="24">
      <t>yu'din</t>
    </rPh>
    <phoneticPr fontId="1" type="noConversion"/>
  </si>
  <si>
    <t>景品  剧场 终极战士    贝吉塔     预定</t>
    <rPh sb="0" eb="1">
      <t>jin'pin</t>
    </rPh>
    <rPh sb="4" eb="5">
      <t>ju'chang</t>
    </rPh>
    <rPh sb="7" eb="8">
      <t>zhong'ji'zhan'shi</t>
    </rPh>
    <rPh sb="15" eb="16">
      <t>bei'ji'ta</t>
    </rPh>
    <rPh sb="23" eb="24">
      <t>yu'din</t>
    </rPh>
    <phoneticPr fontId="1" type="noConversion"/>
  </si>
  <si>
    <t xml:space="preserve">魅力闪光    峰不二子              </t>
    <rPh sb="0" eb="1">
      <t>long'zhulan'fabei'ji'teyu'din</t>
    </rPh>
    <phoneticPr fontId="1" type="noConversion"/>
  </si>
  <si>
    <t>黑曼巴  氮气宙斯</t>
    <rPh sb="0" eb="1">
      <t>hei'man'ba</t>
    </rPh>
    <rPh sb="7" eb="8">
      <t>zhou'si</t>
    </rPh>
    <phoneticPr fontId="1" type="noConversion"/>
  </si>
  <si>
    <t xml:space="preserve">GROS   佐助                       </t>
    <rPh sb="0" eb="1">
      <t>long'zhulan'fabei'ji'teyu'din</t>
    </rPh>
    <phoneticPr fontId="1" type="noConversion"/>
  </si>
  <si>
    <t xml:space="preserve">GROS  终极自在极意功   悟空       </t>
    <rPh sb="0" eb="1">
      <t>long'zhulan'fabei'ji'teyu'din</t>
    </rPh>
    <phoneticPr fontId="1" type="noConversion"/>
  </si>
  <si>
    <t>FDS   海贼王    蕾玖</t>
    <rPh sb="0" eb="1">
      <t>lei'jiu</t>
    </rPh>
    <phoneticPr fontId="1" type="noConversion"/>
  </si>
  <si>
    <t>PI 新52超人</t>
    <phoneticPr fontId="1" type="noConversion"/>
  </si>
  <si>
    <t>2018.09</t>
    <phoneticPr fontId="1" type="noConversion"/>
  </si>
  <si>
    <t xml:space="preserve">HG     魔神Z铁甲万能侠            </t>
    <phoneticPr fontId="1" type="noConversion"/>
  </si>
  <si>
    <t xml:space="preserve">龙珠TV      腾云小悟空            </t>
    <rPh sb="0" eb="1">
      <t>long'zhulan'fabei'ji'teyu'din</t>
    </rPh>
    <phoneticPr fontId="1" type="noConversion"/>
  </si>
  <si>
    <t xml:space="preserve">GROS   卡卡西                     </t>
    <rPh sb="0" eb="1">
      <t>long'zhulan'fabei'ji'teyu'din</t>
    </rPh>
    <phoneticPr fontId="1" type="noConversion"/>
  </si>
  <si>
    <t>玩模主义</t>
    <rPh sb="0" eb="2">
      <t>wan'mo</t>
    </rPh>
    <phoneticPr fontId="1" type="noConversion"/>
  </si>
  <si>
    <t xml:space="preserve">1/6         钢铁奥特曼            </t>
    <rPh sb="0" eb="2">
      <t>gang'tie</t>
    </rPh>
    <phoneticPr fontId="1" type="noConversion"/>
  </si>
  <si>
    <t xml:space="preserve">黑曼巴 L红蜘蛛                    </t>
    <rPh sb="0" eb="1">
      <t>hei'man'ba</t>
    </rPh>
    <rPh sb="5" eb="6">
      <t>hong'zhi'zhu</t>
    </rPh>
    <phoneticPr fontId="1" type="noConversion"/>
  </si>
  <si>
    <t>御模道     1/6 赛文               预定</t>
    <rPh sb="0" eb="1">
      <t>yu'mo'da</t>
    </rPh>
    <phoneticPr fontId="1" type="noConversion"/>
  </si>
  <si>
    <t>2018.10</t>
    <phoneticPr fontId="1" type="noConversion"/>
  </si>
  <si>
    <t>BWFC 特兰克斯 未来                预定</t>
    <phoneticPr fontId="1" type="noConversion"/>
  </si>
  <si>
    <t>BWFC 黑悟空 扎马斯                预定</t>
    <phoneticPr fontId="1" type="noConversion"/>
  </si>
  <si>
    <t>BWFC 佛利萨 第2形态               预定</t>
    <phoneticPr fontId="1" type="noConversion"/>
  </si>
  <si>
    <t>蒲原</t>
  </si>
  <si>
    <t>BWFC 小悟空 童年                  预定</t>
    <phoneticPr fontId="1" type="noConversion"/>
  </si>
  <si>
    <t>BWFC 贝吉塔 比达                  预定</t>
    <phoneticPr fontId="1" type="noConversion"/>
  </si>
  <si>
    <t xml:space="preserve">HG     魔神Z大魔神                </t>
    <phoneticPr fontId="1" type="noConversion"/>
  </si>
  <si>
    <t>BWFC 孙悟空 打伞修行              预定</t>
    <phoneticPr fontId="1" type="noConversion"/>
  </si>
  <si>
    <t>BWFC 比克 短笛                    预定</t>
    <phoneticPr fontId="1" type="noConversion"/>
  </si>
  <si>
    <t>BWFC 人造人 17号                  预定</t>
    <phoneticPr fontId="1" type="noConversion"/>
  </si>
  <si>
    <t>BWFC 孙悟空 军装                  预定</t>
    <phoneticPr fontId="1" type="noConversion"/>
  </si>
  <si>
    <t>BWFC 山治                         预定</t>
    <phoneticPr fontId="1" type="noConversion"/>
  </si>
  <si>
    <t>BWFC 海侠 甚平                    预定</t>
    <phoneticPr fontId="1" type="noConversion"/>
  </si>
  <si>
    <t xml:space="preserve">龙珠GT    贝吉塔超4               预定 </t>
    <rPh sb="0" eb="1">
      <t>long'zh</t>
    </rPh>
    <phoneticPr fontId="1" type="noConversion"/>
  </si>
  <si>
    <t>变形金刚封绘集</t>
    <rPh sb="0" eb="2">
      <t>bian'xi</t>
    </rPh>
    <phoneticPr fontId="1" type="noConversion"/>
  </si>
  <si>
    <t>BWFC 卡塔库栗 卡二                预定</t>
    <phoneticPr fontId="1" type="noConversion"/>
  </si>
  <si>
    <t xml:space="preserve">Grandista  索隆                   预定           </t>
    <phoneticPr fontId="1" type="noConversion"/>
  </si>
  <si>
    <t xml:space="preserve">Grandista  山治                   预定           </t>
    <phoneticPr fontId="1" type="noConversion"/>
  </si>
  <si>
    <t xml:space="preserve">BOS         超赛悟空              </t>
    <rPh sb="0" eb="1">
      <t>long'zhulan'fabei'ji'teyu'din</t>
    </rPh>
    <phoneticPr fontId="1" type="noConversion"/>
  </si>
  <si>
    <t xml:space="preserve">闪光魅力    兰琪                  </t>
    <rPh sb="0" eb="1">
      <t>shan'guangyu'din</t>
    </rPh>
    <phoneticPr fontId="1" type="noConversion"/>
  </si>
  <si>
    <t xml:space="preserve">GROS        悟饭                  </t>
    <rPh sb="0" eb="14">
      <t>bo's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</si>
</sst>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4"/>
      <charset val="134"/>
    </font>
    <font>
      <sz val="16"/>
      <color indexed="56"/>
      <name val="黑体"/>
      <family val="3"/>
      <charset val="134"/>
    </font>
    <font>
      <sz val="18"/>
      <color indexed="10"/>
      <name val="Helvetica Neue"/>
      <family val="2"/>
    </font>
    <font>
      <u/>
      <sz val="12"/>
      <color theme="10"/>
      <name val="DengXian"/>
      <family val="4"/>
      <charset val="134"/>
      <scheme val="minor"/>
    </font>
    <font>
      <sz val="16"/>
      <color theme="1"/>
      <name val="DengXian"/>
      <family val="4"/>
      <charset val="134"/>
      <scheme val="minor"/>
    </font>
    <font>
      <sz val="16"/>
      <color rgb="FFFF0000"/>
      <name val="Abadi MT Condensed Extra Bold"/>
      <family val="2"/>
    </font>
    <font>
      <sz val="14"/>
      <color theme="1"/>
      <name val="DengXian"/>
      <family val="4"/>
      <charset val="134"/>
      <scheme val="minor"/>
    </font>
    <font>
      <sz val="14"/>
      <color theme="9" tint="-0.499984740745262"/>
      <name val="DengXian"/>
      <family val="4"/>
      <charset val="134"/>
      <scheme val="minor"/>
    </font>
    <font>
      <b/>
      <sz val="16"/>
      <color theme="1"/>
      <name val="华文仿宋"/>
      <family val="1"/>
      <charset val="134"/>
    </font>
    <font>
      <b/>
      <sz val="16"/>
      <color rgb="FF333333"/>
      <name val="华文仿宋"/>
      <family val="1"/>
      <charset val="134"/>
    </font>
    <font>
      <sz val="22"/>
      <color theme="1"/>
      <name val="DengXian"/>
      <family val="4"/>
      <charset val="134"/>
      <scheme val="minor"/>
    </font>
    <font>
      <u/>
      <sz val="14"/>
      <color theme="9" tint="-0.499984740745262"/>
      <name val="DengXian"/>
      <family val="4"/>
      <charset val="134"/>
      <scheme val="minor"/>
    </font>
    <font>
      <sz val="72"/>
      <color rgb="FFFF0000"/>
      <name val="DengXian"/>
      <family val="4"/>
      <charset val="134"/>
      <scheme val="minor"/>
    </font>
    <font>
      <sz val="24"/>
      <color theme="4" tint="-0.499984740745262"/>
      <name val="DengXian"/>
      <family val="4"/>
      <charset val="134"/>
      <scheme val="minor"/>
    </font>
    <font>
      <sz val="22"/>
      <color theme="7" tint="-0.499984740745262"/>
      <name val="DengXian"/>
      <family val="4"/>
      <charset val="134"/>
      <scheme val="minor"/>
    </font>
    <font>
      <sz val="14"/>
      <color theme="4"/>
      <name val="DengXian"/>
      <family val="4"/>
      <charset val="134"/>
      <scheme val="minor"/>
    </font>
    <font>
      <sz val="14"/>
      <color theme="9"/>
      <name val="DengXian"/>
      <family val="4"/>
      <charset val="134"/>
      <scheme val="minor"/>
    </font>
    <font>
      <sz val="14"/>
      <color rgb="FFFF0000"/>
      <name val="Microsoft YaHei"/>
      <family val="2"/>
      <charset val="134"/>
    </font>
    <font>
      <sz val="14"/>
      <color rgb="FFFF0000"/>
      <name val="DengXian"/>
      <family val="4"/>
      <charset val="134"/>
      <scheme val="minor"/>
    </font>
    <font>
      <sz val="14"/>
      <color theme="2" tint="-0.89999084444715716"/>
      <name val="DengXian"/>
      <family val="4"/>
      <charset val="134"/>
      <scheme val="minor"/>
    </font>
    <font>
      <sz val="14"/>
      <color theme="7" tint="-0.499984740745262"/>
      <name val="Helvetica Neue"/>
      <family val="2"/>
    </font>
    <font>
      <b/>
      <sz val="16"/>
      <color rgb="FF002060"/>
      <name val="华文仿宋"/>
      <family val="1"/>
      <charset val="134"/>
    </font>
    <font>
      <sz val="14"/>
      <color rgb="FFFF0000"/>
      <name val="Helvetica Neue"/>
      <family val="2"/>
    </font>
    <font>
      <b/>
      <sz val="16"/>
      <color rgb="FFFF0000"/>
      <name val="华文仿宋"/>
      <family val="1"/>
      <charset val="134"/>
    </font>
    <font>
      <sz val="14"/>
      <color rgb="FF0070C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  <font>
      <sz val="24"/>
      <color theme="1"/>
      <name val="DengXian"/>
      <family val="4"/>
      <charset val="134"/>
      <scheme val="minor"/>
    </font>
    <font>
      <sz val="16"/>
      <color rgb="FF0070C0"/>
      <name val="DengXian"/>
      <family val="4"/>
      <charset val="134"/>
      <scheme val="minor"/>
    </font>
    <font>
      <sz val="15"/>
      <color rgb="FF262626"/>
      <name val="Helvetica Neue"/>
      <family val="2"/>
    </font>
    <font>
      <sz val="16"/>
      <color rgb="FFFF0000"/>
      <name val="DengXian"/>
      <family val="4"/>
      <charset val="134"/>
      <scheme val="minor"/>
    </font>
    <font>
      <sz val="16"/>
      <color theme="4" tint="-0.499984740745262"/>
      <name val="DengXian"/>
      <family val="4"/>
      <charset val="134"/>
      <scheme val="minor"/>
    </font>
    <font>
      <sz val="18"/>
      <color theme="4" tint="-0.499984740745262"/>
      <name val="DengXian"/>
      <family val="4"/>
      <charset val="134"/>
      <scheme val="minor"/>
    </font>
    <font>
      <sz val="16"/>
      <color theme="8"/>
      <name val="DengXian"/>
      <family val="4"/>
      <charset val="134"/>
      <scheme val="minor"/>
    </font>
    <font>
      <sz val="22"/>
      <color rgb="FFFF000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3C3C3C"/>
      <name val="仿宋"/>
      <family val="3"/>
      <charset val="134"/>
    </font>
    <font>
      <sz val="18"/>
      <color rgb="FFFF0000"/>
      <name val="仿宋"/>
      <family val="3"/>
      <charset val="134"/>
    </font>
    <font>
      <sz val="18"/>
      <color theme="1"/>
      <name val="DengXian"/>
      <family val="4"/>
      <charset val="134"/>
      <scheme val="minor"/>
    </font>
    <font>
      <sz val="18"/>
      <color rgb="FFFF0000"/>
      <name val="DengXian"/>
      <family val="4"/>
      <charset val="134"/>
      <scheme val="minor"/>
    </font>
    <font>
      <u/>
      <sz val="14"/>
      <color rgb="FFFF0000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12"/>
      <color rgb="FFFF0000"/>
      <name val="DengXian"/>
      <family val="4"/>
      <charset val="134"/>
      <scheme val="minor"/>
    </font>
    <font>
      <b/>
      <sz val="16"/>
      <color rgb="FF000000"/>
      <name val="Microsoft YaHei"/>
      <family val="2"/>
      <charset val="134"/>
    </font>
    <font>
      <sz val="26"/>
      <color rgb="FFFF0000"/>
      <name val="黑体"/>
      <family val="3"/>
      <charset val="134"/>
    </font>
    <font>
      <sz val="18"/>
      <color theme="7" tint="-0.499984740745262"/>
      <name val="DengXian"/>
      <family val="4"/>
      <charset val="134"/>
      <scheme val="minor"/>
    </font>
    <font>
      <b/>
      <sz val="18"/>
      <color rgb="FFFF0000"/>
      <name val="Helvetica Neue"/>
      <family val="2"/>
    </font>
    <font>
      <b/>
      <sz val="16"/>
      <color theme="9" tint="-0.499984740745262"/>
      <name val="华文仿宋"/>
      <family val="1"/>
      <charset val="134"/>
    </font>
    <font>
      <sz val="30"/>
      <color rgb="FFFF0000"/>
      <name val="DengXian"/>
      <family val="4"/>
      <charset val="134"/>
      <scheme val="minor"/>
    </font>
    <font>
      <sz val="36"/>
      <color theme="9" tint="-0.499984740745262"/>
      <name val="DengXian"/>
      <family val="4"/>
      <charset val="134"/>
      <scheme val="minor"/>
    </font>
    <font>
      <sz val="18"/>
      <color theme="8"/>
      <name val="DengXian"/>
      <family val="4"/>
      <charset val="134"/>
      <scheme val="minor"/>
    </font>
    <font>
      <sz val="28"/>
      <color rgb="FFFF0000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6"/>
      <color rgb="FF333333"/>
      <name val="Microsoft YaHei"/>
      <family val="2"/>
      <charset val="134"/>
    </font>
    <font>
      <sz val="9"/>
      <name val="DengXian"/>
      <family val="4"/>
      <charset val="134"/>
      <scheme val="minor"/>
    </font>
    <font>
      <sz val="18"/>
      <color rgb="FFC00000"/>
      <name val="DengXian"/>
      <family val="4"/>
      <charset val="134"/>
      <scheme val="minor"/>
    </font>
    <font>
      <sz val="18"/>
      <color theme="9" tint="-0.249977111117893"/>
      <name val="DengXian"/>
      <family val="4"/>
      <charset val="134"/>
      <scheme val="minor"/>
    </font>
    <font>
      <b/>
      <sz val="16"/>
      <color rgb="FF002060"/>
      <name val="STFangsong"/>
      <family val="1"/>
      <charset val="134"/>
    </font>
    <font>
      <sz val="18"/>
      <color theme="5"/>
      <name val="DengXian"/>
      <family val="4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8D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5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0" applyFont="1"/>
    <xf numFmtId="0" fontId="0" fillId="0" borderId="0" xfId="0" applyAlignment="1">
      <alignment horizontal="center" wrapText="1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8" fillId="0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wrapText="1"/>
    </xf>
    <xf numFmtId="0" fontId="13" fillId="3" borderId="0" xfId="0" applyFont="1" applyFill="1" applyBorder="1" applyAlignment="1">
      <alignment wrapText="1"/>
    </xf>
    <xf numFmtId="0" fontId="13" fillId="3" borderId="4" xfId="0" applyFont="1" applyFill="1" applyBorder="1" applyAlignment="1">
      <alignment wrapText="1"/>
    </xf>
    <xf numFmtId="0" fontId="14" fillId="4" borderId="5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  <xf numFmtId="0" fontId="14" fillId="4" borderId="0" xfId="0" applyFont="1" applyFill="1" applyBorder="1" applyAlignment="1">
      <alignment horizontal="center" wrapText="1"/>
    </xf>
    <xf numFmtId="0" fontId="15" fillId="0" borderId="0" xfId="0" applyFont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9" fillId="2" borderId="6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center" wrapText="1"/>
    </xf>
    <xf numFmtId="0" fontId="17" fillId="3" borderId="14" xfId="0" applyFont="1" applyFill="1" applyBorder="1" applyAlignment="1">
      <alignment horizontal="center" wrapText="1"/>
    </xf>
    <xf numFmtId="0" fontId="18" fillId="5" borderId="14" xfId="0" applyFont="1" applyFill="1" applyBorder="1" applyAlignment="1">
      <alignment horizontal="center" wrapText="1"/>
    </xf>
    <xf numFmtId="0" fontId="19" fillId="5" borderId="15" xfId="0" applyFont="1" applyFill="1" applyBorder="1" applyAlignment="1">
      <alignment horizontal="center" wrapText="1"/>
    </xf>
    <xf numFmtId="0" fontId="20" fillId="6" borderId="14" xfId="0" applyFont="1" applyFill="1" applyBorder="1" applyAlignment="1">
      <alignment horizontal="center" wrapText="1"/>
    </xf>
    <xf numFmtId="0" fontId="20" fillId="6" borderId="15" xfId="0" applyFont="1" applyFill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9" fillId="2" borderId="17" xfId="0" applyFont="1" applyFill="1" applyBorder="1" applyAlignment="1">
      <alignment horizontal="left" vertical="center"/>
    </xf>
    <xf numFmtId="0" fontId="21" fillId="7" borderId="18" xfId="0" applyFont="1" applyFill="1" applyBorder="1" applyAlignment="1">
      <alignment horizontal="center"/>
    </xf>
    <xf numFmtId="0" fontId="22" fillId="3" borderId="19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left" vertical="center"/>
    </xf>
    <xf numFmtId="0" fontId="22" fillId="3" borderId="20" xfId="0" applyFont="1" applyFill="1" applyBorder="1" applyAlignment="1">
      <alignment horizontal="left" vertical="center"/>
    </xf>
    <xf numFmtId="0" fontId="22" fillId="3" borderId="7" xfId="0" applyFont="1" applyFill="1" applyBorder="1" applyAlignment="1">
      <alignment horizontal="left" vertical="center"/>
    </xf>
    <xf numFmtId="0" fontId="23" fillId="8" borderId="18" xfId="0" applyFont="1" applyFill="1" applyBorder="1" applyAlignment="1">
      <alignment horizontal="center"/>
    </xf>
    <xf numFmtId="0" fontId="23" fillId="8" borderId="14" xfId="0" applyFont="1" applyFill="1" applyBorder="1" applyAlignment="1">
      <alignment horizontal="center"/>
    </xf>
    <xf numFmtId="0" fontId="5" fillId="0" borderId="0" xfId="0" applyFont="1" applyAlignment="1"/>
    <xf numFmtId="0" fontId="24" fillId="3" borderId="8" xfId="0" applyFont="1" applyFill="1" applyBorder="1" applyAlignment="1">
      <alignment horizontal="left" vertical="center"/>
    </xf>
    <xf numFmtId="0" fontId="17" fillId="3" borderId="21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0" fontId="25" fillId="10" borderId="7" xfId="0" applyFont="1" applyFill="1" applyBorder="1" applyAlignment="1" applyProtection="1">
      <alignment horizontal="center" wrapText="1"/>
    </xf>
    <xf numFmtId="0" fontId="26" fillId="10" borderId="9" xfId="0" applyFont="1" applyFill="1" applyBorder="1" applyAlignment="1">
      <alignment horizontal="center" wrapText="1"/>
    </xf>
    <xf numFmtId="0" fontId="26" fillId="10" borderId="10" xfId="0" applyFont="1" applyFill="1" applyBorder="1" applyAlignment="1">
      <alignment horizontal="center" wrapText="1"/>
    </xf>
    <xf numFmtId="0" fontId="27" fillId="0" borderId="0" xfId="0" applyFont="1"/>
    <xf numFmtId="0" fontId="28" fillId="10" borderId="8" xfId="0" applyFont="1" applyFill="1" applyBorder="1" applyAlignment="1">
      <alignment vertical="center"/>
    </xf>
    <xf numFmtId="0" fontId="28" fillId="10" borderId="6" xfId="0" applyFont="1" applyFill="1" applyBorder="1" applyAlignment="1">
      <alignment vertical="center"/>
    </xf>
    <xf numFmtId="0" fontId="28" fillId="10" borderId="2" xfId="0" applyFont="1" applyFill="1" applyBorder="1" applyAlignment="1">
      <alignment vertical="center"/>
    </xf>
    <xf numFmtId="0" fontId="29" fillId="0" borderId="0" xfId="0" applyFont="1"/>
    <xf numFmtId="0" fontId="30" fillId="2" borderId="3" xfId="0" applyFont="1" applyFill="1" applyBorder="1" applyAlignment="1">
      <alignment horizontal="center" vertical="center" wrapText="1"/>
    </xf>
    <xf numFmtId="0" fontId="31" fillId="2" borderId="8" xfId="0" applyFont="1" applyFill="1" applyBorder="1" applyAlignment="1">
      <alignment horizontal="left" vertical="center"/>
    </xf>
    <xf numFmtId="0" fontId="32" fillId="2" borderId="3" xfId="0" applyFont="1" applyFill="1" applyBorder="1" applyAlignment="1">
      <alignment vertical="center"/>
    </xf>
    <xf numFmtId="0" fontId="33" fillId="2" borderId="3" xfId="0" applyFont="1" applyFill="1" applyBorder="1" applyAlignment="1">
      <alignment vertical="center"/>
    </xf>
    <xf numFmtId="0" fontId="34" fillId="4" borderId="3" xfId="0" applyFont="1" applyFill="1" applyBorder="1" applyAlignment="1">
      <alignment horizontal="center" vertical="center"/>
    </xf>
    <xf numFmtId="0" fontId="0" fillId="5" borderId="0" xfId="0" applyFill="1"/>
    <xf numFmtId="49" fontId="35" fillId="0" borderId="0" xfId="0" applyNumberFormat="1" applyFont="1" applyAlignment="1">
      <alignment vertical="center"/>
    </xf>
    <xf numFmtId="0" fontId="36" fillId="0" borderId="0" xfId="0" applyFont="1"/>
    <xf numFmtId="49" fontId="35" fillId="0" borderId="0" xfId="0" applyNumberFormat="1" applyFont="1" applyAlignment="1">
      <alignment vertical="center" wrapText="1"/>
    </xf>
    <xf numFmtId="0" fontId="35" fillId="0" borderId="0" xfId="0" applyFont="1"/>
    <xf numFmtId="0" fontId="35" fillId="0" borderId="0" xfId="0" applyNumberFormat="1" applyFont="1" applyAlignment="1">
      <alignment vertical="center" wrapText="1"/>
    </xf>
    <xf numFmtId="176" fontId="35" fillId="0" borderId="0" xfId="0" applyNumberFormat="1" applyFont="1" applyAlignment="1">
      <alignment vertical="center" wrapText="1"/>
    </xf>
    <xf numFmtId="176" fontId="37" fillId="2" borderId="0" xfId="0" applyNumberFormat="1" applyFont="1" applyFill="1" applyAlignment="1">
      <alignment vertical="center" wrapText="1"/>
    </xf>
    <xf numFmtId="176" fontId="38" fillId="0" borderId="0" xfId="0" applyNumberFormat="1" applyFont="1"/>
    <xf numFmtId="176" fontId="39" fillId="2" borderId="0" xfId="0" applyNumberFormat="1" applyFont="1" applyFill="1"/>
    <xf numFmtId="176" fontId="39" fillId="0" borderId="0" xfId="0" applyNumberFormat="1" applyFont="1"/>
    <xf numFmtId="49" fontId="35" fillId="11" borderId="0" xfId="0" applyNumberFormat="1" applyFont="1" applyFill="1" applyAlignment="1">
      <alignment vertical="center"/>
    </xf>
    <xf numFmtId="0" fontId="40" fillId="2" borderId="3" xfId="1" applyFont="1" applyFill="1" applyBorder="1" applyAlignment="1">
      <alignment horizontal="center" vertical="center" wrapText="1"/>
    </xf>
    <xf numFmtId="0" fontId="34" fillId="0" borderId="0" xfId="0" applyFont="1" applyAlignment="1">
      <alignment horizontal="left" wrapText="1"/>
    </xf>
    <xf numFmtId="49" fontId="35" fillId="0" borderId="0" xfId="0" applyNumberFormat="1" applyFont="1" applyFill="1" applyAlignment="1">
      <alignment vertical="center"/>
    </xf>
    <xf numFmtId="0" fontId="38" fillId="0" borderId="0" xfId="0" applyFont="1"/>
    <xf numFmtId="0" fontId="41" fillId="0" borderId="0" xfId="0" applyFont="1"/>
    <xf numFmtId="0" fontId="39" fillId="0" borderId="0" xfId="0" applyFont="1"/>
    <xf numFmtId="0" fontId="42" fillId="0" borderId="0" xfId="0" applyFont="1"/>
    <xf numFmtId="0" fontId="43" fillId="0" borderId="0" xfId="0" applyFont="1"/>
    <xf numFmtId="0" fontId="53" fillId="2" borderId="0" xfId="0" applyFont="1" applyFill="1" applyAlignment="1">
      <alignment horizontal="center"/>
    </xf>
    <xf numFmtId="0" fontId="53" fillId="2" borderId="0" xfId="0" applyNumberFormat="1" applyFont="1" applyFill="1" applyAlignment="1">
      <alignment horizontal="center" vertical="center"/>
    </xf>
    <xf numFmtId="176" fontId="35" fillId="11" borderId="0" xfId="0" applyNumberFormat="1" applyFont="1" applyFill="1" applyAlignment="1">
      <alignment horizontal="left" vertical="center"/>
    </xf>
    <xf numFmtId="176" fontId="38" fillId="0" borderId="0" xfId="0" applyNumberFormat="1" applyFont="1" applyAlignment="1">
      <alignment horizontal="left" vertical="center"/>
    </xf>
    <xf numFmtId="176" fontId="39" fillId="0" borderId="0" xfId="0" applyNumberFormat="1" applyFont="1" applyAlignment="1">
      <alignment horizontal="left" vertical="center"/>
    </xf>
    <xf numFmtId="176" fontId="38" fillId="0" borderId="0" xfId="0" applyNumberFormat="1" applyFont="1" applyAlignment="1">
      <alignment horizontal="left"/>
    </xf>
    <xf numFmtId="176" fontId="38" fillId="0" borderId="0" xfId="0" applyNumberFormat="1" applyFont="1" applyFill="1" applyAlignment="1">
      <alignment horizontal="left" vertical="center"/>
    </xf>
    <xf numFmtId="0" fontId="30" fillId="0" borderId="0" xfId="0" applyFont="1"/>
    <xf numFmtId="0" fontId="0" fillId="0" borderId="0" xfId="0" applyFont="1"/>
    <xf numFmtId="0" fontId="24" fillId="11" borderId="0" xfId="0" applyFont="1" applyFill="1" applyAlignment="1">
      <alignment horizontal="left" vertical="center"/>
    </xf>
    <xf numFmtId="0" fontId="56" fillId="0" borderId="0" xfId="0" applyFont="1"/>
    <xf numFmtId="0" fontId="57" fillId="0" borderId="0" xfId="0" applyFont="1"/>
    <xf numFmtId="0" fontId="11" fillId="11" borderId="0" xfId="0" applyFont="1" applyFill="1"/>
    <xf numFmtId="0" fontId="38" fillId="0" borderId="0" xfId="0" applyFont="1" applyAlignment="1">
      <alignment horizontal="left"/>
    </xf>
    <xf numFmtId="0" fontId="38" fillId="0" borderId="0" xfId="0" applyFont="1" applyAlignment="1">
      <alignment horizontal="right"/>
    </xf>
    <xf numFmtId="0" fontId="39" fillId="0" borderId="0" xfId="0" applyFont="1" applyAlignment="1">
      <alignment horizontal="right"/>
    </xf>
    <xf numFmtId="0" fontId="5" fillId="2" borderId="0" xfId="0" applyFont="1" applyFill="1"/>
    <xf numFmtId="0" fontId="7" fillId="2" borderId="0" xfId="0" applyFont="1" applyFill="1"/>
    <xf numFmtId="0" fontId="59" fillId="3" borderId="0" xfId="0" applyFont="1" applyFill="1"/>
    <xf numFmtId="0" fontId="38" fillId="5" borderId="0" xfId="0" applyFont="1" applyFill="1" applyAlignment="1">
      <alignment horizontal="center" vertical="center"/>
    </xf>
    <xf numFmtId="176" fontId="35" fillId="0" borderId="0" xfId="0" applyNumberFormat="1" applyFont="1" applyFill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22" fillId="3" borderId="5" xfId="0" applyFont="1" applyFill="1" applyBorder="1" applyAlignment="1">
      <alignment horizontal="left" vertical="center"/>
    </xf>
    <xf numFmtId="0" fontId="22" fillId="3" borderId="8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48" fillId="3" borderId="7" xfId="0" applyFont="1" applyFill="1" applyBorder="1" applyAlignment="1">
      <alignment horizontal="center" vertical="center" wrapText="1"/>
    </xf>
    <xf numFmtId="0" fontId="48" fillId="3" borderId="9" xfId="0" applyFont="1" applyFill="1" applyBorder="1" applyAlignment="1">
      <alignment horizontal="center" vertical="center" wrapText="1"/>
    </xf>
    <xf numFmtId="0" fontId="48" fillId="3" borderId="10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46" fillId="7" borderId="20" xfId="0" applyFont="1" applyFill="1" applyBorder="1" applyAlignment="1">
      <alignment horizontal="center" vertical="center" wrapText="1"/>
    </xf>
    <xf numFmtId="0" fontId="46" fillId="7" borderId="22" xfId="0" applyFont="1" applyFill="1" applyBorder="1" applyAlignment="1">
      <alignment horizontal="center" vertical="center" wrapText="1"/>
    </xf>
    <xf numFmtId="0" fontId="46" fillId="7" borderId="16" xfId="0" applyFont="1" applyFill="1" applyBorder="1" applyAlignment="1">
      <alignment horizontal="center" vertical="center" wrapText="1"/>
    </xf>
    <xf numFmtId="0" fontId="47" fillId="8" borderId="20" xfId="0" applyFont="1" applyFill="1" applyBorder="1" applyAlignment="1">
      <alignment horizontal="center" vertical="center"/>
    </xf>
    <xf numFmtId="0" fontId="47" fillId="8" borderId="16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left" vertical="center"/>
    </xf>
    <xf numFmtId="0" fontId="22" fillId="3" borderId="6" xfId="0" applyFont="1" applyFill="1" applyBorder="1" applyAlignment="1">
      <alignment horizontal="left" vertical="center"/>
    </xf>
    <xf numFmtId="0" fontId="44" fillId="4" borderId="5" xfId="0" applyFont="1" applyFill="1" applyBorder="1" applyAlignment="1">
      <alignment horizontal="center"/>
    </xf>
    <xf numFmtId="0" fontId="44" fillId="4" borderId="8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left" vertical="center"/>
    </xf>
    <xf numFmtId="0" fontId="18" fillId="4" borderId="8" xfId="0" applyFont="1" applyFill="1" applyBorder="1" applyAlignment="1">
      <alignment horizontal="left" vertical="center"/>
    </xf>
    <xf numFmtId="0" fontId="18" fillId="4" borderId="5" xfId="0" applyFont="1" applyFill="1" applyBorder="1" applyAlignment="1">
      <alignment horizontal="left"/>
    </xf>
    <xf numFmtId="0" fontId="18" fillId="4" borderId="8" xfId="0" applyFont="1" applyFill="1" applyBorder="1" applyAlignment="1">
      <alignment horizontal="left"/>
    </xf>
    <xf numFmtId="0" fontId="39" fillId="5" borderId="0" xfId="0" applyFont="1" applyFill="1" applyAlignment="1">
      <alignment horizontal="center" vertical="center" wrapText="1"/>
    </xf>
    <xf numFmtId="0" fontId="49" fillId="0" borderId="0" xfId="0" applyFont="1" applyAlignment="1">
      <alignment horizontal="left" vertical="top" wrapText="1"/>
    </xf>
    <xf numFmtId="0" fontId="14" fillId="4" borderId="5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50" fillId="12" borderId="5" xfId="0" applyFont="1" applyFill="1" applyBorder="1" applyAlignment="1">
      <alignment horizontal="center" vertical="center" wrapText="1"/>
    </xf>
    <xf numFmtId="0" fontId="50" fillId="12" borderId="13" xfId="0" applyFont="1" applyFill="1" applyBorder="1" applyAlignment="1">
      <alignment horizontal="center" vertical="center" wrapText="1"/>
    </xf>
    <xf numFmtId="0" fontId="50" fillId="12" borderId="8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52" fillId="14" borderId="3" xfId="0" applyFont="1" applyFill="1" applyBorder="1" applyAlignment="1">
      <alignment horizontal="center"/>
    </xf>
    <xf numFmtId="0" fontId="39" fillId="14" borderId="3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7" fillId="15" borderId="7" xfId="0" applyFont="1" applyFill="1" applyBorder="1" applyAlignment="1">
      <alignment horizontal="center" vertical="center"/>
    </xf>
    <xf numFmtId="0" fontId="27" fillId="15" borderId="10" xfId="0" applyFont="1" applyFill="1" applyBorder="1" applyAlignment="1">
      <alignment horizontal="center" vertical="center"/>
    </xf>
    <xf numFmtId="0" fontId="5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7" fillId="3" borderId="7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42" fillId="4" borderId="5" xfId="0" applyFont="1" applyFill="1" applyBorder="1" applyAlignment="1">
      <alignment horizontal="left" vertical="center" wrapText="1"/>
    </xf>
    <xf numFmtId="0" fontId="42" fillId="4" borderId="8" xfId="0" applyFont="1" applyFill="1" applyBorder="1" applyAlignment="1">
      <alignment horizontal="left" vertical="center" wrapText="1"/>
    </xf>
    <xf numFmtId="0" fontId="33" fillId="13" borderId="7" xfId="0" applyFont="1" applyFill="1" applyBorder="1" applyAlignment="1">
      <alignment horizontal="center" vertical="center" wrapText="1"/>
    </xf>
    <xf numFmtId="0" fontId="33" fillId="13" borderId="10" xfId="0" applyFont="1" applyFill="1" applyBorder="1" applyAlignment="1">
      <alignment horizontal="center" vertical="center" wrapText="1"/>
    </xf>
    <xf numFmtId="0" fontId="39" fillId="4" borderId="7" xfId="0" applyFont="1" applyFill="1" applyBorder="1" applyAlignment="1">
      <alignment horizontal="left" vertical="center" wrapText="1"/>
    </xf>
    <xf numFmtId="0" fontId="39" fillId="4" borderId="9" xfId="0" applyFont="1" applyFill="1" applyBorder="1" applyAlignment="1">
      <alignment horizontal="left" vertical="center" wrapText="1"/>
    </xf>
    <xf numFmtId="0" fontId="39" fillId="4" borderId="10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center"/>
    </xf>
    <xf numFmtId="0" fontId="14" fillId="2" borderId="8" xfId="0" applyFont="1" applyFill="1" applyBorder="1" applyAlignment="1">
      <alignment horizontal="left" vertical="center"/>
    </xf>
    <xf numFmtId="0" fontId="42" fillId="10" borderId="5" xfId="0" applyFont="1" applyFill="1" applyBorder="1" applyAlignment="1">
      <alignment horizontal="left" vertical="center" wrapText="1"/>
    </xf>
    <xf numFmtId="0" fontId="42" fillId="10" borderId="8" xfId="0" applyFont="1" applyFill="1" applyBorder="1" applyAlignment="1">
      <alignment horizontal="left" vertical="center" wrapText="1"/>
    </xf>
    <xf numFmtId="0" fontId="39" fillId="4" borderId="5" xfId="0" applyFont="1" applyFill="1" applyBorder="1" applyAlignment="1">
      <alignment vertical="center"/>
    </xf>
    <xf numFmtId="0" fontId="39" fillId="4" borderId="8" xfId="0" applyFont="1" applyFill="1" applyBorder="1" applyAlignment="1">
      <alignment vertical="center"/>
    </xf>
    <xf numFmtId="0" fontId="51" fillId="2" borderId="5" xfId="0" applyFont="1" applyFill="1" applyBorder="1" applyAlignment="1">
      <alignment horizontal="left" vertical="center"/>
    </xf>
    <xf numFmtId="0" fontId="51" fillId="2" borderId="8" xfId="0" applyFont="1" applyFill="1" applyBorder="1" applyAlignment="1">
      <alignment horizontal="left" vertical="center"/>
    </xf>
    <xf numFmtId="0" fontId="42" fillId="0" borderId="4" xfId="0" applyFont="1" applyBorder="1" applyAlignment="1">
      <alignment horizontal="left"/>
    </xf>
    <xf numFmtId="0" fontId="42" fillId="0" borderId="0" xfId="0" applyFont="1" applyAlignment="1">
      <alignment horizontal="left"/>
    </xf>
    <xf numFmtId="0" fontId="34" fillId="2" borderId="0" xfId="0" applyNumberFormat="1" applyFont="1" applyFill="1" applyAlignment="1">
      <alignment horizontal="left" vertical="center"/>
    </xf>
    <xf numFmtId="49" fontId="34" fillId="2" borderId="0" xfId="0" applyNumberFormat="1" applyFont="1" applyFill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1</xdr:row>
      <xdr:rowOff>10584</xdr:rowOff>
    </xdr:from>
    <xdr:to>
      <xdr:col>0</xdr:col>
      <xdr:colOff>2664883</xdr:colOff>
      <xdr:row>1</xdr:row>
      <xdr:rowOff>793750</xdr:rowOff>
    </xdr:to>
    <xdr:cxnSp macro="">
      <xdr:nvCxnSpPr>
        <xdr:cNvPr id="3" name="直线连接符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CxnSpPr/>
      </xdr:nvCxnSpPr>
      <xdr:spPr>
        <a:xfrm>
          <a:off x="10583" y="402167"/>
          <a:ext cx="2654300" cy="7831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1432172</xdr:colOff>
      <xdr:row>1</xdr:row>
      <xdr:rowOff>18235</xdr:rowOff>
    </xdr:from>
    <xdr:to>
      <xdr:col>1</xdr:col>
      <xdr:colOff>42334</xdr:colOff>
      <xdr:row>1</xdr:row>
      <xdr:rowOff>353484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1432172" y="409818"/>
          <a:ext cx="1277162" cy="335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/>
            <a:t>部位参数</a:t>
          </a:r>
          <a:r>
            <a:rPr lang="en-US" altLang="zh-CN" sz="1400"/>
            <a:t>:mm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12700</xdr:rowOff>
    </xdr:from>
    <xdr:to>
      <xdr:col>4</xdr:col>
      <xdr:colOff>0</xdr:colOff>
      <xdr:row>1</xdr:row>
      <xdr:rowOff>838200</xdr:rowOff>
    </xdr:to>
    <xdr:cxnSp macro="">
      <xdr:nvCxnSpPr>
        <xdr:cNvPr id="3" name="直线连接符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CxnSpPr/>
      </xdr:nvCxnSpPr>
      <xdr:spPr>
        <a:xfrm>
          <a:off x="4546600" y="990600"/>
          <a:ext cx="2971800" cy="825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1981200</xdr:colOff>
      <xdr:row>1</xdr:row>
      <xdr:rowOff>88900</xdr:rowOff>
    </xdr:from>
    <xdr:to>
      <xdr:col>4</xdr:col>
      <xdr:colOff>101600</xdr:colOff>
      <xdr:row>1</xdr:row>
      <xdr:rowOff>558800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9245600" y="685800"/>
          <a:ext cx="7620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>
              <a:ln>
                <a:noFill/>
              </a:ln>
              <a:solidFill>
                <a:schemeClr val="accent5"/>
              </a:solidFill>
            </a:rPr>
            <a:t>日期</a:t>
          </a:r>
          <a:endParaRPr lang="zh-CN" altLang="en-US" sz="2000">
            <a:ln>
              <a:solidFill>
                <a:schemeClr val="lt1">
                  <a:shade val="50000"/>
                </a:schemeClr>
              </a:solidFill>
            </a:ln>
            <a:solidFill>
              <a:schemeClr val="accent5"/>
            </a:solidFill>
          </a:endParaRPr>
        </a:p>
      </xdr:txBody>
    </xdr:sp>
    <xdr:clientData/>
  </xdr:twoCellAnchor>
  <xdr:oneCellAnchor>
    <xdr:from>
      <xdr:col>2</xdr:col>
      <xdr:colOff>2679700</xdr:colOff>
      <xdr:row>1</xdr:row>
      <xdr:rowOff>495300</xdr:rowOff>
    </xdr:from>
    <xdr:ext cx="1816100" cy="376236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 txBox="1"/>
      </xdr:nvSpPr>
      <xdr:spPr>
        <a:xfrm>
          <a:off x="7454900" y="1092200"/>
          <a:ext cx="1816100" cy="376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2000">
              <a:solidFill>
                <a:schemeClr val="accent1">
                  <a:lumMod val="50000"/>
                </a:schemeClr>
              </a:solidFill>
            </a:rPr>
            <a:t>重量</a:t>
          </a:r>
          <a:r>
            <a:rPr lang="en-US" altLang="zh-CN" sz="2000">
              <a:solidFill>
                <a:schemeClr val="accent1">
                  <a:lumMod val="50000"/>
                </a:schemeClr>
              </a:solidFill>
            </a:rPr>
            <a:t>/RM/</a:t>
          </a:r>
          <a:r>
            <a:rPr lang="zh-CN" altLang="en-US" sz="2000">
              <a:solidFill>
                <a:schemeClr val="accent1">
                  <a:lumMod val="50000"/>
                </a:schemeClr>
              </a:solidFill>
            </a:rPr>
            <a:t>组数</a:t>
          </a:r>
          <a:endParaRPr lang="en-US" altLang="zh-CN" sz="2000">
            <a:solidFill>
              <a:schemeClr val="accent1">
                <a:lumMod val="50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jirou.com/lian/jb/hou/5273.html" TargetMode="External"/><Relationship Id="rId14" Type="http://schemas.openxmlformats.org/officeDocument/2006/relationships/hyperlink" Target="http://www.jirou.com/lian/jb/hou/5272.html" TargetMode="External"/><Relationship Id="rId15" Type="http://schemas.openxmlformats.org/officeDocument/2006/relationships/hyperlink" Target="http://www.jirou.com/lian/jb/hou/5253.html" TargetMode="External"/><Relationship Id="rId16" Type="http://schemas.openxmlformats.org/officeDocument/2006/relationships/hyperlink" Target="http://www.jirou.com/lian/jb/hou/5252.html" TargetMode="External"/><Relationship Id="rId17" Type="http://schemas.openxmlformats.org/officeDocument/2006/relationships/hyperlink" Target="http://www.jirou.com/lian/jb/hou/5251.html" TargetMode="External"/><Relationship Id="rId18" Type="http://schemas.openxmlformats.org/officeDocument/2006/relationships/hyperlink" Target="http://www.jirou.com/lian/shangbi/ertouji/5349.html" TargetMode="External"/><Relationship Id="rId19" Type="http://schemas.openxmlformats.org/officeDocument/2006/relationships/hyperlink" Target="http://www.jirou.com/lian/shangbi/ertouji/5347.html" TargetMode="External"/><Relationship Id="rId63" Type="http://schemas.openxmlformats.org/officeDocument/2006/relationships/hyperlink" Target="http://www.jirou.com/lian/yao/xieji/4823.html" TargetMode="External"/><Relationship Id="rId64" Type="http://schemas.openxmlformats.org/officeDocument/2006/relationships/hyperlink" Target="http://www.jirou.com/lian/yao/xieji/4824.html" TargetMode="External"/><Relationship Id="rId65" Type="http://schemas.openxmlformats.org/officeDocument/2006/relationships/hyperlink" Target="http://www.jirou.com/lian/yao/xieji/4845.html" TargetMode="External"/><Relationship Id="rId66" Type="http://schemas.openxmlformats.org/officeDocument/2006/relationships/hyperlink" Target="http://www.jirou.com/lian/yao/yaobeiji/4858.html" TargetMode="External"/><Relationship Id="rId67" Type="http://schemas.openxmlformats.org/officeDocument/2006/relationships/hyperlink" Target="http://www.jirou.com/lian/datui/nei/5532.html" TargetMode="External"/><Relationship Id="rId68" Type="http://schemas.openxmlformats.org/officeDocument/2006/relationships/hyperlink" Target="http://www.jirou.com/lian/datui/hou/5554.html" TargetMode="External"/><Relationship Id="rId69" Type="http://schemas.openxmlformats.org/officeDocument/2006/relationships/hyperlink" Target="http://www.jirou.com/lian/datui/qian/5643.html" TargetMode="External"/><Relationship Id="rId50" Type="http://schemas.openxmlformats.org/officeDocument/2006/relationships/hyperlink" Target="http://www.jirou.com/lian/xiongbu/shangxiongji/4574.html" TargetMode="External"/><Relationship Id="rId51" Type="http://schemas.openxmlformats.org/officeDocument/2006/relationships/hyperlink" Target="http://www.jirou.com/lian/beibu/bk/4491.html" TargetMode="External"/><Relationship Id="rId52" Type="http://schemas.openxmlformats.org/officeDocument/2006/relationships/hyperlink" Target="http://www.jirou.com/lian/beibu/bk/4494.html" TargetMode="External"/><Relationship Id="rId53" Type="http://schemas.openxmlformats.org/officeDocument/2006/relationships/hyperlink" Target="http://www.jirou.com/lian/beibu/bk/4495.html" TargetMode="External"/><Relationship Id="rId54" Type="http://schemas.openxmlformats.org/officeDocument/2006/relationships/hyperlink" Target="http://www.jirou.com/lian/beibu/bk/4497.html" TargetMode="External"/><Relationship Id="rId55" Type="http://schemas.openxmlformats.org/officeDocument/2006/relationships/hyperlink" Target="http://www.jirou.com/lian/beibu/bk/4496.html" TargetMode="External"/><Relationship Id="rId56" Type="http://schemas.openxmlformats.org/officeDocument/2006/relationships/hyperlink" Target="http://www.jirou.com/lian/beibu/xs/4557.html" TargetMode="External"/><Relationship Id="rId57" Type="http://schemas.openxmlformats.org/officeDocument/2006/relationships/hyperlink" Target="http://www.jirou.com/lian/beibu/xs/4558.html" TargetMode="External"/><Relationship Id="rId58" Type="http://schemas.openxmlformats.org/officeDocument/2006/relationships/hyperlink" Target="http://www.jirou.com/lian/beibu/jianhou/4550.html" TargetMode="External"/><Relationship Id="rId59" Type="http://schemas.openxmlformats.org/officeDocument/2006/relationships/hyperlink" Target="http://www.jirou.com/lian/beibu/jianhou/4553.html" TargetMode="External"/><Relationship Id="rId40" Type="http://schemas.openxmlformats.org/officeDocument/2006/relationships/hyperlink" Target="http://www.jirou.com/lian/xiongbu/yi/4653.html" TargetMode="External"/><Relationship Id="rId41" Type="http://schemas.openxmlformats.org/officeDocument/2006/relationships/hyperlink" Target="http://www.jirou.com/lian/xiongbu/yi/4643.html" TargetMode="External"/><Relationship Id="rId42" Type="http://schemas.openxmlformats.org/officeDocument/2006/relationships/hyperlink" Target="http://www.jirou.com/lian/xiongbu/yi/4642.html" TargetMode="External"/><Relationship Id="rId43" Type="http://schemas.openxmlformats.org/officeDocument/2006/relationships/hyperlink" Target="http://www.jirou.com/lian/xiongbu/yi/4632.html" TargetMode="External"/><Relationship Id="rId44" Type="http://schemas.openxmlformats.org/officeDocument/2006/relationships/hyperlink" Target="http://www.jirou.com/lian/xiongbu/yi/4631.html" TargetMode="External"/><Relationship Id="rId45" Type="http://schemas.openxmlformats.org/officeDocument/2006/relationships/hyperlink" Target="http://www.jirou.com/lian/xiongbu/yi/4630.html" TargetMode="External"/><Relationship Id="rId46" Type="http://schemas.openxmlformats.org/officeDocument/2006/relationships/hyperlink" Target="http://www.jirou.com/lian/xiongbu/yi/4623.html" TargetMode="External"/><Relationship Id="rId47" Type="http://schemas.openxmlformats.org/officeDocument/2006/relationships/hyperlink" Target="http://www.jirou.com/lian/xiongbu/yi/4622.html" TargetMode="External"/><Relationship Id="rId48" Type="http://schemas.openxmlformats.org/officeDocument/2006/relationships/hyperlink" Target="http://www.jirou.com/lian/xiongbu/shangxiongji/4583.html" TargetMode="External"/><Relationship Id="rId49" Type="http://schemas.openxmlformats.org/officeDocument/2006/relationships/hyperlink" Target="http://www.jirou.com/lian/xiongbu/shangxiongji/4575.html" TargetMode="External"/><Relationship Id="rId1" Type="http://schemas.openxmlformats.org/officeDocument/2006/relationships/hyperlink" Target="http://www.jirou.com/lian/jb/qian/5132.html" TargetMode="External"/><Relationship Id="rId2" Type="http://schemas.openxmlformats.org/officeDocument/2006/relationships/hyperlink" Target="http://www.jirou.com/lian/jb/qian/5124.html" TargetMode="External"/><Relationship Id="rId3" Type="http://schemas.openxmlformats.org/officeDocument/2006/relationships/hyperlink" Target="http://www.jirou.com/lian/jb/qian/5123.html" TargetMode="External"/><Relationship Id="rId4" Type="http://schemas.openxmlformats.org/officeDocument/2006/relationships/hyperlink" Target="http://www.jirou.com/lian/jb/qian/5113.html" TargetMode="External"/><Relationship Id="rId5" Type="http://schemas.openxmlformats.org/officeDocument/2006/relationships/hyperlink" Target="http://www.jirou.com/lian/jb/qian/5112.html" TargetMode="External"/><Relationship Id="rId6" Type="http://schemas.openxmlformats.org/officeDocument/2006/relationships/hyperlink" Target="http://www.jirou.com/lian/jb/zhong/5207.html" TargetMode="External"/><Relationship Id="rId7" Type="http://schemas.openxmlformats.org/officeDocument/2006/relationships/hyperlink" Target="http://www.jirou.com/lian/jb/zhong/5206.html" TargetMode="External"/><Relationship Id="rId8" Type="http://schemas.openxmlformats.org/officeDocument/2006/relationships/hyperlink" Target="http://www.jirou.com/lian/jb/zhong/5182.html" TargetMode="External"/><Relationship Id="rId9" Type="http://schemas.openxmlformats.org/officeDocument/2006/relationships/hyperlink" Target="http://www.jirou.com/lian/jb/zhong/5181.html" TargetMode="External"/><Relationship Id="rId30" Type="http://schemas.openxmlformats.org/officeDocument/2006/relationships/hyperlink" Target="http://www.jirou.com/lian/shangbi/santouji/5479.html" TargetMode="External"/><Relationship Id="rId31" Type="http://schemas.openxmlformats.org/officeDocument/2006/relationships/hyperlink" Target="http://www.jirou.com/lian/shangbi/santouji/5468.html" TargetMode="External"/><Relationship Id="rId32" Type="http://schemas.openxmlformats.org/officeDocument/2006/relationships/hyperlink" Target="http://www.jirou.com/lian/shangbi/santouji/5467.html" TargetMode="External"/><Relationship Id="rId33" Type="http://schemas.openxmlformats.org/officeDocument/2006/relationships/hyperlink" Target="http://www.jirou.com/lian/shangbi/santouji/5465.html" TargetMode="External"/><Relationship Id="rId34" Type="http://schemas.openxmlformats.org/officeDocument/2006/relationships/hyperlink" Target="http://www.jirou.com/lian/qianbi/qbj/4983.html" TargetMode="External"/><Relationship Id="rId35" Type="http://schemas.openxmlformats.org/officeDocument/2006/relationships/hyperlink" Target="http://www.jirou.com/lian/qianbi/qbj/4984.html" TargetMode="External"/><Relationship Id="rId36" Type="http://schemas.openxmlformats.org/officeDocument/2006/relationships/hyperlink" Target="http://www.jirou.com/lian/qianbi/qbj/4985.html" TargetMode="External"/><Relationship Id="rId37" Type="http://schemas.openxmlformats.org/officeDocument/2006/relationships/hyperlink" Target="http://www.jirou.com/lian/qianbi/qbj/4992.html" TargetMode="External"/><Relationship Id="rId38" Type="http://schemas.openxmlformats.org/officeDocument/2006/relationships/hyperlink" Target="http://www.jirou.com/lian/qianbi/ssj/4912.html" TargetMode="External"/><Relationship Id="rId39" Type="http://schemas.openxmlformats.org/officeDocument/2006/relationships/hyperlink" Target="http://www.jirou.com/lian/xiongbu/yi/4654.html" TargetMode="External"/><Relationship Id="rId70" Type="http://schemas.openxmlformats.org/officeDocument/2006/relationships/hyperlink" Target="http://www.jirou.com/lian/datui/qian/5642.html" TargetMode="External"/><Relationship Id="rId71" Type="http://schemas.openxmlformats.org/officeDocument/2006/relationships/hyperlink" Target="http://www.jirou.com/lian/datui/qian/5641.html" TargetMode="External"/><Relationship Id="rId72" Type="http://schemas.openxmlformats.org/officeDocument/2006/relationships/hyperlink" Target="http://www.jirou.com/lian/datui/qian/5633.html" TargetMode="External"/><Relationship Id="rId20" Type="http://schemas.openxmlformats.org/officeDocument/2006/relationships/hyperlink" Target="http://www.jirou.com/lian/shangbi/ertouji/5346.html" TargetMode="External"/><Relationship Id="rId21" Type="http://schemas.openxmlformats.org/officeDocument/2006/relationships/hyperlink" Target="http://www.jirou.com/lian/shangbi/ertouji/5345.html" TargetMode="External"/><Relationship Id="rId22" Type="http://schemas.openxmlformats.org/officeDocument/2006/relationships/hyperlink" Target="http://www.jirou.com/lian/shangbi/ertouji/5330.html" TargetMode="External"/><Relationship Id="rId23" Type="http://schemas.openxmlformats.org/officeDocument/2006/relationships/hyperlink" Target="http://www.jirou.com/lian/shangbi/gongji/5384.html" TargetMode="External"/><Relationship Id="rId24" Type="http://schemas.openxmlformats.org/officeDocument/2006/relationships/hyperlink" Target="http://www.jirou.com/lian/shangbi/gongji/5381.html" TargetMode="External"/><Relationship Id="rId25" Type="http://schemas.openxmlformats.org/officeDocument/2006/relationships/hyperlink" Target="http://www.jirou.com/lian/shangbi/santouji/5485.html" TargetMode="External"/><Relationship Id="rId26" Type="http://schemas.openxmlformats.org/officeDocument/2006/relationships/hyperlink" Target="http://www.jirou.com/lian/shangbi/santouji/5484.html" TargetMode="External"/><Relationship Id="rId27" Type="http://schemas.openxmlformats.org/officeDocument/2006/relationships/hyperlink" Target="http://www.jirou.com/lian/shangbi/santouji/5482.html" TargetMode="External"/><Relationship Id="rId28" Type="http://schemas.openxmlformats.org/officeDocument/2006/relationships/hyperlink" Target="http://www.jirou.com/lian/shangbi/santouji/5481.html" TargetMode="External"/><Relationship Id="rId29" Type="http://schemas.openxmlformats.org/officeDocument/2006/relationships/hyperlink" Target="http://www.jirou.com/lian/shangbi/santouji/5480.html" TargetMode="External"/><Relationship Id="rId73" Type="http://schemas.openxmlformats.org/officeDocument/2006/relationships/hyperlink" Target="http://www.jirou.com/lian/datui/qian/5632.html" TargetMode="External"/><Relationship Id="rId74" Type="http://schemas.openxmlformats.org/officeDocument/2006/relationships/hyperlink" Target="http://www.jirou.com/plus/view.php?aid=5631" TargetMode="External"/><Relationship Id="rId75" Type="http://schemas.openxmlformats.org/officeDocument/2006/relationships/hyperlink" Target="http://www.jirou.com/lian/datui/qian/5630.html" TargetMode="External"/><Relationship Id="rId76" Type="http://schemas.openxmlformats.org/officeDocument/2006/relationships/hyperlink" Target="http://www.jirou.com/lian/xiaotui/5517.html" TargetMode="External"/><Relationship Id="rId77" Type="http://schemas.openxmlformats.org/officeDocument/2006/relationships/drawing" Target="../drawings/drawing2.xml"/><Relationship Id="rId60" Type="http://schemas.openxmlformats.org/officeDocument/2006/relationships/hyperlink" Target="http://www.jirou.com/lian/beibu/jianhou/4551.html" TargetMode="External"/><Relationship Id="rId61" Type="http://schemas.openxmlformats.org/officeDocument/2006/relationships/hyperlink" Target="http://www.jirou.com/lian/yao/fuji/4678.html" TargetMode="External"/><Relationship Id="rId62" Type="http://schemas.openxmlformats.org/officeDocument/2006/relationships/hyperlink" Target="http://www.jirou.com/lian/yao/xieji/4754.html" TargetMode="External"/><Relationship Id="rId10" Type="http://schemas.openxmlformats.org/officeDocument/2006/relationships/hyperlink" Target="http://www.jirou.com/lian/jb/zhong/5183.html" TargetMode="External"/><Relationship Id="rId11" Type="http://schemas.openxmlformats.org/officeDocument/2006/relationships/hyperlink" Target="http://www.jirou.com/lian/jb/hou/5275.html" TargetMode="External"/><Relationship Id="rId12" Type="http://schemas.openxmlformats.org/officeDocument/2006/relationships/hyperlink" Target="http://www.jirou.com/lian/jb/hou/527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Q52"/>
  <sheetViews>
    <sheetView topLeftCell="H17" zoomScale="120" zoomScaleNormal="120" zoomScalePageLayoutView="120" workbookViewId="0">
      <selection activeCell="K25" sqref="K25"/>
    </sheetView>
  </sheetViews>
  <sheetFormatPr baseColWidth="10" defaultRowHeight="21" x14ac:dyDescent="0.25"/>
  <cols>
    <col min="1" max="1" width="35" customWidth="1"/>
    <col min="2" max="2" width="14.5" customWidth="1"/>
    <col min="3" max="3" width="20.83203125" customWidth="1"/>
    <col min="4" max="4" width="19.5" customWidth="1"/>
    <col min="5" max="5" width="16.1640625" customWidth="1"/>
    <col min="6" max="6" width="13.83203125" customWidth="1"/>
    <col min="7" max="7" width="12.83203125" customWidth="1"/>
    <col min="8" max="8" width="13.33203125" customWidth="1"/>
    <col min="9" max="9" width="14.1640625" customWidth="1"/>
    <col min="11" max="11" width="59.33203125" style="7" customWidth="1"/>
    <col min="12" max="12" width="55.6640625" style="9" customWidth="1"/>
    <col min="13" max="13" width="54.33203125" style="2" customWidth="1"/>
    <col min="15" max="15" width="10.83203125" style="8"/>
    <col min="16" max="16" width="10.83203125" style="6"/>
    <col min="17" max="17" width="17" style="6" customWidth="1"/>
  </cols>
  <sheetData>
    <row r="1" spans="1:17" ht="31" customHeight="1" x14ac:dyDescent="0.3">
      <c r="A1" s="112" t="s">
        <v>10</v>
      </c>
      <c r="B1" s="112"/>
      <c r="C1" s="112"/>
      <c r="D1" s="112"/>
      <c r="E1" s="112"/>
      <c r="F1" s="112"/>
      <c r="G1" s="112"/>
      <c r="H1" s="112"/>
      <c r="I1" s="112"/>
      <c r="J1" s="112"/>
    </row>
    <row r="2" spans="1:17" ht="63" customHeight="1" x14ac:dyDescent="0.25">
      <c r="A2" s="2" t="s">
        <v>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5" t="s">
        <v>11</v>
      </c>
      <c r="M2"/>
      <c r="O2"/>
      <c r="P2"/>
      <c r="Q2"/>
    </row>
    <row r="3" spans="1:17" ht="19" customHeight="1" x14ac:dyDescent="0.3">
      <c r="A3" s="1"/>
      <c r="K3" s="31" t="s">
        <v>19</v>
      </c>
      <c r="M3"/>
      <c r="O3"/>
      <c r="P3"/>
      <c r="Q3"/>
    </row>
    <row r="4" spans="1:17" x14ac:dyDescent="0.25">
      <c r="K4" s="32">
        <v>94</v>
      </c>
      <c r="O4"/>
      <c r="P4"/>
      <c r="Q4"/>
    </row>
    <row r="5" spans="1:17" ht="19" x14ac:dyDescent="0.2">
      <c r="K5" s="33" t="s">
        <v>18</v>
      </c>
      <c r="M5"/>
      <c r="O5"/>
      <c r="P5"/>
      <c r="Q5"/>
    </row>
    <row r="6" spans="1:17" x14ac:dyDescent="0.25">
      <c r="K6" s="34">
        <f>SUM(13.7*K4+726)</f>
        <v>2013.8</v>
      </c>
    </row>
    <row r="7" spans="1:17" x14ac:dyDescent="0.25">
      <c r="K7" s="29" t="s">
        <v>12</v>
      </c>
      <c r="L7" s="10" t="s">
        <v>16</v>
      </c>
    </row>
    <row r="8" spans="1:17" x14ac:dyDescent="0.25">
      <c r="K8" s="29">
        <v>1.5</v>
      </c>
      <c r="L8" s="11" t="s">
        <v>15</v>
      </c>
    </row>
    <row r="9" spans="1:17" x14ac:dyDescent="0.25">
      <c r="K9" s="30" t="s">
        <v>17</v>
      </c>
      <c r="L9" s="11" t="s">
        <v>14</v>
      </c>
    </row>
    <row r="10" spans="1:17" x14ac:dyDescent="0.25">
      <c r="K10" s="47">
        <f>SUM(K6*K8)</f>
        <v>3020.7</v>
      </c>
      <c r="L10" s="28" t="s">
        <v>13</v>
      </c>
    </row>
    <row r="11" spans="1:17" x14ac:dyDescent="0.25">
      <c r="K11" s="49" t="s">
        <v>20</v>
      </c>
      <c r="L11" s="46" t="s">
        <v>145</v>
      </c>
    </row>
    <row r="12" spans="1:17" ht="21" customHeight="1" x14ac:dyDescent="0.25">
      <c r="K12" s="50" t="s">
        <v>21</v>
      </c>
      <c r="L12" s="91" t="s">
        <v>358</v>
      </c>
    </row>
    <row r="13" spans="1:17" x14ac:dyDescent="0.25">
      <c r="K13" s="50" t="s">
        <v>23</v>
      </c>
    </row>
    <row r="14" spans="1:17" x14ac:dyDescent="0.25">
      <c r="K14" s="51" t="s">
        <v>22</v>
      </c>
    </row>
    <row r="15" spans="1:17" ht="21" customHeight="1" x14ac:dyDescent="0.25">
      <c r="K15" s="48" t="s">
        <v>128</v>
      </c>
      <c r="M15" s="45"/>
    </row>
    <row r="16" spans="1:17" ht="23" customHeight="1" x14ac:dyDescent="0.25">
      <c r="K16" s="35" t="s">
        <v>129</v>
      </c>
      <c r="M16" s="45"/>
    </row>
    <row r="17" spans="11:14" ht="21" customHeight="1" x14ac:dyDescent="0.25">
      <c r="K17" s="36" t="s">
        <v>130</v>
      </c>
      <c r="L17" s="37" t="s">
        <v>133</v>
      </c>
      <c r="M17" s="45"/>
    </row>
    <row r="18" spans="11:14" ht="19" customHeight="1" x14ac:dyDescent="0.2">
      <c r="K18" s="113" t="s">
        <v>144</v>
      </c>
      <c r="L18" s="38" t="s">
        <v>131</v>
      </c>
      <c r="M18" s="109" t="s">
        <v>146</v>
      </c>
    </row>
    <row r="19" spans="11:14" ht="19" customHeight="1" x14ac:dyDescent="0.2">
      <c r="K19" s="114"/>
      <c r="L19" s="38" t="s">
        <v>132</v>
      </c>
      <c r="M19" s="110"/>
    </row>
    <row r="20" spans="11:14" ht="19" customHeight="1" x14ac:dyDescent="0.2">
      <c r="K20" s="115"/>
      <c r="L20" s="38" t="s">
        <v>135</v>
      </c>
      <c r="M20" s="111"/>
    </row>
    <row r="21" spans="11:14" x14ac:dyDescent="0.25">
      <c r="K21" s="116" t="s">
        <v>143</v>
      </c>
      <c r="L21" s="43" t="s">
        <v>134</v>
      </c>
    </row>
    <row r="22" spans="11:14" x14ac:dyDescent="0.25">
      <c r="K22" s="117"/>
      <c r="L22" s="44" t="s">
        <v>136</v>
      </c>
    </row>
    <row r="23" spans="11:14" ht="21" customHeight="1" x14ac:dyDescent="0.25">
      <c r="K23" s="39" t="s">
        <v>161</v>
      </c>
      <c r="L23" s="40" t="s">
        <v>162</v>
      </c>
      <c r="N23" s="90"/>
    </row>
    <row r="24" spans="11:14" ht="21" customHeight="1" x14ac:dyDescent="0.25">
      <c r="K24" s="39" t="s">
        <v>163</v>
      </c>
      <c r="L24" s="40" t="s">
        <v>164</v>
      </c>
    </row>
    <row r="25" spans="11:14" ht="21" customHeight="1" x14ac:dyDescent="0.25">
      <c r="K25" s="41" t="s">
        <v>396</v>
      </c>
      <c r="L25" s="42" t="s">
        <v>165</v>
      </c>
    </row>
    <row r="26" spans="11:14" ht="21" customHeight="1" x14ac:dyDescent="0.25">
      <c r="K26" s="118" t="s">
        <v>381</v>
      </c>
      <c r="L26" s="119"/>
      <c r="M26" s="89" t="s">
        <v>371</v>
      </c>
    </row>
    <row r="27" spans="11:14" ht="21" customHeight="1" x14ac:dyDescent="0.25">
      <c r="K27" s="105" t="s">
        <v>166</v>
      </c>
      <c r="L27" s="106"/>
      <c r="M27" s="89" t="s">
        <v>351</v>
      </c>
    </row>
    <row r="28" spans="11:14" ht="21" customHeight="1" x14ac:dyDescent="0.25">
      <c r="K28" s="105" t="s">
        <v>167</v>
      </c>
      <c r="L28" s="106"/>
      <c r="M28" s="89"/>
    </row>
    <row r="29" spans="11:14" ht="21" customHeight="1" x14ac:dyDescent="0.25">
      <c r="K29" s="105" t="s">
        <v>168</v>
      </c>
      <c r="L29" s="106"/>
    </row>
    <row r="30" spans="11:14" ht="21" customHeight="1" x14ac:dyDescent="0.25">
      <c r="K30" s="105" t="s">
        <v>169</v>
      </c>
      <c r="L30" s="106"/>
    </row>
    <row r="31" spans="11:14" ht="21" customHeight="1" x14ac:dyDescent="0.25">
      <c r="K31" s="105" t="s">
        <v>170</v>
      </c>
      <c r="L31" s="106"/>
    </row>
    <row r="32" spans="11:14" ht="21" customHeight="1" x14ac:dyDescent="0.25">
      <c r="K32" s="105" t="s">
        <v>171</v>
      </c>
      <c r="L32" s="106"/>
    </row>
    <row r="33" spans="11:12" ht="21" customHeight="1" x14ac:dyDescent="0.25">
      <c r="K33" s="105" t="s">
        <v>172</v>
      </c>
      <c r="L33" s="106"/>
    </row>
    <row r="34" spans="11:12" x14ac:dyDescent="0.25">
      <c r="K34" s="105" t="s">
        <v>173</v>
      </c>
      <c r="L34" s="106"/>
    </row>
    <row r="35" spans="11:12" x14ac:dyDescent="0.25">
      <c r="K35" s="105" t="s">
        <v>174</v>
      </c>
      <c r="L35" s="106"/>
    </row>
    <row r="36" spans="11:12" x14ac:dyDescent="0.25">
      <c r="K36" s="105" t="s">
        <v>175</v>
      </c>
      <c r="L36" s="106"/>
    </row>
    <row r="37" spans="11:12" x14ac:dyDescent="0.25">
      <c r="K37" s="105" t="s">
        <v>176</v>
      </c>
      <c r="L37" s="106"/>
    </row>
    <row r="38" spans="11:12" x14ac:dyDescent="0.25">
      <c r="K38" s="105" t="s">
        <v>177</v>
      </c>
      <c r="L38" s="106"/>
    </row>
    <row r="39" spans="11:12" x14ac:dyDescent="0.25">
      <c r="K39" s="105" t="s">
        <v>178</v>
      </c>
      <c r="L39" s="106"/>
    </row>
    <row r="40" spans="11:12" x14ac:dyDescent="0.25">
      <c r="K40" s="105" t="s">
        <v>179</v>
      </c>
      <c r="L40" s="106"/>
    </row>
    <row r="41" spans="11:12" x14ac:dyDescent="0.25">
      <c r="K41" s="105" t="s">
        <v>180</v>
      </c>
      <c r="L41" s="106"/>
    </row>
    <row r="42" spans="11:12" x14ac:dyDescent="0.25">
      <c r="K42" s="105" t="s">
        <v>181</v>
      </c>
      <c r="L42" s="106"/>
    </row>
    <row r="43" spans="11:12" x14ac:dyDescent="0.25">
      <c r="K43" s="105" t="s">
        <v>182</v>
      </c>
      <c r="L43" s="106"/>
    </row>
    <row r="44" spans="11:12" x14ac:dyDescent="0.25">
      <c r="K44" s="105" t="s">
        <v>183</v>
      </c>
      <c r="L44" s="106"/>
    </row>
    <row r="45" spans="11:12" x14ac:dyDescent="0.25">
      <c r="K45" s="105" t="s">
        <v>184</v>
      </c>
      <c r="L45" s="106"/>
    </row>
    <row r="46" spans="11:12" x14ac:dyDescent="0.25">
      <c r="K46" s="107"/>
      <c r="L46" s="108"/>
    </row>
    <row r="47" spans="11:12" x14ac:dyDescent="0.25">
      <c r="K47" s="103"/>
      <c r="L47" s="104"/>
    </row>
    <row r="48" spans="11:12" ht="23" x14ac:dyDescent="0.3">
      <c r="K48" s="120" t="s">
        <v>138</v>
      </c>
      <c r="L48" s="121"/>
    </row>
    <row r="49" spans="11:12" x14ac:dyDescent="0.25">
      <c r="K49" s="122" t="s">
        <v>139</v>
      </c>
      <c r="L49" s="123"/>
    </row>
    <row r="50" spans="11:12" x14ac:dyDescent="0.25">
      <c r="K50" s="122" t="s">
        <v>140</v>
      </c>
      <c r="L50" s="123"/>
    </row>
    <row r="51" spans="11:12" x14ac:dyDescent="0.25">
      <c r="K51" s="122" t="s">
        <v>141</v>
      </c>
      <c r="L51" s="123"/>
    </row>
    <row r="52" spans="11:12" ht="22" x14ac:dyDescent="0.3">
      <c r="K52" s="124" t="s">
        <v>142</v>
      </c>
      <c r="L52" s="125"/>
    </row>
  </sheetData>
  <mergeCells count="31">
    <mergeCell ref="K48:L48"/>
    <mergeCell ref="K50:L50"/>
    <mergeCell ref="K51:L51"/>
    <mergeCell ref="K49:L49"/>
    <mergeCell ref="K52:L52"/>
    <mergeCell ref="A1:J1"/>
    <mergeCell ref="K18:K20"/>
    <mergeCell ref="K21:K22"/>
    <mergeCell ref="K36:L36"/>
    <mergeCell ref="K37:L37"/>
    <mergeCell ref="K32:L32"/>
    <mergeCell ref="K35:L35"/>
    <mergeCell ref="K31:L31"/>
    <mergeCell ref="K33:L33"/>
    <mergeCell ref="K26:L26"/>
    <mergeCell ref="M18:M20"/>
    <mergeCell ref="K27:L27"/>
    <mergeCell ref="K28:L28"/>
    <mergeCell ref="K29:L29"/>
    <mergeCell ref="K30:L30"/>
    <mergeCell ref="K47:L47"/>
    <mergeCell ref="K38:L38"/>
    <mergeCell ref="K39:L39"/>
    <mergeCell ref="K34:L34"/>
    <mergeCell ref="K41:L41"/>
    <mergeCell ref="K42:L42"/>
    <mergeCell ref="K43:L43"/>
    <mergeCell ref="K46:L46"/>
    <mergeCell ref="K44:L44"/>
    <mergeCell ref="K45:L45"/>
    <mergeCell ref="K40:L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opLeftCell="F1" workbookViewId="0">
      <selection activeCell="P13" sqref="P13"/>
    </sheetView>
  </sheetViews>
  <sheetFormatPr baseColWidth="10" defaultRowHeight="40" customHeight="1" x14ac:dyDescent="0.25"/>
  <cols>
    <col min="1" max="1" width="16" style="77" customWidth="1"/>
    <col min="2" max="2" width="15.83203125" style="77" customWidth="1"/>
    <col min="3" max="3" width="15.1640625" style="77" customWidth="1"/>
    <col min="4" max="4" width="12.33203125" style="77" customWidth="1"/>
    <col min="5" max="5" width="12.5" style="77" customWidth="1"/>
    <col min="6" max="9" width="10.83203125" style="77"/>
    <col min="10" max="10" width="16.33203125" style="77" customWidth="1"/>
    <col min="11" max="11" width="15.6640625" style="77" customWidth="1"/>
    <col min="12" max="12" width="12.5" style="77" customWidth="1"/>
    <col min="13" max="18" width="12.6640625" style="77" customWidth="1"/>
  </cols>
  <sheetData>
    <row r="1" spans="1:28" s="78" customFormat="1" ht="31" customHeight="1" x14ac:dyDescent="0.3">
      <c r="A1" s="94" t="s">
        <v>359</v>
      </c>
      <c r="B1" s="77" t="s">
        <v>360</v>
      </c>
      <c r="C1" s="77" t="s">
        <v>361</v>
      </c>
      <c r="D1" s="79" t="s">
        <v>362</v>
      </c>
      <c r="E1" s="92" t="s">
        <v>364</v>
      </c>
      <c r="F1" s="93" t="s">
        <v>363</v>
      </c>
      <c r="G1" s="77"/>
      <c r="H1" s="77"/>
      <c r="I1" s="77"/>
      <c r="J1" s="77" t="s">
        <v>369</v>
      </c>
      <c r="K1" s="77" t="s">
        <v>370</v>
      </c>
      <c r="L1" s="126" t="s">
        <v>394</v>
      </c>
      <c r="M1" s="100" t="s">
        <v>392</v>
      </c>
      <c r="N1" s="6" t="s">
        <v>388</v>
      </c>
      <c r="O1" s="2" t="s">
        <v>389</v>
      </c>
      <c r="P1" s="2" t="s">
        <v>390</v>
      </c>
      <c r="Q1" s="2" t="s">
        <v>391</v>
      </c>
      <c r="R1" s="2" t="s">
        <v>393</v>
      </c>
      <c r="S1" s="77"/>
      <c r="T1" s="6"/>
    </row>
    <row r="2" spans="1:28" ht="28" customHeight="1" x14ac:dyDescent="0.25">
      <c r="A2" s="92" t="s">
        <v>365</v>
      </c>
      <c r="J2" s="77">
        <v>5</v>
      </c>
      <c r="K2" s="77">
        <v>2</v>
      </c>
      <c r="L2" s="126"/>
      <c r="M2" s="98" t="s">
        <v>372</v>
      </c>
      <c r="N2" s="89">
        <v>500</v>
      </c>
      <c r="O2" s="89">
        <f>AVERAGE(N2*0.05)</f>
        <v>25</v>
      </c>
      <c r="P2" s="89">
        <f>AVERAGE(N2*0.03)</f>
        <v>15</v>
      </c>
      <c r="Q2" s="89">
        <f>AVERAGE(N2*0.194)</f>
        <v>97</v>
      </c>
      <c r="R2" s="89">
        <f>SUM(O2*9+P2*4+Q2*4)</f>
        <v>673</v>
      </c>
    </row>
    <row r="3" spans="1:28" ht="40" customHeight="1" x14ac:dyDescent="0.25">
      <c r="A3" s="77">
        <v>90</v>
      </c>
      <c r="B3" s="96" t="s">
        <v>367</v>
      </c>
      <c r="C3" s="97" t="s">
        <v>368</v>
      </c>
      <c r="D3" s="79">
        <v>200</v>
      </c>
      <c r="E3" s="79">
        <v>200</v>
      </c>
      <c r="F3" s="79" t="s">
        <v>366</v>
      </c>
      <c r="H3" s="77">
        <v>1750</v>
      </c>
      <c r="I3" s="77">
        <v>437.5</v>
      </c>
      <c r="L3" s="126"/>
      <c r="M3" s="2" t="s">
        <v>380</v>
      </c>
      <c r="N3" s="89"/>
      <c r="O3" s="89"/>
      <c r="P3" s="89"/>
      <c r="Q3" s="89"/>
      <c r="R3" s="89"/>
    </row>
    <row r="4" spans="1:28" ht="40" customHeight="1" x14ac:dyDescent="0.25">
      <c r="C4" s="77">
        <v>2200</v>
      </c>
      <c r="D4" s="77">
        <v>800</v>
      </c>
      <c r="E4" s="77">
        <v>800</v>
      </c>
      <c r="F4" s="95">
        <v>450</v>
      </c>
      <c r="L4" s="126"/>
      <c r="M4" s="98" t="s">
        <v>373</v>
      </c>
      <c r="N4" s="89">
        <v>50</v>
      </c>
      <c r="O4" s="89">
        <f>SUM(N4*0.071)</f>
        <v>3.55</v>
      </c>
      <c r="P4" s="89">
        <f>SUM(N4*0.079)</f>
        <v>3.95</v>
      </c>
      <c r="Q4" s="89">
        <f>SUM(N4*0.75)</f>
        <v>37.5</v>
      </c>
      <c r="R4" s="89">
        <f>SUM(O4*9+P4*4+Q4*4)</f>
        <v>197.75</v>
      </c>
    </row>
    <row r="5" spans="1:28" ht="40" customHeight="1" x14ac:dyDescent="0.25">
      <c r="L5" s="126"/>
      <c r="M5" s="98" t="s">
        <v>379</v>
      </c>
      <c r="N5" s="89">
        <v>30</v>
      </c>
      <c r="O5" s="89">
        <f>SUM(N5*0.012)</f>
        <v>0.36</v>
      </c>
      <c r="P5" s="89">
        <f>SUM(N5*0.532)</f>
        <v>15.96</v>
      </c>
      <c r="Q5" s="89">
        <f>SUM(N5*0.352)</f>
        <v>10.559999999999999</v>
      </c>
      <c r="R5" s="89">
        <f>SUM(O5*9+P5*4+Q5*4)</f>
        <v>109.32</v>
      </c>
    </row>
    <row r="6" spans="1:28" ht="40" customHeight="1" x14ac:dyDescent="0.25">
      <c r="L6" s="126"/>
      <c r="M6" s="6" t="s">
        <v>374</v>
      </c>
      <c r="N6" s="89">
        <v>250</v>
      </c>
      <c r="O6" s="77">
        <f>SUM(N6*0.002)</f>
        <v>0.5</v>
      </c>
      <c r="P6" s="77">
        <f>SUM(N6*0.008)</f>
        <v>2</v>
      </c>
      <c r="Q6" s="77">
        <f>SUM(N6*0.024)</f>
        <v>6</v>
      </c>
      <c r="R6" s="89">
        <f>SUM(O6*9+P6*4+Q6*4)</f>
        <v>36.5</v>
      </c>
    </row>
    <row r="7" spans="1:28" ht="40" customHeight="1" x14ac:dyDescent="0.25">
      <c r="L7" s="126"/>
      <c r="M7" s="6" t="s">
        <v>378</v>
      </c>
      <c r="N7"/>
      <c r="R7" s="89"/>
    </row>
    <row r="8" spans="1:28" ht="40" customHeight="1" x14ac:dyDescent="0.25">
      <c r="L8" s="126"/>
      <c r="M8" s="99" t="s">
        <v>375</v>
      </c>
      <c r="N8" s="89">
        <v>500</v>
      </c>
      <c r="O8" s="77">
        <f>SUM(N8*0.006)</f>
        <v>3</v>
      </c>
      <c r="P8" s="77">
        <f>SUM(N8*0.027)</f>
        <v>13.5</v>
      </c>
      <c r="Q8" s="77">
        <f>SUM(N8*0.041)</f>
        <v>20.5</v>
      </c>
      <c r="R8" s="89">
        <f t="shared" ref="R8:R10" si="0">SUM(O8*9+P8*4+Q8*4)</f>
        <v>163</v>
      </c>
    </row>
    <row r="9" spans="1:28" ht="40" customHeight="1" x14ac:dyDescent="0.25">
      <c r="L9" s="126"/>
      <c r="M9" s="99" t="s">
        <v>376</v>
      </c>
      <c r="N9" s="89">
        <v>200</v>
      </c>
      <c r="O9" s="77">
        <f>SUM(N9*0.008)</f>
        <v>1.6</v>
      </c>
      <c r="P9" s="77">
        <f>SUM(N9*0.772)</f>
        <v>154.4</v>
      </c>
      <c r="Q9" s="77">
        <f>SUM(N9*0.074)</f>
        <v>14.799999999999999</v>
      </c>
      <c r="R9" s="89">
        <f t="shared" si="0"/>
        <v>691.2</v>
      </c>
    </row>
    <row r="10" spans="1:28" ht="40" customHeight="1" x14ac:dyDescent="0.25">
      <c r="L10" s="126"/>
      <c r="M10" s="99" t="s">
        <v>377</v>
      </c>
      <c r="N10" s="89">
        <v>50</v>
      </c>
      <c r="O10" s="77">
        <f>SUM(N10*0.067)</f>
        <v>3.35</v>
      </c>
      <c r="P10" s="77">
        <f>SUM(N10*0.616)</f>
        <v>30.8</v>
      </c>
      <c r="Q10" s="77">
        <f>SUM(N10*0.15)</f>
        <v>7.5</v>
      </c>
      <c r="R10" s="89">
        <f t="shared" si="0"/>
        <v>183.35</v>
      </c>
    </row>
    <row r="11" spans="1:28" ht="40" customHeight="1" x14ac:dyDescent="0.25">
      <c r="L11" s="101" t="s">
        <v>395</v>
      </c>
      <c r="O11" s="77">
        <f>SUM(O2:O10)</f>
        <v>37.36</v>
      </c>
      <c r="P11" s="77">
        <f>SUM(P2:P10)</f>
        <v>235.61</v>
      </c>
      <c r="Q11" s="77">
        <f>SUM(Q2:Q10)</f>
        <v>193.86</v>
      </c>
      <c r="R11" s="77">
        <f>SUM(R2:R10)</f>
        <v>2054.12</v>
      </c>
    </row>
    <row r="14" spans="1:28" ht="40" customHeight="1" x14ac:dyDescent="0.25">
      <c r="W14" s="98"/>
      <c r="X14" s="89"/>
      <c r="Y14" s="89"/>
      <c r="Z14" s="89"/>
      <c r="AA14" s="89"/>
      <c r="AB14" s="89"/>
    </row>
  </sheetData>
  <mergeCells count="1">
    <mergeCell ref="L1:L10"/>
  </mergeCells>
  <phoneticPr fontId="5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9"/>
  <sheetViews>
    <sheetView workbookViewId="0">
      <selection activeCell="E5" sqref="E5"/>
    </sheetView>
  </sheetViews>
  <sheetFormatPr baseColWidth="10" defaultRowHeight="90" x14ac:dyDescent="0.9"/>
  <cols>
    <col min="1" max="1" width="36.5" style="20" customWidth="1"/>
    <col min="2" max="2" width="28.1640625" style="21" customWidth="1"/>
    <col min="3" max="3" width="30.6640625" style="17" customWidth="1"/>
    <col min="4" max="4" width="34.6640625" style="25" customWidth="1"/>
    <col min="5" max="5" width="40.1640625" style="4" customWidth="1"/>
    <col min="6" max="16384" width="10.83203125" style="4"/>
  </cols>
  <sheetData>
    <row r="1" spans="1:7" s="127" customFormat="1" ht="47" customHeight="1" x14ac:dyDescent="0.2">
      <c r="A1" s="127" t="s">
        <v>127</v>
      </c>
    </row>
    <row r="2" spans="1:7" ht="67" customHeight="1" x14ac:dyDescent="0.3">
      <c r="A2" s="132" t="s">
        <v>126</v>
      </c>
      <c r="B2" s="133"/>
      <c r="C2" s="134"/>
      <c r="D2" s="25" t="s">
        <v>73</v>
      </c>
      <c r="E2" s="12"/>
      <c r="F2" s="13"/>
      <c r="G2" s="13"/>
    </row>
    <row r="3" spans="1:7" ht="36" customHeight="1" x14ac:dyDescent="0.3">
      <c r="A3" s="129" t="s">
        <v>24</v>
      </c>
      <c r="B3" s="128" t="s">
        <v>25</v>
      </c>
      <c r="C3" s="16" t="s">
        <v>75</v>
      </c>
    </row>
    <row r="4" spans="1:7" ht="36" customHeight="1" x14ac:dyDescent="0.3">
      <c r="A4" s="130"/>
      <c r="B4" s="128"/>
      <c r="C4" s="16" t="s">
        <v>76</v>
      </c>
    </row>
    <row r="5" spans="1:7" ht="36" customHeight="1" x14ac:dyDescent="0.3">
      <c r="A5" s="130"/>
      <c r="B5" s="128"/>
      <c r="C5" s="16" t="s">
        <v>77</v>
      </c>
    </row>
    <row r="6" spans="1:7" ht="36" customHeight="1" x14ac:dyDescent="0.3">
      <c r="A6" s="130"/>
      <c r="B6" s="128"/>
      <c r="C6" s="74" t="s">
        <v>78</v>
      </c>
      <c r="D6" s="75"/>
    </row>
    <row r="7" spans="1:7" ht="36" customHeight="1" x14ac:dyDescent="0.3">
      <c r="A7" s="130"/>
      <c r="B7" s="128"/>
      <c r="C7" s="74" t="s">
        <v>79</v>
      </c>
      <c r="D7" s="75"/>
    </row>
    <row r="8" spans="1:7" ht="36" customHeight="1" x14ac:dyDescent="0.3">
      <c r="A8" s="130"/>
      <c r="B8" s="128" t="s">
        <v>26</v>
      </c>
      <c r="C8" s="16" t="s">
        <v>80</v>
      </c>
    </row>
    <row r="9" spans="1:7" ht="36" customHeight="1" x14ac:dyDescent="0.3">
      <c r="A9" s="130"/>
      <c r="B9" s="128"/>
      <c r="C9" s="16" t="s">
        <v>81</v>
      </c>
    </row>
    <row r="10" spans="1:7" ht="36" customHeight="1" x14ac:dyDescent="0.3">
      <c r="A10" s="130"/>
      <c r="B10" s="128"/>
      <c r="C10" s="16" t="s">
        <v>82</v>
      </c>
    </row>
    <row r="11" spans="1:7" ht="36" customHeight="1" x14ac:dyDescent="0.3">
      <c r="A11" s="130"/>
      <c r="B11" s="128"/>
      <c r="C11" s="16" t="s">
        <v>83</v>
      </c>
    </row>
    <row r="12" spans="1:7" ht="36" customHeight="1" x14ac:dyDescent="0.3">
      <c r="A12" s="130"/>
      <c r="B12" s="128"/>
      <c r="C12" s="16" t="s">
        <v>84</v>
      </c>
    </row>
    <row r="13" spans="1:7" ht="36" customHeight="1" x14ac:dyDescent="0.3">
      <c r="A13" s="130"/>
      <c r="B13" s="128" t="s">
        <v>27</v>
      </c>
      <c r="C13" s="16" t="s">
        <v>85</v>
      </c>
    </row>
    <row r="14" spans="1:7" ht="36" customHeight="1" x14ac:dyDescent="0.3">
      <c r="A14" s="130"/>
      <c r="B14" s="128"/>
      <c r="C14" s="16" t="s">
        <v>86</v>
      </c>
    </row>
    <row r="15" spans="1:7" ht="36" customHeight="1" x14ac:dyDescent="0.3">
      <c r="A15" s="130"/>
      <c r="B15" s="128"/>
      <c r="C15" s="16" t="s">
        <v>87</v>
      </c>
    </row>
    <row r="16" spans="1:7" ht="36" customHeight="1" x14ac:dyDescent="0.3">
      <c r="A16" s="130"/>
      <c r="B16" s="128"/>
      <c r="C16" s="16" t="s">
        <v>88</v>
      </c>
    </row>
    <row r="17" spans="1:3" ht="36" customHeight="1" x14ac:dyDescent="0.3">
      <c r="A17" s="130"/>
      <c r="B17" s="128"/>
      <c r="C17" s="16" t="s">
        <v>89</v>
      </c>
    </row>
    <row r="18" spans="1:3" ht="36" customHeight="1" x14ac:dyDescent="0.3">
      <c r="A18" s="130"/>
      <c r="B18" s="128"/>
      <c r="C18" s="16" t="s">
        <v>90</v>
      </c>
    </row>
    <row r="19" spans="1:3" ht="36" customHeight="1" x14ac:dyDescent="0.3">
      <c r="A19" s="131"/>
      <c r="B19" s="128"/>
      <c r="C19" s="16" t="s">
        <v>83</v>
      </c>
    </row>
    <row r="20" spans="1:3" ht="36" customHeight="1" x14ac:dyDescent="0.3">
      <c r="A20" s="129" t="s">
        <v>28</v>
      </c>
      <c r="B20" s="128" t="s">
        <v>29</v>
      </c>
      <c r="C20" s="16" t="s">
        <v>91</v>
      </c>
    </row>
    <row r="21" spans="1:3" ht="36" customHeight="1" x14ac:dyDescent="0.3">
      <c r="A21" s="130"/>
      <c r="B21" s="128"/>
      <c r="C21" s="16" t="s">
        <v>92</v>
      </c>
    </row>
    <row r="22" spans="1:3" ht="36" customHeight="1" x14ac:dyDescent="0.3">
      <c r="A22" s="130"/>
      <c r="B22" s="128"/>
      <c r="C22" s="16" t="s">
        <v>93</v>
      </c>
    </row>
    <row r="23" spans="1:3" ht="36" customHeight="1" x14ac:dyDescent="0.3">
      <c r="A23" s="130"/>
      <c r="B23" s="128"/>
      <c r="C23" s="16" t="s">
        <v>94</v>
      </c>
    </row>
    <row r="24" spans="1:3" ht="36" customHeight="1" x14ac:dyDescent="0.3">
      <c r="A24" s="130"/>
      <c r="B24" s="128"/>
      <c r="C24" s="16" t="s">
        <v>30</v>
      </c>
    </row>
    <row r="25" spans="1:3" ht="36" customHeight="1" x14ac:dyDescent="0.3">
      <c r="A25" s="130"/>
      <c r="B25" s="128"/>
      <c r="C25" s="16" t="s">
        <v>95</v>
      </c>
    </row>
    <row r="26" spans="1:3" ht="36" customHeight="1" x14ac:dyDescent="0.3">
      <c r="A26" s="130"/>
      <c r="B26" s="128"/>
      <c r="C26" s="16" t="s">
        <v>96</v>
      </c>
    </row>
    <row r="27" spans="1:3" ht="36" customHeight="1" x14ac:dyDescent="0.3">
      <c r="A27" s="130"/>
      <c r="B27" s="128"/>
      <c r="C27" s="16" t="s">
        <v>31</v>
      </c>
    </row>
    <row r="28" spans="1:3" ht="36" customHeight="1" x14ac:dyDescent="0.3">
      <c r="A28" s="130"/>
      <c r="B28" s="128"/>
      <c r="C28" s="16" t="s">
        <v>32</v>
      </c>
    </row>
    <row r="29" spans="1:3" ht="36" customHeight="1" x14ac:dyDescent="0.3">
      <c r="A29" s="130"/>
      <c r="B29" s="128" t="s">
        <v>33</v>
      </c>
      <c r="C29" s="16" t="s">
        <v>97</v>
      </c>
    </row>
    <row r="30" spans="1:3" ht="36" customHeight="1" x14ac:dyDescent="0.3">
      <c r="A30" s="130"/>
      <c r="B30" s="128"/>
      <c r="C30" s="16" t="s">
        <v>98</v>
      </c>
    </row>
    <row r="31" spans="1:3" ht="36" customHeight="1" x14ac:dyDescent="0.3">
      <c r="A31" s="131"/>
      <c r="B31" s="128"/>
      <c r="C31" s="16" t="s">
        <v>99</v>
      </c>
    </row>
    <row r="32" spans="1:3" ht="36" customHeight="1" x14ac:dyDescent="0.3">
      <c r="A32" s="129" t="s">
        <v>34</v>
      </c>
      <c r="B32" s="128" t="s">
        <v>35</v>
      </c>
      <c r="C32" s="16" t="s">
        <v>100</v>
      </c>
    </row>
    <row r="33" spans="1:3" ht="36" customHeight="1" x14ac:dyDescent="0.3">
      <c r="A33" s="130"/>
      <c r="B33" s="128"/>
      <c r="C33" s="16" t="s">
        <v>38</v>
      </c>
    </row>
    <row r="34" spans="1:3" ht="36" customHeight="1" x14ac:dyDescent="0.3">
      <c r="A34" s="130"/>
      <c r="B34" s="128"/>
      <c r="C34" s="16" t="s">
        <v>39</v>
      </c>
    </row>
    <row r="35" spans="1:3" ht="36" customHeight="1" x14ac:dyDescent="0.3">
      <c r="A35" s="130"/>
      <c r="B35" s="128"/>
      <c r="C35" s="16" t="s">
        <v>74</v>
      </c>
    </row>
    <row r="36" spans="1:3" ht="36" customHeight="1" x14ac:dyDescent="0.3">
      <c r="A36" s="130"/>
      <c r="B36" s="128"/>
      <c r="C36" s="16" t="s">
        <v>40</v>
      </c>
    </row>
    <row r="37" spans="1:3" ht="36" customHeight="1" x14ac:dyDescent="0.3">
      <c r="A37" s="130"/>
      <c r="B37" s="128" t="s">
        <v>36</v>
      </c>
      <c r="C37" s="16" t="s">
        <v>101</v>
      </c>
    </row>
    <row r="38" spans="1:3" ht="36" customHeight="1" x14ac:dyDescent="0.3">
      <c r="A38" s="130"/>
      <c r="B38" s="128"/>
      <c r="C38" s="16" t="s">
        <v>102</v>
      </c>
    </row>
    <row r="39" spans="1:3" ht="36" customHeight="1" x14ac:dyDescent="0.3">
      <c r="A39" s="130"/>
      <c r="B39" s="128" t="s">
        <v>37</v>
      </c>
      <c r="C39" s="16" t="s">
        <v>103</v>
      </c>
    </row>
    <row r="40" spans="1:3" ht="36" customHeight="1" x14ac:dyDescent="0.3">
      <c r="A40" s="130"/>
      <c r="B40" s="128"/>
      <c r="C40" s="16" t="s">
        <v>104</v>
      </c>
    </row>
    <row r="41" spans="1:3" ht="36" customHeight="1" x14ac:dyDescent="0.3">
      <c r="A41" s="131"/>
      <c r="B41" s="128"/>
      <c r="C41" s="16" t="s">
        <v>105</v>
      </c>
    </row>
    <row r="42" spans="1:3" ht="36" customHeight="1" x14ac:dyDescent="0.3">
      <c r="A42" s="129" t="s">
        <v>41</v>
      </c>
      <c r="B42" s="128" t="s">
        <v>42</v>
      </c>
      <c r="C42" s="16" t="s">
        <v>106</v>
      </c>
    </row>
    <row r="43" spans="1:3" ht="36" customHeight="1" x14ac:dyDescent="0.3">
      <c r="A43" s="130"/>
      <c r="B43" s="128"/>
      <c r="C43" s="16" t="s">
        <v>107</v>
      </c>
    </row>
    <row r="44" spans="1:3" ht="36" customHeight="1" x14ac:dyDescent="0.3">
      <c r="A44" s="130"/>
      <c r="B44" s="128"/>
      <c r="C44" s="16" t="s">
        <v>43</v>
      </c>
    </row>
    <row r="45" spans="1:3" ht="36" customHeight="1" x14ac:dyDescent="0.3">
      <c r="A45" s="130"/>
      <c r="B45" s="128"/>
      <c r="C45" s="16" t="s">
        <v>44</v>
      </c>
    </row>
    <row r="46" spans="1:3" ht="36" customHeight="1" x14ac:dyDescent="0.3">
      <c r="A46" s="130"/>
      <c r="B46" s="128"/>
      <c r="C46" s="16" t="s">
        <v>45</v>
      </c>
    </row>
    <row r="47" spans="1:3" ht="36" customHeight="1" x14ac:dyDescent="0.3">
      <c r="A47" s="130"/>
      <c r="B47" s="128" t="s">
        <v>46</v>
      </c>
      <c r="C47" s="16" t="s">
        <v>47</v>
      </c>
    </row>
    <row r="48" spans="1:3" ht="36" customHeight="1" x14ac:dyDescent="0.3">
      <c r="A48" s="130"/>
      <c r="B48" s="128"/>
      <c r="C48" s="16" t="s">
        <v>108</v>
      </c>
    </row>
    <row r="49" spans="1:3" ht="36" customHeight="1" x14ac:dyDescent="0.3">
      <c r="A49" s="130"/>
      <c r="B49" s="128" t="s">
        <v>48</v>
      </c>
      <c r="C49" s="16" t="s">
        <v>49</v>
      </c>
    </row>
    <row r="50" spans="1:3" ht="36" customHeight="1" x14ac:dyDescent="0.3">
      <c r="A50" s="130"/>
      <c r="B50" s="128"/>
      <c r="C50" s="16" t="s">
        <v>50</v>
      </c>
    </row>
    <row r="51" spans="1:3" ht="36" customHeight="1" x14ac:dyDescent="0.3">
      <c r="A51" s="130"/>
      <c r="B51" s="128"/>
      <c r="C51" s="16" t="s">
        <v>51</v>
      </c>
    </row>
    <row r="52" spans="1:3" ht="36" customHeight="1" x14ac:dyDescent="0.3">
      <c r="A52" s="130"/>
      <c r="B52" s="128"/>
      <c r="C52" s="16" t="s">
        <v>52</v>
      </c>
    </row>
    <row r="53" spans="1:3" ht="36" customHeight="1" x14ac:dyDescent="0.3">
      <c r="A53" s="130"/>
      <c r="B53" s="128"/>
      <c r="C53" s="16" t="s">
        <v>53</v>
      </c>
    </row>
    <row r="54" spans="1:3" ht="36" customHeight="1" x14ac:dyDescent="0.3">
      <c r="A54" s="130"/>
      <c r="B54" s="128"/>
      <c r="C54" s="16" t="s">
        <v>54</v>
      </c>
    </row>
    <row r="55" spans="1:3" ht="36" customHeight="1" x14ac:dyDescent="0.3">
      <c r="A55" s="130"/>
      <c r="B55" s="128"/>
      <c r="C55" s="16" t="s">
        <v>109</v>
      </c>
    </row>
    <row r="56" spans="1:3" ht="36" customHeight="1" x14ac:dyDescent="0.3">
      <c r="A56" s="130"/>
      <c r="B56" s="128"/>
      <c r="C56" s="16" t="s">
        <v>55</v>
      </c>
    </row>
    <row r="57" spans="1:3" ht="36" customHeight="1" x14ac:dyDescent="0.3">
      <c r="A57" s="131"/>
      <c r="B57" s="128"/>
      <c r="C57" s="16" t="s">
        <v>56</v>
      </c>
    </row>
    <row r="58" spans="1:3" ht="36" customHeight="1" x14ac:dyDescent="0.3">
      <c r="A58" s="129" t="s">
        <v>57</v>
      </c>
      <c r="B58" s="128" t="s">
        <v>58</v>
      </c>
      <c r="C58" s="16" t="s">
        <v>110</v>
      </c>
    </row>
    <row r="59" spans="1:3" ht="36" customHeight="1" x14ac:dyDescent="0.3">
      <c r="A59" s="130"/>
      <c r="B59" s="128"/>
      <c r="C59" s="16" t="s">
        <v>111</v>
      </c>
    </row>
    <row r="60" spans="1:3" ht="36" customHeight="1" x14ac:dyDescent="0.3">
      <c r="A60" s="130"/>
      <c r="B60" s="128"/>
      <c r="C60" s="16" t="s">
        <v>112</v>
      </c>
    </row>
    <row r="61" spans="1:3" ht="36" customHeight="1" x14ac:dyDescent="0.3">
      <c r="A61" s="130"/>
      <c r="B61" s="128"/>
      <c r="C61" s="16" t="s">
        <v>59</v>
      </c>
    </row>
    <row r="62" spans="1:3" ht="36" customHeight="1" x14ac:dyDescent="0.35">
      <c r="A62" s="131"/>
      <c r="B62" s="21" t="s">
        <v>60</v>
      </c>
      <c r="C62" s="16" t="s">
        <v>113</v>
      </c>
    </row>
    <row r="63" spans="1:3" ht="36" customHeight="1" x14ac:dyDescent="0.35">
      <c r="A63" s="129" t="s">
        <v>61</v>
      </c>
      <c r="B63" s="21" t="s">
        <v>62</v>
      </c>
      <c r="C63" s="16" t="s">
        <v>32</v>
      </c>
    </row>
    <row r="64" spans="1:3" ht="36" customHeight="1" x14ac:dyDescent="0.3">
      <c r="A64" s="130"/>
      <c r="B64" s="128" t="s">
        <v>63</v>
      </c>
      <c r="C64" s="16" t="s">
        <v>65</v>
      </c>
    </row>
    <row r="65" spans="1:4" ht="36" customHeight="1" x14ac:dyDescent="0.3">
      <c r="A65" s="130"/>
      <c r="B65" s="128"/>
      <c r="C65" s="16" t="s">
        <v>114</v>
      </c>
    </row>
    <row r="66" spans="1:4" ht="36" customHeight="1" x14ac:dyDescent="0.3">
      <c r="A66" s="130"/>
      <c r="B66" s="128"/>
      <c r="C66" s="16" t="s">
        <v>115</v>
      </c>
    </row>
    <row r="67" spans="1:4" ht="36" customHeight="1" x14ac:dyDescent="0.3">
      <c r="A67" s="130"/>
      <c r="B67" s="128"/>
      <c r="C67" s="16" t="s">
        <v>66</v>
      </c>
    </row>
    <row r="68" spans="1:4" ht="36" customHeight="1" x14ac:dyDescent="0.35">
      <c r="A68" s="131"/>
      <c r="B68" s="21" t="s">
        <v>64</v>
      </c>
      <c r="C68" s="16" t="s">
        <v>116</v>
      </c>
    </row>
    <row r="69" spans="1:4" ht="36" customHeight="1" x14ac:dyDescent="0.35">
      <c r="A69" s="135" t="s">
        <v>67</v>
      </c>
      <c r="B69" s="21" t="s">
        <v>68</v>
      </c>
      <c r="C69" s="16" t="s">
        <v>117</v>
      </c>
    </row>
    <row r="70" spans="1:4" ht="36" customHeight="1" x14ac:dyDescent="0.3">
      <c r="A70" s="135"/>
      <c r="B70" s="128" t="s">
        <v>69</v>
      </c>
      <c r="C70" s="16" t="s">
        <v>118</v>
      </c>
    </row>
    <row r="71" spans="1:4" ht="36" customHeight="1" x14ac:dyDescent="0.3">
      <c r="A71" s="135"/>
      <c r="B71" s="128"/>
      <c r="C71" s="16" t="s">
        <v>70</v>
      </c>
    </row>
    <row r="72" spans="1:4" ht="36" customHeight="1" x14ac:dyDescent="0.3">
      <c r="A72" s="135"/>
      <c r="B72" s="128"/>
      <c r="C72" s="16" t="s">
        <v>119</v>
      </c>
    </row>
    <row r="73" spans="1:4" ht="36" customHeight="1" x14ac:dyDescent="0.3">
      <c r="A73" s="135"/>
      <c r="B73" s="128"/>
      <c r="C73" s="16" t="s">
        <v>120</v>
      </c>
    </row>
    <row r="74" spans="1:4" ht="36" customHeight="1" x14ac:dyDescent="0.3">
      <c r="A74" s="135"/>
      <c r="B74" s="128"/>
      <c r="C74" s="16" t="s">
        <v>121</v>
      </c>
    </row>
    <row r="75" spans="1:4" ht="36" customHeight="1" x14ac:dyDescent="0.3">
      <c r="A75" s="135"/>
      <c r="B75" s="128"/>
      <c r="C75" s="16" t="s">
        <v>122</v>
      </c>
    </row>
    <row r="76" spans="1:4" ht="36" customHeight="1" x14ac:dyDescent="0.3">
      <c r="A76" s="135"/>
      <c r="B76" s="128"/>
      <c r="C76" s="16" t="s">
        <v>123</v>
      </c>
    </row>
    <row r="77" spans="1:4" ht="36" customHeight="1" x14ac:dyDescent="0.35">
      <c r="A77" s="135"/>
      <c r="B77" s="21" t="s">
        <v>71</v>
      </c>
      <c r="C77" s="16" t="s">
        <v>124</v>
      </c>
    </row>
    <row r="78" spans="1:4" ht="36" customHeight="1" x14ac:dyDescent="0.35">
      <c r="A78" s="135"/>
      <c r="B78" s="22" t="s">
        <v>72</v>
      </c>
      <c r="C78" s="16" t="s">
        <v>125</v>
      </c>
    </row>
    <row r="79" spans="1:4" ht="36" customHeight="1" x14ac:dyDescent="0.9">
      <c r="A79" s="18"/>
      <c r="B79" s="23"/>
      <c r="C79" s="14"/>
      <c r="D79" s="26"/>
    </row>
    <row r="80" spans="1:4" ht="36" customHeight="1" x14ac:dyDescent="0.9">
      <c r="A80" s="18"/>
      <c r="B80" s="23"/>
      <c r="C80" s="14"/>
      <c r="D80" s="26"/>
    </row>
    <row r="81" spans="1:4" ht="36" customHeight="1" x14ac:dyDescent="0.9">
      <c r="A81" s="18"/>
      <c r="B81" s="23"/>
      <c r="C81" s="14"/>
      <c r="D81" s="26"/>
    </row>
    <row r="82" spans="1:4" ht="36" customHeight="1" x14ac:dyDescent="0.9">
      <c r="A82" s="18"/>
      <c r="B82" s="23"/>
      <c r="C82" s="14"/>
      <c r="D82" s="26"/>
    </row>
    <row r="83" spans="1:4" ht="36" customHeight="1" x14ac:dyDescent="0.9">
      <c r="A83" s="18"/>
      <c r="B83" s="23"/>
      <c r="C83" s="14"/>
      <c r="D83" s="26"/>
    </row>
    <row r="84" spans="1:4" ht="36" customHeight="1" x14ac:dyDescent="0.9">
      <c r="A84" s="18"/>
      <c r="B84" s="23"/>
      <c r="C84" s="14"/>
      <c r="D84" s="26"/>
    </row>
    <row r="85" spans="1:4" ht="36" customHeight="1" x14ac:dyDescent="0.9">
      <c r="A85" s="18"/>
      <c r="B85" s="23"/>
      <c r="C85" s="14"/>
      <c r="D85" s="26"/>
    </row>
    <row r="86" spans="1:4" ht="36" customHeight="1" x14ac:dyDescent="0.9">
      <c r="A86" s="18"/>
      <c r="B86" s="23"/>
      <c r="C86" s="14"/>
      <c r="D86" s="26"/>
    </row>
    <row r="87" spans="1:4" ht="36" customHeight="1" x14ac:dyDescent="0.9">
      <c r="A87" s="18"/>
      <c r="B87" s="23"/>
      <c r="C87" s="14"/>
      <c r="D87" s="26"/>
    </row>
    <row r="88" spans="1:4" ht="36" customHeight="1" x14ac:dyDescent="0.9">
      <c r="A88" s="18"/>
      <c r="B88" s="23"/>
      <c r="C88" s="14"/>
      <c r="D88" s="26"/>
    </row>
    <row r="89" spans="1:4" ht="36" customHeight="1" x14ac:dyDescent="0.9">
      <c r="A89" s="18"/>
      <c r="B89" s="23"/>
      <c r="C89" s="14"/>
      <c r="D89" s="27"/>
    </row>
    <row r="90" spans="1:4" ht="36" customHeight="1" x14ac:dyDescent="0.9">
      <c r="A90" s="18"/>
      <c r="B90" s="23"/>
      <c r="C90" s="14"/>
      <c r="D90" s="27"/>
    </row>
    <row r="91" spans="1:4" ht="36" customHeight="1" x14ac:dyDescent="0.9">
      <c r="A91" s="18"/>
      <c r="B91" s="23"/>
      <c r="C91" s="14"/>
      <c r="D91" s="27"/>
    </row>
    <row r="92" spans="1:4" ht="36" customHeight="1" x14ac:dyDescent="0.9">
      <c r="A92" s="18"/>
      <c r="B92" s="23"/>
      <c r="C92" s="14"/>
      <c r="D92" s="27"/>
    </row>
    <row r="93" spans="1:4" ht="36" customHeight="1" x14ac:dyDescent="0.9">
      <c r="A93" s="18"/>
      <c r="B93" s="23"/>
      <c r="C93" s="14"/>
      <c r="D93" s="27"/>
    </row>
    <row r="94" spans="1:4" ht="36" customHeight="1" x14ac:dyDescent="0.9">
      <c r="A94" s="18"/>
      <c r="B94" s="23"/>
      <c r="C94" s="14"/>
      <c r="D94" s="27"/>
    </row>
    <row r="95" spans="1:4" ht="36" customHeight="1" x14ac:dyDescent="0.9">
      <c r="A95" s="18"/>
      <c r="B95" s="23"/>
      <c r="C95" s="14"/>
      <c r="D95" s="27"/>
    </row>
    <row r="96" spans="1:4" ht="36" customHeight="1" x14ac:dyDescent="0.9">
      <c r="A96" s="18"/>
      <c r="B96" s="23"/>
      <c r="C96" s="14"/>
      <c r="D96" s="27"/>
    </row>
    <row r="97" spans="1:4" ht="36" customHeight="1" x14ac:dyDescent="0.9">
      <c r="A97" s="18"/>
      <c r="B97" s="23"/>
      <c r="C97" s="14"/>
      <c r="D97" s="27"/>
    </row>
    <row r="98" spans="1:4" ht="36" customHeight="1" x14ac:dyDescent="0.9">
      <c r="A98" s="18"/>
      <c r="B98" s="23"/>
      <c r="C98" s="14"/>
      <c r="D98" s="27"/>
    </row>
    <row r="99" spans="1:4" ht="36" customHeight="1" x14ac:dyDescent="0.9">
      <c r="A99" s="18"/>
      <c r="B99" s="23"/>
      <c r="C99" s="14"/>
      <c r="D99" s="27"/>
    </row>
    <row r="100" spans="1:4" ht="36" customHeight="1" x14ac:dyDescent="0.9">
      <c r="A100" s="18"/>
      <c r="B100" s="23"/>
      <c r="C100" s="14"/>
      <c r="D100" s="27"/>
    </row>
    <row r="101" spans="1:4" ht="36" customHeight="1" x14ac:dyDescent="0.9">
      <c r="A101" s="18"/>
      <c r="B101" s="23"/>
      <c r="C101" s="14"/>
      <c r="D101" s="27"/>
    </row>
    <row r="102" spans="1:4" ht="36" customHeight="1" x14ac:dyDescent="0.9">
      <c r="A102" s="18"/>
      <c r="B102" s="23"/>
      <c r="C102" s="14"/>
      <c r="D102" s="27"/>
    </row>
    <row r="103" spans="1:4" ht="36" customHeight="1" x14ac:dyDescent="0.9">
      <c r="A103" s="18"/>
      <c r="B103" s="23"/>
      <c r="C103" s="14"/>
      <c r="D103" s="27"/>
    </row>
    <row r="104" spans="1:4" ht="36" customHeight="1" x14ac:dyDescent="0.9">
      <c r="A104" s="18"/>
      <c r="B104" s="23"/>
      <c r="C104" s="14"/>
      <c r="D104" s="27"/>
    </row>
    <row r="105" spans="1:4" ht="36" customHeight="1" x14ac:dyDescent="0.9">
      <c r="A105" s="18"/>
      <c r="B105" s="23"/>
      <c r="C105" s="14"/>
      <c r="D105" s="27"/>
    </row>
    <row r="106" spans="1:4" ht="36" customHeight="1" x14ac:dyDescent="0.9">
      <c r="A106" s="18"/>
      <c r="B106" s="23"/>
      <c r="C106" s="14"/>
      <c r="D106" s="27"/>
    </row>
    <row r="107" spans="1:4" ht="36" customHeight="1" x14ac:dyDescent="0.9">
      <c r="A107" s="18"/>
      <c r="B107" s="23"/>
      <c r="C107" s="14"/>
      <c r="D107" s="27"/>
    </row>
    <row r="108" spans="1:4" ht="36" customHeight="1" x14ac:dyDescent="0.9">
      <c r="A108" s="18"/>
      <c r="B108" s="23"/>
      <c r="C108" s="14"/>
      <c r="D108" s="27"/>
    </row>
    <row r="109" spans="1:4" ht="36" customHeight="1" x14ac:dyDescent="0.9">
      <c r="A109" s="18"/>
      <c r="B109" s="23"/>
      <c r="C109" s="14"/>
      <c r="D109" s="27"/>
    </row>
    <row r="110" spans="1:4" ht="36" customHeight="1" x14ac:dyDescent="0.9">
      <c r="A110" s="18"/>
      <c r="B110" s="23"/>
      <c r="C110" s="14"/>
      <c r="D110" s="27"/>
    </row>
    <row r="111" spans="1:4" ht="36" customHeight="1" x14ac:dyDescent="0.9">
      <c r="A111" s="18"/>
      <c r="B111" s="23"/>
      <c r="C111" s="14"/>
      <c r="D111" s="27"/>
    </row>
    <row r="112" spans="1:4" ht="36" customHeight="1" x14ac:dyDescent="0.9">
      <c r="A112" s="18"/>
      <c r="B112" s="23"/>
      <c r="C112" s="14"/>
      <c r="D112" s="27"/>
    </row>
    <row r="113" spans="1:4" ht="36" customHeight="1" x14ac:dyDescent="0.9">
      <c r="A113" s="18"/>
      <c r="B113" s="23"/>
      <c r="C113" s="14"/>
      <c r="D113" s="27"/>
    </row>
    <row r="114" spans="1:4" ht="36" customHeight="1" x14ac:dyDescent="0.9">
      <c r="A114" s="18"/>
      <c r="B114" s="23"/>
      <c r="C114" s="14"/>
      <c r="D114" s="27"/>
    </row>
    <row r="115" spans="1:4" ht="36" customHeight="1" x14ac:dyDescent="0.9">
      <c r="A115" s="18"/>
      <c r="B115" s="23"/>
      <c r="C115" s="14"/>
      <c r="D115" s="27"/>
    </row>
    <row r="116" spans="1:4" ht="36" customHeight="1" x14ac:dyDescent="0.9">
      <c r="A116" s="18"/>
      <c r="B116" s="23"/>
      <c r="C116" s="14"/>
      <c r="D116" s="27"/>
    </row>
    <row r="117" spans="1:4" ht="36" customHeight="1" x14ac:dyDescent="0.9">
      <c r="A117" s="18"/>
      <c r="B117" s="23"/>
      <c r="C117" s="14"/>
      <c r="D117" s="27"/>
    </row>
    <row r="118" spans="1:4" ht="36" customHeight="1" x14ac:dyDescent="0.9">
      <c r="A118" s="18"/>
      <c r="B118" s="23"/>
      <c r="C118" s="14"/>
      <c r="D118" s="27"/>
    </row>
    <row r="119" spans="1:4" ht="36" customHeight="1" x14ac:dyDescent="0.9">
      <c r="A119" s="18"/>
      <c r="B119" s="23"/>
      <c r="C119" s="14"/>
      <c r="D119" s="27"/>
    </row>
    <row r="120" spans="1:4" ht="36" customHeight="1" x14ac:dyDescent="0.9">
      <c r="A120" s="18"/>
      <c r="B120" s="23"/>
      <c r="C120" s="14"/>
      <c r="D120" s="27"/>
    </row>
    <row r="121" spans="1:4" ht="36" customHeight="1" x14ac:dyDescent="0.9">
      <c r="A121" s="18"/>
      <c r="B121" s="23"/>
      <c r="C121" s="14"/>
      <c r="D121" s="27"/>
    </row>
    <row r="122" spans="1:4" ht="36" customHeight="1" x14ac:dyDescent="0.9">
      <c r="A122" s="18"/>
      <c r="B122" s="23"/>
      <c r="C122" s="14"/>
      <c r="D122" s="27"/>
    </row>
    <row r="123" spans="1:4" ht="36" customHeight="1" x14ac:dyDescent="0.9">
      <c r="A123" s="18"/>
      <c r="B123" s="23"/>
      <c r="C123" s="14"/>
      <c r="D123" s="27"/>
    </row>
    <row r="124" spans="1:4" ht="36" customHeight="1" x14ac:dyDescent="0.9">
      <c r="A124" s="18"/>
      <c r="B124" s="23"/>
      <c r="C124" s="14"/>
      <c r="D124" s="27"/>
    </row>
    <row r="125" spans="1:4" ht="36" customHeight="1" x14ac:dyDescent="0.9">
      <c r="A125" s="18"/>
      <c r="B125" s="23"/>
      <c r="C125" s="14"/>
      <c r="D125" s="27"/>
    </row>
    <row r="126" spans="1:4" ht="36" customHeight="1" x14ac:dyDescent="0.9">
      <c r="A126" s="18"/>
      <c r="B126" s="23"/>
      <c r="C126" s="14"/>
      <c r="D126" s="27"/>
    </row>
    <row r="127" spans="1:4" ht="36" customHeight="1" x14ac:dyDescent="0.9">
      <c r="A127" s="18"/>
      <c r="B127" s="23"/>
      <c r="C127" s="14"/>
      <c r="D127" s="27"/>
    </row>
    <row r="128" spans="1:4" ht="36" customHeight="1" x14ac:dyDescent="0.9">
      <c r="A128" s="18"/>
      <c r="B128" s="23"/>
      <c r="C128" s="14"/>
      <c r="D128" s="27"/>
    </row>
    <row r="129" spans="1:4" ht="36" customHeight="1" x14ac:dyDescent="0.9">
      <c r="A129" s="18"/>
      <c r="B129" s="23"/>
      <c r="C129" s="14"/>
      <c r="D129" s="27"/>
    </row>
    <row r="130" spans="1:4" ht="36" customHeight="1" x14ac:dyDescent="0.9">
      <c r="A130" s="18"/>
      <c r="B130" s="23"/>
      <c r="C130" s="14"/>
      <c r="D130" s="27"/>
    </row>
    <row r="131" spans="1:4" ht="36" customHeight="1" x14ac:dyDescent="0.9">
      <c r="A131" s="18"/>
      <c r="B131" s="23"/>
      <c r="C131" s="14"/>
      <c r="D131" s="27"/>
    </row>
    <row r="132" spans="1:4" ht="36" customHeight="1" x14ac:dyDescent="0.9">
      <c r="A132" s="18"/>
      <c r="B132" s="23"/>
      <c r="C132" s="14"/>
      <c r="D132" s="27"/>
    </row>
    <row r="133" spans="1:4" ht="36" customHeight="1" x14ac:dyDescent="0.9">
      <c r="A133" s="18"/>
      <c r="B133" s="23"/>
      <c r="C133" s="14"/>
      <c r="D133" s="27"/>
    </row>
    <row r="134" spans="1:4" ht="36" customHeight="1" x14ac:dyDescent="0.9">
      <c r="A134" s="18"/>
      <c r="B134" s="23"/>
      <c r="C134" s="14"/>
      <c r="D134" s="27"/>
    </row>
    <row r="135" spans="1:4" ht="36" customHeight="1" x14ac:dyDescent="0.9">
      <c r="A135" s="18"/>
      <c r="B135" s="23"/>
      <c r="C135" s="14"/>
      <c r="D135" s="27"/>
    </row>
    <row r="136" spans="1:4" ht="36" customHeight="1" x14ac:dyDescent="0.9">
      <c r="A136" s="18"/>
      <c r="B136" s="23"/>
      <c r="C136" s="14"/>
      <c r="D136" s="27"/>
    </row>
    <row r="137" spans="1:4" ht="36" customHeight="1" x14ac:dyDescent="0.9">
      <c r="A137" s="18"/>
      <c r="B137" s="23"/>
      <c r="C137" s="14"/>
      <c r="D137" s="27"/>
    </row>
    <row r="138" spans="1:4" ht="36" customHeight="1" x14ac:dyDescent="0.9">
      <c r="A138" s="18"/>
      <c r="B138" s="23"/>
      <c r="C138" s="14"/>
      <c r="D138" s="27"/>
    </row>
    <row r="139" spans="1:4" ht="36" customHeight="1" x14ac:dyDescent="0.9">
      <c r="A139" s="18"/>
      <c r="B139" s="23"/>
      <c r="C139" s="14"/>
      <c r="D139" s="27"/>
    </row>
    <row r="140" spans="1:4" ht="36" customHeight="1" x14ac:dyDescent="0.9">
      <c r="A140" s="18"/>
      <c r="B140" s="23"/>
      <c r="C140" s="14"/>
      <c r="D140" s="27"/>
    </row>
    <row r="141" spans="1:4" ht="36" customHeight="1" x14ac:dyDescent="0.9">
      <c r="A141" s="18"/>
      <c r="B141" s="23"/>
      <c r="C141" s="14"/>
      <c r="D141" s="27"/>
    </row>
    <row r="142" spans="1:4" ht="36" customHeight="1" x14ac:dyDescent="0.9">
      <c r="A142" s="18"/>
      <c r="B142" s="23"/>
      <c r="C142" s="14"/>
      <c r="D142" s="27"/>
    </row>
    <row r="143" spans="1:4" ht="36" customHeight="1" x14ac:dyDescent="0.9">
      <c r="A143" s="18"/>
      <c r="B143" s="23"/>
      <c r="C143" s="14"/>
      <c r="D143" s="27"/>
    </row>
    <row r="144" spans="1:4" ht="36" customHeight="1" x14ac:dyDescent="0.9">
      <c r="A144" s="18"/>
      <c r="B144" s="23"/>
      <c r="C144" s="14"/>
      <c r="D144" s="27"/>
    </row>
    <row r="145" spans="1:4" ht="36" customHeight="1" x14ac:dyDescent="0.9">
      <c r="A145" s="18"/>
      <c r="B145" s="23"/>
      <c r="C145" s="14"/>
      <c r="D145" s="27"/>
    </row>
    <row r="146" spans="1:4" ht="36" customHeight="1" x14ac:dyDescent="0.9">
      <c r="A146" s="18"/>
      <c r="B146" s="23"/>
      <c r="C146" s="14"/>
      <c r="D146" s="27"/>
    </row>
    <row r="147" spans="1:4" ht="36" customHeight="1" x14ac:dyDescent="0.9">
      <c r="A147" s="18"/>
      <c r="B147" s="23"/>
      <c r="C147" s="14"/>
      <c r="D147" s="27"/>
    </row>
    <row r="148" spans="1:4" ht="36" customHeight="1" x14ac:dyDescent="0.9">
      <c r="A148" s="18"/>
      <c r="B148" s="23"/>
      <c r="C148" s="14"/>
      <c r="D148" s="27"/>
    </row>
    <row r="149" spans="1:4" ht="36" customHeight="1" x14ac:dyDescent="0.9">
      <c r="A149" s="18"/>
      <c r="B149" s="23"/>
      <c r="C149" s="14"/>
      <c r="D149" s="27"/>
    </row>
    <row r="150" spans="1:4" ht="36" customHeight="1" x14ac:dyDescent="0.9">
      <c r="A150" s="18"/>
      <c r="B150" s="23"/>
      <c r="C150" s="14"/>
      <c r="D150" s="27"/>
    </row>
    <row r="151" spans="1:4" ht="36" customHeight="1" x14ac:dyDescent="0.9">
      <c r="A151" s="18"/>
      <c r="B151" s="23"/>
      <c r="C151" s="14"/>
      <c r="D151" s="27"/>
    </row>
    <row r="152" spans="1:4" ht="36" customHeight="1" x14ac:dyDescent="0.9">
      <c r="A152" s="18"/>
      <c r="B152" s="23"/>
      <c r="C152" s="14"/>
      <c r="D152" s="27"/>
    </row>
    <row r="153" spans="1:4" ht="36" customHeight="1" x14ac:dyDescent="0.9">
      <c r="A153" s="18"/>
      <c r="B153" s="23"/>
      <c r="C153" s="14"/>
      <c r="D153" s="27"/>
    </row>
    <row r="154" spans="1:4" ht="36" customHeight="1" x14ac:dyDescent="0.9">
      <c r="A154" s="18"/>
      <c r="B154" s="23"/>
      <c r="C154" s="14"/>
      <c r="D154" s="27"/>
    </row>
    <row r="155" spans="1:4" ht="36" customHeight="1" x14ac:dyDescent="0.9">
      <c r="A155" s="18"/>
      <c r="B155" s="23"/>
      <c r="C155" s="14"/>
      <c r="D155" s="27"/>
    </row>
    <row r="156" spans="1:4" ht="36" customHeight="1" x14ac:dyDescent="0.9">
      <c r="A156" s="18"/>
      <c r="B156" s="23"/>
      <c r="C156" s="14"/>
      <c r="D156" s="27"/>
    </row>
    <row r="157" spans="1:4" ht="36" customHeight="1" x14ac:dyDescent="0.9">
      <c r="A157" s="18"/>
      <c r="B157" s="23"/>
      <c r="C157" s="14"/>
      <c r="D157" s="27"/>
    </row>
    <row r="158" spans="1:4" ht="36" customHeight="1" x14ac:dyDescent="0.9">
      <c r="A158" s="18"/>
      <c r="B158" s="23"/>
      <c r="C158" s="14"/>
      <c r="D158" s="27"/>
    </row>
    <row r="159" spans="1:4" ht="36" customHeight="1" x14ac:dyDescent="0.9">
      <c r="A159" s="18"/>
      <c r="B159" s="23"/>
      <c r="C159" s="14"/>
      <c r="D159" s="27"/>
    </row>
    <row r="160" spans="1:4" ht="36" customHeight="1" x14ac:dyDescent="0.9">
      <c r="A160" s="18"/>
      <c r="B160" s="23"/>
      <c r="C160" s="14"/>
      <c r="D160" s="27"/>
    </row>
    <row r="161" spans="1:4" ht="36" customHeight="1" x14ac:dyDescent="0.9">
      <c r="A161" s="18"/>
      <c r="B161" s="23"/>
      <c r="C161" s="14"/>
      <c r="D161" s="27"/>
    </row>
    <row r="162" spans="1:4" ht="36" customHeight="1" x14ac:dyDescent="0.9">
      <c r="A162" s="18"/>
      <c r="B162" s="23"/>
      <c r="C162" s="14"/>
      <c r="D162" s="27"/>
    </row>
    <row r="163" spans="1:4" ht="36" customHeight="1" x14ac:dyDescent="0.9">
      <c r="A163" s="18"/>
      <c r="B163" s="23"/>
      <c r="C163" s="14"/>
      <c r="D163" s="27"/>
    </row>
    <row r="164" spans="1:4" ht="36" customHeight="1" x14ac:dyDescent="0.9">
      <c r="A164" s="18"/>
      <c r="B164" s="23"/>
      <c r="C164" s="14"/>
      <c r="D164" s="27"/>
    </row>
    <row r="165" spans="1:4" ht="36" customHeight="1" x14ac:dyDescent="0.9">
      <c r="A165" s="18"/>
      <c r="B165" s="23"/>
      <c r="C165" s="14"/>
      <c r="D165" s="27"/>
    </row>
    <row r="166" spans="1:4" ht="36" customHeight="1" x14ac:dyDescent="0.9">
      <c r="A166" s="18"/>
      <c r="B166" s="23"/>
      <c r="C166" s="14"/>
      <c r="D166" s="27"/>
    </row>
    <row r="167" spans="1:4" ht="36" customHeight="1" x14ac:dyDescent="0.9">
      <c r="A167" s="18"/>
      <c r="B167" s="23"/>
      <c r="C167" s="14"/>
      <c r="D167" s="27"/>
    </row>
    <row r="168" spans="1:4" ht="36" customHeight="1" x14ac:dyDescent="0.9">
      <c r="A168" s="18"/>
      <c r="B168" s="23"/>
      <c r="C168" s="14"/>
      <c r="D168" s="27"/>
    </row>
    <row r="169" spans="1:4" ht="36" customHeight="1" x14ac:dyDescent="0.9">
      <c r="A169" s="18"/>
      <c r="B169" s="23"/>
      <c r="C169" s="14"/>
      <c r="D169" s="27"/>
    </row>
    <row r="170" spans="1:4" ht="36" customHeight="1" x14ac:dyDescent="0.9">
      <c r="A170" s="18"/>
      <c r="B170" s="23"/>
      <c r="C170" s="14"/>
      <c r="D170" s="27"/>
    </row>
    <row r="171" spans="1:4" ht="36" customHeight="1" x14ac:dyDescent="0.9">
      <c r="A171" s="18"/>
      <c r="B171" s="23"/>
      <c r="C171" s="14"/>
      <c r="D171" s="27"/>
    </row>
    <row r="172" spans="1:4" ht="36" customHeight="1" x14ac:dyDescent="0.9">
      <c r="A172" s="18"/>
      <c r="B172" s="23"/>
      <c r="C172" s="14"/>
      <c r="D172" s="27"/>
    </row>
    <row r="173" spans="1:4" ht="36" customHeight="1" x14ac:dyDescent="0.9">
      <c r="A173" s="18"/>
      <c r="B173" s="23"/>
      <c r="C173" s="14"/>
      <c r="D173" s="27"/>
    </row>
    <row r="174" spans="1:4" ht="36" customHeight="1" x14ac:dyDescent="0.9">
      <c r="A174" s="18"/>
      <c r="B174" s="23"/>
      <c r="C174" s="14"/>
      <c r="D174" s="27"/>
    </row>
    <row r="175" spans="1:4" ht="36" customHeight="1" x14ac:dyDescent="0.9">
      <c r="A175" s="18"/>
      <c r="B175" s="23"/>
      <c r="C175" s="14"/>
      <c r="D175" s="27"/>
    </row>
    <row r="176" spans="1:4" ht="36" customHeight="1" x14ac:dyDescent="0.9">
      <c r="A176" s="18"/>
      <c r="B176" s="23"/>
      <c r="C176" s="14"/>
      <c r="D176" s="27"/>
    </row>
    <row r="177" spans="1:4" ht="36" customHeight="1" x14ac:dyDescent="0.9">
      <c r="A177" s="18"/>
      <c r="B177" s="23"/>
      <c r="C177" s="14"/>
      <c r="D177" s="27"/>
    </row>
    <row r="178" spans="1:4" ht="36" customHeight="1" x14ac:dyDescent="0.9">
      <c r="A178" s="18"/>
      <c r="B178" s="23"/>
      <c r="C178" s="14"/>
      <c r="D178" s="27"/>
    </row>
    <row r="179" spans="1:4" ht="36" customHeight="1" x14ac:dyDescent="0.9">
      <c r="A179" s="18"/>
      <c r="B179" s="23"/>
      <c r="C179" s="14"/>
      <c r="D179" s="27"/>
    </row>
    <row r="180" spans="1:4" ht="36" customHeight="1" x14ac:dyDescent="0.9">
      <c r="A180" s="18"/>
      <c r="B180" s="23"/>
      <c r="C180" s="14"/>
      <c r="D180" s="27"/>
    </row>
    <row r="181" spans="1:4" ht="36" customHeight="1" x14ac:dyDescent="0.9">
      <c r="A181" s="18"/>
      <c r="B181" s="23"/>
      <c r="C181" s="14"/>
      <c r="D181" s="27"/>
    </row>
    <row r="182" spans="1:4" ht="36" customHeight="1" x14ac:dyDescent="0.9">
      <c r="A182" s="18"/>
      <c r="B182" s="23"/>
      <c r="C182" s="14"/>
      <c r="D182" s="27"/>
    </row>
    <row r="183" spans="1:4" ht="36" customHeight="1" x14ac:dyDescent="0.9">
      <c r="A183" s="18"/>
      <c r="B183" s="23"/>
      <c r="C183" s="14"/>
      <c r="D183" s="27"/>
    </row>
    <row r="184" spans="1:4" ht="36" customHeight="1" x14ac:dyDescent="0.9">
      <c r="A184" s="18"/>
      <c r="B184" s="23"/>
      <c r="C184" s="14"/>
      <c r="D184" s="27"/>
    </row>
    <row r="185" spans="1:4" ht="36" customHeight="1" x14ac:dyDescent="0.9">
      <c r="A185" s="18"/>
      <c r="B185" s="23"/>
      <c r="C185" s="14"/>
      <c r="D185" s="27"/>
    </row>
    <row r="186" spans="1:4" ht="36" customHeight="1" x14ac:dyDescent="0.9">
      <c r="A186" s="18"/>
      <c r="B186" s="23"/>
      <c r="C186" s="14"/>
      <c r="D186" s="27"/>
    </row>
    <row r="187" spans="1:4" ht="36" customHeight="1" x14ac:dyDescent="0.9">
      <c r="A187" s="18"/>
      <c r="B187" s="23"/>
      <c r="C187" s="14"/>
      <c r="D187" s="27"/>
    </row>
    <row r="188" spans="1:4" ht="36" customHeight="1" x14ac:dyDescent="0.9">
      <c r="A188" s="18"/>
      <c r="B188" s="23"/>
      <c r="C188" s="14"/>
      <c r="D188" s="27"/>
    </row>
    <row r="189" spans="1:4" ht="36" customHeight="1" x14ac:dyDescent="0.9">
      <c r="A189" s="18"/>
      <c r="B189" s="23"/>
      <c r="C189" s="14"/>
      <c r="D189" s="27"/>
    </row>
    <row r="190" spans="1:4" ht="36" customHeight="1" x14ac:dyDescent="0.9">
      <c r="A190" s="18"/>
      <c r="B190" s="23"/>
      <c r="C190" s="14"/>
      <c r="D190" s="27"/>
    </row>
    <row r="191" spans="1:4" ht="36" customHeight="1" x14ac:dyDescent="0.9">
      <c r="A191" s="18"/>
      <c r="B191" s="23"/>
      <c r="C191" s="14"/>
      <c r="D191" s="27"/>
    </row>
    <row r="192" spans="1:4" ht="36" customHeight="1" x14ac:dyDescent="0.9">
      <c r="A192" s="18"/>
      <c r="B192" s="23"/>
      <c r="C192" s="14"/>
      <c r="D192" s="27"/>
    </row>
    <row r="193" spans="1:4" ht="36" customHeight="1" x14ac:dyDescent="0.9">
      <c r="A193" s="18"/>
      <c r="B193" s="23"/>
      <c r="C193" s="14"/>
      <c r="D193" s="27"/>
    </row>
    <row r="194" spans="1:4" ht="36" customHeight="1" x14ac:dyDescent="0.9">
      <c r="A194" s="18"/>
      <c r="B194" s="23"/>
      <c r="C194" s="14"/>
      <c r="D194" s="27"/>
    </row>
    <row r="195" spans="1:4" ht="36" customHeight="1" x14ac:dyDescent="0.9">
      <c r="A195" s="18"/>
      <c r="B195" s="23"/>
      <c r="C195" s="14"/>
      <c r="D195" s="27"/>
    </row>
    <row r="196" spans="1:4" ht="36" customHeight="1" x14ac:dyDescent="0.9">
      <c r="A196" s="18"/>
      <c r="B196" s="23"/>
      <c r="C196" s="14"/>
      <c r="D196" s="27"/>
    </row>
    <row r="197" spans="1:4" ht="36" customHeight="1" x14ac:dyDescent="0.9">
      <c r="A197" s="18"/>
      <c r="B197" s="23"/>
      <c r="C197" s="14"/>
      <c r="D197" s="27"/>
    </row>
    <row r="198" spans="1:4" ht="36" customHeight="1" x14ac:dyDescent="0.9">
      <c r="A198" s="18"/>
      <c r="B198" s="23"/>
      <c r="C198" s="14"/>
      <c r="D198" s="27"/>
    </row>
    <row r="199" spans="1:4" ht="36" customHeight="1" x14ac:dyDescent="0.9">
      <c r="A199" s="18"/>
      <c r="B199" s="23"/>
      <c r="C199" s="14"/>
      <c r="D199" s="27"/>
    </row>
    <row r="200" spans="1:4" ht="36" customHeight="1" x14ac:dyDescent="0.9">
      <c r="A200" s="18"/>
      <c r="B200" s="23"/>
      <c r="C200" s="14"/>
      <c r="D200" s="27"/>
    </row>
    <row r="201" spans="1:4" ht="36" customHeight="1" x14ac:dyDescent="0.9">
      <c r="A201" s="18"/>
      <c r="B201" s="23"/>
      <c r="C201" s="14"/>
      <c r="D201" s="27"/>
    </row>
    <row r="202" spans="1:4" ht="36" customHeight="1" x14ac:dyDescent="0.9">
      <c r="A202" s="18"/>
      <c r="B202" s="23"/>
      <c r="C202" s="14"/>
      <c r="D202" s="27"/>
    </row>
    <row r="203" spans="1:4" ht="36" customHeight="1" x14ac:dyDescent="0.9">
      <c r="A203" s="18"/>
      <c r="B203" s="23"/>
      <c r="C203" s="14"/>
      <c r="D203" s="27"/>
    </row>
    <row r="204" spans="1:4" ht="36" customHeight="1" x14ac:dyDescent="0.9">
      <c r="A204" s="18"/>
      <c r="B204" s="23"/>
      <c r="C204" s="14"/>
      <c r="D204" s="27"/>
    </row>
    <row r="205" spans="1:4" ht="36" customHeight="1" x14ac:dyDescent="0.9">
      <c r="A205" s="18"/>
      <c r="B205" s="23"/>
      <c r="C205" s="14"/>
      <c r="D205" s="27"/>
    </row>
    <row r="206" spans="1:4" ht="36" customHeight="1" x14ac:dyDescent="0.9">
      <c r="A206" s="18"/>
      <c r="B206" s="23"/>
      <c r="C206" s="14"/>
      <c r="D206" s="27"/>
    </row>
    <row r="207" spans="1:4" ht="36" customHeight="1" x14ac:dyDescent="0.9">
      <c r="A207" s="18"/>
      <c r="B207" s="23"/>
      <c r="C207" s="14"/>
      <c r="D207" s="27"/>
    </row>
    <row r="208" spans="1:4" ht="36" customHeight="1" x14ac:dyDescent="0.9">
      <c r="A208" s="18"/>
      <c r="B208" s="23"/>
      <c r="C208" s="14"/>
      <c r="D208" s="27"/>
    </row>
    <row r="209" spans="1:4" ht="36" customHeight="1" x14ac:dyDescent="0.9">
      <c r="A209" s="18"/>
      <c r="B209" s="23"/>
      <c r="C209" s="14"/>
      <c r="D209" s="27"/>
    </row>
    <row r="210" spans="1:4" ht="36" customHeight="1" x14ac:dyDescent="0.9">
      <c r="A210" s="18"/>
      <c r="B210" s="23"/>
      <c r="C210" s="14"/>
      <c r="D210" s="27"/>
    </row>
    <row r="211" spans="1:4" ht="36" customHeight="1" x14ac:dyDescent="0.9">
      <c r="A211" s="18"/>
      <c r="B211" s="23"/>
      <c r="C211" s="14"/>
      <c r="D211" s="27"/>
    </row>
    <row r="212" spans="1:4" ht="36" customHeight="1" x14ac:dyDescent="0.9">
      <c r="A212" s="18"/>
      <c r="B212" s="23"/>
      <c r="C212" s="14"/>
      <c r="D212" s="27"/>
    </row>
    <row r="213" spans="1:4" ht="36" customHeight="1" x14ac:dyDescent="0.9">
      <c r="A213" s="18"/>
      <c r="B213" s="23"/>
      <c r="C213" s="14"/>
      <c r="D213" s="27"/>
    </row>
    <row r="214" spans="1:4" ht="36" customHeight="1" x14ac:dyDescent="0.9">
      <c r="A214" s="18"/>
      <c r="B214" s="23"/>
      <c r="C214" s="14"/>
      <c r="D214" s="27"/>
    </row>
    <row r="215" spans="1:4" ht="36" customHeight="1" x14ac:dyDescent="0.9">
      <c r="A215" s="18"/>
      <c r="B215" s="23"/>
      <c r="C215" s="14"/>
      <c r="D215" s="27"/>
    </row>
    <row r="216" spans="1:4" ht="36" customHeight="1" x14ac:dyDescent="0.9">
      <c r="A216" s="18"/>
      <c r="B216" s="23"/>
      <c r="C216" s="14"/>
      <c r="D216" s="27"/>
    </row>
    <row r="217" spans="1:4" ht="36" customHeight="1" x14ac:dyDescent="0.9">
      <c r="A217" s="18"/>
      <c r="B217" s="23"/>
      <c r="C217" s="14"/>
      <c r="D217" s="27"/>
    </row>
    <row r="218" spans="1:4" ht="36" customHeight="1" x14ac:dyDescent="0.9">
      <c r="A218" s="18"/>
      <c r="B218" s="23"/>
      <c r="C218" s="14"/>
      <c r="D218" s="27"/>
    </row>
    <row r="219" spans="1:4" ht="36" customHeight="1" x14ac:dyDescent="0.9">
      <c r="A219" s="18"/>
      <c r="B219" s="23"/>
      <c r="C219" s="14"/>
      <c r="D219" s="27"/>
    </row>
    <row r="220" spans="1:4" ht="36" customHeight="1" x14ac:dyDescent="0.9">
      <c r="A220" s="18"/>
      <c r="B220" s="23"/>
      <c r="C220" s="14"/>
      <c r="D220" s="27"/>
    </row>
    <row r="221" spans="1:4" ht="36" customHeight="1" x14ac:dyDescent="0.9">
      <c r="A221" s="18"/>
      <c r="B221" s="23"/>
      <c r="C221" s="14"/>
      <c r="D221" s="27"/>
    </row>
    <row r="222" spans="1:4" ht="36" customHeight="1" x14ac:dyDescent="0.9">
      <c r="A222" s="18"/>
      <c r="B222" s="23"/>
      <c r="C222" s="14"/>
      <c r="D222" s="27"/>
    </row>
    <row r="223" spans="1:4" ht="36" customHeight="1" x14ac:dyDescent="0.9">
      <c r="A223" s="18"/>
      <c r="B223" s="23"/>
      <c r="C223" s="14"/>
      <c r="D223" s="27"/>
    </row>
    <row r="224" spans="1:4" ht="36" customHeight="1" x14ac:dyDescent="0.9">
      <c r="A224" s="18"/>
      <c r="B224" s="23"/>
      <c r="C224" s="14"/>
      <c r="D224" s="27"/>
    </row>
    <row r="225" spans="1:4" ht="36" customHeight="1" x14ac:dyDescent="0.9">
      <c r="A225" s="18"/>
      <c r="B225" s="23"/>
      <c r="C225" s="14"/>
      <c r="D225" s="27"/>
    </row>
    <row r="226" spans="1:4" ht="36" customHeight="1" x14ac:dyDescent="0.9">
      <c r="A226" s="18"/>
      <c r="B226" s="23"/>
      <c r="C226" s="14"/>
      <c r="D226" s="27"/>
    </row>
    <row r="227" spans="1:4" ht="36" customHeight="1" x14ac:dyDescent="0.9">
      <c r="A227" s="18"/>
      <c r="B227" s="23"/>
      <c r="C227" s="14"/>
      <c r="D227" s="27"/>
    </row>
    <row r="228" spans="1:4" ht="36" customHeight="1" x14ac:dyDescent="0.9">
      <c r="A228" s="18"/>
      <c r="B228" s="23"/>
      <c r="C228" s="14"/>
      <c r="D228" s="27"/>
    </row>
    <row r="229" spans="1:4" ht="36" customHeight="1" x14ac:dyDescent="0.9">
      <c r="A229" s="18"/>
      <c r="B229" s="23"/>
      <c r="C229" s="14"/>
      <c r="D229" s="27"/>
    </row>
    <row r="230" spans="1:4" ht="36" customHeight="1" x14ac:dyDescent="0.9">
      <c r="A230" s="18"/>
      <c r="B230" s="23"/>
      <c r="C230" s="14"/>
      <c r="D230" s="27"/>
    </row>
    <row r="231" spans="1:4" ht="36" customHeight="1" x14ac:dyDescent="0.9">
      <c r="A231" s="18"/>
      <c r="B231" s="23"/>
      <c r="C231" s="14"/>
      <c r="D231" s="27"/>
    </row>
    <row r="232" spans="1:4" ht="36" customHeight="1" x14ac:dyDescent="0.9">
      <c r="A232" s="18"/>
      <c r="B232" s="23"/>
      <c r="C232" s="14"/>
      <c r="D232" s="27"/>
    </row>
    <row r="233" spans="1:4" ht="36" customHeight="1" x14ac:dyDescent="0.9">
      <c r="A233" s="18"/>
      <c r="B233" s="23"/>
      <c r="C233" s="14"/>
      <c r="D233" s="27"/>
    </row>
    <row r="234" spans="1:4" ht="36" customHeight="1" x14ac:dyDescent="0.9">
      <c r="A234" s="18"/>
      <c r="B234" s="23"/>
      <c r="C234" s="14"/>
      <c r="D234" s="27"/>
    </row>
    <row r="235" spans="1:4" ht="36" customHeight="1" x14ac:dyDescent="0.9">
      <c r="A235" s="18"/>
      <c r="B235" s="23"/>
      <c r="C235" s="14"/>
      <c r="D235" s="27"/>
    </row>
    <row r="236" spans="1:4" ht="36" customHeight="1" x14ac:dyDescent="0.9">
      <c r="A236" s="18"/>
      <c r="B236" s="23"/>
      <c r="C236" s="14"/>
      <c r="D236" s="27"/>
    </row>
    <row r="237" spans="1:4" ht="36" customHeight="1" x14ac:dyDescent="0.9">
      <c r="A237" s="18"/>
      <c r="B237" s="23"/>
      <c r="C237" s="14"/>
      <c r="D237" s="27"/>
    </row>
    <row r="238" spans="1:4" ht="36" customHeight="1" x14ac:dyDescent="0.9">
      <c r="A238" s="18"/>
      <c r="B238" s="23"/>
      <c r="C238" s="14"/>
      <c r="D238" s="27"/>
    </row>
    <row r="239" spans="1:4" ht="36" customHeight="1" x14ac:dyDescent="0.9">
      <c r="A239" s="18"/>
      <c r="B239" s="23"/>
      <c r="C239" s="14"/>
      <c r="D239" s="27"/>
    </row>
    <row r="240" spans="1:4" ht="36" customHeight="1" x14ac:dyDescent="0.9">
      <c r="A240" s="18"/>
      <c r="B240" s="23"/>
      <c r="C240" s="14"/>
      <c r="D240" s="27"/>
    </row>
    <row r="241" spans="1:4" ht="36" customHeight="1" x14ac:dyDescent="0.9">
      <c r="A241" s="18"/>
      <c r="B241" s="23"/>
      <c r="C241" s="14"/>
      <c r="D241" s="27"/>
    </row>
    <row r="242" spans="1:4" ht="36" customHeight="1" x14ac:dyDescent="0.9">
      <c r="A242" s="18"/>
      <c r="B242" s="23"/>
      <c r="C242" s="14"/>
      <c r="D242" s="27"/>
    </row>
    <row r="243" spans="1:4" ht="36" customHeight="1" x14ac:dyDescent="0.9">
      <c r="A243" s="18"/>
      <c r="B243" s="23"/>
      <c r="C243" s="14"/>
      <c r="D243" s="27"/>
    </row>
    <row r="244" spans="1:4" ht="36" customHeight="1" x14ac:dyDescent="0.9">
      <c r="A244" s="18"/>
      <c r="B244" s="23"/>
      <c r="C244" s="14"/>
      <c r="D244" s="27"/>
    </row>
    <row r="245" spans="1:4" ht="36" customHeight="1" x14ac:dyDescent="0.9">
      <c r="A245" s="18"/>
      <c r="B245" s="23"/>
      <c r="C245" s="14"/>
      <c r="D245" s="27"/>
    </row>
    <row r="246" spans="1:4" ht="36" customHeight="1" x14ac:dyDescent="0.9">
      <c r="A246" s="18"/>
      <c r="B246" s="23"/>
      <c r="C246" s="14"/>
      <c r="D246" s="27"/>
    </row>
    <row r="247" spans="1:4" ht="36" customHeight="1" x14ac:dyDescent="0.9">
      <c r="A247" s="18"/>
      <c r="B247" s="23"/>
      <c r="C247" s="14"/>
      <c r="D247" s="27"/>
    </row>
    <row r="248" spans="1:4" ht="36" customHeight="1" x14ac:dyDescent="0.9">
      <c r="A248" s="18"/>
      <c r="B248" s="23"/>
      <c r="C248" s="14"/>
      <c r="D248" s="27"/>
    </row>
    <row r="249" spans="1:4" ht="36" customHeight="1" x14ac:dyDescent="0.9">
      <c r="A249" s="18"/>
      <c r="B249" s="23"/>
      <c r="C249" s="14"/>
      <c r="D249" s="27"/>
    </row>
    <row r="250" spans="1:4" x14ac:dyDescent="0.9">
      <c r="A250" s="18"/>
      <c r="B250" s="23"/>
      <c r="C250" s="14"/>
      <c r="D250" s="27"/>
    </row>
    <row r="251" spans="1:4" x14ac:dyDescent="0.9">
      <c r="A251" s="18"/>
      <c r="B251" s="23"/>
      <c r="C251" s="14"/>
      <c r="D251" s="27"/>
    </row>
    <row r="252" spans="1:4" x14ac:dyDescent="0.9">
      <c r="A252" s="18"/>
      <c r="B252" s="23"/>
      <c r="C252" s="14"/>
      <c r="D252" s="27"/>
    </row>
    <row r="253" spans="1:4" x14ac:dyDescent="0.9">
      <c r="A253" s="18"/>
      <c r="B253" s="23"/>
      <c r="C253" s="14"/>
      <c r="D253" s="27"/>
    </row>
    <row r="254" spans="1:4" x14ac:dyDescent="0.9">
      <c r="A254" s="19"/>
      <c r="B254" s="24"/>
      <c r="C254" s="15"/>
      <c r="D254" s="26"/>
    </row>
    <row r="255" spans="1:4" x14ac:dyDescent="0.9">
      <c r="A255" s="19"/>
      <c r="B255" s="24"/>
      <c r="C255" s="15"/>
      <c r="D255" s="26"/>
    </row>
    <row r="256" spans="1:4" x14ac:dyDescent="0.9">
      <c r="A256" s="19"/>
      <c r="B256" s="24"/>
      <c r="C256" s="15"/>
      <c r="D256" s="26"/>
    </row>
    <row r="257" spans="1:4" x14ac:dyDescent="0.9">
      <c r="A257" s="19"/>
      <c r="B257" s="24"/>
      <c r="C257" s="15"/>
      <c r="D257" s="26"/>
    </row>
    <row r="258" spans="1:4" x14ac:dyDescent="0.9">
      <c r="A258" s="19"/>
      <c r="B258" s="24"/>
      <c r="C258" s="15"/>
      <c r="D258" s="26"/>
    </row>
    <row r="259" spans="1:4" x14ac:dyDescent="0.9">
      <c r="A259" s="19"/>
      <c r="B259" s="24"/>
      <c r="C259" s="15"/>
      <c r="D259" s="26"/>
    </row>
  </sheetData>
  <mergeCells count="23">
    <mergeCell ref="B29:B31"/>
    <mergeCell ref="B70:B76"/>
    <mergeCell ref="A69:A78"/>
    <mergeCell ref="B58:B61"/>
    <mergeCell ref="A58:A62"/>
    <mergeCell ref="B64:B67"/>
    <mergeCell ref="A63:A68"/>
    <mergeCell ref="A1:XFD1"/>
    <mergeCell ref="B42:B46"/>
    <mergeCell ref="B47:B48"/>
    <mergeCell ref="B49:B57"/>
    <mergeCell ref="A42:A57"/>
    <mergeCell ref="B32:B36"/>
    <mergeCell ref="A20:A31"/>
    <mergeCell ref="B3:B7"/>
    <mergeCell ref="B8:B12"/>
    <mergeCell ref="A3:A19"/>
    <mergeCell ref="B20:B28"/>
    <mergeCell ref="B39:B41"/>
    <mergeCell ref="B37:B38"/>
    <mergeCell ref="A32:A41"/>
    <mergeCell ref="B13:B19"/>
    <mergeCell ref="A2:C2"/>
  </mergeCells>
  <phoneticPr fontId="1" type="noConversion"/>
  <hyperlinks>
    <hyperlink ref="C3" r:id="rId1" display="推举"/>
    <hyperlink ref="C4" r:id="rId2" display="坐姿推举"/>
    <hyperlink ref="C5" r:id="rId3" display="阿诺德推举"/>
    <hyperlink ref="C6" r:id="rId4" display="双臂前平举"/>
    <hyperlink ref="C7" r:id="rId5" display="单臂前平举"/>
    <hyperlink ref="C8" r:id="rId6" display="侧平举"/>
    <hyperlink ref="C9" r:id="rId7" display="直拉"/>
    <hyperlink ref="C10" r:id="rId8" display="坐姿侧平举"/>
    <hyperlink ref="C11" r:id="rId9" display="侧卧侧平举"/>
    <hyperlink ref="C12" r:id="rId10" display="侧斜侧平举"/>
    <hyperlink ref="C13" r:id="rId11" display="俯身侧平举"/>
    <hyperlink ref="C14" r:id="rId12" display="俯身摆臂"/>
    <hyperlink ref="C15" r:id="rId13" display="俯身上拉"/>
    <hyperlink ref="C16" r:id="rId14" display="斜躺侧平举"/>
    <hyperlink ref="C17" r:id="rId15" display="斜板侧平举"/>
    <hyperlink ref="C18" r:id="rId16" display="坐姿俯身侧平举"/>
    <hyperlink ref="C19" r:id="rId17" display="侧卧侧平举"/>
    <hyperlink ref="C42" r:id="rId18" display="半蹲单臂弯举"/>
    <hyperlink ref="C43" r:id="rId19" display="垂式弯举"/>
    <hyperlink ref="C44" r:id="rId20"/>
    <hyperlink ref="C45" r:id="rId21"/>
    <hyperlink ref="C46" r:id="rId22"/>
    <hyperlink ref="C47" r:id="rId23"/>
    <hyperlink ref="C48" r:id="rId24" display="直板托臂弯举"/>
    <hyperlink ref="C49" r:id="rId25"/>
    <hyperlink ref="C50" r:id="rId26"/>
    <hyperlink ref="C51" r:id="rId27"/>
    <hyperlink ref="C52" r:id="rId28"/>
    <hyperlink ref="C53" r:id="rId29"/>
    <hyperlink ref="C54" r:id="rId30"/>
    <hyperlink ref="C55" r:id="rId31" display="站姿屈臂伸(单)"/>
    <hyperlink ref="C56" r:id="rId32"/>
    <hyperlink ref="C57" r:id="rId33"/>
    <hyperlink ref="C58" r:id="rId34" display="臂弯举"/>
    <hyperlink ref="C59" r:id="rId35" display="臂弯举(腕翻转)"/>
    <hyperlink ref="C60" r:id="rId36" display="臂弯举(锤式)"/>
    <hyperlink ref="C61" r:id="rId37"/>
    <hyperlink ref="C62" r:id="rId38" display="腕弯举"/>
    <hyperlink ref="C20" r:id="rId39" display="仰卧屈臂上提(单)"/>
    <hyperlink ref="C21" r:id="rId40" display="仰卧屈臂上拉"/>
    <hyperlink ref="C22" r:id="rId41" display="下斜飞鸟"/>
    <hyperlink ref="C23" r:id="rId42" display="高腿位飞鸟"/>
    <hyperlink ref="C24" r:id="rId43"/>
    <hyperlink ref="C25" r:id="rId44" display="下斜卧推"/>
    <hyperlink ref="C26" r:id="rId45" display="卧推"/>
    <hyperlink ref="C27" r:id="rId46"/>
    <hyperlink ref="C28" r:id="rId47"/>
    <hyperlink ref="C29" r:id="rId48" display="上斜飞鸟"/>
    <hyperlink ref="C30" r:id="rId49" display="上斜卧推"/>
    <hyperlink ref="C31" r:id="rId50" display="旋转上斜卧推"/>
    <hyperlink ref="C32" r:id="rId51" display="斜板划船"/>
    <hyperlink ref="C33" r:id="rId52"/>
    <hyperlink ref="C34" r:id="rId53"/>
    <hyperlink ref="C35" r:id="rId54"/>
    <hyperlink ref="C36" r:id="rId55"/>
    <hyperlink ref="C37" r:id="rId56" display="绕肩"/>
    <hyperlink ref="C38" r:id="rId57" display="耸肩"/>
    <hyperlink ref="C39" r:id="rId58" display="俯身摆肩"/>
    <hyperlink ref="C40" r:id="rId59" display="侧卧侧拉"/>
    <hyperlink ref="C41" r:id="rId60" display="侧卧支撑侧拉"/>
    <hyperlink ref="C63" r:id="rId61"/>
    <hyperlink ref="C64" r:id="rId62"/>
    <hyperlink ref="C65" r:id="rId63" display="双臂侧屈体"/>
    <hyperlink ref="C66" r:id="rId64" display="单臂侧屈"/>
    <hyperlink ref="C67" r:id="rId65"/>
    <hyperlink ref="C68" r:id="rId66" display="直腿硬拉"/>
    <hyperlink ref="C69" r:id="rId67" display="侧弓步"/>
    <hyperlink ref="C77" r:id="rId68" display="硬拉"/>
    <hyperlink ref="C70" r:id="rId69" display="深蹲"/>
    <hyperlink ref="C71" r:id="rId70"/>
    <hyperlink ref="C72" r:id="rId71" display="提箱式深蹲"/>
    <hyperlink ref="C73" r:id="rId72" display="弓步蹲"/>
    <hyperlink ref="C74" r:id="rId73" display="侧弓步"/>
    <hyperlink ref="C75" r:id="rId74" display="前弓步"/>
    <hyperlink ref="C76" r:id="rId75" display="后弓步"/>
    <hyperlink ref="C78" r:id="rId76" display="坐姿提踵"/>
  </hyperlinks>
  <pageMargins left="0.7" right="0.7" top="0.75" bottom="0.75" header="0.3" footer="0.3"/>
  <pageSetup paperSize="9" orientation="portrait" horizontalDpi="0" verticalDpi="0"/>
  <drawing r:id="rId7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18" sqref="B18"/>
    </sheetView>
  </sheetViews>
  <sheetFormatPr baseColWidth="10" defaultRowHeight="31" x14ac:dyDescent="0.35"/>
  <cols>
    <col min="1" max="1" width="39" customWidth="1"/>
    <col min="2" max="2" width="13.1640625" style="62" customWidth="1"/>
    <col min="3" max="3" width="15.83203125" style="52" customWidth="1"/>
    <col min="4" max="4" width="41.6640625" style="2" customWidth="1"/>
    <col min="5" max="5" width="37.1640625" customWidth="1"/>
    <col min="6" max="6" width="46.5" customWidth="1"/>
  </cols>
  <sheetData>
    <row r="1" spans="1:6" ht="35" x14ac:dyDescent="0.35">
      <c r="A1" s="61" t="s">
        <v>189</v>
      </c>
      <c r="C1" s="136" t="s">
        <v>188</v>
      </c>
      <c r="D1" s="136"/>
    </row>
    <row r="2" spans="1:6" ht="65" customHeight="1" x14ac:dyDescent="0.2">
      <c r="A2" s="148" t="s">
        <v>137</v>
      </c>
      <c r="C2" s="137" t="s">
        <v>154</v>
      </c>
      <c r="D2" s="137"/>
    </row>
    <row r="3" spans="1:6" ht="31" customHeight="1" x14ac:dyDescent="0.3">
      <c r="A3" s="149"/>
      <c r="C3" s="138" t="s">
        <v>147</v>
      </c>
      <c r="D3" s="53" t="s">
        <v>148</v>
      </c>
      <c r="E3" s="161" t="s">
        <v>332</v>
      </c>
      <c r="F3" s="162"/>
    </row>
    <row r="4" spans="1:6" ht="31" customHeight="1" x14ac:dyDescent="0.2">
      <c r="A4" s="150" t="s">
        <v>190</v>
      </c>
      <c r="C4" s="139"/>
      <c r="D4" s="54" t="s">
        <v>35</v>
      </c>
    </row>
    <row r="5" spans="1:6" ht="31" customHeight="1" x14ac:dyDescent="0.2">
      <c r="A5" s="151"/>
      <c r="C5" s="140" t="s">
        <v>149</v>
      </c>
      <c r="D5" s="53" t="s">
        <v>150</v>
      </c>
      <c r="F5" s="142" t="s">
        <v>352</v>
      </c>
    </row>
    <row r="6" spans="1:6" ht="31" customHeight="1" x14ac:dyDescent="0.2">
      <c r="A6" s="151"/>
      <c r="C6" s="141"/>
      <c r="D6" s="54" t="s">
        <v>28</v>
      </c>
      <c r="F6" s="142"/>
    </row>
    <row r="7" spans="1:6" ht="31" customHeight="1" x14ac:dyDescent="0.2">
      <c r="A7" s="151"/>
      <c r="C7" s="144" t="s">
        <v>151</v>
      </c>
      <c r="D7" s="53" t="s">
        <v>152</v>
      </c>
      <c r="F7" s="142"/>
    </row>
    <row r="8" spans="1:6" ht="31" customHeight="1" x14ac:dyDescent="0.2">
      <c r="A8" s="151"/>
      <c r="C8" s="145"/>
      <c r="D8" s="55" t="s">
        <v>153</v>
      </c>
      <c r="F8" s="142"/>
    </row>
    <row r="9" spans="1:6" ht="23" x14ac:dyDescent="0.2">
      <c r="A9" s="151"/>
      <c r="C9" s="157" t="s">
        <v>155</v>
      </c>
      <c r="D9" s="158"/>
      <c r="F9" s="142"/>
    </row>
    <row r="10" spans="1:6" x14ac:dyDescent="0.2">
      <c r="A10" s="151"/>
      <c r="C10" s="153" t="s">
        <v>158</v>
      </c>
      <c r="D10" s="154"/>
      <c r="F10" s="142"/>
    </row>
    <row r="11" spans="1:6" ht="32" customHeight="1" x14ac:dyDescent="0.2">
      <c r="A11" s="151"/>
      <c r="C11" s="59" t="s">
        <v>156</v>
      </c>
      <c r="D11" s="58" t="s">
        <v>157</v>
      </c>
      <c r="E11" s="4"/>
      <c r="F11" s="142"/>
    </row>
    <row r="12" spans="1:6" ht="54" customHeight="1" x14ac:dyDescent="0.2">
      <c r="A12" s="152"/>
      <c r="C12" s="155" t="s">
        <v>159</v>
      </c>
      <c r="D12" s="156"/>
      <c r="F12" s="142"/>
    </row>
    <row r="13" spans="1:6" ht="37" customHeight="1" x14ac:dyDescent="0.2">
      <c r="C13" s="159" t="s">
        <v>185</v>
      </c>
      <c r="D13" s="160"/>
      <c r="F13" s="142" t="s">
        <v>353</v>
      </c>
    </row>
    <row r="14" spans="1:6" ht="45" customHeight="1" x14ac:dyDescent="0.2">
      <c r="C14" s="57" t="s">
        <v>187</v>
      </c>
      <c r="D14" s="60" t="s">
        <v>186</v>
      </c>
      <c r="F14" s="142"/>
    </row>
    <row r="15" spans="1:6" ht="48" customHeight="1" x14ac:dyDescent="0.2">
      <c r="C15" s="146" t="s">
        <v>160</v>
      </c>
      <c r="D15" s="147"/>
      <c r="E15" s="56"/>
      <c r="F15" s="142"/>
    </row>
    <row r="16" spans="1:6" x14ac:dyDescent="0.35">
      <c r="F16" s="142"/>
    </row>
    <row r="17" spans="6:6" x14ac:dyDescent="0.35">
      <c r="F17" s="142"/>
    </row>
    <row r="18" spans="6:6" x14ac:dyDescent="0.35">
      <c r="F18" s="142"/>
    </row>
    <row r="19" spans="6:6" x14ac:dyDescent="0.35">
      <c r="F19" s="142"/>
    </row>
    <row r="20" spans="6:6" x14ac:dyDescent="0.35">
      <c r="F20" s="143" t="s">
        <v>354</v>
      </c>
    </row>
    <row r="21" spans="6:6" x14ac:dyDescent="0.35">
      <c r="F21" s="143"/>
    </row>
    <row r="22" spans="6:6" x14ac:dyDescent="0.35">
      <c r="F22" s="143"/>
    </row>
    <row r="23" spans="6:6" x14ac:dyDescent="0.35">
      <c r="F23" s="143"/>
    </row>
  </sheetData>
  <mergeCells count="16">
    <mergeCell ref="F13:F19"/>
    <mergeCell ref="F20:F23"/>
    <mergeCell ref="C7:C8"/>
    <mergeCell ref="C15:D15"/>
    <mergeCell ref="A2:A3"/>
    <mergeCell ref="A4:A12"/>
    <mergeCell ref="C10:D10"/>
    <mergeCell ref="C12:D12"/>
    <mergeCell ref="C9:D9"/>
    <mergeCell ref="C13:D13"/>
    <mergeCell ref="E3:F3"/>
    <mergeCell ref="C1:D1"/>
    <mergeCell ref="C2:D2"/>
    <mergeCell ref="C3:C4"/>
    <mergeCell ref="C5:C6"/>
    <mergeCell ref="F5:F1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4"/>
  <sheetViews>
    <sheetView tabSelected="1" topLeftCell="A200" workbookViewId="0">
      <selection activeCell="C211" sqref="C211"/>
    </sheetView>
  </sheetViews>
  <sheetFormatPr baseColWidth="10" defaultRowHeight="26" x14ac:dyDescent="0.3"/>
  <cols>
    <col min="1" max="1" width="72.5" style="63" customWidth="1"/>
    <col min="2" max="2" width="19.1640625" style="85" customWidth="1"/>
    <col min="3" max="3" width="17.5" style="70" customWidth="1"/>
    <col min="4" max="4" width="19.5" style="82" customWidth="1"/>
    <col min="9" max="9" width="33.5" style="77" customWidth="1"/>
    <col min="10" max="10" width="32.33203125" style="78" customWidth="1"/>
    <col min="14" max="14" width="36.33203125" style="77" customWidth="1"/>
    <col min="15" max="15" width="34.6640625" style="77" customWidth="1"/>
  </cols>
  <sheetData>
    <row r="1" spans="1:3" ht="28" x14ac:dyDescent="0.3">
      <c r="A1" s="164">
        <v>2014.4</v>
      </c>
      <c r="B1" s="164"/>
    </row>
    <row r="2" spans="1:3" ht="30" customHeight="1" x14ac:dyDescent="0.3">
      <c r="A2" s="63" t="s">
        <v>191</v>
      </c>
      <c r="B2" s="85">
        <v>43.8</v>
      </c>
    </row>
    <row r="3" spans="1:3" x14ac:dyDescent="0.3">
      <c r="A3" s="63" t="s">
        <v>192</v>
      </c>
      <c r="B3" s="85">
        <v>120</v>
      </c>
    </row>
    <row r="4" spans="1:3" x14ac:dyDescent="0.3">
      <c r="B4" s="86">
        <f>SUM(B2:B3)</f>
        <v>163.80000000000001</v>
      </c>
      <c r="C4" s="71">
        <v>163.80000000000001</v>
      </c>
    </row>
    <row r="5" spans="1:3" ht="28" x14ac:dyDescent="0.3">
      <c r="A5" s="164">
        <v>2014.5</v>
      </c>
      <c r="B5" s="164"/>
    </row>
    <row r="6" spans="1:3" x14ac:dyDescent="0.3">
      <c r="A6" s="63" t="s">
        <v>193</v>
      </c>
      <c r="B6" s="85">
        <v>98</v>
      </c>
    </row>
    <row r="7" spans="1:3" x14ac:dyDescent="0.3">
      <c r="A7" s="63" t="s">
        <v>252</v>
      </c>
      <c r="B7" s="87">
        <v>68.349999999999994</v>
      </c>
    </row>
    <row r="8" spans="1:3" x14ac:dyDescent="0.3">
      <c r="A8" s="63" t="s">
        <v>253</v>
      </c>
      <c r="B8" s="85">
        <v>129</v>
      </c>
    </row>
    <row r="9" spans="1:3" x14ac:dyDescent="0.3">
      <c r="A9" s="63" t="s">
        <v>254</v>
      </c>
      <c r="B9" s="85">
        <v>180</v>
      </c>
    </row>
    <row r="10" spans="1:3" x14ac:dyDescent="0.3">
      <c r="A10" s="63" t="s">
        <v>255</v>
      </c>
      <c r="B10" s="85">
        <v>148</v>
      </c>
      <c r="C10" s="70">
        <v>623.35</v>
      </c>
    </row>
    <row r="11" spans="1:3" x14ac:dyDescent="0.3">
      <c r="B11" s="86">
        <f>SUM(B6:B10)</f>
        <v>623.35</v>
      </c>
      <c r="C11" s="71">
        <f>SUM(C4:C10)</f>
        <v>787.15000000000009</v>
      </c>
    </row>
    <row r="12" spans="1:3" ht="21" customHeight="1" x14ac:dyDescent="0.3">
      <c r="A12" s="164" t="s">
        <v>194</v>
      </c>
      <c r="B12" s="164"/>
    </row>
    <row r="13" spans="1:3" x14ac:dyDescent="0.3">
      <c r="A13" s="64" t="s">
        <v>195</v>
      </c>
      <c r="B13" s="85">
        <v>53.75</v>
      </c>
    </row>
    <row r="14" spans="1:3" x14ac:dyDescent="0.3">
      <c r="A14" s="64" t="s">
        <v>196</v>
      </c>
      <c r="B14" s="85">
        <v>79</v>
      </c>
      <c r="C14" s="70">
        <v>132.75</v>
      </c>
    </row>
    <row r="15" spans="1:3" x14ac:dyDescent="0.3">
      <c r="A15" s="64"/>
      <c r="B15" s="86">
        <f>SUM(B13:B14)</f>
        <v>132.75</v>
      </c>
      <c r="C15" s="71">
        <f>SUM(C11:C14)</f>
        <v>919.90000000000009</v>
      </c>
    </row>
    <row r="16" spans="1:3" ht="21" customHeight="1" x14ac:dyDescent="0.3">
      <c r="A16" s="164" t="s">
        <v>238</v>
      </c>
      <c r="B16" s="164"/>
      <c r="C16" s="70">
        <v>324</v>
      </c>
    </row>
    <row r="17" spans="1:3" x14ac:dyDescent="0.3">
      <c r="A17" s="64" t="s">
        <v>197</v>
      </c>
      <c r="B17" s="86">
        <v>324</v>
      </c>
      <c r="C17" s="71">
        <f>SUM(C15:C16)</f>
        <v>1243.9000000000001</v>
      </c>
    </row>
    <row r="18" spans="1:3" ht="21" customHeight="1" x14ac:dyDescent="0.3">
      <c r="A18" s="164" t="s">
        <v>239</v>
      </c>
      <c r="B18" s="164"/>
    </row>
    <row r="19" spans="1:3" x14ac:dyDescent="0.3">
      <c r="A19" s="63" t="s">
        <v>198</v>
      </c>
      <c r="B19" s="85">
        <v>109.61</v>
      </c>
    </row>
    <row r="20" spans="1:3" x14ac:dyDescent="0.3">
      <c r="A20" s="63" t="s">
        <v>199</v>
      </c>
      <c r="B20" s="85">
        <v>90</v>
      </c>
    </row>
    <row r="21" spans="1:3" x14ac:dyDescent="0.3">
      <c r="A21" s="63" t="s">
        <v>198</v>
      </c>
      <c r="B21" s="85">
        <v>105.7</v>
      </c>
      <c r="C21" s="70">
        <v>305.31</v>
      </c>
    </row>
    <row r="22" spans="1:3" x14ac:dyDescent="0.3">
      <c r="B22" s="86">
        <f>SUM(B19:B21)</f>
        <v>305.31</v>
      </c>
      <c r="C22" s="71">
        <f>SUM(C17:C21)</f>
        <v>1549.21</v>
      </c>
    </row>
    <row r="23" spans="1:3" ht="21" customHeight="1" x14ac:dyDescent="0.3">
      <c r="A23" s="164" t="s">
        <v>200</v>
      </c>
      <c r="B23" s="164"/>
      <c r="C23" s="70">
        <v>49.67</v>
      </c>
    </row>
    <row r="24" spans="1:3" x14ac:dyDescent="0.3">
      <c r="A24" s="63" t="s">
        <v>201</v>
      </c>
      <c r="B24" s="86">
        <v>49.67</v>
      </c>
      <c r="C24" s="71">
        <f>SUM(C22:C23)</f>
        <v>1598.88</v>
      </c>
    </row>
    <row r="25" spans="1:3" ht="21" customHeight="1" x14ac:dyDescent="0.3">
      <c r="A25" s="164" t="s">
        <v>240</v>
      </c>
      <c r="B25" s="164"/>
    </row>
    <row r="26" spans="1:3" x14ac:dyDescent="0.3">
      <c r="A26" s="64" t="s">
        <v>202</v>
      </c>
      <c r="B26" s="85">
        <v>95</v>
      </c>
    </row>
    <row r="27" spans="1:3" x14ac:dyDescent="0.3">
      <c r="A27" s="63" t="s">
        <v>203</v>
      </c>
      <c r="B27" s="85">
        <v>227</v>
      </c>
    </row>
    <row r="28" spans="1:3" x14ac:dyDescent="0.3">
      <c r="A28" s="63" t="s">
        <v>203</v>
      </c>
      <c r="B28" s="85">
        <v>233</v>
      </c>
    </row>
    <row r="29" spans="1:3" x14ac:dyDescent="0.3">
      <c r="A29" s="63" t="s">
        <v>204</v>
      </c>
      <c r="B29" s="85">
        <v>308.70999999999998</v>
      </c>
    </row>
    <row r="30" spans="1:3" x14ac:dyDescent="0.3">
      <c r="A30" s="63" t="s">
        <v>205</v>
      </c>
      <c r="B30" s="85">
        <v>19.899999999999999</v>
      </c>
    </row>
    <row r="31" spans="1:3" x14ac:dyDescent="0.3">
      <c r="A31" s="63" t="s">
        <v>206</v>
      </c>
      <c r="B31" s="85">
        <v>98</v>
      </c>
    </row>
    <row r="32" spans="1:3" x14ac:dyDescent="0.3">
      <c r="A32" s="63" t="s">
        <v>207</v>
      </c>
      <c r="B32" s="85">
        <v>116.82</v>
      </c>
      <c r="C32" s="70">
        <v>1098.43</v>
      </c>
    </row>
    <row r="33" spans="1:3" x14ac:dyDescent="0.3">
      <c r="B33" s="86">
        <f>SUM(B26:B32)</f>
        <v>1098.43</v>
      </c>
      <c r="C33" s="71">
        <f>SUM(C24:C32)</f>
        <v>2697.3100000000004</v>
      </c>
    </row>
    <row r="34" spans="1:3" ht="21" customHeight="1" x14ac:dyDescent="0.3">
      <c r="A34" s="164" t="s">
        <v>241</v>
      </c>
      <c r="B34" s="164"/>
    </row>
    <row r="35" spans="1:3" x14ac:dyDescent="0.3">
      <c r="A35" s="63" t="s">
        <v>208</v>
      </c>
      <c r="B35" s="85">
        <v>115</v>
      </c>
    </row>
    <row r="36" spans="1:3" x14ac:dyDescent="0.3">
      <c r="A36" s="63" t="s">
        <v>209</v>
      </c>
      <c r="B36" s="85">
        <v>91</v>
      </c>
    </row>
    <row r="37" spans="1:3" x14ac:dyDescent="0.3">
      <c r="A37" s="63" t="s">
        <v>256</v>
      </c>
      <c r="B37" s="85">
        <v>57</v>
      </c>
    </row>
    <row r="38" spans="1:3" x14ac:dyDescent="0.3">
      <c r="A38" s="63" t="s">
        <v>257</v>
      </c>
      <c r="B38" s="85">
        <v>35.64</v>
      </c>
    </row>
    <row r="39" spans="1:3" x14ac:dyDescent="0.3">
      <c r="A39" s="63" t="s">
        <v>258</v>
      </c>
      <c r="B39" s="85">
        <v>61</v>
      </c>
    </row>
    <row r="40" spans="1:3" x14ac:dyDescent="0.3">
      <c r="A40" s="63" t="s">
        <v>210</v>
      </c>
      <c r="B40" s="85">
        <v>178.2</v>
      </c>
    </row>
    <row r="41" spans="1:3" x14ac:dyDescent="0.3">
      <c r="A41" s="63" t="s">
        <v>211</v>
      </c>
      <c r="B41" s="85">
        <v>51.27</v>
      </c>
    </row>
    <row r="42" spans="1:3" x14ac:dyDescent="0.3">
      <c r="A42" s="63" t="s">
        <v>211</v>
      </c>
      <c r="B42" s="85">
        <v>9</v>
      </c>
    </row>
    <row r="43" spans="1:3" ht="41" customHeight="1" x14ac:dyDescent="0.3">
      <c r="A43" s="65" t="s">
        <v>212</v>
      </c>
      <c r="B43" s="85">
        <v>227.92</v>
      </c>
      <c r="C43" s="70">
        <v>826.03</v>
      </c>
    </row>
    <row r="44" spans="1:3" ht="24" customHeight="1" x14ac:dyDescent="0.3">
      <c r="A44" s="65"/>
      <c r="B44" s="86">
        <f>SUM(B35:B43)</f>
        <v>826.02999999999986</v>
      </c>
      <c r="C44" s="71">
        <f>SUM(C33:C43)</f>
        <v>3523.34</v>
      </c>
    </row>
    <row r="45" spans="1:3" ht="21" customHeight="1" x14ac:dyDescent="0.3">
      <c r="A45" s="164" t="s">
        <v>242</v>
      </c>
      <c r="B45" s="164"/>
    </row>
    <row r="46" spans="1:3" x14ac:dyDescent="0.3">
      <c r="A46" s="65" t="s">
        <v>213</v>
      </c>
      <c r="B46" s="85">
        <v>309.7</v>
      </c>
    </row>
    <row r="47" spans="1:3" x14ac:dyDescent="0.3">
      <c r="A47" s="65" t="s">
        <v>214</v>
      </c>
      <c r="B47" s="85">
        <v>191</v>
      </c>
      <c r="C47" s="70">
        <v>500.7</v>
      </c>
    </row>
    <row r="48" spans="1:3" x14ac:dyDescent="0.3">
      <c r="A48" s="65"/>
      <c r="B48" s="86">
        <f>SUM(B46:B47)</f>
        <v>500.7</v>
      </c>
      <c r="C48" s="71">
        <f>SUM(C44:C47)</f>
        <v>4024.04</v>
      </c>
    </row>
    <row r="49" spans="1:3" ht="21" customHeight="1" x14ac:dyDescent="0.3">
      <c r="A49" s="164" t="s">
        <v>243</v>
      </c>
      <c r="B49" s="164"/>
    </row>
    <row r="50" spans="1:3" x14ac:dyDescent="0.3">
      <c r="A50" s="65" t="s">
        <v>259</v>
      </c>
      <c r="B50" s="85">
        <v>185</v>
      </c>
    </row>
    <row r="51" spans="1:3" x14ac:dyDescent="0.3">
      <c r="A51" s="63" t="s">
        <v>215</v>
      </c>
      <c r="B51" s="85">
        <v>212</v>
      </c>
    </row>
    <row r="52" spans="1:3" x14ac:dyDescent="0.3">
      <c r="A52" s="63" t="s">
        <v>216</v>
      </c>
      <c r="B52" s="85">
        <v>19.5</v>
      </c>
    </row>
    <row r="53" spans="1:3" x14ac:dyDescent="0.3">
      <c r="A53" s="65" t="s">
        <v>260</v>
      </c>
      <c r="B53" s="85">
        <v>99</v>
      </c>
      <c r="C53" s="70">
        <v>515.5</v>
      </c>
    </row>
    <row r="54" spans="1:3" x14ac:dyDescent="0.3">
      <c r="A54" s="65"/>
      <c r="B54" s="86">
        <f>SUM(B50:B53)</f>
        <v>515.5</v>
      </c>
      <c r="C54" s="71">
        <f>SUM(C48:C53)</f>
        <v>4539.54</v>
      </c>
    </row>
    <row r="55" spans="1:3" ht="21" customHeight="1" x14ac:dyDescent="0.3">
      <c r="A55" s="164" t="s">
        <v>244</v>
      </c>
      <c r="B55" s="164"/>
    </row>
    <row r="56" spans="1:3" x14ac:dyDescent="0.3">
      <c r="A56" s="64" t="s">
        <v>217</v>
      </c>
      <c r="B56" s="85">
        <v>199.78</v>
      </c>
    </row>
    <row r="57" spans="1:3" x14ac:dyDescent="0.3">
      <c r="A57" s="65" t="s">
        <v>261</v>
      </c>
      <c r="B57" s="85">
        <v>290</v>
      </c>
    </row>
    <row r="58" spans="1:3" x14ac:dyDescent="0.3">
      <c r="A58" s="65" t="s">
        <v>218</v>
      </c>
      <c r="B58" s="85">
        <v>238.9</v>
      </c>
    </row>
    <row r="59" spans="1:3" x14ac:dyDescent="0.3">
      <c r="A59" s="63" t="s">
        <v>222</v>
      </c>
      <c r="B59" s="85">
        <v>197</v>
      </c>
    </row>
    <row r="60" spans="1:3" x14ac:dyDescent="0.3">
      <c r="A60" s="65" t="s">
        <v>262</v>
      </c>
      <c r="B60" s="85">
        <v>56</v>
      </c>
      <c r="C60" s="70">
        <v>982</v>
      </c>
    </row>
    <row r="61" spans="1:3" x14ac:dyDescent="0.3">
      <c r="A61" s="65"/>
      <c r="B61" s="86">
        <f>SUM(B56:B60)</f>
        <v>981.68</v>
      </c>
      <c r="C61" s="71">
        <f>SUM(C54:C60)</f>
        <v>5521.54</v>
      </c>
    </row>
    <row r="62" spans="1:3" ht="21" customHeight="1" x14ac:dyDescent="0.3">
      <c r="A62" s="164" t="s">
        <v>245</v>
      </c>
      <c r="B62" s="164"/>
    </row>
    <row r="63" spans="1:3" x14ac:dyDescent="0.3">
      <c r="A63" s="65" t="s">
        <v>263</v>
      </c>
      <c r="B63" s="85">
        <v>75.239999999999995</v>
      </c>
    </row>
    <row r="64" spans="1:3" x14ac:dyDescent="0.3">
      <c r="A64" s="65" t="s">
        <v>264</v>
      </c>
      <c r="B64" s="85">
        <v>85.84</v>
      </c>
    </row>
    <row r="65" spans="1:3" x14ac:dyDescent="0.3">
      <c r="A65" s="65" t="s">
        <v>265</v>
      </c>
      <c r="B65" s="85">
        <v>46.06</v>
      </c>
      <c r="C65" s="70">
        <v>207.14</v>
      </c>
    </row>
    <row r="66" spans="1:3" x14ac:dyDescent="0.3">
      <c r="A66" s="65"/>
      <c r="B66" s="86">
        <f>SUM(B63:B65)</f>
        <v>207.14</v>
      </c>
      <c r="C66" s="71">
        <f>SUM(C61:C65)</f>
        <v>5728.68</v>
      </c>
    </row>
    <row r="67" spans="1:3" ht="21" customHeight="1" x14ac:dyDescent="0.3">
      <c r="A67" s="164" t="s">
        <v>219</v>
      </c>
      <c r="B67" s="164"/>
    </row>
    <row r="68" spans="1:3" x14ac:dyDescent="0.3">
      <c r="A68" s="65" t="s">
        <v>266</v>
      </c>
      <c r="B68" s="85">
        <v>115</v>
      </c>
    </row>
    <row r="69" spans="1:3" x14ac:dyDescent="0.3">
      <c r="A69" s="65" t="s">
        <v>220</v>
      </c>
      <c r="B69" s="85">
        <v>83.3</v>
      </c>
      <c r="C69" s="70">
        <v>198.3</v>
      </c>
    </row>
    <row r="70" spans="1:3" x14ac:dyDescent="0.3">
      <c r="A70" s="65"/>
      <c r="B70" s="86">
        <f>SUM(B68:B69)</f>
        <v>198.3</v>
      </c>
      <c r="C70" s="71">
        <f>SUM(C66:C69)</f>
        <v>5926.9800000000005</v>
      </c>
    </row>
    <row r="71" spans="1:3" ht="21" customHeight="1" x14ac:dyDescent="0.3">
      <c r="A71" s="164" t="s">
        <v>247</v>
      </c>
      <c r="B71" s="164"/>
    </row>
    <row r="72" spans="1:3" x14ac:dyDescent="0.3">
      <c r="A72" s="65" t="s">
        <v>246</v>
      </c>
      <c r="B72" s="85">
        <v>93</v>
      </c>
    </row>
    <row r="73" spans="1:3" x14ac:dyDescent="0.3">
      <c r="A73" s="65" t="s">
        <v>223</v>
      </c>
      <c r="B73" s="85">
        <v>202</v>
      </c>
    </row>
    <row r="74" spans="1:3" x14ac:dyDescent="0.3">
      <c r="A74" s="65" t="s">
        <v>267</v>
      </c>
      <c r="B74" s="85">
        <v>120</v>
      </c>
      <c r="C74" s="70">
        <v>415</v>
      </c>
    </row>
    <row r="75" spans="1:3" x14ac:dyDescent="0.3">
      <c r="A75" s="65"/>
      <c r="B75" s="86">
        <f>SUM(B72:B74)</f>
        <v>415</v>
      </c>
      <c r="C75" s="71">
        <f>SUM(C70:C74)</f>
        <v>6341.9800000000005</v>
      </c>
    </row>
    <row r="76" spans="1:3" ht="21" customHeight="1" x14ac:dyDescent="0.3">
      <c r="A76" s="164" t="s">
        <v>248</v>
      </c>
      <c r="B76" s="164"/>
    </row>
    <row r="77" spans="1:3" x14ac:dyDescent="0.3">
      <c r="A77" s="65" t="s">
        <v>268</v>
      </c>
      <c r="B77" s="85">
        <v>71.540000000000006</v>
      </c>
    </row>
    <row r="78" spans="1:3" x14ac:dyDescent="0.3">
      <c r="A78" s="65" t="s">
        <v>269</v>
      </c>
      <c r="B78" s="85">
        <v>98.99</v>
      </c>
    </row>
    <row r="79" spans="1:3" x14ac:dyDescent="0.3">
      <c r="A79" s="65" t="s">
        <v>270</v>
      </c>
      <c r="B79" s="85">
        <v>96</v>
      </c>
    </row>
    <row r="80" spans="1:3" x14ac:dyDescent="0.3">
      <c r="A80" s="65" t="s">
        <v>271</v>
      </c>
      <c r="B80" s="85">
        <v>120</v>
      </c>
      <c r="C80" s="70">
        <v>386.53</v>
      </c>
    </row>
    <row r="81" spans="1:3" x14ac:dyDescent="0.3">
      <c r="A81" s="65"/>
      <c r="B81" s="86">
        <f>SUM(B77:B80)</f>
        <v>386.53</v>
      </c>
      <c r="C81" s="71">
        <f>SUM(C75:C80)</f>
        <v>6728.51</v>
      </c>
    </row>
    <row r="82" spans="1:3" ht="21" customHeight="1" x14ac:dyDescent="0.3">
      <c r="A82" s="164" t="s">
        <v>221</v>
      </c>
      <c r="B82" s="164"/>
    </row>
    <row r="83" spans="1:3" x14ac:dyDescent="0.3">
      <c r="A83" s="65" t="s">
        <v>272</v>
      </c>
      <c r="B83" s="85">
        <v>108</v>
      </c>
    </row>
    <row r="84" spans="1:3" x14ac:dyDescent="0.3">
      <c r="A84" s="65" t="s">
        <v>273</v>
      </c>
      <c r="B84" s="85">
        <v>17.149999999999999</v>
      </c>
    </row>
    <row r="85" spans="1:3" x14ac:dyDescent="0.3">
      <c r="A85" s="65" t="s">
        <v>274</v>
      </c>
      <c r="B85" s="85">
        <v>225</v>
      </c>
    </row>
    <row r="86" spans="1:3" x14ac:dyDescent="0.3">
      <c r="A86" s="65" t="s">
        <v>275</v>
      </c>
      <c r="B86" s="85">
        <v>229</v>
      </c>
      <c r="C86" s="70">
        <v>579.15</v>
      </c>
    </row>
    <row r="87" spans="1:3" x14ac:dyDescent="0.3">
      <c r="A87" s="65"/>
      <c r="B87" s="86">
        <f>SUM(B83:B86)</f>
        <v>579.15</v>
      </c>
      <c r="C87" s="71">
        <f>SUM(C81:C86)</f>
        <v>7307.66</v>
      </c>
    </row>
    <row r="88" spans="1:3" ht="21" customHeight="1" x14ac:dyDescent="0.3">
      <c r="A88" s="164" t="s">
        <v>249</v>
      </c>
      <c r="B88" s="164"/>
    </row>
    <row r="89" spans="1:3" x14ac:dyDescent="0.3">
      <c r="A89" s="65" t="s">
        <v>224</v>
      </c>
      <c r="B89" s="85">
        <v>36.26</v>
      </c>
    </row>
    <row r="90" spans="1:3" x14ac:dyDescent="0.3">
      <c r="A90" s="65" t="s">
        <v>276</v>
      </c>
      <c r="B90" s="85">
        <v>75</v>
      </c>
    </row>
    <row r="91" spans="1:3" x14ac:dyDescent="0.3">
      <c r="A91" s="65" t="s">
        <v>277</v>
      </c>
      <c r="B91" s="85">
        <v>118</v>
      </c>
      <c r="C91" s="70">
        <v>229.26</v>
      </c>
    </row>
    <row r="92" spans="1:3" x14ac:dyDescent="0.3">
      <c r="A92" s="65"/>
      <c r="B92" s="86">
        <f>SUM(B89:B91)</f>
        <v>229.26</v>
      </c>
      <c r="C92" s="72">
        <f>SUM(C87:C91)</f>
        <v>7536.92</v>
      </c>
    </row>
    <row r="93" spans="1:3" ht="21" customHeight="1" x14ac:dyDescent="0.3">
      <c r="A93" s="164" t="s">
        <v>225</v>
      </c>
      <c r="B93" s="164"/>
    </row>
    <row r="94" spans="1:3" x14ac:dyDescent="0.3">
      <c r="A94" s="65" t="s">
        <v>278</v>
      </c>
      <c r="B94" s="85">
        <v>143.5</v>
      </c>
    </row>
    <row r="95" spans="1:3" x14ac:dyDescent="0.3">
      <c r="A95" s="65" t="s">
        <v>226</v>
      </c>
      <c r="B95" s="85">
        <v>69.8</v>
      </c>
    </row>
    <row r="96" spans="1:3" x14ac:dyDescent="0.3">
      <c r="A96" s="65" t="s">
        <v>279</v>
      </c>
      <c r="B96" s="85">
        <v>166.32</v>
      </c>
    </row>
    <row r="97" spans="1:3" x14ac:dyDescent="0.3">
      <c r="A97" s="65" t="s">
        <v>227</v>
      </c>
      <c r="B97" s="85">
        <v>14.5</v>
      </c>
    </row>
    <row r="98" spans="1:3" x14ac:dyDescent="0.3">
      <c r="A98" s="65" t="s">
        <v>280</v>
      </c>
      <c r="B98" s="85">
        <v>33.5</v>
      </c>
    </row>
    <row r="99" spans="1:3" x14ac:dyDescent="0.3">
      <c r="A99" s="65" t="s">
        <v>228</v>
      </c>
      <c r="B99" s="85">
        <v>199.5</v>
      </c>
    </row>
    <row r="100" spans="1:3" x14ac:dyDescent="0.3">
      <c r="A100" s="65" t="s">
        <v>281</v>
      </c>
      <c r="B100" s="85">
        <v>6.5</v>
      </c>
    </row>
    <row r="101" spans="1:3" x14ac:dyDescent="0.3">
      <c r="A101" s="65" t="s">
        <v>282</v>
      </c>
      <c r="B101" s="85">
        <v>26.6</v>
      </c>
    </row>
    <row r="102" spans="1:3" x14ac:dyDescent="0.3">
      <c r="A102" s="65" t="s">
        <v>283</v>
      </c>
      <c r="B102" s="85">
        <v>245</v>
      </c>
    </row>
    <row r="103" spans="1:3" x14ac:dyDescent="0.3">
      <c r="A103" s="65" t="s">
        <v>284</v>
      </c>
      <c r="B103" s="85">
        <v>93.1</v>
      </c>
    </row>
    <row r="104" spans="1:3" x14ac:dyDescent="0.3">
      <c r="A104" s="65" t="s">
        <v>285</v>
      </c>
      <c r="B104" s="85">
        <v>70.599999999999994</v>
      </c>
      <c r="C104" s="68">
        <v>1068.92</v>
      </c>
    </row>
    <row r="105" spans="1:3" x14ac:dyDescent="0.3">
      <c r="A105" s="65"/>
      <c r="B105" s="86">
        <f>SUM(B94:B104)</f>
        <v>1068.92</v>
      </c>
      <c r="C105" s="69">
        <f>SUM(C92:C104)</f>
        <v>8605.84</v>
      </c>
    </row>
    <row r="106" spans="1:3" ht="21" customHeight="1" x14ac:dyDescent="0.3">
      <c r="A106" s="164" t="s">
        <v>250</v>
      </c>
      <c r="B106" s="164"/>
      <c r="C106" s="68"/>
    </row>
    <row r="107" spans="1:3" x14ac:dyDescent="0.3">
      <c r="A107" s="66" t="s">
        <v>229</v>
      </c>
      <c r="B107" s="85">
        <v>99</v>
      </c>
      <c r="C107" s="68"/>
    </row>
    <row r="108" spans="1:3" x14ac:dyDescent="0.3">
      <c r="A108" s="63" t="s">
        <v>226</v>
      </c>
      <c r="B108" s="85">
        <v>22.5</v>
      </c>
      <c r="C108" s="68"/>
    </row>
    <row r="109" spans="1:3" x14ac:dyDescent="0.3">
      <c r="A109" s="66" t="s">
        <v>230</v>
      </c>
      <c r="B109" s="85">
        <v>135.24</v>
      </c>
      <c r="C109" s="68"/>
    </row>
    <row r="110" spans="1:3" x14ac:dyDescent="0.3">
      <c r="A110" s="66" t="s">
        <v>231</v>
      </c>
      <c r="B110" s="85">
        <v>0</v>
      </c>
      <c r="C110" s="68"/>
    </row>
    <row r="111" spans="1:3" x14ac:dyDescent="0.3">
      <c r="A111" s="66" t="s">
        <v>232</v>
      </c>
      <c r="B111" s="85">
        <v>109.25</v>
      </c>
      <c r="C111" s="67">
        <v>365.99</v>
      </c>
    </row>
    <row r="112" spans="1:3" x14ac:dyDescent="0.3">
      <c r="A112" s="66"/>
      <c r="B112" s="86">
        <f>SUM(B107:B111)</f>
        <v>365.99</v>
      </c>
      <c r="C112" s="69">
        <f>SUM(C105:C111)</f>
        <v>8971.83</v>
      </c>
    </row>
    <row r="113" spans="1:3" ht="21" customHeight="1" x14ac:dyDescent="0.3">
      <c r="A113" s="164" t="s">
        <v>251</v>
      </c>
      <c r="B113" s="164"/>
      <c r="C113" s="68"/>
    </row>
    <row r="114" spans="1:3" x14ac:dyDescent="0.3">
      <c r="A114" s="66" t="s">
        <v>233</v>
      </c>
      <c r="B114" s="85">
        <v>121</v>
      </c>
      <c r="C114" s="68"/>
    </row>
    <row r="115" spans="1:3" x14ac:dyDescent="0.3">
      <c r="A115" s="66" t="s">
        <v>234</v>
      </c>
      <c r="B115" s="85">
        <v>104</v>
      </c>
      <c r="C115" s="68"/>
    </row>
    <row r="116" spans="1:3" x14ac:dyDescent="0.3">
      <c r="A116" s="66" t="s">
        <v>235</v>
      </c>
      <c r="B116" s="85">
        <v>34.6</v>
      </c>
      <c r="C116" s="68"/>
    </row>
    <row r="117" spans="1:3" x14ac:dyDescent="0.3">
      <c r="A117" s="66" t="s">
        <v>301</v>
      </c>
      <c r="B117" s="85">
        <v>112.7</v>
      </c>
    </row>
    <row r="118" spans="1:3" ht="26" customHeight="1" x14ac:dyDescent="0.3">
      <c r="A118" s="66" t="s">
        <v>397</v>
      </c>
      <c r="B118" s="85">
        <v>170.6</v>
      </c>
    </row>
    <row r="119" spans="1:3" x14ac:dyDescent="0.3">
      <c r="A119" s="66" t="s">
        <v>236</v>
      </c>
      <c r="B119" s="85">
        <v>34.299999999999997</v>
      </c>
    </row>
    <row r="120" spans="1:3" x14ac:dyDescent="0.3">
      <c r="A120" s="66" t="s">
        <v>237</v>
      </c>
      <c r="B120" s="85">
        <v>90.14</v>
      </c>
    </row>
    <row r="121" spans="1:3" x14ac:dyDescent="0.3">
      <c r="A121" s="66" t="s">
        <v>286</v>
      </c>
      <c r="B121" s="85">
        <v>88</v>
      </c>
    </row>
    <row r="122" spans="1:3" x14ac:dyDescent="0.3">
      <c r="A122" s="63" t="s">
        <v>287</v>
      </c>
      <c r="B122" s="85">
        <v>80</v>
      </c>
      <c r="C122" s="70">
        <f>AVERAGE(B123)</f>
        <v>835.33999999999992</v>
      </c>
    </row>
    <row r="123" spans="1:3" x14ac:dyDescent="0.3">
      <c r="B123" s="86">
        <f>SUM(B114:B122)</f>
        <v>835.33999999999992</v>
      </c>
      <c r="C123" s="71">
        <f>SUM(C112:C122)</f>
        <v>9807.17</v>
      </c>
    </row>
    <row r="124" spans="1:3" ht="28" x14ac:dyDescent="0.3">
      <c r="A124" s="164" t="s">
        <v>288</v>
      </c>
      <c r="B124" s="164"/>
    </row>
    <row r="125" spans="1:3" ht="26" customHeight="1" x14ac:dyDescent="0.3">
      <c r="A125" s="66" t="s">
        <v>289</v>
      </c>
      <c r="B125" s="85">
        <v>172</v>
      </c>
    </row>
    <row r="126" spans="1:3" ht="24" customHeight="1" x14ac:dyDescent="0.3">
      <c r="A126" s="63" t="s">
        <v>290</v>
      </c>
      <c r="B126" s="85">
        <v>77</v>
      </c>
    </row>
    <row r="127" spans="1:3" x14ac:dyDescent="0.3">
      <c r="A127" s="63" t="s">
        <v>292</v>
      </c>
      <c r="B127" s="85">
        <v>88.2</v>
      </c>
    </row>
    <row r="128" spans="1:3" x14ac:dyDescent="0.3">
      <c r="A128" s="63" t="s">
        <v>291</v>
      </c>
      <c r="B128" s="85">
        <v>71</v>
      </c>
    </row>
    <row r="129" spans="1:3" x14ac:dyDescent="0.3">
      <c r="A129" s="63" t="s">
        <v>356</v>
      </c>
      <c r="B129" s="88">
        <v>145</v>
      </c>
    </row>
    <row r="130" spans="1:3" x14ac:dyDescent="0.3">
      <c r="A130" s="76" t="s">
        <v>293</v>
      </c>
      <c r="B130" s="88">
        <v>65</v>
      </c>
    </row>
    <row r="131" spans="1:3" x14ac:dyDescent="0.3">
      <c r="A131" s="76" t="s">
        <v>296</v>
      </c>
      <c r="B131" s="88">
        <v>20</v>
      </c>
    </row>
    <row r="132" spans="1:3" x14ac:dyDescent="0.3">
      <c r="A132" s="63" t="s">
        <v>295</v>
      </c>
      <c r="B132" s="85">
        <v>78.599999999999994</v>
      </c>
    </row>
    <row r="133" spans="1:3" x14ac:dyDescent="0.3">
      <c r="A133" s="63" t="s">
        <v>300</v>
      </c>
      <c r="B133" s="85">
        <v>76.400000000000006</v>
      </c>
    </row>
    <row r="134" spans="1:3" x14ac:dyDescent="0.3">
      <c r="A134" s="63" t="s">
        <v>294</v>
      </c>
      <c r="B134" s="85">
        <v>44.4</v>
      </c>
    </row>
    <row r="135" spans="1:3" x14ac:dyDescent="0.3">
      <c r="A135" s="63" t="s">
        <v>337</v>
      </c>
      <c r="B135" s="85">
        <v>80</v>
      </c>
    </row>
    <row r="136" spans="1:3" x14ac:dyDescent="0.3">
      <c r="A136" s="63" t="s">
        <v>338</v>
      </c>
      <c r="B136" s="85">
        <v>70</v>
      </c>
      <c r="C136"/>
    </row>
    <row r="137" spans="1:3" x14ac:dyDescent="0.3">
      <c r="A137" s="63" t="s">
        <v>335</v>
      </c>
      <c r="B137" s="85">
        <v>80</v>
      </c>
      <c r="C137"/>
    </row>
    <row r="138" spans="1:3" x14ac:dyDescent="0.3">
      <c r="A138" s="63" t="s">
        <v>297</v>
      </c>
      <c r="B138" s="85">
        <v>60</v>
      </c>
      <c r="C138"/>
    </row>
    <row r="139" spans="1:3" x14ac:dyDescent="0.3">
      <c r="A139" s="63" t="s">
        <v>298</v>
      </c>
      <c r="B139" s="85">
        <v>76</v>
      </c>
      <c r="C139"/>
    </row>
    <row r="140" spans="1:3" x14ac:dyDescent="0.3">
      <c r="A140" s="63" t="s">
        <v>299</v>
      </c>
      <c r="B140" s="85">
        <v>60</v>
      </c>
      <c r="C140"/>
    </row>
    <row r="141" spans="1:3" ht="24" customHeight="1" x14ac:dyDescent="0.3">
      <c r="A141" s="63" t="s">
        <v>383</v>
      </c>
      <c r="B141" s="85">
        <v>86</v>
      </c>
      <c r="C141" s="70">
        <f>AVERAGE(B142)</f>
        <v>1349.6</v>
      </c>
    </row>
    <row r="142" spans="1:3" ht="24" customHeight="1" x14ac:dyDescent="0.3">
      <c r="A142"/>
      <c r="B142" s="86">
        <f>SUM(B125:B141)</f>
        <v>1349.6</v>
      </c>
      <c r="C142" s="71">
        <f>SUM(C123:C141)</f>
        <v>11156.77</v>
      </c>
    </row>
    <row r="143" spans="1:3" ht="28" x14ac:dyDescent="0.3">
      <c r="A143" s="164" t="s">
        <v>302</v>
      </c>
      <c r="B143" s="164"/>
      <c r="C143"/>
    </row>
    <row r="144" spans="1:3" x14ac:dyDescent="0.3">
      <c r="A144" s="63" t="s">
        <v>303</v>
      </c>
      <c r="B144" s="85">
        <v>98</v>
      </c>
      <c r="C144"/>
    </row>
    <row r="145" spans="1:15" x14ac:dyDescent="0.3">
      <c r="A145" s="63" t="s">
        <v>304</v>
      </c>
      <c r="B145" s="85">
        <v>83</v>
      </c>
      <c r="C145"/>
    </row>
    <row r="146" spans="1:15" x14ac:dyDescent="0.3">
      <c r="A146" s="63" t="s">
        <v>382</v>
      </c>
      <c r="B146" s="85">
        <v>80</v>
      </c>
    </row>
    <row r="147" spans="1:15" x14ac:dyDescent="0.3">
      <c r="A147" s="63" t="s">
        <v>385</v>
      </c>
      <c r="B147" s="85">
        <v>80</v>
      </c>
    </row>
    <row r="148" spans="1:15" x14ac:dyDescent="0.3">
      <c r="A148" s="63" t="s">
        <v>334</v>
      </c>
      <c r="B148" s="85">
        <v>80</v>
      </c>
    </row>
    <row r="149" spans="1:15" x14ac:dyDescent="0.3">
      <c r="A149" s="63" t="s">
        <v>321</v>
      </c>
      <c r="B149" s="85">
        <v>80</v>
      </c>
    </row>
    <row r="150" spans="1:15" x14ac:dyDescent="0.3">
      <c r="A150" s="63" t="s">
        <v>305</v>
      </c>
      <c r="B150" s="85">
        <v>70.599999999999994</v>
      </c>
    </row>
    <row r="151" spans="1:15" x14ac:dyDescent="0.3">
      <c r="A151" s="63" t="s">
        <v>306</v>
      </c>
      <c r="B151" s="85">
        <v>49.6</v>
      </c>
    </row>
    <row r="152" spans="1:15" x14ac:dyDescent="0.3">
      <c r="A152" s="63" t="s">
        <v>307</v>
      </c>
      <c r="B152" s="85">
        <v>49.5</v>
      </c>
    </row>
    <row r="153" spans="1:15" x14ac:dyDescent="0.3">
      <c r="A153" s="63" t="s">
        <v>324</v>
      </c>
      <c r="B153" s="85">
        <v>51</v>
      </c>
    </row>
    <row r="154" spans="1:15" x14ac:dyDescent="0.3">
      <c r="A154" s="65" t="s">
        <v>308</v>
      </c>
      <c r="B154" s="85">
        <v>131.5</v>
      </c>
    </row>
    <row r="155" spans="1:15" x14ac:dyDescent="0.3">
      <c r="A155" s="65" t="s">
        <v>309</v>
      </c>
      <c r="B155" s="85">
        <v>158.88</v>
      </c>
    </row>
    <row r="156" spans="1:15" x14ac:dyDescent="0.3">
      <c r="A156" s="65" t="s">
        <v>310</v>
      </c>
      <c r="B156" s="85">
        <v>83.6</v>
      </c>
    </row>
    <row r="157" spans="1:15" x14ac:dyDescent="0.3">
      <c r="A157" s="65" t="s">
        <v>311</v>
      </c>
      <c r="B157" s="85">
        <v>83</v>
      </c>
    </row>
    <row r="158" spans="1:15" x14ac:dyDescent="0.3">
      <c r="A158" s="65" t="s">
        <v>336</v>
      </c>
      <c r="B158" s="85">
        <v>84</v>
      </c>
    </row>
    <row r="159" spans="1:15" x14ac:dyDescent="0.3">
      <c r="A159" s="65" t="s">
        <v>320</v>
      </c>
      <c r="B159" s="85">
        <v>84</v>
      </c>
      <c r="C159"/>
      <c r="I159" s="78"/>
      <c r="J159"/>
      <c r="M159" s="77"/>
      <c r="O159"/>
    </row>
    <row r="160" spans="1:15" x14ac:dyDescent="0.3">
      <c r="A160" s="65" t="s">
        <v>312</v>
      </c>
      <c r="B160" s="85">
        <v>114.8</v>
      </c>
      <c r="C160" s="70">
        <v>1461.48</v>
      </c>
      <c r="D160" s="83"/>
      <c r="E160" s="86"/>
    </row>
    <row r="161" spans="1:15" x14ac:dyDescent="0.3">
      <c r="A161" s="65"/>
      <c r="B161" s="86">
        <f>SUM(B144:B160)</f>
        <v>1461.48</v>
      </c>
      <c r="C161" s="71">
        <f>SUM(C142:C160)</f>
        <v>12618.25</v>
      </c>
    </row>
    <row r="162" spans="1:15" ht="28" x14ac:dyDescent="0.3">
      <c r="A162" s="163">
        <v>2018.01</v>
      </c>
      <c r="B162" s="164"/>
    </row>
    <row r="163" spans="1:15" x14ac:dyDescent="0.3">
      <c r="A163" s="65" t="s">
        <v>342</v>
      </c>
      <c r="B163" s="85">
        <v>86</v>
      </c>
    </row>
    <row r="164" spans="1:15" x14ac:dyDescent="0.3">
      <c r="A164" s="63" t="s">
        <v>313</v>
      </c>
      <c r="B164" s="85">
        <v>292</v>
      </c>
    </row>
    <row r="165" spans="1:15" x14ac:dyDescent="0.3">
      <c r="A165" s="63" t="s">
        <v>314</v>
      </c>
      <c r="B165" s="85">
        <v>42</v>
      </c>
    </row>
    <row r="166" spans="1:15" x14ac:dyDescent="0.3">
      <c r="A166" s="63" t="s">
        <v>315</v>
      </c>
      <c r="B166" s="85">
        <v>56.6</v>
      </c>
    </row>
    <row r="167" spans="1:15" x14ac:dyDescent="0.3">
      <c r="A167" s="63" t="s">
        <v>316</v>
      </c>
      <c r="B167" s="85">
        <v>272</v>
      </c>
    </row>
    <row r="168" spans="1:15" x14ac:dyDescent="0.3">
      <c r="A168" s="63" t="s">
        <v>317</v>
      </c>
      <c r="B168" s="85">
        <v>50</v>
      </c>
    </row>
    <row r="169" spans="1:15" x14ac:dyDescent="0.3">
      <c r="A169" s="65" t="s">
        <v>318</v>
      </c>
      <c r="B169" s="85">
        <v>84.83</v>
      </c>
    </row>
    <row r="170" spans="1:15" x14ac:dyDescent="0.3">
      <c r="A170" s="63" t="s">
        <v>319</v>
      </c>
      <c r="B170" s="85">
        <v>137.19999999999999</v>
      </c>
    </row>
    <row r="171" spans="1:15" x14ac:dyDescent="0.3">
      <c r="A171" s="63" t="s">
        <v>322</v>
      </c>
      <c r="B171" s="85">
        <v>74</v>
      </c>
    </row>
    <row r="172" spans="1:15" x14ac:dyDescent="0.3">
      <c r="A172" s="63" t="s">
        <v>413</v>
      </c>
      <c r="B172" s="85">
        <v>84</v>
      </c>
      <c r="I172" s="78"/>
      <c r="J172"/>
      <c r="M172" s="77"/>
      <c r="O172"/>
    </row>
    <row r="173" spans="1:15" x14ac:dyDescent="0.3">
      <c r="A173" s="63" t="s">
        <v>406</v>
      </c>
      <c r="B173" s="85">
        <v>84</v>
      </c>
      <c r="C173" s="70">
        <v>1262.6300000000001</v>
      </c>
    </row>
    <row r="174" spans="1:15" x14ac:dyDescent="0.3">
      <c r="B174" s="86">
        <f>SUM(B163:B173)</f>
        <v>1262.6300000000001</v>
      </c>
      <c r="C174" s="72">
        <f>SUM(C161:C173)</f>
        <v>13880.880000000001</v>
      </c>
    </row>
    <row r="175" spans="1:15" ht="28" x14ac:dyDescent="0.3">
      <c r="A175" s="163">
        <v>2018.02</v>
      </c>
      <c r="B175" s="164"/>
    </row>
    <row r="176" spans="1:15" x14ac:dyDescent="0.3">
      <c r="A176" s="63" t="s">
        <v>355</v>
      </c>
      <c r="B176" s="85">
        <v>84</v>
      </c>
    </row>
    <row r="177" spans="1:4" x14ac:dyDescent="0.3">
      <c r="A177" s="63" t="s">
        <v>350</v>
      </c>
      <c r="B177" s="85">
        <v>86</v>
      </c>
    </row>
    <row r="178" spans="1:4" x14ac:dyDescent="0.3">
      <c r="A178" s="63" t="s">
        <v>323</v>
      </c>
      <c r="B178" s="85">
        <v>115.64</v>
      </c>
      <c r="C178" s="70">
        <v>285.64</v>
      </c>
    </row>
    <row r="179" spans="1:4" x14ac:dyDescent="0.3">
      <c r="B179" s="85">
        <f>SUM(B176:B178)</f>
        <v>285.64</v>
      </c>
      <c r="C179" s="72">
        <f>SUM(C174:C178)</f>
        <v>14166.52</v>
      </c>
    </row>
    <row r="180" spans="1:4" ht="28" x14ac:dyDescent="0.3">
      <c r="A180" s="163">
        <v>2018.03</v>
      </c>
      <c r="B180" s="164"/>
    </row>
    <row r="181" spans="1:4" x14ac:dyDescent="0.3">
      <c r="A181" s="63" t="s">
        <v>384</v>
      </c>
      <c r="B181" s="85">
        <v>84.74</v>
      </c>
    </row>
    <row r="182" spans="1:4" x14ac:dyDescent="0.3">
      <c r="A182" s="63" t="s">
        <v>325</v>
      </c>
      <c r="B182" s="85">
        <v>115.64</v>
      </c>
    </row>
    <row r="183" spans="1:4" x14ac:dyDescent="0.3">
      <c r="A183" s="63" t="s">
        <v>407</v>
      </c>
      <c r="B183" s="85">
        <v>86</v>
      </c>
      <c r="D183" s="82" t="s">
        <v>329</v>
      </c>
    </row>
    <row r="184" spans="1:4" x14ac:dyDescent="0.3">
      <c r="A184" s="63" t="s">
        <v>326</v>
      </c>
      <c r="B184" s="85">
        <v>49</v>
      </c>
    </row>
    <row r="185" spans="1:4" x14ac:dyDescent="0.3">
      <c r="A185" s="63" t="s">
        <v>327</v>
      </c>
      <c r="B185" s="85">
        <v>64.680000000000007</v>
      </c>
    </row>
    <row r="186" spans="1:4" ht="48" x14ac:dyDescent="0.3">
      <c r="A186" s="65" t="s">
        <v>328</v>
      </c>
      <c r="B186" s="85">
        <v>369</v>
      </c>
    </row>
    <row r="187" spans="1:4" x14ac:dyDescent="0.3">
      <c r="A187" s="65" t="s">
        <v>357</v>
      </c>
      <c r="B187" s="85">
        <v>83</v>
      </c>
    </row>
    <row r="188" spans="1:4" x14ac:dyDescent="0.3">
      <c r="A188" s="65" t="s">
        <v>387</v>
      </c>
      <c r="B188" s="85">
        <v>83.1</v>
      </c>
    </row>
    <row r="189" spans="1:4" x14ac:dyDescent="0.3">
      <c r="A189" s="65" t="s">
        <v>404</v>
      </c>
      <c r="B189" s="85">
        <v>84.4</v>
      </c>
    </row>
    <row r="190" spans="1:4" x14ac:dyDescent="0.3">
      <c r="A190" s="65" t="s">
        <v>412</v>
      </c>
      <c r="B190" s="85">
        <v>84</v>
      </c>
    </row>
    <row r="191" spans="1:4" x14ac:dyDescent="0.3">
      <c r="A191" s="65" t="s">
        <v>330</v>
      </c>
      <c r="B191" s="85">
        <v>117</v>
      </c>
    </row>
    <row r="192" spans="1:4" x14ac:dyDescent="0.3">
      <c r="A192" s="65" t="s">
        <v>331</v>
      </c>
      <c r="B192" s="85">
        <v>36</v>
      </c>
    </row>
    <row r="193" spans="1:4" x14ac:dyDescent="0.3">
      <c r="A193" s="65" t="s">
        <v>333</v>
      </c>
      <c r="B193" s="85">
        <v>72</v>
      </c>
      <c r="C193" s="70">
        <v>1328.56</v>
      </c>
    </row>
    <row r="194" spans="1:4" x14ac:dyDescent="0.3">
      <c r="A194" s="65"/>
      <c r="B194" s="86">
        <f>SUM(B181:B193)</f>
        <v>1328.56</v>
      </c>
      <c r="C194" s="72">
        <f>SUM(C179:C193)</f>
        <v>15495.08</v>
      </c>
    </row>
    <row r="195" spans="1:4" ht="28" x14ac:dyDescent="0.3">
      <c r="A195" s="163">
        <v>2018.04</v>
      </c>
      <c r="B195" s="164"/>
    </row>
    <row r="196" spans="1:4" x14ac:dyDescent="0.3">
      <c r="A196" s="65" t="s">
        <v>415</v>
      </c>
      <c r="B196" s="85">
        <v>288</v>
      </c>
    </row>
    <row r="197" spans="1:4" x14ac:dyDescent="0.3">
      <c r="A197" s="65" t="s">
        <v>339</v>
      </c>
      <c r="B197" s="85">
        <v>82</v>
      </c>
    </row>
    <row r="198" spans="1:4" x14ac:dyDescent="0.3">
      <c r="A198" s="63" t="s">
        <v>340</v>
      </c>
      <c r="B198" s="85">
        <v>114.5</v>
      </c>
    </row>
    <row r="199" spans="1:4" x14ac:dyDescent="0.3">
      <c r="C199" s="70">
        <f>SUM(B200,0)</f>
        <v>484.5</v>
      </c>
    </row>
    <row r="200" spans="1:4" x14ac:dyDescent="0.3">
      <c r="B200" s="86">
        <f>SUM(B196:B199)</f>
        <v>484.5</v>
      </c>
      <c r="C200" s="72">
        <f>SUM(C190:C199)</f>
        <v>17308.14</v>
      </c>
    </row>
    <row r="201" spans="1:4" ht="28" x14ac:dyDescent="0.3">
      <c r="A201" s="163">
        <v>2018.05</v>
      </c>
      <c r="B201" s="164"/>
    </row>
    <row r="202" spans="1:4" x14ac:dyDescent="0.3">
      <c r="A202" s="63" t="s">
        <v>341</v>
      </c>
      <c r="B202" s="85">
        <v>137.19999999999999</v>
      </c>
    </row>
    <row r="203" spans="1:4" x14ac:dyDescent="0.3">
      <c r="A203" s="63" t="s">
        <v>343</v>
      </c>
      <c r="B203" s="85">
        <v>55</v>
      </c>
    </row>
    <row r="204" spans="1:4" x14ac:dyDescent="0.3">
      <c r="A204" s="73" t="s">
        <v>345</v>
      </c>
      <c r="B204" s="84">
        <v>9.9</v>
      </c>
      <c r="D204" s="82" t="s">
        <v>344</v>
      </c>
    </row>
    <row r="205" spans="1:4" x14ac:dyDescent="0.3">
      <c r="A205" s="63" t="s">
        <v>438</v>
      </c>
      <c r="B205" s="85">
        <v>84</v>
      </c>
    </row>
    <row r="206" spans="1:4" x14ac:dyDescent="0.3">
      <c r="A206" s="73" t="s">
        <v>346</v>
      </c>
      <c r="B206" s="84">
        <v>9.9</v>
      </c>
      <c r="D206" s="82" t="s">
        <v>344</v>
      </c>
    </row>
    <row r="207" spans="1:4" x14ac:dyDescent="0.3">
      <c r="A207" s="63" t="s">
        <v>439</v>
      </c>
      <c r="B207" s="85">
        <v>84</v>
      </c>
    </row>
    <row r="208" spans="1:4" x14ac:dyDescent="0.3">
      <c r="A208" s="63" t="s">
        <v>437</v>
      </c>
      <c r="B208" s="85">
        <v>84</v>
      </c>
    </row>
    <row r="209" spans="1:4" x14ac:dyDescent="0.3">
      <c r="A209" s="73" t="s">
        <v>347</v>
      </c>
      <c r="B209" s="84">
        <v>10</v>
      </c>
      <c r="D209" s="82" t="s">
        <v>348</v>
      </c>
    </row>
    <row r="210" spans="1:4" x14ac:dyDescent="0.3">
      <c r="C210" s="70">
        <f>SUM(B211,0)</f>
        <v>474</v>
      </c>
    </row>
    <row r="211" spans="1:4" x14ac:dyDescent="0.3">
      <c r="B211" s="86">
        <f>SUM(B202:B210)</f>
        <v>474</v>
      </c>
      <c r="C211" s="72">
        <f>SUM(C200:C210)</f>
        <v>17782.14</v>
      </c>
    </row>
    <row r="212" spans="1:4" ht="28" x14ac:dyDescent="0.3">
      <c r="A212" s="163" t="s">
        <v>349</v>
      </c>
      <c r="B212" s="164"/>
    </row>
    <row r="213" spans="1:4" x14ac:dyDescent="0.3">
      <c r="C213" s="70">
        <v>0</v>
      </c>
    </row>
    <row r="214" spans="1:4" x14ac:dyDescent="0.3">
      <c r="B214" s="86">
        <f>SUM(B213:B213)</f>
        <v>0</v>
      </c>
      <c r="C214" s="72">
        <f>SUM(C211:C213)</f>
        <v>17782.14</v>
      </c>
    </row>
    <row r="215" spans="1:4" ht="28" x14ac:dyDescent="0.3">
      <c r="A215" s="163">
        <v>2018.08</v>
      </c>
      <c r="B215" s="164"/>
    </row>
    <row r="216" spans="1:4" x14ac:dyDescent="0.3">
      <c r="A216" s="63" t="s">
        <v>386</v>
      </c>
      <c r="B216" s="85">
        <v>68</v>
      </c>
    </row>
    <row r="217" spans="1:4" x14ac:dyDescent="0.3">
      <c r="A217" s="63" t="s">
        <v>405</v>
      </c>
      <c r="B217" s="85">
        <v>155.80000000000001</v>
      </c>
    </row>
    <row r="218" spans="1:4" x14ac:dyDescent="0.3">
      <c r="A218" s="63" t="s">
        <v>416</v>
      </c>
      <c r="B218" s="85">
        <v>147.69999999999999</v>
      </c>
    </row>
    <row r="219" spans="1:4" x14ac:dyDescent="0.3">
      <c r="A219" s="73" t="s">
        <v>398</v>
      </c>
      <c r="B219" s="84">
        <v>9.7100000000000009</v>
      </c>
      <c r="D219" s="82" t="s">
        <v>399</v>
      </c>
    </row>
    <row r="220" spans="1:4" x14ac:dyDescent="0.3">
      <c r="A220" s="73" t="s">
        <v>401</v>
      </c>
      <c r="B220" s="84">
        <v>9.7100000000000009</v>
      </c>
      <c r="D220" s="82" t="s">
        <v>400</v>
      </c>
    </row>
    <row r="221" spans="1:4" x14ac:dyDescent="0.3">
      <c r="A221" s="73" t="s">
        <v>402</v>
      </c>
      <c r="B221" s="84">
        <v>9.7100000000000009</v>
      </c>
      <c r="D221" s="82" t="s">
        <v>400</v>
      </c>
    </row>
    <row r="222" spans="1:4" x14ac:dyDescent="0.3">
      <c r="A222" s="73" t="s">
        <v>403</v>
      </c>
      <c r="B222" s="84">
        <v>9.7100000000000009</v>
      </c>
      <c r="D222" s="82" t="s">
        <v>400</v>
      </c>
    </row>
    <row r="223" spans="1:4" x14ac:dyDescent="0.3">
      <c r="A223" s="63" t="s">
        <v>408</v>
      </c>
      <c r="B223" s="85">
        <v>70.78</v>
      </c>
    </row>
    <row r="224" spans="1:4" x14ac:dyDescent="0.3">
      <c r="A224" s="63" t="s">
        <v>409</v>
      </c>
      <c r="B224" s="85">
        <v>339</v>
      </c>
    </row>
    <row r="225" spans="1:4" x14ac:dyDescent="0.3">
      <c r="C225" s="70">
        <v>820.12</v>
      </c>
    </row>
    <row r="226" spans="1:4" x14ac:dyDescent="0.3">
      <c r="B226" s="86">
        <f>SUM(B216:B225)</f>
        <v>820.11999999999989</v>
      </c>
      <c r="C226" s="72">
        <f>SUM(C214:C225)</f>
        <v>18602.259999999998</v>
      </c>
    </row>
    <row r="227" spans="1:4" ht="28" x14ac:dyDescent="0.3">
      <c r="A227" s="163" t="s">
        <v>410</v>
      </c>
      <c r="B227" s="164"/>
    </row>
    <row r="228" spans="1:4" x14ac:dyDescent="0.3">
      <c r="A228" s="63" t="s">
        <v>411</v>
      </c>
      <c r="B228" s="85">
        <v>177</v>
      </c>
    </row>
    <row r="229" spans="1:4" x14ac:dyDescent="0.3">
      <c r="A229" s="63" t="s">
        <v>425</v>
      </c>
      <c r="B229" s="85">
        <v>201</v>
      </c>
    </row>
    <row r="230" spans="1:4" x14ac:dyDescent="0.3">
      <c r="A230" s="73" t="s">
        <v>417</v>
      </c>
      <c r="B230" s="84">
        <v>10</v>
      </c>
      <c r="D230" s="82" t="s">
        <v>414</v>
      </c>
    </row>
    <row r="231" spans="1:4" x14ac:dyDescent="0.3">
      <c r="C231" s="70">
        <v>388</v>
      </c>
    </row>
    <row r="232" spans="1:4" x14ac:dyDescent="0.3">
      <c r="B232" s="86">
        <f>SUM(B228:B231)</f>
        <v>388</v>
      </c>
      <c r="C232" s="72">
        <f>SUM(C225:C231)</f>
        <v>19810.379999999997</v>
      </c>
    </row>
    <row r="233" spans="1:4" ht="28" x14ac:dyDescent="0.3">
      <c r="A233" s="163" t="s">
        <v>418</v>
      </c>
      <c r="B233" s="164"/>
    </row>
    <row r="234" spans="1:4" x14ac:dyDescent="0.3">
      <c r="A234" s="73" t="s">
        <v>423</v>
      </c>
      <c r="B234" s="84">
        <v>9.66</v>
      </c>
      <c r="D234" s="82" t="s">
        <v>422</v>
      </c>
    </row>
    <row r="235" spans="1:4" x14ac:dyDescent="0.3">
      <c r="A235" s="73" t="s">
        <v>419</v>
      </c>
      <c r="B235" s="84">
        <v>9.66</v>
      </c>
      <c r="D235" s="82" t="s">
        <v>422</v>
      </c>
    </row>
    <row r="236" spans="1:4" x14ac:dyDescent="0.3">
      <c r="A236" s="73" t="s">
        <v>424</v>
      </c>
      <c r="B236" s="84">
        <v>9.66</v>
      </c>
      <c r="D236" s="82" t="s">
        <v>422</v>
      </c>
    </row>
    <row r="237" spans="1:4" x14ac:dyDescent="0.3">
      <c r="A237" s="73" t="s">
        <v>420</v>
      </c>
      <c r="B237" s="84">
        <v>9.66</v>
      </c>
      <c r="D237" s="82" t="s">
        <v>422</v>
      </c>
    </row>
    <row r="238" spans="1:4" x14ac:dyDescent="0.3">
      <c r="A238" s="73" t="s">
        <v>421</v>
      </c>
      <c r="B238" s="84">
        <v>9.66</v>
      </c>
      <c r="D238" s="82" t="s">
        <v>422</v>
      </c>
    </row>
    <row r="239" spans="1:4" x14ac:dyDescent="0.3">
      <c r="A239" s="73" t="s">
        <v>426</v>
      </c>
      <c r="B239" s="84">
        <v>9.66</v>
      </c>
      <c r="D239" s="82" t="s">
        <v>422</v>
      </c>
    </row>
    <row r="240" spans="1:4" x14ac:dyDescent="0.3">
      <c r="A240" s="73" t="s">
        <v>427</v>
      </c>
      <c r="B240" s="84">
        <v>9.66</v>
      </c>
      <c r="D240" s="82" t="s">
        <v>422</v>
      </c>
    </row>
    <row r="241" spans="1:4" x14ac:dyDescent="0.3">
      <c r="A241" s="73" t="s">
        <v>428</v>
      </c>
      <c r="B241" s="84">
        <v>9.66</v>
      </c>
      <c r="D241" s="82" t="s">
        <v>422</v>
      </c>
    </row>
    <row r="242" spans="1:4" x14ac:dyDescent="0.3">
      <c r="A242" s="73" t="s">
        <v>434</v>
      </c>
      <c r="B242" s="84">
        <v>9.66</v>
      </c>
      <c r="D242" s="82" t="s">
        <v>422</v>
      </c>
    </row>
    <row r="243" spans="1:4" x14ac:dyDescent="0.3">
      <c r="A243" s="73" t="s">
        <v>429</v>
      </c>
      <c r="B243" s="84">
        <v>9.66</v>
      </c>
      <c r="D243" s="82" t="s">
        <v>422</v>
      </c>
    </row>
    <row r="244" spans="1:4" x14ac:dyDescent="0.3">
      <c r="A244" s="73" t="s">
        <v>430</v>
      </c>
      <c r="B244" s="84">
        <v>9.66</v>
      </c>
      <c r="D244" s="82" t="s">
        <v>422</v>
      </c>
    </row>
    <row r="245" spans="1:4" x14ac:dyDescent="0.3">
      <c r="A245" s="73" t="s">
        <v>431</v>
      </c>
      <c r="B245" s="84">
        <v>9.6</v>
      </c>
      <c r="D245" s="82" t="s">
        <v>422</v>
      </c>
    </row>
    <row r="246" spans="1:4" x14ac:dyDescent="0.3">
      <c r="A246" s="73" t="s">
        <v>432</v>
      </c>
      <c r="B246" s="84">
        <v>9.61</v>
      </c>
    </row>
    <row r="247" spans="1:4" x14ac:dyDescent="0.3">
      <c r="A247" s="63" t="s">
        <v>433</v>
      </c>
      <c r="B247" s="85">
        <v>108.8</v>
      </c>
    </row>
    <row r="248" spans="1:4" x14ac:dyDescent="0.3">
      <c r="A248" s="73" t="s">
        <v>435</v>
      </c>
      <c r="B248" s="84">
        <v>9.61</v>
      </c>
    </row>
    <row r="249" spans="1:4" x14ac:dyDescent="0.3">
      <c r="A249" s="73" t="s">
        <v>436</v>
      </c>
      <c r="B249" s="84">
        <v>9.61</v>
      </c>
    </row>
    <row r="250" spans="1:4" x14ac:dyDescent="0.3">
      <c r="A250" s="76"/>
      <c r="B250" s="102"/>
    </row>
    <row r="251" spans="1:4" x14ac:dyDescent="0.3">
      <c r="B251" s="102"/>
      <c r="C251" s="70">
        <v>115.86</v>
      </c>
    </row>
    <row r="252" spans="1:4" x14ac:dyDescent="0.3">
      <c r="B252" s="86">
        <f>SUM(B234:B251)</f>
        <v>253.49</v>
      </c>
      <c r="C252" s="72">
        <f>SUM(C232:C251)</f>
        <v>19926.239999999998</v>
      </c>
    </row>
    <row r="269" spans="9:10" x14ac:dyDescent="0.3">
      <c r="I269" s="78"/>
      <c r="J269"/>
    </row>
    <row r="270" spans="9:10" x14ac:dyDescent="0.3">
      <c r="I270" s="78"/>
      <c r="J270"/>
    </row>
    <row r="339" spans="10:10" x14ac:dyDescent="0.3">
      <c r="J339" s="80"/>
    </row>
    <row r="381" spans="9:9" x14ac:dyDescent="0.3">
      <c r="I381" s="79"/>
    </row>
    <row r="669" spans="15:15" x14ac:dyDescent="0.3">
      <c r="O669" s="79"/>
    </row>
    <row r="674" spans="14:25" x14ac:dyDescent="0.3">
      <c r="Y674">
        <v>9</v>
      </c>
    </row>
    <row r="675" spans="14:25" x14ac:dyDescent="0.3">
      <c r="Y675">
        <v>12</v>
      </c>
    </row>
    <row r="676" spans="14:25" x14ac:dyDescent="0.3">
      <c r="Y676">
        <v>8</v>
      </c>
    </row>
    <row r="677" spans="14:25" x14ac:dyDescent="0.3">
      <c r="N677" s="79"/>
      <c r="Y677">
        <v>10</v>
      </c>
    </row>
    <row r="678" spans="14:25" x14ac:dyDescent="0.3">
      <c r="Y678">
        <v>10</v>
      </c>
    </row>
    <row r="679" spans="14:25" x14ac:dyDescent="0.3">
      <c r="Y679">
        <v>9</v>
      </c>
    </row>
    <row r="680" spans="14:25" x14ac:dyDescent="0.3">
      <c r="Y680">
        <v>16</v>
      </c>
    </row>
    <row r="681" spans="14:25" x14ac:dyDescent="0.3">
      <c r="Y681">
        <v>9</v>
      </c>
    </row>
    <row r="682" spans="14:25" x14ac:dyDescent="0.3">
      <c r="Y682">
        <v>6</v>
      </c>
    </row>
    <row r="683" spans="14:25" x14ac:dyDescent="0.3">
      <c r="Y683">
        <v>8</v>
      </c>
    </row>
    <row r="684" spans="14:25" x14ac:dyDescent="0.3">
      <c r="Y684" s="81">
        <f>SUM(Y674:Y683)</f>
        <v>97</v>
      </c>
    </row>
  </sheetData>
  <mergeCells count="31">
    <mergeCell ref="A212:B212"/>
    <mergeCell ref="A201:B201"/>
    <mergeCell ref="A195:B195"/>
    <mergeCell ref="A62:B62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106:B106"/>
    <mergeCell ref="A233:B233"/>
    <mergeCell ref="A227:B227"/>
    <mergeCell ref="A1:B1"/>
    <mergeCell ref="A5:B5"/>
    <mergeCell ref="A12:B12"/>
    <mergeCell ref="A16:B16"/>
    <mergeCell ref="A18:B18"/>
    <mergeCell ref="A113:B113"/>
    <mergeCell ref="A88:B88"/>
    <mergeCell ref="A55:B55"/>
    <mergeCell ref="A23:B23"/>
    <mergeCell ref="A25:B25"/>
    <mergeCell ref="A34:B34"/>
    <mergeCell ref="A45:B45"/>
    <mergeCell ref="A49:B49"/>
    <mergeCell ref="A215:B215"/>
  </mergeCells>
  <phoneticPr fontId="1" type="noConversion"/>
  <pageMargins left="0.7" right="0.7" top="0.75" bottom="0.75" header="0.3" footer="0.3"/>
  <pageSetup paperSize="9" orientation="portrait" horizontalDpi="0" verticalDpi="0"/>
  <ignoredErrors>
    <ignoredError sqref="A12 A16 A18 A23 A45 A71 A67 A62 A55 A49 A34 A25 A88 A82 A93 A106 A113 A76 A124 A143 A212 A227 A2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执行效果表</vt:lpstr>
      <vt:lpstr>饮食计划</vt:lpstr>
      <vt:lpstr>力量成绩表</vt:lpstr>
      <vt:lpstr>训练计划表</vt:lpstr>
      <vt:lpstr>模型花费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cp:keywords/>
  <dc:description/>
  <cp:lastModifiedBy>Microsoft Office 用户</cp:lastModifiedBy>
  <dcterms:created xsi:type="dcterms:W3CDTF">2017-09-16T05:09:46Z</dcterms:created>
  <dcterms:modified xsi:type="dcterms:W3CDTF">2018-11-26T01:18:00Z</dcterms:modified>
  <cp:category/>
</cp:coreProperties>
</file>