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cuments\Coding Temple\Assingments\Excel\"/>
    </mc:Choice>
  </mc:AlternateContent>
  <xr:revisionPtr revIDLastSave="0" documentId="13_ncr:1_{9C90FE17-7B1F-4911-A4BF-3A896DF194DD}" xr6:coauthVersionLast="47" xr6:coauthVersionMax="47" xr10:uidLastSave="{00000000-0000-0000-0000-000000000000}"/>
  <bookViews>
    <workbookView xWindow="-120" yWindow="-120" windowWidth="20730" windowHeight="11760" activeTab="1" xr2:uid="{3C7AECA0-7B79-4F60-AA35-EEE5A8040EF3}"/>
  </bookViews>
  <sheets>
    <sheet name="Finance Snapshot" sheetId="1" r:id="rId1"/>
    <sheet name="Budget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D12" i="2"/>
  <c r="D34" i="2"/>
  <c r="C43" i="2" s="1"/>
  <c r="D29" i="2"/>
  <c r="C42" i="2" s="1"/>
  <c r="D24" i="2"/>
  <c r="C41" i="2" s="1"/>
  <c r="D18" i="2"/>
  <c r="C40" i="2" s="1"/>
  <c r="B34" i="2"/>
  <c r="B43" i="2" s="1"/>
  <c r="B29" i="2"/>
  <c r="B42" i="2" s="1"/>
  <c r="B24" i="2"/>
  <c r="B41" i="2" s="1"/>
  <c r="B18" i="2"/>
  <c r="B40" i="2" s="1"/>
  <c r="B12" i="2"/>
  <c r="B39" i="2" s="1"/>
  <c r="B34" i="1"/>
  <c r="D4" i="1" s="1"/>
  <c r="B28" i="1"/>
  <c r="D3" i="1" s="1"/>
  <c r="B10" i="1"/>
  <c r="D2" i="1" s="1"/>
  <c r="D43" i="2" l="1"/>
  <c r="D42" i="2"/>
  <c r="D40" i="2"/>
  <c r="B36" i="2"/>
  <c r="D41" i="2"/>
  <c r="D36" i="2"/>
  <c r="B6" i="2" s="1"/>
  <c r="B7" i="2" s="1"/>
  <c r="C39" i="2"/>
  <c r="D39" i="2"/>
  <c r="D5" i="1"/>
</calcChain>
</file>

<file path=xl/sharedStrings.xml><?xml version="1.0" encoding="utf-8"?>
<sst xmlns="http://schemas.openxmlformats.org/spreadsheetml/2006/main" count="78" uniqueCount="57">
  <si>
    <t>Total Monthly Income</t>
  </si>
  <si>
    <t>Total Monthly Expenses</t>
  </si>
  <si>
    <t>Salary &amp; Wages</t>
  </si>
  <si>
    <t>Other</t>
  </si>
  <si>
    <t>Rent</t>
  </si>
  <si>
    <t>Groceries</t>
  </si>
  <si>
    <t>Auto Payment</t>
  </si>
  <si>
    <t>Auto Insurance</t>
  </si>
  <si>
    <t>Gas (Transportation)</t>
  </si>
  <si>
    <t>Auto Maintenance</t>
  </si>
  <si>
    <t>Electric</t>
  </si>
  <si>
    <t>Internet</t>
  </si>
  <si>
    <t>Water/Sewage</t>
  </si>
  <si>
    <t>Gas (Utility)</t>
  </si>
  <si>
    <t>Pet care</t>
  </si>
  <si>
    <t>Subscriptions</t>
  </si>
  <si>
    <t>TOTAL</t>
  </si>
  <si>
    <t>Finance Snapshot</t>
  </si>
  <si>
    <t>Monthly Investment Contributions</t>
  </si>
  <si>
    <t>Retirement</t>
  </si>
  <si>
    <t>Emergencies</t>
  </si>
  <si>
    <t>Other Investments</t>
  </si>
  <si>
    <t>INVESTMENTS:</t>
  </si>
  <si>
    <t>EXPENSES:</t>
  </si>
  <si>
    <t>INCOME:</t>
  </si>
  <si>
    <t>Monthly Savings</t>
  </si>
  <si>
    <t>Monthly Budget Breakdown</t>
  </si>
  <si>
    <t>Total Estimated Budget</t>
  </si>
  <si>
    <t>Budget Remaining</t>
  </si>
  <si>
    <t>Maintenance</t>
  </si>
  <si>
    <t>Gas</t>
  </si>
  <si>
    <t>Auto &amp; Transportation Expenses</t>
  </si>
  <si>
    <t>Housing Expenses</t>
  </si>
  <si>
    <t>Utilities</t>
  </si>
  <si>
    <t>Utility Expenses</t>
  </si>
  <si>
    <t>Restaurants/Bars</t>
  </si>
  <si>
    <t>Dining &amp; Entertainment Expenses</t>
  </si>
  <si>
    <t>Pet Care</t>
  </si>
  <si>
    <t>Sports Betting</t>
  </si>
  <si>
    <t>Parking Passes</t>
  </si>
  <si>
    <t>TOTAL EXPENSES</t>
  </si>
  <si>
    <t>ESTIMATED</t>
  </si>
  <si>
    <t>PAID</t>
  </si>
  <si>
    <t>DUE</t>
  </si>
  <si>
    <t>n/a</t>
  </si>
  <si>
    <t>Budget Spent</t>
  </si>
  <si>
    <t>Summary</t>
  </si>
  <si>
    <t>Housing</t>
  </si>
  <si>
    <t>Auto &amp; Transportation</t>
  </si>
  <si>
    <t>Dining &amp; Entertainment</t>
  </si>
  <si>
    <t>Miscellaneous</t>
  </si>
  <si>
    <t>Miscellaneous Expenses</t>
  </si>
  <si>
    <t>Allowance</t>
  </si>
  <si>
    <t>Actual</t>
  </si>
  <si>
    <t>Remaining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</si>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</sst>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4" xfId="0" applyFont="1" applyBorder="1"/>
    <xf numFmtId="44" fontId="0" fillId="0" borderId="0" xfId="1" applyFont="1"/>
    <xf numFmtId="0" fontId="2" fillId="0" borderId="5" xfId="0" applyFont="1" applyBorder="1" applyAlignment="1">
      <alignment horizontal="left"/>
    </xf>
    <xf numFmtId="44" fontId="0" fillId="0" borderId="6" xfId="1" applyFont="1" applyBorder="1"/>
    <xf numFmtId="0" fontId="2" fillId="0" borderId="5" xfId="0" applyFont="1" applyBorder="1"/>
    <xf numFmtId="44" fontId="0" fillId="0" borderId="4" xfId="0" applyNumberFormat="1" applyBorder="1"/>
    <xf numFmtId="44" fontId="4" fillId="0" borderId="1" xfId="0" applyNumberFormat="1" applyFont="1" applyBorder="1" applyAlignment="1">
      <alignment vertical="center"/>
    </xf>
    <xf numFmtId="0" fontId="2" fillId="0" borderId="7" xfId="0" applyFont="1" applyBorder="1"/>
    <xf numFmtId="44" fontId="4" fillId="0" borderId="7" xfId="0" applyNumberFormat="1" applyFont="1" applyBorder="1" applyAlignment="1">
      <alignment vertical="center"/>
    </xf>
    <xf numFmtId="0" fontId="0" fillId="0" borderId="8" xfId="0" applyBorder="1" applyAlignment="1">
      <alignment horizontal="center"/>
    </xf>
    <xf numFmtId="44" fontId="0" fillId="0" borderId="10" xfId="1" applyFont="1" applyBorder="1"/>
    <xf numFmtId="44" fontId="0" fillId="0" borderId="0" xfId="0" applyNumberFormat="1"/>
    <xf numFmtId="0" fontId="2" fillId="0" borderId="9" xfId="0" applyFont="1" applyBorder="1"/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left"/>
    </xf>
    <xf numFmtId="44" fontId="0" fillId="0" borderId="3" xfId="1" applyFont="1" applyBorder="1"/>
    <xf numFmtId="44" fontId="0" fillId="0" borderId="11" xfId="1" applyFont="1" applyBorder="1"/>
    <xf numFmtId="44" fontId="0" fillId="0" borderId="2" xfId="1" applyFont="1" applyBorder="1"/>
    <xf numFmtId="44" fontId="0" fillId="0" borderId="0" xfId="1" applyFont="1" applyBorder="1"/>
    <xf numFmtId="44" fontId="0" fillId="0" borderId="0" xfId="0" applyNumberFormat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44" fontId="0" fillId="0" borderId="17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44" fontId="0" fillId="0" borderId="2" xfId="0" applyNumberFormat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12" xfId="0" applyBorder="1"/>
    <xf numFmtId="44" fontId="0" fillId="0" borderId="3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6" fillId="2" borderId="4" xfId="2" applyFont="1" applyBorder="1" applyAlignment="1">
      <alignment horizontal="right"/>
    </xf>
    <xf numFmtId="44" fontId="6" fillId="2" borderId="4" xfId="2" applyNumberFormat="1" applyFont="1" applyBorder="1" applyAlignment="1">
      <alignment horizontal="center"/>
    </xf>
    <xf numFmtId="0" fontId="6" fillId="2" borderId="9" xfId="2" applyFont="1" applyBorder="1" applyAlignment="1">
      <alignment horizontal="right"/>
    </xf>
    <xf numFmtId="44" fontId="6" fillId="2" borderId="4" xfId="2" applyNumberFormat="1" applyFont="1" applyBorder="1"/>
    <xf numFmtId="0" fontId="0" fillId="0" borderId="9" xfId="0" applyBorder="1"/>
    <xf numFmtId="0" fontId="2" fillId="0" borderId="0" xfId="0" applyFont="1" applyAlignment="1">
      <alignment horizontal="right"/>
    </xf>
    <xf numFmtId="0" fontId="0" fillId="0" borderId="19" xfId="0" applyBorder="1"/>
    <xf numFmtId="44" fontId="0" fillId="0" borderId="19" xfId="0" applyNumberFormat="1" applyBorder="1"/>
    <xf numFmtId="0" fontId="6" fillId="2" borderId="20" xfId="2" applyFont="1" applyBorder="1" applyAlignment="1">
      <alignment horizontal="left"/>
    </xf>
    <xf numFmtId="44" fontId="6" fillId="2" borderId="21" xfId="2" applyNumberFormat="1" applyFont="1" applyBorder="1"/>
    <xf numFmtId="16" fontId="0" fillId="0" borderId="0" xfId="1" applyNumberFormat="1" applyFont="1" applyBorder="1"/>
    <xf numFmtId="16" fontId="0" fillId="0" borderId="0" xfId="0" applyNumberFormat="1"/>
    <xf numFmtId="44" fontId="0" fillId="0" borderId="0" xfId="1" applyFont="1" applyBorder="1" applyAlignment="1">
      <alignment horizontal="right"/>
    </xf>
    <xf numFmtId="4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44" fontId="0" fillId="0" borderId="3" xfId="0" applyNumberFormat="1" applyBorder="1"/>
    <xf numFmtId="44" fontId="0" fillId="0" borderId="11" xfId="0" applyNumberFormat="1" applyBorder="1"/>
    <xf numFmtId="44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13" xfId="0" applyNumberFormat="1" applyBorder="1"/>
    <xf numFmtId="44" fontId="0" fillId="0" borderId="14" xfId="0" applyNumberFormat="1" applyBorder="1"/>
    <xf numFmtId="44" fontId="6" fillId="2" borderId="24" xfId="2" applyNumberFormat="1" applyFont="1" applyBorder="1"/>
    <xf numFmtId="44" fontId="2" fillId="0" borderId="11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2" fillId="0" borderId="13" xfId="0" applyNumberFormat="1" applyFont="1" applyBorder="1"/>
    <xf numFmtId="44" fontId="2" fillId="0" borderId="14" xfId="0" applyNumberFormat="1" applyFont="1" applyBorder="1"/>
    <xf numFmtId="0" fontId="2" fillId="0" borderId="0" xfId="0" applyNumberFormat="1" applyFont="1"/>
    <xf numFmtId="0" fontId="7" fillId="0" borderId="0" xfId="0" applyFont="1" applyAlignment="1">
      <alignment horizontal="left"/>
    </xf>
  </cellXfs>
  <cellStyles count="3">
    <cellStyle name="Currency" xfId="1" builtinId="4"/>
    <cellStyle name="Neutral" xfId="2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CC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3D3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August</a:t>
            </a:r>
            <a:r>
              <a:rPr lang="en-US" sz="1800" b="1" u="sng" baseline="0"/>
              <a:t> 2022 </a:t>
            </a:r>
          </a:p>
          <a:p>
            <a:pPr>
              <a:defRPr/>
            </a:pPr>
            <a:r>
              <a:rPr lang="en-US" sz="1800" b="1" u="sng"/>
              <a:t>Monthly</a:t>
            </a:r>
            <a:r>
              <a:rPr lang="en-US" sz="1800" b="1" u="sng" baseline="0"/>
              <a:t> Income Distribution</a:t>
            </a:r>
            <a:endParaRPr lang="en-US" sz="1800" b="1" u="sng"/>
          </a:p>
        </c:rich>
      </c:tx>
      <c:layout>
        <c:manualLayout>
          <c:xMode val="edge"/>
          <c:yMode val="edge"/>
          <c:x val="0.37362677366478614"/>
          <c:y val="6.3624296962879648E-2"/>
        </c:manualLayout>
      </c:layout>
      <c:overlay val="0"/>
      <c:spPr>
        <a:noFill/>
        <a:ln>
          <a:noFill/>
        </a:ln>
        <a:effectLst>
          <a:outerShdw blurRad="38100" sx="1000" sy="1000" algn="ctr" rotWithShape="0">
            <a:srgbClr val="000000"/>
          </a:outerShdw>
        </a:effectLst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6780000201121"/>
          <c:y val="0.21666520851560225"/>
          <c:w val="0.34487685914260718"/>
          <c:h val="0.574794765237678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53D3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5C-40CD-8D7D-103B47DD71E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C-40CD-8D7D-103B47DD71E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C-40CD-8D7D-103B47DD71ED}"/>
              </c:ext>
            </c:extLst>
          </c:dPt>
          <c:dLbls>
            <c:dLbl>
              <c:idx val="0"/>
              <c:layout>
                <c:manualLayout>
                  <c:x val="0.25830150541527136"/>
                  <c:y val="-0.10000000000000006"/>
                </c:manualLayout>
              </c:layout>
              <c:tx>
                <c:rich>
                  <a:bodyPr/>
                  <a:lstStyle/>
                  <a:p>
                    <a:fld id="{538C4712-26F1-4BDA-86BC-BF37F761E76B}" type="VALUE">
                      <a:rPr lang="en-US" sz="12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55C-40CD-8D7D-103B47DD71ED}"/>
                </c:ext>
              </c:extLst>
            </c:dLbl>
            <c:dLbl>
              <c:idx val="1"/>
              <c:layout>
                <c:manualLayout>
                  <c:x val="-6.8623609728381649E-2"/>
                  <c:y val="0.257407334499854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4E568F-9F44-4D31-AEE4-3FB3523D2EB6}" type="VALUE">
                      <a:rPr lang="en-US" sz="12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31704226626844"/>
                      <c:h val="0.112893846602508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5C-40CD-8D7D-103B47DD71ED}"/>
                </c:ext>
              </c:extLst>
            </c:dLbl>
            <c:dLbl>
              <c:idx val="2"/>
              <c:layout>
                <c:manualLayout>
                  <c:x val="-0.16323437390010154"/>
                  <c:y val="-0.230555628463108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358846-3CC2-4BF2-9029-98A00206F28F}" type="VALUE">
                      <a:rPr lang="en-US" sz="12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62873462656247"/>
                      <c:h val="0.103634587343248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55C-40CD-8D7D-103B47DD7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'Finance Snapshot'!$C$2:$C$5</c15:sqref>
                  </c15:fullRef>
                </c:ext>
              </c:extLst>
              <c:f>'Finance Snapshot'!$C$3:$C$5</c:f>
              <c:strCache>
                <c:ptCount val="3"/>
                <c:pt idx="0">
                  <c:v>Total Monthly Expenses</c:v>
                </c:pt>
                <c:pt idx="1">
                  <c:v>Monthly Investment Contributions</c:v>
                </c:pt>
                <c:pt idx="2">
                  <c:v>Monthly Savings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'Finance Snapshot'!$D$2:$D$5</c15:sqref>
                  </c15:fullRef>
                </c:ext>
              </c:extLst>
              <c:f>'Finance Snapshot'!$D$3:$D$5</c:f>
              <c:numCache>
                <c:formatCode>_("$"* #,##0.00_);_("$"* \(#,##0.00\);_("$"* "-"??_);_(@_)</c:formatCode>
                <c:ptCount val="3"/>
                <c:pt idx="0">
                  <c:v>2736.52</c:v>
                </c:pt>
                <c:pt idx="1">
                  <c:v>1900</c:v>
                </c:pt>
                <c:pt idx="2">
                  <c:v>613.48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55C-40CD-8D7D-103B47DD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213935901690454"/>
          <c:y val="0.56569145523476227"/>
          <c:w val="0.46499552498466429"/>
          <c:h val="0.40744677748614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  <a:r>
              <a:rPr lang="en-US" baseline="0"/>
              <a:t> 2022 </a:t>
            </a:r>
            <a:r>
              <a:rPr lang="en-US"/>
              <a:t>Budget Snapshot</a:t>
            </a:r>
          </a:p>
        </c:rich>
      </c:tx>
      <c:layout>
        <c:manualLayout>
          <c:xMode val="edge"/>
          <c:yMode val="edge"/>
          <c:x val="0.26727044025157232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Total Budget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2A-4CE6-B1E1-B481EF8661FA}"/>
              </c:ext>
            </c:extLst>
          </c:dPt>
          <c:dPt>
            <c:idx val="1"/>
            <c:bubble3D val="0"/>
            <c:spPr>
              <a:solidFill>
                <a:srgbClr val="00C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2A-4CE6-B1E1-B481EF8661FA}"/>
              </c:ext>
            </c:extLst>
          </c:dPt>
          <c:dLbls>
            <c:dLbl>
              <c:idx val="0"/>
              <c:layout>
                <c:manualLayout>
                  <c:x val="0.19166666666666665"/>
                  <c:y val="0.11574074074074073"/>
                </c:manualLayout>
              </c:layout>
              <c:numFmt formatCode="General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55555555555557"/>
                      <c:h val="0.18245370370370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72A-4CE6-B1E1-B481EF8661FA}"/>
                </c:ext>
              </c:extLst>
            </c:dLbl>
            <c:dLbl>
              <c:idx val="1"/>
              <c:layout>
                <c:manualLayout>
                  <c:x val="-0.11527777777777778"/>
                  <c:y val="-0.19907407407407407"/>
                </c:manualLayout>
              </c:layout>
              <c:numFmt formatCode="General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99999999999999"/>
                      <c:h val="0.144467774861475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72A-4CE6-B1E1-B481EF8661FA}"/>
                </c:ext>
              </c:extLst>
            </c:dLbl>
            <c:numFmt formatCode="General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Breakdown'!$A$6:$A$7</c:f>
              <c:strCache>
                <c:ptCount val="2"/>
                <c:pt idx="0">
                  <c:v>Budget Spent</c:v>
                </c:pt>
                <c:pt idx="1">
                  <c:v>Budget Remaining</c:v>
                </c:pt>
              </c:strCache>
            </c:strRef>
          </c:cat>
          <c:val>
            <c:numRef>
              <c:f>'Budget Breakdown'!$B$6:$B$7</c:f>
              <c:numCache>
                <c:formatCode>_("$"* #,##0.00_);_("$"* \(#,##0.00\);_("$"* "-"??_);_(@_)</c:formatCode>
                <c:ptCount val="2"/>
                <c:pt idx="0">
                  <c:v>2190.3000000000002</c:v>
                </c:pt>
                <c:pt idx="1">
                  <c:v>746.2199999999998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CE6-B1E1-B481EF8661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843559649383451"/>
          <c:y val="0.27828238641886932"/>
          <c:w val="0.28602981231119701"/>
          <c:h val="0.353536414008854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September 2022</a:t>
            </a:r>
          </a:p>
          <a:p>
            <a:pPr>
              <a:defRPr/>
            </a:pPr>
            <a:r>
              <a:rPr lang="en-US" sz="1600" b="1"/>
              <a:t>Budget Remaining</a:t>
            </a:r>
          </a:p>
        </c:rich>
      </c:tx>
      <c:layout>
        <c:manualLayout>
          <c:xMode val="edge"/>
          <c:yMode val="edge"/>
          <c:x val="0.64311011218115688"/>
          <c:y val="5.6407580954221201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Budget Remaining</c:v>
          </c:tx>
          <c:dPt>
            <c:idx val="0"/>
            <c:bubble3D val="0"/>
            <c:spPr>
              <a:solidFill>
                <a:srgbClr val="00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F4-47B7-9AFD-D09278773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4-47B7-9AFD-D092787730D1}"/>
              </c:ext>
            </c:extLst>
          </c:dPt>
          <c:dPt>
            <c:idx val="2"/>
            <c:bubble3D val="0"/>
            <c:spPr>
              <a:solidFill>
                <a:srgbClr val="E53D3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F4-47B7-9AFD-D092787730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4-47B7-9AFD-D092787730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6F4-47B7-9AFD-D092787730D1}"/>
              </c:ext>
            </c:extLst>
          </c:dPt>
          <c:dLbls>
            <c:dLbl>
              <c:idx val="1"/>
              <c:layout>
                <c:manualLayout>
                  <c:x val="6.0491493383742913E-2"/>
                  <c:y val="6.95296523517382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F4-47B7-9AFD-D092787730D1}"/>
                </c:ext>
              </c:extLst>
            </c:dLbl>
            <c:dLbl>
              <c:idx val="2"/>
              <c:layout>
                <c:manualLayout>
                  <c:x val="-6.049149338374292E-2"/>
                  <c:y val="4.9079754601226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F4-47B7-9AFD-D092787730D1}"/>
                </c:ext>
              </c:extLst>
            </c:dLbl>
            <c:dLbl>
              <c:idx val="3"/>
              <c:layout>
                <c:manualLayout>
                  <c:x val="-4.536862003780718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F4-47B7-9AFD-D092787730D1}"/>
                </c:ext>
              </c:extLst>
            </c:dLbl>
            <c:dLbl>
              <c:idx val="4"/>
              <c:layout>
                <c:manualLayout>
                  <c:x val="-9.0737240075614373E-2"/>
                  <c:y val="-1.63599182004089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F4-47B7-9AFD-D092787730D1}"/>
                </c:ext>
              </c:extLst>
            </c:dLbl>
            <c:numFmt formatCode="&quot;$&quot;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'Budget Breakdown'!$A$39:$A$43</c:f>
              <c:strCache>
                <c:ptCount val="5"/>
                <c:pt idx="0">
                  <c:v>Housing</c:v>
                </c:pt>
                <c:pt idx="1">
                  <c:v>Auto &amp; Transportation</c:v>
                </c:pt>
                <c:pt idx="2">
                  <c:v>Utilities</c:v>
                </c:pt>
                <c:pt idx="3">
                  <c:v>Dining &amp; Entertainment</c:v>
                </c:pt>
                <c:pt idx="4">
                  <c:v>Miscellaneous</c:v>
                </c:pt>
              </c:strCache>
            </c:strRef>
          </c:cat>
          <c:val>
            <c:numRef>
              <c:f>'Budget Breakdown'!$D$39:$D$43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344.57999999999993</c:v>
                </c:pt>
                <c:pt idx="2">
                  <c:v>70.79000000000002</c:v>
                </c:pt>
                <c:pt idx="3">
                  <c:v>92.329999999999984</c:v>
                </c:pt>
                <c:pt idx="4">
                  <c:v>70.31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7B7-9AFD-D092787730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8</xdr:row>
      <xdr:rowOff>190500</xdr:rowOff>
    </xdr:from>
    <xdr:to>
      <xdr:col>8</xdr:col>
      <xdr:colOff>400050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B7C15-81A8-3590-C5F7-C85440A1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200024</xdr:rowOff>
    </xdr:from>
    <xdr:to>
      <xdr:col>12</xdr:col>
      <xdr:colOff>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ADD3A-051E-CDE5-AF95-C28B7C8C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0</xdr:rowOff>
    </xdr:from>
    <xdr:to>
      <xdr:col>11</xdr:col>
      <xdr:colOff>695325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34F8-4737-647D-DFED-4CABA9565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2B7E-2165-40A3-8D10-6EABF9B74966}">
  <dimension ref="A1:D34"/>
  <sheetViews>
    <sheetView workbookViewId="0">
      <selection activeCell="L14" sqref="L14"/>
    </sheetView>
  </sheetViews>
  <sheetFormatPr defaultRowHeight="15" x14ac:dyDescent="0.25"/>
  <cols>
    <col min="1" max="1" width="23.28515625" bestFit="1" customWidth="1"/>
    <col min="2" max="2" width="10.5703125" style="5" bestFit="1" customWidth="1"/>
    <col min="3" max="3" width="32.42578125" bestFit="1" customWidth="1"/>
    <col min="4" max="4" width="10.5703125" bestFit="1" customWidth="1"/>
  </cols>
  <sheetData>
    <row r="1" spans="1:4" ht="21" x14ac:dyDescent="0.35">
      <c r="A1" s="2" t="s">
        <v>17</v>
      </c>
    </row>
    <row r="2" spans="1:4" x14ac:dyDescent="0.25">
      <c r="C2" s="3" t="s">
        <v>0</v>
      </c>
      <c r="D2" s="10">
        <f>B10</f>
        <v>5250</v>
      </c>
    </row>
    <row r="3" spans="1:4" x14ac:dyDescent="0.25">
      <c r="C3" s="3" t="s">
        <v>1</v>
      </c>
      <c r="D3" s="10">
        <f>B28</f>
        <v>2736.52</v>
      </c>
    </row>
    <row r="4" spans="1:4" ht="15.75" thickBot="1" x14ac:dyDescent="0.3">
      <c r="A4" s="42" t="s">
        <v>55</v>
      </c>
      <c r="C4" s="11" t="s">
        <v>18</v>
      </c>
      <c r="D4" s="12">
        <f>B34</f>
        <v>1900</v>
      </c>
    </row>
    <row r="5" spans="1:4" ht="15.75" thickTop="1" x14ac:dyDescent="0.25">
      <c r="A5" s="68">
        <v>2022</v>
      </c>
      <c r="C5" s="4" t="s">
        <v>25</v>
      </c>
      <c r="D5" s="9">
        <f>D2-D3-D4</f>
        <v>613.48</v>
      </c>
    </row>
    <row r="6" spans="1:4" x14ac:dyDescent="0.25">
      <c r="C6" s="1"/>
      <c r="D6" s="15"/>
    </row>
    <row r="7" spans="1:4" x14ac:dyDescent="0.25">
      <c r="A7" s="8" t="s">
        <v>24</v>
      </c>
      <c r="B7" s="7"/>
    </row>
    <row r="8" spans="1:4" x14ac:dyDescent="0.25">
      <c r="A8" s="13" t="s">
        <v>2</v>
      </c>
      <c r="B8" s="19">
        <v>3500</v>
      </c>
    </row>
    <row r="9" spans="1:4" ht="15.75" thickBot="1" x14ac:dyDescent="0.3">
      <c r="A9" s="17" t="s">
        <v>3</v>
      </c>
      <c r="B9" s="20">
        <v>1750</v>
      </c>
    </row>
    <row r="10" spans="1:4" ht="15.75" thickTop="1" x14ac:dyDescent="0.25">
      <c r="A10" s="16" t="s">
        <v>16</v>
      </c>
      <c r="B10" s="14">
        <f>SUM(B8:B9)</f>
        <v>5250</v>
      </c>
    </row>
    <row r="11" spans="1:4" x14ac:dyDescent="0.25">
      <c r="A11" s="1"/>
    </row>
    <row r="12" spans="1:4" x14ac:dyDescent="0.25">
      <c r="A12" s="8" t="s">
        <v>23</v>
      </c>
      <c r="B12" s="7"/>
    </row>
    <row r="13" spans="1:4" x14ac:dyDescent="0.25">
      <c r="A13" s="13" t="s">
        <v>4</v>
      </c>
      <c r="B13" s="19">
        <v>1050</v>
      </c>
    </row>
    <row r="14" spans="1:4" x14ac:dyDescent="0.25">
      <c r="A14" s="13" t="s">
        <v>5</v>
      </c>
      <c r="B14" s="19">
        <v>241</v>
      </c>
    </row>
    <row r="15" spans="1:4" x14ac:dyDescent="0.25">
      <c r="A15" s="13" t="s">
        <v>6</v>
      </c>
      <c r="B15" s="19">
        <v>239.58</v>
      </c>
    </row>
    <row r="16" spans="1:4" x14ac:dyDescent="0.25">
      <c r="A16" s="13" t="s">
        <v>7</v>
      </c>
      <c r="B16" s="19">
        <v>154.71</v>
      </c>
    </row>
    <row r="17" spans="1:2" x14ac:dyDescent="0.25">
      <c r="A17" s="13" t="s">
        <v>8</v>
      </c>
      <c r="B17" s="19">
        <v>99.55</v>
      </c>
    </row>
    <row r="18" spans="1:2" x14ac:dyDescent="0.25">
      <c r="A18" s="13" t="s">
        <v>9</v>
      </c>
      <c r="B18" s="19">
        <v>75.66</v>
      </c>
    </row>
    <row r="19" spans="1:2" x14ac:dyDescent="0.25">
      <c r="A19" s="13" t="s">
        <v>10</v>
      </c>
      <c r="B19" s="19">
        <v>152.34</v>
      </c>
    </row>
    <row r="20" spans="1:2" x14ac:dyDescent="0.25">
      <c r="A20" s="13" t="s">
        <v>11</v>
      </c>
      <c r="B20" s="19">
        <v>94.89</v>
      </c>
    </row>
    <row r="21" spans="1:2" x14ac:dyDescent="0.25">
      <c r="A21" s="13" t="s">
        <v>12</v>
      </c>
      <c r="B21" s="19">
        <v>55.67</v>
      </c>
    </row>
    <row r="22" spans="1:2" x14ac:dyDescent="0.25">
      <c r="A22" s="13" t="s">
        <v>13</v>
      </c>
      <c r="B22" s="19">
        <v>15.12</v>
      </c>
    </row>
    <row r="23" spans="1:2" x14ac:dyDescent="0.25">
      <c r="A23" s="13" t="s">
        <v>14</v>
      </c>
      <c r="B23" s="19">
        <v>95.65</v>
      </c>
    </row>
    <row r="24" spans="1:2" x14ac:dyDescent="0.25">
      <c r="A24" s="13" t="s">
        <v>35</v>
      </c>
      <c r="B24" s="19">
        <v>122.35</v>
      </c>
    </row>
    <row r="25" spans="1:2" x14ac:dyDescent="0.25">
      <c r="A25" s="13" t="s">
        <v>38</v>
      </c>
      <c r="B25" s="19">
        <v>200</v>
      </c>
    </row>
    <row r="26" spans="1:2" x14ac:dyDescent="0.25">
      <c r="A26" s="13" t="s">
        <v>39</v>
      </c>
      <c r="B26" s="19">
        <v>25</v>
      </c>
    </row>
    <row r="27" spans="1:2" ht="15.75" thickBot="1" x14ac:dyDescent="0.3">
      <c r="A27" s="17" t="s">
        <v>15</v>
      </c>
      <c r="B27" s="20">
        <v>115</v>
      </c>
    </row>
    <row r="28" spans="1:2" ht="15.75" thickTop="1" x14ac:dyDescent="0.25">
      <c r="A28" s="18" t="s">
        <v>16</v>
      </c>
      <c r="B28" s="14">
        <f>SUM(B13:B27)</f>
        <v>2736.52</v>
      </c>
    </row>
    <row r="30" spans="1:2" x14ac:dyDescent="0.25">
      <c r="A30" s="6" t="s">
        <v>22</v>
      </c>
      <c r="B30" s="7"/>
    </row>
    <row r="31" spans="1:2" x14ac:dyDescent="0.25">
      <c r="A31" s="13" t="s">
        <v>19</v>
      </c>
      <c r="B31" s="21">
        <v>650</v>
      </c>
    </row>
    <row r="32" spans="1:2" x14ac:dyDescent="0.25">
      <c r="A32" s="13" t="s">
        <v>20</v>
      </c>
      <c r="B32" s="19">
        <v>500</v>
      </c>
    </row>
    <row r="33" spans="1:2" ht="15.75" thickBot="1" x14ac:dyDescent="0.3">
      <c r="A33" s="17" t="s">
        <v>21</v>
      </c>
      <c r="B33" s="20">
        <v>750</v>
      </c>
    </row>
    <row r="34" spans="1:2" ht="15.75" thickTop="1" x14ac:dyDescent="0.25">
      <c r="A34" s="16" t="s">
        <v>16</v>
      </c>
      <c r="B34" s="14">
        <f>SUM(B31:B33)</f>
        <v>1900</v>
      </c>
    </row>
  </sheetData>
  <conditionalFormatting sqref="D5:D6">
    <cfRule type="cellIs" dxfId="18" priority="3" operator="lessThan">
      <formula>0</formula>
    </cfRule>
    <cfRule type="cellIs" dxfId="17" priority="4" operator="greaterThan">
      <formula>0</formula>
    </cfRule>
    <cfRule type="expression" dxfId="16" priority="5">
      <formula>"&gt;= 0"</formula>
    </cfRule>
  </conditionalFormatting>
  <conditionalFormatting sqref="D2">
    <cfRule type="cellIs" dxfId="15" priority="2" operator="greaterThan">
      <formula>0</formula>
    </cfRule>
  </conditionalFormatting>
  <conditionalFormatting sqref="D3:D4">
    <cfRule type="cellIs" dxfId="14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F9C7-75F4-4FBB-9CE8-C200CCC6374F}">
  <dimension ref="A1:M43"/>
  <sheetViews>
    <sheetView tabSelected="1" workbookViewId="0">
      <selection activeCell="D6" sqref="D6"/>
    </sheetView>
  </sheetViews>
  <sheetFormatPr defaultRowHeight="15" x14ac:dyDescent="0.25"/>
  <cols>
    <col min="1" max="1" width="38.28515625" customWidth="1"/>
    <col min="2" max="2" width="11.140625" style="15" customWidth="1"/>
    <col min="3" max="4" width="10.5703125" bestFit="1" customWidth="1"/>
    <col min="11" max="11" width="19.28515625" bestFit="1" customWidth="1"/>
    <col min="12" max="12" width="10.5703125" bestFit="1" customWidth="1"/>
  </cols>
  <sheetData>
    <row r="1" spans="1:13" ht="21" x14ac:dyDescent="0.35">
      <c r="A1" s="2" t="s">
        <v>26</v>
      </c>
      <c r="J1" s="56"/>
      <c r="K1" s="56"/>
      <c r="L1" s="56"/>
      <c r="M1" s="56"/>
    </row>
    <row r="2" spans="1:13" ht="15.75" x14ac:dyDescent="0.25">
      <c r="A2" s="69" t="s">
        <v>56</v>
      </c>
      <c r="J2" s="56"/>
      <c r="K2" s="56"/>
      <c r="L2" s="56"/>
      <c r="M2" s="56"/>
    </row>
    <row r="3" spans="1:13" ht="15.75" x14ac:dyDescent="0.25">
      <c r="A3" s="69">
        <v>2022</v>
      </c>
      <c r="J3" s="56"/>
      <c r="K3" s="57"/>
      <c r="L3" s="22"/>
      <c r="M3" s="56"/>
    </row>
    <row r="4" spans="1:13" ht="15.75" thickBot="1" x14ac:dyDescent="0.3">
      <c r="J4" s="56"/>
      <c r="K4" s="57"/>
      <c r="L4" s="22"/>
      <c r="M4" s="56"/>
    </row>
    <row r="5" spans="1:13" x14ac:dyDescent="0.25">
      <c r="A5" s="25" t="s">
        <v>27</v>
      </c>
      <c r="B5" s="58">
        <f>'Finance Snapshot'!D3 + 200</f>
        <v>2936.52</v>
      </c>
      <c r="J5" s="56"/>
      <c r="K5" s="57"/>
      <c r="L5" s="22"/>
      <c r="M5" s="56"/>
    </row>
    <row r="6" spans="1:13" ht="15.75" thickBot="1" x14ac:dyDescent="0.3">
      <c r="A6" s="26" t="s">
        <v>45</v>
      </c>
      <c r="B6" s="27">
        <f>D36</f>
        <v>2190.3000000000002</v>
      </c>
      <c r="C6" s="22"/>
      <c r="J6" s="56"/>
      <c r="K6" s="57"/>
      <c r="L6" s="22"/>
      <c r="M6" s="56"/>
    </row>
    <row r="7" spans="1:13" ht="16.5" thickTop="1" thickBot="1" x14ac:dyDescent="0.3">
      <c r="A7" s="24" t="s">
        <v>28</v>
      </c>
      <c r="B7" s="28">
        <f>B5-B6</f>
        <v>746.2199999999998</v>
      </c>
      <c r="C7" s="22"/>
      <c r="J7" s="56"/>
      <c r="K7" s="57"/>
      <c r="L7" s="22"/>
      <c r="M7" s="56"/>
    </row>
    <row r="8" spans="1:13" x14ac:dyDescent="0.25">
      <c r="B8" s="23"/>
      <c r="C8" s="22"/>
      <c r="J8" s="56"/>
      <c r="K8" s="57"/>
      <c r="L8" s="22"/>
      <c r="M8" s="56"/>
    </row>
    <row r="9" spans="1:13" x14ac:dyDescent="0.25">
      <c r="B9" s="23"/>
      <c r="C9" s="22"/>
      <c r="J9" s="56"/>
      <c r="K9" s="57"/>
      <c r="L9" s="22"/>
      <c r="M9" s="56"/>
    </row>
    <row r="10" spans="1:13" ht="15.75" thickBot="1" x14ac:dyDescent="0.3">
      <c r="A10" s="52"/>
      <c r="B10" s="50" t="s">
        <v>41</v>
      </c>
      <c r="C10" s="62" t="s">
        <v>43</v>
      </c>
      <c r="D10" s="51" t="s">
        <v>42</v>
      </c>
      <c r="J10" s="56"/>
      <c r="K10" s="57"/>
      <c r="L10" s="22"/>
      <c r="M10" s="56"/>
    </row>
    <row r="11" spans="1:13" ht="16.5" thickTop="1" thickBot="1" x14ac:dyDescent="0.3">
      <c r="A11" s="30" t="s">
        <v>4</v>
      </c>
      <c r="B11" s="36">
        <v>1050</v>
      </c>
      <c r="C11" s="47">
        <v>44805</v>
      </c>
      <c r="D11" s="54">
        <v>1050</v>
      </c>
      <c r="J11" s="56"/>
      <c r="K11" s="57"/>
      <c r="L11" s="22"/>
      <c r="M11" s="56"/>
    </row>
    <row r="12" spans="1:13" ht="15.75" thickTop="1" x14ac:dyDescent="0.25">
      <c r="A12" s="37" t="s">
        <v>32</v>
      </c>
      <c r="B12" s="38">
        <f>SUM(B11)</f>
        <v>1050</v>
      </c>
      <c r="C12" s="22"/>
      <c r="D12" s="40">
        <f>SUM(D11)</f>
        <v>1050</v>
      </c>
      <c r="J12" s="56"/>
      <c r="K12" s="57"/>
      <c r="L12" s="22"/>
      <c r="M12" s="56"/>
    </row>
    <row r="13" spans="1:13" x14ac:dyDescent="0.25">
      <c r="B13" s="23"/>
      <c r="C13" s="22"/>
      <c r="D13" s="15"/>
      <c r="J13" s="56"/>
      <c r="K13" s="57"/>
      <c r="L13" s="22"/>
      <c r="M13" s="56"/>
    </row>
    <row r="14" spans="1:13" x14ac:dyDescent="0.25">
      <c r="A14" s="32" t="s">
        <v>7</v>
      </c>
      <c r="B14" s="31">
        <v>154.71</v>
      </c>
      <c r="C14" s="47">
        <v>44813</v>
      </c>
      <c r="D14" s="55">
        <v>154.71</v>
      </c>
      <c r="J14" s="56"/>
      <c r="K14" s="57"/>
      <c r="L14" s="22"/>
      <c r="M14" s="56"/>
    </row>
    <row r="15" spans="1:13" x14ac:dyDescent="0.25">
      <c r="A15" s="33" t="s">
        <v>6</v>
      </c>
      <c r="B15" s="35">
        <v>239.58</v>
      </c>
      <c r="C15" s="47">
        <v>44829</v>
      </c>
      <c r="D15" s="53">
        <v>0</v>
      </c>
      <c r="J15" s="56"/>
      <c r="K15" s="57"/>
      <c r="L15" s="22"/>
      <c r="M15" s="56"/>
    </row>
    <row r="16" spans="1:13" x14ac:dyDescent="0.25">
      <c r="A16" s="33" t="s">
        <v>29</v>
      </c>
      <c r="B16" s="35">
        <v>100</v>
      </c>
      <c r="C16" s="49" t="s">
        <v>44</v>
      </c>
      <c r="D16" s="53">
        <v>35</v>
      </c>
      <c r="J16" s="56"/>
      <c r="K16" s="57"/>
      <c r="L16" s="22"/>
      <c r="M16" s="56"/>
    </row>
    <row r="17" spans="1:13" ht="15.75" thickBot="1" x14ac:dyDescent="0.3">
      <c r="A17" s="34" t="s">
        <v>30</v>
      </c>
      <c r="B17" s="36">
        <v>100</v>
      </c>
      <c r="C17" s="49" t="s">
        <v>44</v>
      </c>
      <c r="D17" s="54">
        <v>60</v>
      </c>
      <c r="J17" s="56"/>
      <c r="K17" s="57"/>
      <c r="L17" s="22"/>
      <c r="M17" s="56"/>
    </row>
    <row r="18" spans="1:13" ht="15.75" thickTop="1" x14ac:dyDescent="0.25">
      <c r="A18" s="39" t="s">
        <v>31</v>
      </c>
      <c r="B18" s="38">
        <f>SUM(B14:B17)</f>
        <v>594.29</v>
      </c>
      <c r="C18" s="22"/>
      <c r="D18" s="40">
        <f>SUM(D14:D17)</f>
        <v>249.71</v>
      </c>
      <c r="J18" s="56"/>
      <c r="K18" s="57"/>
      <c r="L18" s="22"/>
      <c r="M18" s="56"/>
    </row>
    <row r="19" spans="1:13" x14ac:dyDescent="0.25">
      <c r="B19" s="23"/>
      <c r="C19" s="22"/>
      <c r="D19" s="15"/>
      <c r="J19" s="56"/>
      <c r="K19" s="56"/>
      <c r="L19" s="56"/>
      <c r="M19" s="56"/>
    </row>
    <row r="20" spans="1:13" x14ac:dyDescent="0.25">
      <c r="A20" s="32" t="s">
        <v>10</v>
      </c>
      <c r="B20" s="31">
        <v>152.34</v>
      </c>
      <c r="C20" s="48">
        <v>44809</v>
      </c>
      <c r="D20" s="55">
        <v>152.34</v>
      </c>
    </row>
    <row r="21" spans="1:13" x14ac:dyDescent="0.25">
      <c r="A21" s="33" t="s">
        <v>11</v>
      </c>
      <c r="B21" s="35">
        <v>94.89</v>
      </c>
      <c r="C21" s="48">
        <v>44814</v>
      </c>
      <c r="D21" s="53">
        <v>94.89</v>
      </c>
    </row>
    <row r="22" spans="1:13" x14ac:dyDescent="0.25">
      <c r="A22" s="33" t="s">
        <v>12</v>
      </c>
      <c r="B22" s="35">
        <v>55.67</v>
      </c>
      <c r="C22" s="48">
        <v>44833</v>
      </c>
      <c r="D22" s="53">
        <v>0</v>
      </c>
    </row>
    <row r="23" spans="1:13" ht="15.75" thickBot="1" x14ac:dyDescent="0.3">
      <c r="A23" s="34" t="s">
        <v>30</v>
      </c>
      <c r="B23" s="36">
        <v>15.12</v>
      </c>
      <c r="C23" s="48">
        <v>44829</v>
      </c>
      <c r="D23" s="54">
        <v>0</v>
      </c>
    </row>
    <row r="24" spans="1:13" ht="15.75" thickTop="1" x14ac:dyDescent="0.25">
      <c r="A24" s="39" t="s">
        <v>34</v>
      </c>
      <c r="B24" s="40">
        <f>SUM(B20:B23)</f>
        <v>318.02000000000004</v>
      </c>
      <c r="D24" s="40">
        <f>SUM(D20:D23)</f>
        <v>247.23000000000002</v>
      </c>
    </row>
    <row r="25" spans="1:13" x14ac:dyDescent="0.25">
      <c r="D25" s="15"/>
    </row>
    <row r="26" spans="1:13" x14ac:dyDescent="0.25">
      <c r="A26" s="32" t="s">
        <v>5</v>
      </c>
      <c r="B26" s="31">
        <v>241</v>
      </c>
      <c r="C26" s="29" t="s">
        <v>44</v>
      </c>
      <c r="D26" s="55">
        <v>198.68</v>
      </c>
    </row>
    <row r="27" spans="1:13" x14ac:dyDescent="0.25">
      <c r="A27" s="33" t="s">
        <v>15</v>
      </c>
      <c r="B27" s="35">
        <v>115</v>
      </c>
      <c r="C27" s="29" t="s">
        <v>44</v>
      </c>
      <c r="D27" s="53">
        <v>89.99</v>
      </c>
    </row>
    <row r="28" spans="1:13" ht="15.75" thickBot="1" x14ac:dyDescent="0.3">
      <c r="A28" s="34" t="s">
        <v>35</v>
      </c>
      <c r="B28" s="36">
        <v>125</v>
      </c>
      <c r="C28" s="29" t="s">
        <v>44</v>
      </c>
      <c r="D28" s="54">
        <v>100</v>
      </c>
    </row>
    <row r="29" spans="1:13" ht="15.75" thickTop="1" x14ac:dyDescent="0.25">
      <c r="A29" s="39" t="s">
        <v>36</v>
      </c>
      <c r="B29" s="40">
        <f>SUM(B26:B28)</f>
        <v>481</v>
      </c>
      <c r="D29" s="40">
        <f>SUM(D26:D28)</f>
        <v>388.67</v>
      </c>
    </row>
    <row r="30" spans="1:13" x14ac:dyDescent="0.25">
      <c r="D30" s="15"/>
    </row>
    <row r="31" spans="1:13" x14ac:dyDescent="0.25">
      <c r="A31" s="32" t="s">
        <v>37</v>
      </c>
      <c r="B31" s="31">
        <v>100</v>
      </c>
      <c r="C31" s="29" t="s">
        <v>44</v>
      </c>
      <c r="D31" s="55">
        <v>79.69</v>
      </c>
    </row>
    <row r="32" spans="1:13" x14ac:dyDescent="0.25">
      <c r="A32" s="33" t="s">
        <v>39</v>
      </c>
      <c r="B32" s="35">
        <v>25</v>
      </c>
      <c r="C32" s="29" t="s">
        <v>44</v>
      </c>
      <c r="D32" s="53">
        <v>25</v>
      </c>
    </row>
    <row r="33" spans="1:4" ht="15.75" thickBot="1" x14ac:dyDescent="0.3">
      <c r="A33" s="34" t="s">
        <v>38</v>
      </c>
      <c r="B33" s="36">
        <v>200</v>
      </c>
      <c r="C33" s="29" t="s">
        <v>44</v>
      </c>
      <c r="D33" s="54">
        <v>150</v>
      </c>
    </row>
    <row r="34" spans="1:4" ht="15.75" thickTop="1" x14ac:dyDescent="0.25">
      <c r="A34" s="39" t="s">
        <v>51</v>
      </c>
      <c r="B34" s="40">
        <f>SUM(B31:B33)</f>
        <v>325</v>
      </c>
      <c r="D34" s="40">
        <f>SUM(D31:D33)</f>
        <v>254.69</v>
      </c>
    </row>
    <row r="35" spans="1:4" ht="15.75" thickBot="1" x14ac:dyDescent="0.3">
      <c r="A35" s="43"/>
      <c r="B35" s="44"/>
      <c r="D35" s="44"/>
    </row>
    <row r="36" spans="1:4" ht="16.5" thickTop="1" thickBot="1" x14ac:dyDescent="0.3">
      <c r="A36" s="45" t="s">
        <v>40</v>
      </c>
      <c r="B36" s="46">
        <f>SUM(B12+B18+B24+B29+B34)</f>
        <v>2768.31</v>
      </c>
      <c r="D36" s="61">
        <f>SUM(D34+D29+D24+D18+D12)</f>
        <v>2190.3000000000002</v>
      </c>
    </row>
    <row r="38" spans="1:4" x14ac:dyDescent="0.25">
      <c r="A38" s="8" t="s">
        <v>46</v>
      </c>
      <c r="B38" s="65" t="s">
        <v>52</v>
      </c>
      <c r="C38" s="64" t="s">
        <v>53</v>
      </c>
      <c r="D38" s="63" t="s">
        <v>54</v>
      </c>
    </row>
    <row r="39" spans="1:4" x14ac:dyDescent="0.25">
      <c r="A39" s="33" t="s">
        <v>47</v>
      </c>
      <c r="B39" s="59">
        <f>B12</f>
        <v>1050</v>
      </c>
      <c r="C39" s="59">
        <f>D12</f>
        <v>1050</v>
      </c>
      <c r="D39" s="66">
        <f>B39-C39</f>
        <v>0</v>
      </c>
    </row>
    <row r="40" spans="1:4" x14ac:dyDescent="0.25">
      <c r="A40" s="33" t="s">
        <v>48</v>
      </c>
      <c r="B40" s="59">
        <f>B18</f>
        <v>594.29</v>
      </c>
      <c r="C40" s="59">
        <f>D18</f>
        <v>249.71</v>
      </c>
      <c r="D40" s="66">
        <f>B40-C40</f>
        <v>344.57999999999993</v>
      </c>
    </row>
    <row r="41" spans="1:4" x14ac:dyDescent="0.25">
      <c r="A41" s="33" t="s">
        <v>33</v>
      </c>
      <c r="B41" s="59">
        <f>B24</f>
        <v>318.02000000000004</v>
      </c>
      <c r="C41" s="59">
        <f>D24</f>
        <v>247.23000000000002</v>
      </c>
      <c r="D41" s="66">
        <f>B41-C41</f>
        <v>70.79000000000002</v>
      </c>
    </row>
    <row r="42" spans="1:4" x14ac:dyDescent="0.25">
      <c r="A42" s="33" t="s">
        <v>49</v>
      </c>
      <c r="B42" s="59">
        <f>B29</f>
        <v>481</v>
      </c>
      <c r="C42" s="59">
        <f>D29</f>
        <v>388.67</v>
      </c>
      <c r="D42" s="66">
        <f>B42-C42</f>
        <v>92.329999999999984</v>
      </c>
    </row>
    <row r="43" spans="1:4" ht="15.75" thickBot="1" x14ac:dyDescent="0.3">
      <c r="A43" s="41" t="s">
        <v>50</v>
      </c>
      <c r="B43" s="60">
        <f>B34</f>
        <v>325</v>
      </c>
      <c r="C43" s="60">
        <f>D34</f>
        <v>254.69</v>
      </c>
      <c r="D43" s="67">
        <f>B43-C43</f>
        <v>70.31</v>
      </c>
    </row>
  </sheetData>
  <conditionalFormatting sqref="D39:D43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B7">
    <cfRule type="cellIs" dxfId="0" priority="3" operator="greaterThan">
      <formula>0</formula>
    </cfRule>
    <cfRule type="cellIs" dxfId="1" priority="2" operator="equal">
      <formula>0</formula>
    </cfRule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 Snapshot</vt:lpstr>
      <vt:lpstr>Budget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2022-09-22T14:14:50Z</dcterms:created>
  <dcterms:modified xsi:type="dcterms:W3CDTF">2022-09-22T22:25:20Z</dcterms:modified>
</cp:coreProperties>
</file>