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ata\07.Project\27.2023년도 Project\BIM기반사이트관리플랫폼\08. 프로젝트별 메뉴구조\"/>
    </mc:Choice>
  </mc:AlternateContent>
  <bookViews>
    <workbookView xWindow="0" yWindow="0" windowWidth="57600" windowHeight="28365" firstSheet="2" activeTab="2"/>
  </bookViews>
  <sheets>
    <sheet name="표지" sheetId="14" r:id="rId1"/>
    <sheet name="개정이력" sheetId="13" r:id="rId2"/>
    <sheet name="플랫폼 운영사" sheetId="11" r:id="rId3"/>
    <sheet name="화면ID 정의" sheetId="10" r:id="rId4"/>
    <sheet name="Sheet1" sheetId="15" r:id="rId5"/>
    <sheet name="to-be" sheetId="6" state="hidden" r:id="rId6"/>
  </sheets>
  <externalReferences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</externalReferences>
  <definedNames>
    <definedName name="_xlnm._FilterDatabase" localSheetId="5" hidden="1">'to-be'!$B$4:$Q$157</definedName>
    <definedName name="_xlnm._FilterDatabase" localSheetId="2" hidden="1">'플랫폼 운영사'!$A$4:$AQ$368</definedName>
    <definedName name="_TMP_C1">#REF!</definedName>
    <definedName name="A">#REF!</definedName>
    <definedName name="ACCT_ID">#REF!</definedName>
    <definedName name="AllDefects">'[1]Log Form'!$C$1:$C$65536</definedName>
    <definedName name="baseline" localSheetId="1">[2]CSR납기분석!#REF!</definedName>
    <definedName name="baseline" localSheetId="0">[2]CSR납기분석!#REF!</definedName>
    <definedName name="baseline">'[3]2.일정추적'!#REF!</definedName>
    <definedName name="cause">#REF!</definedName>
    <definedName name="CM">[4]Defects!#REF!</definedName>
    <definedName name="CMTAB">[4]Defects!#REF!</definedName>
    <definedName name="Comm">#REF!</definedName>
    <definedName name="Comments">#REF!</definedName>
    <definedName name="CSR_STEP">#REF!</definedName>
    <definedName name="CurrentPhase">#REF!</definedName>
    <definedName name="DD">#REF!</definedName>
    <definedName name="DefectID">#REF!</definedName>
    <definedName name="Defects">[4]Defects!#REF!</definedName>
    <definedName name="Document">#REF!</definedName>
    <definedName name="EI_A">IF( OR(AND(#REF!&lt;2,#REF!&gt;50), AND(AND(#REF!&gt;=2,#REF!&lt;=5), AND(#REF!&gt;= 20,#REF!&lt;= 50)), AND(#REF!&gt;5, AND(#REF!&gt;= 1,#REF!&lt;= 19)) ),1,0)</definedName>
    <definedName name="EI_C">IF( OR(AND(AND(#REF!&gt;=2,#REF!&lt;=5),#REF!&gt; 50), AND(#REF!&gt;5,#REF!&gt;=  20) ),1,0)</definedName>
    <definedName name="EI_first_row">#REF!</definedName>
    <definedName name="EI_Name">#REF!</definedName>
    <definedName name="EI_S">IF( OR(AND(#REF!&lt;2, AND(#REF!&gt;= 1,#REF!&lt;= 50)), AND(AND(#REF!&gt;=2,#REF!&lt;=5), AND(#REF!&gt;= 1,#REF!&lt;= 19)) ),1,0)</definedName>
    <definedName name="Entity_List">#REF!</definedName>
    <definedName name="Est_Eff_MDay">[5]FPA!#REF!</definedName>
    <definedName name="Financial">#REF!</definedName>
    <definedName name="FT_A">IF( OR(AND(#REF!&lt;2,#REF!&gt;50), AND(AND(#REF!&gt;=2,#REF!&lt;=5), AND(#REF!&gt;= 20,#REF!&lt;= 50)), AND(#REF!&gt;5, AND(#REF!&gt;= 1,#REF!&lt;= 19)) ),1,0)</definedName>
    <definedName name="FT_C">IF( OR(AND(AND(#REF!&gt;=2,#REF!&lt;=5),#REF!&gt; 50), AND(#REF!&gt;5,#REF!&gt;=  20) ),1,0)</definedName>
    <definedName name="FT_S">IF( OR(AND(#REF!&lt;2, AND(#REF!&gt;= 1,#REF!&lt;= 50)), AND(AND(#REF!&gt;=2,#REF!&lt;=5), AND(#REF!&gt;= 1,#REF!&lt;= 19)) ),1,0)</definedName>
    <definedName name="Function_List">#REF!</definedName>
    <definedName name="Hlth_Ck_Sheet">#REF!</definedName>
    <definedName name="Index">'[6]Data Vol'!$B$6:$E$6816</definedName>
    <definedName name="InspType">[7]Criteria!$G$4:$G$5</definedName>
    <definedName name="IT_A">IF( OR(AND(#REF!&lt;2,#REF!&gt;15), AND(#REF!=2, AND(#REF!&gt;= 5,#REF!&lt;= 15)), AND(#REF!&gt;2, AND(#REF!&gt;=1,#REF!&lt;= 4)) ),1,0)</definedName>
    <definedName name="IT_C">IF( OR(AND(#REF!=2,#REF!&gt; 15), AND(#REF!&gt;2,#REF!&gt;=  5) ),1,0)</definedName>
    <definedName name="IT_S">IF( OR(AND(#REF!&lt;2, AND(#REF!&gt;= 1,#REF!&lt;= 15)), AND(#REF!=2, AND(#REF!&gt;= 1,#REF!&lt;= 4)) ),1,0)</definedName>
    <definedName name="itsa_ratio_nrec">[8]공수견적!#REF!</definedName>
    <definedName name="itsa_ratio_rec">[5]순수개발!#REF!</definedName>
    <definedName name="LastEditDate">'[1]Data Input Sheet'!#REF!</definedName>
    <definedName name="LastRow">#REF!</definedName>
    <definedName name="Ltst_TestLog">"'Test log'"</definedName>
    <definedName name="M2BTotal">'[4]Data Input Sheet'!#REF!</definedName>
    <definedName name="MA">[4]Defects!#REF!</definedName>
    <definedName name="MATAB">[4]Defects!#REF!</definedName>
    <definedName name="Modifier">#REF!</definedName>
    <definedName name="month2">[7]Criteria!$B$4:$B$15</definedName>
    <definedName name="OpenDefectCount">#REF!</definedName>
    <definedName name="OT_A">IF( OR(AND(#REF!&lt;2,#REF!&gt;19), AND(AND(#REF!&gt;=2,#REF!&lt;= 3), AND(#REF!&gt;= 6,#REF!&lt;= 19)), AND(#REF!&gt;3, AND(#REF!&gt;= 1,#REF!&lt;= 5)) ),1,0)</definedName>
    <definedName name="OT_C">IF( OR(AND(AND(#REF!&gt;=2,#REF!&lt;=3),#REF!&gt; 19), AND(#REF!&gt;3,#REF!&gt;=  6) ),1,0)</definedName>
    <definedName name="OT_S">IF( OR(AND(#REF!&lt;2, AND(#REF!&gt;= 1,#REF!&lt;= 19)), AND(AND(#REF!&gt;=2,#REF!&lt;=3), AND(#REF!&gt;= 1,#REF!&lt;= 5)) ),1,0)</definedName>
    <definedName name="OUTPUT_TYPE">#REF!</definedName>
    <definedName name="_xlnm.Print_Area" localSheetId="5">'to-be'!$A$1:$R$157</definedName>
    <definedName name="_xlnm.Print_Area" localSheetId="1">개정이력!$B$2:$F$25</definedName>
    <definedName name="_xlnm.Print_Area" localSheetId="0">표지!$B$2:$C$16</definedName>
    <definedName name="QAReviews">[1]Validations!$E$2:$G$14</definedName>
    <definedName name="QA차트">'[9]Certificate of Quality'!$B$11</definedName>
    <definedName name="QT_A">IF( OR(AND(#REF!&lt;2,#REF!&gt;19), AND(AND(#REF!&gt;=2,#REF!&lt;= 3), AND(#REF!&gt;= 6,#REF!&lt;= 19)), AND(#REF!&gt;3, AND(#REF!&gt;= 1,#REF!&lt;= 5)) ),1,0)</definedName>
    <definedName name="QT_C">IF( OR(AND(AND(#REF!&gt;=2,#REF!&lt;=3),#REF!&gt; 19), AND(#REF!&gt;3,#REF!&gt;=  6) ),1,0)</definedName>
    <definedName name="QT_S">IF( OR(AND(#REF!&lt;2, AND(#REF!&gt;= 1,#REF!&lt;= 19)), AND(AND(#REF!&gt;=2,#REF!&lt;=3), AND(#REF!&gt;= 1,#REF!&lt;= 5)) ),1,0)</definedName>
    <definedName name="Quality">#REF!</definedName>
    <definedName name="RANGE">#REF!</definedName>
    <definedName name="Resource">#REF!</definedName>
    <definedName name="Risk">#REF!</definedName>
    <definedName name="rpt_date" localSheetId="1">[10]요약!$C$4</definedName>
    <definedName name="rpt_date" localSheetId="0">[10]요약!$C$4</definedName>
    <definedName name="rpt_date">'[3]1.요약'!$C$4</definedName>
    <definedName name="SAM">[4]Defects!#REF!</definedName>
    <definedName name="SAMTAB">[4]Defects!#REF!</definedName>
    <definedName name="Schedule">#REF!</definedName>
    <definedName name="Scope">#REF!</definedName>
    <definedName name="SevChkStatCount">'[4]Log Form'!#REF!</definedName>
    <definedName name="Severity">#REF!</definedName>
    <definedName name="SpecGenPractice">'[1]Log Form'!#REF!</definedName>
    <definedName name="State_of_Origin">#REF!</definedName>
    <definedName name="Tablelayout">#REF!</definedName>
    <definedName name="tol" localSheetId="1">'[2]규모,공수분석'!#REF!</definedName>
    <definedName name="tol" localSheetId="0">'[2]규모,공수분석'!#REF!</definedName>
    <definedName name="tol">'[3]4.1공수분석_개발'!$J$6</definedName>
    <definedName name="Type">#REF!</definedName>
    <definedName name="week2">[7]Criteria!$C$4:$C$8</definedName>
    <definedName name="West_visit_cnt">#REF!</definedName>
    <definedName name="YesNo">[11]Validations!$B$2:$B$4</definedName>
    <definedName name="결함유형">#REF!</definedName>
    <definedName name="마일리지" localSheetId="1">'[3]2.일정추적'!#REF!</definedName>
    <definedName name="마일리지" localSheetId="0">'[3]2.일정추적'!#REF!</definedName>
    <definedName name="마일리지">'[3]2.일정추적'!#REF!</definedName>
    <definedName name="미넝ㄻ">'[9]Certificate of Quality'!$B$14</definedName>
    <definedName name="발생확률">#REF!</definedName>
    <definedName name="사람자원">[12]인력구성!$A$4:$A$35</definedName>
    <definedName name="산출물명">'[13]1.표지'!$C$4</definedName>
    <definedName name="심각도">#REF!</definedName>
    <definedName name="심각도유형">#REF!</definedName>
    <definedName name="위험관리영역">#REF!</definedName>
    <definedName name="인적자원">[14]역할식별!$E$28:$E$92</definedName>
    <definedName name="참조">[15]역할정의!$B$48:$B$83</definedName>
    <definedName name="프로젝트명">'[13]1.표지'!$C$3</definedName>
    <definedName name="프로젝트약자">#REF!</definedName>
  </definedNames>
  <calcPr calcId="162913" iterate="1" iterateCount="999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81" i="11" l="1"/>
  <c r="J182" i="11"/>
  <c r="J180" i="11"/>
  <c r="J179" i="11"/>
  <c r="J178" i="11"/>
  <c r="J52" i="11" l="1"/>
  <c r="J53" i="11"/>
  <c r="J174" i="11"/>
  <c r="J24" i="11"/>
  <c r="J172" i="11" l="1"/>
  <c r="J170" i="11"/>
  <c r="J169" i="11"/>
  <c r="J51" i="11" l="1"/>
  <c r="J50" i="11"/>
  <c r="J134" i="11" l="1"/>
  <c r="J135" i="11"/>
  <c r="J136" i="11"/>
  <c r="J137" i="11"/>
  <c r="J138" i="11"/>
  <c r="J55" i="11"/>
  <c r="J49" i="11"/>
  <c r="J26" i="11"/>
  <c r="J27" i="11"/>
  <c r="J21" i="11"/>
  <c r="J22" i="11"/>
  <c r="J23" i="11"/>
  <c r="J25" i="11"/>
  <c r="J76" i="11" l="1"/>
  <c r="J77" i="11"/>
  <c r="J78" i="11"/>
  <c r="J79" i="11"/>
  <c r="J80" i="11"/>
  <c r="J81" i="11"/>
  <c r="J58" i="11" l="1"/>
  <c r="J56" i="11"/>
  <c r="J57" i="11"/>
  <c r="J45" i="11"/>
  <c r="J46" i="11"/>
  <c r="J47" i="11"/>
  <c r="J44" i="11"/>
  <c r="J121" i="11"/>
  <c r="J150" i="11"/>
  <c r="J151" i="11"/>
  <c r="J152" i="11"/>
  <c r="J153" i="11"/>
  <c r="J154" i="11"/>
  <c r="J155" i="11"/>
  <c r="J156" i="11"/>
  <c r="J157" i="11"/>
  <c r="J158" i="11"/>
  <c r="J159" i="11"/>
  <c r="J160" i="11"/>
  <c r="J161" i="11"/>
  <c r="J162" i="11"/>
  <c r="J163" i="11"/>
  <c r="J131" i="11"/>
  <c r="J130" i="11"/>
  <c r="J129" i="11"/>
  <c r="J128" i="11"/>
  <c r="J127" i="11"/>
  <c r="J126" i="11"/>
  <c r="J125" i="11"/>
  <c r="J124" i="11"/>
  <c r="J123" i="11"/>
  <c r="J117" i="11" l="1"/>
  <c r="J115" i="11"/>
  <c r="J113" i="11"/>
  <c r="J111" i="11"/>
  <c r="J109" i="11"/>
  <c r="J42" i="11" l="1"/>
  <c r="J43" i="11"/>
  <c r="J88" i="11" l="1"/>
  <c r="J89" i="11"/>
  <c r="J90" i="11"/>
  <c r="J91" i="11"/>
  <c r="J66" i="11"/>
  <c r="J67" i="11"/>
  <c r="J68" i="11"/>
  <c r="J69" i="11"/>
  <c r="J70" i="11"/>
  <c r="J71" i="11"/>
  <c r="J99" i="11"/>
  <c r="J107" i="11"/>
  <c r="J108" i="11"/>
  <c r="J110" i="11"/>
  <c r="J112" i="11"/>
  <c r="J114" i="11"/>
  <c r="J116" i="11"/>
  <c r="J118" i="11"/>
  <c r="J119" i="11"/>
  <c r="J100" i="11"/>
  <c r="J101" i="11"/>
  <c r="J102" i="11"/>
  <c r="J103" i="11"/>
  <c r="J105" i="11"/>
  <c r="J104" i="11"/>
  <c r="J120" i="11"/>
  <c r="J106" i="11"/>
  <c r="J95" i="11" l="1"/>
  <c r="J41" i="11"/>
  <c r="J40" i="11"/>
  <c r="J93" i="11"/>
  <c r="J35" i="11"/>
  <c r="J36" i="11"/>
  <c r="J37" i="11"/>
  <c r="J38" i="11"/>
  <c r="J39" i="11"/>
  <c r="J30" i="11"/>
  <c r="J31" i="11"/>
  <c r="J32" i="11"/>
  <c r="J33" i="11"/>
  <c r="J20" i="11"/>
  <c r="J62" i="11"/>
  <c r="J18" i="11"/>
  <c r="J61" i="11"/>
  <c r="J60" i="11"/>
  <c r="J59" i="11"/>
  <c r="J34" i="11" l="1"/>
  <c r="J29" i="11"/>
  <c r="J19" i="11"/>
  <c r="J343" i="11" l="1"/>
  <c r="J342" i="11"/>
  <c r="J363" i="11" l="1"/>
  <c r="J362" i="11"/>
  <c r="J361" i="11"/>
  <c r="J360" i="11"/>
  <c r="J359" i="11"/>
  <c r="J8" i="11" l="1"/>
  <c r="J7" i="11"/>
  <c r="J9" i="11" l="1"/>
  <c r="J10" i="11"/>
  <c r="J11" i="11" l="1"/>
  <c r="J12" i="11"/>
  <c r="J13" i="11"/>
  <c r="J14" i="11"/>
  <c r="J15" i="11"/>
  <c r="J16" i="11"/>
  <c r="J17" i="11"/>
  <c r="J64" i="11"/>
  <c r="J65" i="11"/>
  <c r="J72" i="11"/>
  <c r="J73" i="11"/>
  <c r="J74" i="11"/>
  <c r="J75" i="11"/>
  <c r="J82" i="11"/>
  <c r="J83" i="11"/>
  <c r="J84" i="11"/>
  <c r="J85" i="11"/>
  <c r="J86" i="11"/>
  <c r="J87" i="11"/>
  <c r="J92" i="11"/>
  <c r="J94" i="11"/>
  <c r="J96" i="11"/>
  <c r="J97" i="11"/>
  <c r="J98" i="11"/>
  <c r="J122" i="11"/>
  <c r="J132" i="11"/>
  <c r="J133" i="11"/>
  <c r="J139" i="11"/>
  <c r="J140" i="11"/>
  <c r="J141" i="11"/>
  <c r="J142" i="11"/>
  <c r="J143" i="11"/>
  <c r="J144" i="11"/>
  <c r="J145" i="11"/>
  <c r="J146" i="11"/>
  <c r="J147" i="11"/>
  <c r="J148" i="11"/>
  <c r="J149" i="11"/>
  <c r="J164" i="11"/>
  <c r="J165" i="11"/>
  <c r="J166" i="11"/>
  <c r="J167" i="11"/>
  <c r="J168" i="11"/>
  <c r="J171" i="11"/>
  <c r="J173" i="11"/>
  <c r="J175" i="11"/>
  <c r="J176" i="11"/>
  <c r="J177" i="11"/>
  <c r="J183" i="11"/>
  <c r="J184" i="11"/>
  <c r="J185" i="11"/>
  <c r="J186" i="11"/>
  <c r="J187" i="11"/>
  <c r="J188" i="11"/>
  <c r="J189" i="11"/>
  <c r="J190" i="11"/>
  <c r="J191" i="11"/>
  <c r="J192" i="11"/>
  <c r="J193" i="11"/>
  <c r="J194" i="11"/>
  <c r="J195" i="11"/>
  <c r="J196" i="11"/>
  <c r="J197" i="11"/>
  <c r="J198" i="11"/>
  <c r="J199" i="11"/>
  <c r="J200" i="11"/>
  <c r="J201" i="11"/>
  <c r="J202" i="11"/>
  <c r="J203" i="11"/>
  <c r="J204" i="11"/>
  <c r="J205" i="11"/>
  <c r="J206" i="11"/>
  <c r="J207" i="11"/>
  <c r="J208" i="11"/>
  <c r="J209" i="11"/>
  <c r="J210" i="11"/>
  <c r="J211" i="11"/>
  <c r="J212" i="11"/>
  <c r="J213" i="11"/>
  <c r="J214" i="11"/>
  <c r="J215" i="11"/>
  <c r="J216" i="11"/>
  <c r="J217" i="11"/>
  <c r="J218" i="11"/>
  <c r="J219" i="11"/>
  <c r="J220" i="11"/>
  <c r="J221" i="11"/>
  <c r="J222" i="11"/>
  <c r="J223" i="11"/>
  <c r="J224" i="11"/>
  <c r="J225" i="11"/>
  <c r="J226" i="11"/>
  <c r="J227" i="11"/>
  <c r="J228" i="11"/>
  <c r="J229" i="11"/>
  <c r="J230" i="11"/>
  <c r="J231" i="11"/>
  <c r="J232" i="11"/>
  <c r="J233" i="11"/>
  <c r="J234" i="11"/>
  <c r="J235" i="11"/>
  <c r="J236" i="11"/>
  <c r="J237" i="11"/>
  <c r="J238" i="11"/>
  <c r="J239" i="11"/>
  <c r="J240" i="11"/>
  <c r="J241" i="11"/>
  <c r="J242" i="11"/>
  <c r="J243" i="11"/>
  <c r="J244" i="11"/>
  <c r="J245" i="11"/>
  <c r="J246" i="11"/>
  <c r="J247" i="11"/>
  <c r="J248" i="11"/>
  <c r="J249" i="11"/>
  <c r="J250" i="11"/>
  <c r="J251" i="11"/>
  <c r="J252" i="11"/>
  <c r="J253" i="11"/>
  <c r="J254" i="11"/>
  <c r="J255" i="11"/>
  <c r="J256" i="11"/>
  <c r="J257" i="11"/>
  <c r="J258" i="11"/>
  <c r="J259" i="11"/>
  <c r="J260" i="11"/>
  <c r="J261" i="11"/>
  <c r="J262" i="11"/>
  <c r="J263" i="11"/>
  <c r="J264" i="11"/>
  <c r="J265" i="11"/>
  <c r="J266" i="11"/>
  <c r="J267" i="11"/>
  <c r="J268" i="11"/>
  <c r="J269" i="11"/>
  <c r="J270" i="11"/>
  <c r="J271" i="11"/>
  <c r="J272" i="11"/>
  <c r="J273" i="11"/>
  <c r="J274" i="11"/>
  <c r="J275" i="11"/>
  <c r="J276" i="11"/>
  <c r="J277" i="11"/>
  <c r="J278" i="11"/>
  <c r="J279" i="11"/>
  <c r="J280" i="11"/>
  <c r="J281" i="11"/>
  <c r="J282" i="11"/>
  <c r="J283" i="11"/>
  <c r="J284" i="11"/>
  <c r="J285" i="11"/>
  <c r="J286" i="11"/>
  <c r="J287" i="11"/>
  <c r="J288" i="11"/>
  <c r="J289" i="11"/>
  <c r="J290" i="11"/>
  <c r="J291" i="11"/>
  <c r="J292" i="11"/>
  <c r="J293" i="11"/>
  <c r="J294" i="11"/>
  <c r="J295" i="11"/>
  <c r="J296" i="11"/>
  <c r="J297" i="11"/>
  <c r="J298" i="11"/>
  <c r="J299" i="11"/>
  <c r="J300" i="11"/>
  <c r="J301" i="11"/>
  <c r="J302" i="11"/>
  <c r="J303" i="11"/>
  <c r="J304" i="11"/>
  <c r="J305" i="11"/>
  <c r="J306" i="11"/>
  <c r="J307" i="11"/>
  <c r="J308" i="11"/>
  <c r="J309" i="11"/>
  <c r="J310" i="11"/>
  <c r="J311" i="11"/>
  <c r="J312" i="11"/>
  <c r="J313" i="11"/>
  <c r="J314" i="11"/>
  <c r="J315" i="11"/>
  <c r="J316" i="11"/>
  <c r="J317" i="11"/>
  <c r="J318" i="11"/>
  <c r="J319" i="11"/>
  <c r="J320" i="11"/>
  <c r="J321" i="11"/>
  <c r="J322" i="11"/>
  <c r="J323" i="11"/>
  <c r="J324" i="11"/>
  <c r="J325" i="11"/>
  <c r="J326" i="11"/>
  <c r="J327" i="11"/>
  <c r="J328" i="11"/>
  <c r="J329" i="11"/>
  <c r="J330" i="11"/>
  <c r="J331" i="11"/>
  <c r="J332" i="11"/>
  <c r="J333" i="11"/>
  <c r="J334" i="11"/>
  <c r="J335" i="11"/>
  <c r="J336" i="11"/>
  <c r="J337" i="11"/>
  <c r="J338" i="11"/>
  <c r="J339" i="11"/>
  <c r="J340" i="11"/>
  <c r="J341" i="11"/>
  <c r="J344" i="11"/>
  <c r="J345" i="11"/>
  <c r="J346" i="11"/>
  <c r="J347" i="11"/>
  <c r="J348" i="11"/>
  <c r="J349" i="11"/>
  <c r="J350" i="11"/>
  <c r="J351" i="11"/>
  <c r="J352" i="11"/>
  <c r="J353" i="11"/>
  <c r="J354" i="11"/>
  <c r="J355" i="11"/>
  <c r="J356" i="11"/>
  <c r="J357" i="11"/>
  <c r="J358" i="11"/>
  <c r="J364" i="11"/>
  <c r="J365" i="11"/>
  <c r="J366" i="11"/>
  <c r="J367" i="11"/>
  <c r="J368" i="11"/>
  <c r="J6" i="11"/>
  <c r="AM388" i="11" l="1"/>
  <c r="AM387" i="11"/>
  <c r="AM386" i="11"/>
  <c r="AM385" i="11"/>
  <c r="AM384" i="11"/>
  <c r="AM383" i="11"/>
  <c r="AM382" i="11"/>
  <c r="AM381" i="11"/>
  <c r="AM380" i="11"/>
  <c r="AM379" i="11"/>
  <c r="AM378" i="11"/>
  <c r="AM377" i="11"/>
  <c r="AM376" i="11"/>
  <c r="AM375" i="11"/>
  <c r="AM374" i="11"/>
  <c r="AM373" i="11"/>
  <c r="AM372" i="11"/>
  <c r="AM371" i="11"/>
  <c r="AM390" i="11" l="1"/>
  <c r="AM389" i="11"/>
  <c r="D373" i="11"/>
  <c r="D375" i="11" l="1"/>
  <c r="D374" i="11"/>
  <c r="D372" i="11"/>
  <c r="D371" i="11"/>
  <c r="D172" i="6" l="1"/>
  <c r="F169" i="6"/>
  <c r="D169" i="6"/>
  <c r="F168" i="6"/>
  <c r="F167" i="6"/>
  <c r="F166" i="6"/>
  <c r="F165" i="6"/>
  <c r="F164" i="6"/>
  <c r="D164" i="6"/>
  <c r="F163" i="6"/>
  <c r="D163" i="6"/>
  <c r="F162" i="6"/>
  <c r="D162" i="6"/>
  <c r="F161" i="6"/>
  <c r="D161" i="6"/>
  <c r="F160" i="6"/>
  <c r="D160" i="6"/>
  <c r="F170" i="6" l="1"/>
</calcChain>
</file>

<file path=xl/sharedStrings.xml><?xml version="1.0" encoding="utf-8"?>
<sst xmlns="http://schemas.openxmlformats.org/spreadsheetml/2006/main" count="3690" uniqueCount="1185">
  <si>
    <t>메뉴 구조도</t>
    <phoneticPr fontId="48" type="noConversion"/>
  </si>
  <si>
    <t>CSP01-HUB-DE-01</t>
    <phoneticPr fontId="48" type="noConversion"/>
  </si>
  <si>
    <t>Ver 1.0</t>
    <phoneticPr fontId="48" type="noConversion"/>
  </si>
  <si>
    <t>공통/설계</t>
    <phoneticPr fontId="26" type="noConversion"/>
  </si>
  <si>
    <r>
      <t xml:space="preserve">HDC Labs CSP </t>
    </r>
    <r>
      <rPr>
        <b/>
        <sz val="12"/>
        <color rgb="FF000000"/>
        <rFont val="맑은 고딕"/>
        <family val="1"/>
        <charset val="129"/>
      </rPr>
      <t>개발사업</t>
    </r>
    <phoneticPr fontId="48" type="noConversion"/>
  </si>
  <si>
    <t>요구사항정의서</t>
    <phoneticPr fontId="26" type="noConversion"/>
  </si>
  <si>
    <r>
      <rPr>
        <b/>
        <u/>
        <sz val="14"/>
        <color rgb="FF000000"/>
        <rFont val="맑은 고딕"/>
        <family val="3"/>
        <charset val="129"/>
      </rPr>
      <t>개</t>
    </r>
    <r>
      <rPr>
        <b/>
        <u/>
        <sz val="14"/>
        <color rgb="FF000000"/>
        <rFont val="Times New Roman"/>
        <family val="1"/>
      </rPr>
      <t xml:space="preserve"> </t>
    </r>
    <r>
      <rPr>
        <b/>
        <u/>
        <sz val="14"/>
        <color rgb="FF000000"/>
        <rFont val="맑은 고딕"/>
        <family val="3"/>
        <charset val="129"/>
      </rPr>
      <t>정</t>
    </r>
    <r>
      <rPr>
        <b/>
        <u/>
        <sz val="14"/>
        <color rgb="FF000000"/>
        <rFont val="Times New Roman"/>
        <family val="1"/>
      </rPr>
      <t xml:space="preserve"> </t>
    </r>
    <r>
      <rPr>
        <b/>
        <u/>
        <sz val="14"/>
        <color rgb="FF000000"/>
        <rFont val="맑은 고딕"/>
        <family val="3"/>
        <charset val="129"/>
      </rPr>
      <t>이</t>
    </r>
    <r>
      <rPr>
        <b/>
        <u/>
        <sz val="14"/>
        <color rgb="FF000000"/>
        <rFont val="Times New Roman"/>
        <family val="1"/>
      </rPr>
      <t xml:space="preserve"> </t>
    </r>
    <r>
      <rPr>
        <b/>
        <u/>
        <sz val="14"/>
        <color rgb="FF000000"/>
        <rFont val="맑은 고딕"/>
        <family val="3"/>
        <charset val="129"/>
      </rPr>
      <t>력</t>
    </r>
    <phoneticPr fontId="1" type="noConversion"/>
  </si>
  <si>
    <t>버전</t>
    <phoneticPr fontId="48" type="noConversion"/>
  </si>
  <si>
    <t>변경일</t>
    <phoneticPr fontId="48" type="noConversion"/>
  </si>
  <si>
    <t>변경내용</t>
    <phoneticPr fontId="48" type="noConversion"/>
  </si>
  <si>
    <t>작성자</t>
    <phoneticPr fontId="48" type="noConversion"/>
  </si>
  <si>
    <t>승인자</t>
    <phoneticPr fontId="48" type="noConversion"/>
  </si>
  <si>
    <t>메뉴구조도 문서폼 작성</t>
    <phoneticPr fontId="1" type="noConversion"/>
  </si>
  <si>
    <t>신상현</t>
    <phoneticPr fontId="1" type="noConversion"/>
  </si>
  <si>
    <t>메뉴구조도 작성</t>
    <phoneticPr fontId="1" type="noConversion"/>
  </si>
  <si>
    <t>2차 작업, 요구기능 정의서 번호 추가, 권한 매트릭스추가, 메뉴 추가</t>
    <phoneticPr fontId="1" type="noConversion"/>
  </si>
  <si>
    <t>김기태 매니저 요구기능 수정 요청 사항 메뉴구조도에 반영</t>
    <phoneticPr fontId="1" type="noConversion"/>
  </si>
  <si>
    <t>22행의 설비마스터 화면ID 오타 수정</t>
    <phoneticPr fontId="1" type="noConversion"/>
  </si>
  <si>
    <t>유현철</t>
    <phoneticPr fontId="1" type="noConversion"/>
  </si>
  <si>
    <t>기본 코드 수정, 등록 삭제</t>
    <phoneticPr fontId="1" type="noConversion"/>
  </si>
  <si>
    <t>석재우</t>
    <phoneticPr fontId="1" type="noConversion"/>
  </si>
  <si>
    <t>native</t>
    <phoneticPr fontId="1" type="noConversion"/>
  </si>
  <si>
    <t>Unuse</t>
    <phoneticPr fontId="1" type="noConversion"/>
  </si>
  <si>
    <t>공통</t>
    <phoneticPr fontId="1" type="noConversion"/>
  </si>
  <si>
    <r>
      <t xml:space="preserve">※범례     </t>
    </r>
    <r>
      <rPr>
        <b/>
        <sz val="11"/>
        <color rgb="FFFF0000"/>
        <rFont val="맑은 고딕"/>
        <family val="3"/>
        <charset val="129"/>
        <scheme val="minor"/>
      </rPr>
      <t>Red : 신규추가</t>
    </r>
    <r>
      <rPr>
        <b/>
        <sz val="11"/>
        <color theme="1"/>
        <rFont val="맑은 고딕"/>
        <family val="3"/>
        <charset val="129"/>
        <scheme val="minor"/>
      </rPr>
      <t xml:space="preserve">      </t>
    </r>
    <r>
      <rPr>
        <b/>
        <sz val="11"/>
        <color rgb="FF00B0F0"/>
        <rFont val="맑은 고딕"/>
        <family val="3"/>
        <charset val="129"/>
        <scheme val="minor"/>
      </rPr>
      <t>Blue : 메뉴명 변경/뎁스 재배치</t>
    </r>
    <r>
      <rPr>
        <b/>
        <sz val="11"/>
        <color theme="1"/>
        <rFont val="맑은 고딕"/>
        <family val="3"/>
        <charset val="129"/>
        <scheme val="minor"/>
      </rPr>
      <t xml:space="preserve">     </t>
    </r>
    <r>
      <rPr>
        <b/>
        <sz val="11"/>
        <color rgb="FF00B050"/>
        <rFont val="맑은 고딕"/>
        <family val="3"/>
        <charset val="129"/>
        <scheme val="minor"/>
      </rPr>
      <t>Green  :  컨펌필요</t>
    </r>
    <r>
      <rPr>
        <b/>
        <sz val="11"/>
        <color theme="1"/>
        <rFont val="맑은 고딕"/>
        <family val="3"/>
        <charset val="129"/>
        <scheme val="minor"/>
      </rPr>
      <t xml:space="preserve">     </t>
    </r>
    <r>
      <rPr>
        <b/>
        <sz val="11"/>
        <color theme="0" tint="-0.499984740745262"/>
        <rFont val="맑은 고딕"/>
        <family val="3"/>
        <charset val="129"/>
        <scheme val="minor"/>
      </rPr>
      <t>Gray : 삭제/미사용</t>
    </r>
    <phoneticPr fontId="1" type="noConversion"/>
  </si>
  <si>
    <t>1depth</t>
    <phoneticPr fontId="1" type="noConversion"/>
  </si>
  <si>
    <t>2depth</t>
    <phoneticPr fontId="1" type="noConversion"/>
  </si>
  <si>
    <t>3depth</t>
    <phoneticPr fontId="1" type="noConversion"/>
  </si>
  <si>
    <t>4depth</t>
    <phoneticPr fontId="1" type="noConversion"/>
  </si>
  <si>
    <t>화면명</t>
    <phoneticPr fontId="1" type="noConversion"/>
  </si>
  <si>
    <t>화면ID</t>
    <phoneticPr fontId="1" type="noConversion"/>
  </si>
  <si>
    <t>type</t>
    <phoneticPr fontId="1" type="noConversion"/>
  </si>
  <si>
    <t>이동방식</t>
    <phoneticPr fontId="1" type="noConversion"/>
  </si>
  <si>
    <t>Log-in</t>
    <phoneticPr fontId="1" type="noConversion"/>
  </si>
  <si>
    <t>CSP 관련 모듈</t>
    <phoneticPr fontId="1" type="noConversion"/>
  </si>
  <si>
    <t>권한</t>
    <phoneticPr fontId="1" type="noConversion"/>
  </si>
  <si>
    <t>변경이력</t>
    <phoneticPr fontId="1" type="noConversion"/>
  </si>
  <si>
    <t>기획 일정</t>
    <phoneticPr fontId="1" type="noConversion"/>
  </si>
  <si>
    <t>디자인 일정</t>
    <phoneticPr fontId="1" type="noConversion"/>
  </si>
  <si>
    <t>퍼블 일정</t>
    <phoneticPr fontId="1" type="noConversion"/>
  </si>
  <si>
    <t>개발 일정</t>
    <phoneticPr fontId="1" type="noConversion"/>
  </si>
  <si>
    <t>모바일</t>
    <phoneticPr fontId="1" type="noConversion"/>
  </si>
  <si>
    <t>요구기능 번호</t>
    <phoneticPr fontId="1" type="noConversion"/>
  </si>
  <si>
    <t>비고</t>
    <phoneticPr fontId="1" type="noConversion"/>
  </si>
  <si>
    <t>화면 URL</t>
    <phoneticPr fontId="1" type="noConversion"/>
  </si>
  <si>
    <t>개발시 참고 사항</t>
    <phoneticPr fontId="1" type="noConversion"/>
  </si>
  <si>
    <t>시작일</t>
    <phoneticPr fontId="1" type="noConversion"/>
  </si>
  <si>
    <t>완료예정일</t>
  </si>
  <si>
    <t>최종완료일</t>
    <phoneticPr fontId="1" type="noConversion"/>
  </si>
  <si>
    <t>담당자</t>
    <phoneticPr fontId="1" type="noConversion"/>
  </si>
  <si>
    <t>최종완료일</t>
  </si>
  <si>
    <t>시작일</t>
  </si>
  <si>
    <t>완료예정일</t>
    <phoneticPr fontId="1" type="noConversion"/>
  </si>
  <si>
    <t>로그인</t>
    <phoneticPr fontId="1" type="noConversion"/>
  </si>
  <si>
    <t>Dev</t>
  </si>
  <si>
    <t>현재창</t>
  </si>
  <si>
    <t>현재창</t>
    <phoneticPr fontId="1" type="noConversion"/>
  </si>
  <si>
    <t>홈</t>
    <phoneticPr fontId="1" type="noConversion"/>
  </si>
  <si>
    <t>메인</t>
    <phoneticPr fontId="1" type="noConversion"/>
  </si>
  <si>
    <t>Popup_Dev</t>
  </si>
  <si>
    <t>Insert</t>
  </si>
  <si>
    <t>Layer</t>
  </si>
  <si>
    <t>수정</t>
    <phoneticPr fontId="1" type="noConversion"/>
  </si>
  <si>
    <t>새창</t>
  </si>
  <si>
    <t>Change</t>
  </si>
  <si>
    <t>기본 코드 관리</t>
    <phoneticPr fontId="1" type="noConversion"/>
  </si>
  <si>
    <t>설비 분류 기본 코드</t>
    <phoneticPr fontId="1" type="noConversion"/>
  </si>
  <si>
    <t>관제점 분류 기본 코드</t>
    <phoneticPr fontId="1" type="noConversion"/>
  </si>
  <si>
    <t>사용 에너지 설정</t>
    <phoneticPr fontId="1" type="noConversion"/>
  </si>
  <si>
    <t>에너지 분석 설정</t>
    <phoneticPr fontId="1" type="noConversion"/>
  </si>
  <si>
    <t>미화 설정</t>
    <phoneticPr fontId="1" type="noConversion"/>
  </si>
  <si>
    <t>설비 마스터</t>
    <phoneticPr fontId="1" type="noConversion"/>
  </si>
  <si>
    <t>개인정보 관리 (고객 /직원)</t>
  </si>
  <si>
    <t>Unauthorized(401)</t>
    <phoneticPr fontId="1" type="noConversion"/>
  </si>
  <si>
    <t>Html</t>
  </si>
  <si>
    <t>Forbidden(403)</t>
    <phoneticPr fontId="1" type="noConversion"/>
  </si>
  <si>
    <t>Not Found(404)</t>
    <phoneticPr fontId="1" type="noConversion"/>
  </si>
  <si>
    <t>Internal Server Error(500)</t>
    <phoneticPr fontId="1" type="noConversion"/>
  </si>
  <si>
    <t>Service Unavailable(503)</t>
    <phoneticPr fontId="1" type="noConversion"/>
  </si>
  <si>
    <t>사용여부/이력</t>
    <phoneticPr fontId="1" type="noConversion"/>
  </si>
  <si>
    <t>개수</t>
  </si>
  <si>
    <t>Page Type</t>
  </si>
  <si>
    <t>화면(page)수</t>
    <phoneticPr fontId="1" type="noConversion"/>
  </si>
  <si>
    <t>사용</t>
    <phoneticPr fontId="1" type="noConversion"/>
  </si>
  <si>
    <t>Main(메인)</t>
    <phoneticPr fontId="1" type="noConversion"/>
  </si>
  <si>
    <t>미사용</t>
    <phoneticPr fontId="1" type="noConversion"/>
  </si>
  <si>
    <t>SubMain(서브메인)</t>
    <phoneticPr fontId="1" type="noConversion"/>
  </si>
  <si>
    <t>삭제</t>
  </si>
  <si>
    <t>DEV(개발)</t>
    <phoneticPr fontId="1" type="noConversion"/>
  </si>
  <si>
    <t>추가</t>
    <phoneticPr fontId="1" type="noConversion"/>
  </si>
  <si>
    <t>HTML(컨텐츠 페이지, 코딩)</t>
    <phoneticPr fontId="1" type="noConversion"/>
  </si>
  <si>
    <t>변경</t>
    <phoneticPr fontId="1" type="noConversion"/>
  </si>
  <si>
    <t>PopUp(코딩)</t>
    <phoneticPr fontId="1" type="noConversion"/>
  </si>
  <si>
    <t>기타</t>
    <phoneticPr fontId="1" type="noConversion"/>
  </si>
  <si>
    <t>PopUp_Dev(개발)</t>
    <phoneticPr fontId="1" type="noConversion"/>
  </si>
  <si>
    <t>BBS(게시판)</t>
    <phoneticPr fontId="1" type="noConversion"/>
  </si>
  <si>
    <t>Native(네이티브 영역)</t>
    <phoneticPr fontId="1" type="noConversion"/>
  </si>
  <si>
    <t>Solution(호출/별도/외부 모듈)</t>
    <phoneticPr fontId="1" type="noConversion"/>
  </si>
  <si>
    <t>Agree(약관)</t>
    <phoneticPr fontId="1" type="noConversion"/>
  </si>
  <si>
    <t>Pagelink(본창이동/내부 링크 처리)</t>
    <phoneticPr fontId="1" type="noConversion"/>
  </si>
  <si>
    <t>Sitelink(새창이동/외부 링크 처리)</t>
    <phoneticPr fontId="1" type="noConversion"/>
  </si>
  <si>
    <t>Button</t>
    <phoneticPr fontId="1" type="noConversion"/>
  </si>
  <si>
    <t>Banner</t>
    <phoneticPr fontId="1" type="noConversion"/>
  </si>
  <si>
    <t>Tap</t>
    <phoneticPr fontId="1" type="noConversion"/>
  </si>
  <si>
    <t>동영상(영상 컨텐츠)</t>
    <phoneticPr fontId="1" type="noConversion"/>
  </si>
  <si>
    <t>Flash(플래시 컨텐츠)</t>
    <phoneticPr fontId="1" type="noConversion"/>
  </si>
  <si>
    <t>전체 page</t>
    <phoneticPr fontId="1" type="noConversion"/>
  </si>
  <si>
    <t>개발 page</t>
    <phoneticPr fontId="1" type="noConversion"/>
  </si>
  <si>
    <t>모든 작업은 개발일정에 우선하여 작업을 진행</t>
    <phoneticPr fontId="1" type="noConversion"/>
  </si>
  <si>
    <t>대상 : http://www.bankpay.or.kr</t>
    <phoneticPr fontId="1" type="noConversion"/>
  </si>
  <si>
    <t>영역</t>
    <phoneticPr fontId="1" type="noConversion"/>
  </si>
  <si>
    <t>5depth</t>
    <phoneticPr fontId="1" type="noConversion"/>
  </si>
  <si>
    <t>6depth</t>
    <phoneticPr fontId="1" type="noConversion"/>
  </si>
  <si>
    <t>페이지 ID</t>
    <phoneticPr fontId="1" type="noConversion"/>
  </si>
  <si>
    <t>페이지명</t>
    <phoneticPr fontId="1" type="noConversion"/>
  </si>
  <si>
    <t>url</t>
    <phoneticPr fontId="1" type="noConversion"/>
  </si>
  <si>
    <t>메인&gt;CNB</t>
  </si>
  <si>
    <t>로고(KFTC)</t>
  </si>
  <si>
    <t>PG_06_000</t>
    <phoneticPr fontId="1" type="noConversion"/>
  </si>
  <si>
    <t>Sitelink</t>
  </si>
  <si>
    <t>All</t>
  </si>
  <si>
    <t>전자금융업무</t>
  </si>
  <si>
    <t>금융정보업무</t>
  </si>
  <si>
    <t>어음교환업무</t>
  </si>
  <si>
    <t>지로업무</t>
  </si>
  <si>
    <t>e서비스</t>
  </si>
  <si>
    <t>고객센터</t>
  </si>
  <si>
    <t>규제개혁센터</t>
  </si>
  <si>
    <t>전체서비스</t>
  </si>
  <si>
    <t>Button</t>
  </si>
  <si>
    <t>메인&gt;유틸영역</t>
    <phoneticPr fontId="1" type="noConversion"/>
  </si>
  <si>
    <t>로고</t>
    <phoneticPr fontId="1" type="noConversion"/>
  </si>
  <si>
    <t>Pagelink</t>
  </si>
  <si>
    <t>All</t>
    <phoneticPr fontId="1" type="noConversion"/>
  </si>
  <si>
    <t>Use</t>
  </si>
  <si>
    <t>http://www.bankpay.or.kr/index.html</t>
    <phoneticPr fontId="1" type="noConversion"/>
  </si>
  <si>
    <t>Delet</t>
    <phoneticPr fontId="1" type="noConversion"/>
  </si>
  <si>
    <t>CONTACT US</t>
    <phoneticPr fontId="1" type="noConversion"/>
  </si>
  <si>
    <t>사이트맵</t>
    <phoneticPr fontId="1" type="noConversion"/>
  </si>
  <si>
    <t>로그아웃</t>
    <phoneticPr fontId="1" type="noConversion"/>
  </si>
  <si>
    <t>회원</t>
  </si>
  <si>
    <t>GNB</t>
    <phoneticPr fontId="1" type="noConversion"/>
  </si>
  <si>
    <t>BANKPAY소개</t>
    <phoneticPr fontId="1" type="noConversion"/>
  </si>
  <si>
    <t>서비스개요</t>
    <phoneticPr fontId="1" type="noConversion"/>
  </si>
  <si>
    <t>PG_06_001</t>
    <phoneticPr fontId="1" type="noConversion"/>
  </si>
  <si>
    <t>서비스흐름</t>
    <phoneticPr fontId="1" type="noConversion"/>
  </si>
  <si>
    <t>PG_06_002</t>
  </si>
  <si>
    <t>서비스특징</t>
    <phoneticPr fontId="1" type="noConversion"/>
  </si>
  <si>
    <t>PG_06_003</t>
  </si>
  <si>
    <t>Html</t>
    <phoneticPr fontId="1" type="noConversion"/>
  </si>
  <si>
    <t>공인인증서안내</t>
    <phoneticPr fontId="1" type="noConversion"/>
  </si>
  <si>
    <t>PG_06_004</t>
  </si>
  <si>
    <t>Popup</t>
  </si>
  <si>
    <t>보안카드/OTP적용안내</t>
    <phoneticPr fontId="1" type="noConversion"/>
  </si>
  <si>
    <t>PG_06_005</t>
  </si>
  <si>
    <t>참가금융회사</t>
    <phoneticPr fontId="1" type="noConversion"/>
  </si>
  <si>
    <t>은행 및 기타 금융회사</t>
    <phoneticPr fontId="1" type="noConversion"/>
  </si>
  <si>
    <t>PG_06_006</t>
  </si>
  <si>
    <t>Tab</t>
  </si>
  <si>
    <t>금융투자회사</t>
    <phoneticPr fontId="1" type="noConversion"/>
  </si>
  <si>
    <t>PG_06_007</t>
  </si>
  <si>
    <t>서비스안내</t>
    <phoneticPr fontId="1" type="noConversion"/>
  </si>
  <si>
    <t>이용신청안내</t>
    <phoneticPr fontId="1" type="noConversion"/>
  </si>
  <si>
    <t>신청절차</t>
  </si>
  <si>
    <t>PG_06_008</t>
  </si>
  <si>
    <t>제휴PG사 안내</t>
    <phoneticPr fontId="1" type="noConversion"/>
  </si>
  <si>
    <t>PG_06_009</t>
  </si>
  <si>
    <t>이용신청서</t>
  </si>
  <si>
    <t>신규 이용신청</t>
  </si>
  <si>
    <t>PG_06_010</t>
  </si>
  <si>
    <t>변경신청</t>
  </si>
  <si>
    <t>PG_06_011</t>
  </si>
  <si>
    <t>이용요금</t>
  </si>
  <si>
    <t>PG_06_012</t>
  </si>
  <si>
    <t>서비스 구성</t>
  </si>
  <si>
    <t>PG_06_013</t>
  </si>
  <si>
    <t>부가서비스</t>
  </si>
  <si>
    <t>현금영수증</t>
  </si>
  <si>
    <t>PG_06_014</t>
  </si>
  <si>
    <t>고객지원</t>
    <phoneticPr fontId="1" type="noConversion"/>
  </si>
  <si>
    <t>거래내역조회</t>
    <phoneticPr fontId="1" type="noConversion"/>
  </si>
  <si>
    <t>PG_06_015</t>
  </si>
  <si>
    <t>계좌이체거래내역조회</t>
    <phoneticPr fontId="1" type="noConversion"/>
  </si>
  <si>
    <t>조회</t>
    <phoneticPr fontId="1" type="noConversion"/>
  </si>
  <si>
    <t>PG_06_054</t>
    <phoneticPr fontId="1" type="noConversion"/>
  </si>
  <si>
    <t>조회/오류</t>
    <phoneticPr fontId="1" type="noConversion"/>
  </si>
  <si>
    <t>PG_06_055</t>
  </si>
  <si>
    <t>조회/성공</t>
    <phoneticPr fontId="1" type="noConversion"/>
  </si>
  <si>
    <t>PG_06_056</t>
  </si>
  <si>
    <t>거래영수증</t>
    <phoneticPr fontId="1" type="noConversion"/>
  </si>
  <si>
    <t>PG_06_057</t>
  </si>
  <si>
    <t>결제오류지원</t>
    <phoneticPr fontId="1" type="noConversion"/>
  </si>
  <si>
    <t>결제모듈관련</t>
    <phoneticPr fontId="1" type="noConversion"/>
  </si>
  <si>
    <t>PG_06_016</t>
  </si>
  <si>
    <t>브라우저설정관련</t>
    <phoneticPr fontId="1" type="noConversion"/>
  </si>
  <si>
    <t>PG_06_017</t>
  </si>
  <si>
    <t>공인인증서관련</t>
    <phoneticPr fontId="1" type="noConversion"/>
  </si>
  <si>
    <t>PG_06_018</t>
  </si>
  <si>
    <t>오류응답관련</t>
    <phoneticPr fontId="1" type="noConversion"/>
  </si>
  <si>
    <t>PG_06_019</t>
  </si>
  <si>
    <t>공지사항</t>
    <phoneticPr fontId="1" type="noConversion"/>
  </si>
  <si>
    <t>목록페이지</t>
    <phoneticPr fontId="1" type="noConversion"/>
  </si>
  <si>
    <t>PG_06_020</t>
  </si>
  <si>
    <t>BBS</t>
  </si>
  <si>
    <t>상세페이지</t>
    <phoneticPr fontId="1" type="noConversion"/>
  </si>
  <si>
    <t>PG_06_021</t>
    <phoneticPr fontId="1" type="noConversion"/>
  </si>
  <si>
    <t>뉴스</t>
    <phoneticPr fontId="1" type="noConversion"/>
  </si>
  <si>
    <t>Delet</t>
  </si>
  <si>
    <t>Q&amp;A</t>
    <phoneticPr fontId="1" type="noConversion"/>
  </si>
  <si>
    <t>PG_06_022</t>
    <phoneticPr fontId="1" type="noConversion"/>
  </si>
  <si>
    <t>이메일상담</t>
    <phoneticPr fontId="1" type="noConversion"/>
  </si>
  <si>
    <t>PG_06_023</t>
  </si>
  <si>
    <t>고객제안</t>
    <phoneticPr fontId="1" type="noConversion"/>
  </si>
  <si>
    <t>PG_06_024</t>
  </si>
  <si>
    <t>프로그램 수동설치</t>
    <phoneticPr fontId="1" type="noConversion"/>
  </si>
  <si>
    <t>PG_06_025</t>
  </si>
  <si>
    <t>PG_06_026</t>
  </si>
  <si>
    <t>결제 데모보기</t>
    <phoneticPr fontId="1" type="noConversion"/>
  </si>
  <si>
    <t>PG_06_027</t>
  </si>
  <si>
    <t>기술지원</t>
    <phoneticPr fontId="1" type="noConversion"/>
  </si>
  <si>
    <t>PG서비스 연동방법</t>
  </si>
  <si>
    <t>PG_06_028</t>
  </si>
  <si>
    <t>결제서비스 안내</t>
  </si>
  <si>
    <t>PG_06_029</t>
  </si>
  <si>
    <t>PC데모보기</t>
    <phoneticPr fontId="1" type="noConversion"/>
  </si>
  <si>
    <t>안드로이드데모보기</t>
    <phoneticPr fontId="1" type="noConversion"/>
  </si>
  <si>
    <t>PG_06_030</t>
    <phoneticPr fontId="1" type="noConversion"/>
  </si>
  <si>
    <t>아이폰데모보기</t>
    <phoneticPr fontId="1" type="noConversion"/>
  </si>
  <si>
    <t>PG_06_031</t>
  </si>
  <si>
    <t>S/W 및 매뉴얼</t>
  </si>
  <si>
    <t>PG_06_032</t>
  </si>
  <si>
    <t>자료실</t>
  </si>
  <si>
    <t>PG_06_033</t>
    <phoneticPr fontId="1" type="noConversion"/>
  </si>
  <si>
    <t>오류코드조회</t>
  </si>
  <si>
    <t>조회</t>
  </si>
  <si>
    <t>PG_06_034</t>
    <phoneticPr fontId="1" type="noConversion"/>
  </si>
  <si>
    <t>전자지갑 오류화면</t>
  </si>
  <si>
    <t>추가 안내사항</t>
  </si>
  <si>
    <t>PG_06_035</t>
    <phoneticPr fontId="1" type="noConversion"/>
  </si>
  <si>
    <t>FAQ</t>
  </si>
  <si>
    <t>이용기관 관리자용</t>
  </si>
  <si>
    <t>로그인</t>
  </si>
  <si>
    <t>로그아웃</t>
  </si>
  <si>
    <t>My Info</t>
    <phoneticPr fontId="1" type="noConversion"/>
  </si>
  <si>
    <t>공지사항</t>
  </si>
  <si>
    <t>PG_06_037</t>
    <phoneticPr fontId="1" type="noConversion"/>
  </si>
  <si>
    <t>PG_06_038</t>
  </si>
  <si>
    <t>PG_06_039</t>
  </si>
  <si>
    <t>PG_06_040</t>
  </si>
  <si>
    <t>이용기관 정보수정</t>
  </si>
  <si>
    <t>PG_06_041</t>
  </si>
  <si>
    <t>비밀번호 확인</t>
    <phoneticPr fontId="1" type="noConversion"/>
  </si>
  <si>
    <t>PG_06_042</t>
  </si>
  <si>
    <t>PG_06_043</t>
  </si>
  <si>
    <t>계좌이체 거래내역</t>
  </si>
  <si>
    <t>PG_06_044</t>
  </si>
  <si>
    <t>PG_06_058</t>
    <phoneticPr fontId="1" type="noConversion"/>
  </si>
  <si>
    <t>PG_06_059</t>
    <phoneticPr fontId="1" type="noConversion"/>
  </si>
  <si>
    <t>세부내역 보기</t>
    <phoneticPr fontId="1" type="noConversion"/>
  </si>
  <si>
    <t>PG_06_060</t>
  </si>
  <si>
    <t>세부내역 보기2</t>
    <phoneticPr fontId="1" type="noConversion"/>
  </si>
  <si>
    <t>PG_06_061</t>
    <phoneticPr fontId="1" type="noConversion"/>
  </si>
  <si>
    <t>Popup_Dev</t>
    <phoneticPr fontId="1" type="noConversion"/>
  </si>
  <si>
    <t>환불내역 조회(type1)</t>
    <phoneticPr fontId="1" type="noConversion"/>
  </si>
  <si>
    <t>PG_06_045</t>
  </si>
  <si>
    <t>PG_06_062</t>
    <phoneticPr fontId="1" type="noConversion"/>
  </si>
  <si>
    <t>PG_06_063</t>
  </si>
  <si>
    <t>환불내역 결제요청</t>
    <phoneticPr fontId="1" type="noConversion"/>
  </si>
  <si>
    <t>PG_06_064</t>
  </si>
  <si>
    <t>환불내역 조회</t>
    <phoneticPr fontId="1" type="noConversion"/>
  </si>
  <si>
    <t>PG_06_065</t>
    <phoneticPr fontId="1" type="noConversion"/>
  </si>
  <si>
    <t>환불내역 조회(type2)</t>
    <phoneticPr fontId="1" type="noConversion"/>
  </si>
  <si>
    <t>PG_06_066</t>
    <phoneticPr fontId="1" type="noConversion"/>
  </si>
  <si>
    <t>PG_06_067</t>
  </si>
  <si>
    <t>PG_06_068</t>
  </si>
  <si>
    <t>실시간환불내역조회</t>
    <phoneticPr fontId="1" type="noConversion"/>
  </si>
  <si>
    <t>PG_06_069</t>
  </si>
  <si>
    <t>입금내역 조회</t>
  </si>
  <si>
    <t>PG_06_046</t>
  </si>
  <si>
    <t>PG_06_070</t>
    <phoneticPr fontId="1" type="noConversion"/>
  </si>
  <si>
    <t>PG_06_071</t>
  </si>
  <si>
    <t>건별조회 및 취소</t>
  </si>
  <si>
    <t>PG_06_047</t>
  </si>
  <si>
    <t>PG_06_072</t>
    <phoneticPr fontId="1" type="noConversion"/>
  </si>
  <si>
    <t>PG_06_073</t>
  </si>
  <si>
    <t>현금영수증발급조회</t>
  </si>
  <si>
    <t>PG_06_048</t>
  </si>
  <si>
    <t>PG_06_074</t>
    <phoneticPr fontId="1" type="noConversion"/>
  </si>
  <si>
    <t>PG_06_075</t>
  </si>
  <si>
    <t>하위이용기관등록</t>
    <phoneticPr fontId="1" type="noConversion"/>
  </si>
  <si>
    <t>PG_06_076</t>
  </si>
  <si>
    <t>PG_06_077</t>
  </si>
  <si>
    <t>PG_06_078</t>
  </si>
  <si>
    <t>입력항목설명보기</t>
    <phoneticPr fontId="1" type="noConversion"/>
  </si>
  <si>
    <t>PG_06_079</t>
  </si>
  <si>
    <t>등록불가사업자등록번호</t>
    <phoneticPr fontId="1" type="noConversion"/>
  </si>
  <si>
    <t>PG_06_080</t>
  </si>
  <si>
    <t>하위이용기관 조회변경</t>
    <phoneticPr fontId="1" type="noConversion"/>
  </si>
  <si>
    <t>PG_06_081</t>
  </si>
  <si>
    <t>PG_06_082</t>
  </si>
  <si>
    <t>PG_06_083</t>
  </si>
  <si>
    <t>서비스변경</t>
    <phoneticPr fontId="1" type="noConversion"/>
  </si>
  <si>
    <t>PG_06_084</t>
  </si>
  <si>
    <t>서비스변경완료</t>
    <phoneticPr fontId="1" type="noConversion"/>
  </si>
  <si>
    <t>PG_06_085</t>
  </si>
  <si>
    <t>BANKPAY INFO</t>
    <phoneticPr fontId="1" type="noConversion"/>
  </si>
  <si>
    <t>PG_06_049</t>
  </si>
  <si>
    <t>SITEMAP</t>
    <phoneticPr fontId="1" type="noConversion"/>
  </si>
  <si>
    <t>PG_06_050</t>
  </si>
  <si>
    <t>약관 및 정책</t>
    <phoneticPr fontId="1" type="noConversion"/>
  </si>
  <si>
    <t>이용약관</t>
    <phoneticPr fontId="1" type="noConversion"/>
  </si>
  <si>
    <t>PG_06_051</t>
  </si>
  <si>
    <t>개인정보처리방침</t>
    <phoneticPr fontId="1" type="noConversion"/>
  </si>
  <si>
    <t>PG_06_052</t>
  </si>
  <si>
    <t>고객서비스헌장</t>
    <phoneticPr fontId="1" type="noConversion"/>
  </si>
  <si>
    <t>PG_06_053</t>
  </si>
  <si>
    <t>메인&gt;홍보영역</t>
    <phoneticPr fontId="1" type="noConversion"/>
  </si>
  <si>
    <t>뱅크페이소개</t>
    <phoneticPr fontId="1" type="noConversion"/>
  </si>
  <si>
    <t>PG_000</t>
  </si>
  <si>
    <t>Banner</t>
  </si>
  <si>
    <t>고객센터안내</t>
    <phoneticPr fontId="1" type="noConversion"/>
  </si>
  <si>
    <t>고객센터바로가기</t>
    <phoneticPr fontId="1" type="noConversion"/>
  </si>
  <si>
    <t>메인&gt;부가서비스영역</t>
    <phoneticPr fontId="1" type="noConversion"/>
  </si>
  <si>
    <t>참가금융회사정보</t>
    <phoneticPr fontId="1" type="noConversion"/>
  </si>
  <si>
    <t>결제데모보기</t>
    <phoneticPr fontId="1" type="noConversion"/>
  </si>
  <si>
    <t>프로그램수동설치</t>
    <phoneticPr fontId="1" type="noConversion"/>
  </si>
  <si>
    <t>메인&gt;서비스영역</t>
    <phoneticPr fontId="1" type="noConversion"/>
  </si>
  <si>
    <t>더보기</t>
    <phoneticPr fontId="1" type="noConversion"/>
  </si>
  <si>
    <t>서비스신청절차</t>
    <phoneticPr fontId="1" type="noConversion"/>
  </si>
  <si>
    <t>신청구비서류</t>
    <phoneticPr fontId="1" type="noConversion"/>
  </si>
  <si>
    <t>오류코드조회</t>
    <phoneticPr fontId="1" type="noConversion"/>
  </si>
  <si>
    <t>서브&gt;공통</t>
    <phoneticPr fontId="1" type="noConversion"/>
  </si>
  <si>
    <t>LNB 영역</t>
    <phoneticPr fontId="1" type="noConversion"/>
  </si>
  <si>
    <t>풋터</t>
    <phoneticPr fontId="1" type="noConversion"/>
  </si>
  <si>
    <t>회사소개</t>
  </si>
  <si>
    <t>http://www.kftc.or.kr/kftc/main/EgovkftcMain.do</t>
    <phoneticPr fontId="1" type="noConversion"/>
  </si>
  <si>
    <t>이용약관</t>
  </si>
  <si>
    <t>개인정보처리방침</t>
  </si>
  <si>
    <t>고객서비스헌장</t>
  </si>
  <si>
    <t>저작권정책</t>
    <phoneticPr fontId="1" type="noConversion"/>
  </si>
  <si>
    <t>http://www.kftc.or.kr/kftc/data/EgovDataCopyrightInfo.do</t>
    <phoneticPr fontId="1" type="noConversion"/>
  </si>
  <si>
    <t>패밀리사이트</t>
    <phoneticPr fontId="1" type="noConversion"/>
  </si>
  <si>
    <t>이동</t>
    <phoneticPr fontId="1" type="noConversion"/>
  </si>
  <si>
    <t>인터넷지로</t>
    <phoneticPr fontId="1" type="noConversion"/>
  </si>
  <si>
    <t>http://www.giro.kr/index.giro</t>
    <phoneticPr fontId="1" type="noConversion"/>
  </si>
  <si>
    <t>카드로택스</t>
    <phoneticPr fontId="1" type="noConversion"/>
  </si>
  <si>
    <t>http://www.cardrotax.kr/index.giro</t>
    <phoneticPr fontId="1" type="noConversion"/>
  </si>
  <si>
    <t>yessign</t>
    <phoneticPr fontId="1" type="noConversion"/>
  </si>
  <si>
    <t>http://www.yessign.or.kr/home/index.do</t>
    <phoneticPr fontId="1" type="noConversion"/>
  </si>
  <si>
    <t>APT2you</t>
    <phoneticPr fontId="1" type="noConversion"/>
  </si>
  <si>
    <t>http://www.apt2you.com</t>
    <phoneticPr fontId="1" type="noConversion"/>
  </si>
  <si>
    <t>K-CASH</t>
    <phoneticPr fontId="1" type="noConversion"/>
  </si>
  <si>
    <t>http://www.kcash.co.kr</t>
    <phoneticPr fontId="1" type="noConversion"/>
  </si>
  <si>
    <t>계좌이체 PG</t>
    <phoneticPr fontId="1" type="noConversion"/>
  </si>
  <si>
    <t>http://www.bankpay.or.kr</t>
    <phoneticPr fontId="1" type="noConversion"/>
  </si>
  <si>
    <t>카드VAN</t>
    <phoneticPr fontId="1" type="noConversion"/>
  </si>
  <si>
    <t>http://www.kftcvan.kr</t>
    <phoneticPr fontId="1" type="noConversion"/>
  </si>
  <si>
    <r>
      <t>CMS</t>
    </r>
    <r>
      <rPr>
        <sz val="10"/>
        <color theme="1"/>
        <rFont val="맑은 고딕"/>
        <family val="3"/>
        <charset val="129"/>
      </rPr>
      <t>·지로EDI</t>
    </r>
    <phoneticPr fontId="1" type="noConversion"/>
  </si>
  <si>
    <t>http://www.cmsedi.or.kr</t>
    <phoneticPr fontId="1" type="noConversion"/>
  </si>
  <si>
    <t>TrustBill</t>
    <phoneticPr fontId="1" type="noConversion"/>
  </si>
  <si>
    <t>http://www.trusbill.kr/MainForm.jsp</t>
    <phoneticPr fontId="1" type="noConversion"/>
  </si>
  <si>
    <t>U-note</t>
    <phoneticPr fontId="1" type="noConversion"/>
  </si>
  <si>
    <t>http://www.u-note.kr</t>
    <phoneticPr fontId="1" type="noConversion"/>
  </si>
  <si>
    <t>BuyCard</t>
    <phoneticPr fontId="1" type="noConversion"/>
  </si>
  <si>
    <t>http://www.buycard.kr</t>
    <phoneticPr fontId="1" type="noConversion"/>
  </si>
  <si>
    <t>RK</t>
    <phoneticPr fontId="1" type="noConversion"/>
  </si>
  <si>
    <t>http://www.rk.or.kr</t>
    <phoneticPr fontId="1" type="noConversion"/>
  </si>
  <si>
    <t>Mobisign</t>
    <phoneticPr fontId="1" type="noConversion"/>
  </si>
  <si>
    <t>http://www.mobisign.or.kr/mobisign/index.do</t>
    <phoneticPr fontId="1" type="noConversion"/>
  </si>
  <si>
    <t>나라빌서비스</t>
    <phoneticPr fontId="1" type="noConversion"/>
  </si>
  <si>
    <t>http://www.narabill.kr</t>
    <phoneticPr fontId="1" type="noConversion"/>
  </si>
  <si>
    <t>지로자료인터넷서비스</t>
    <phoneticPr fontId="1" type="noConversion"/>
  </si>
  <si>
    <t>http://www.e-giro.giro.kr</t>
    <phoneticPr fontId="1" type="noConversion"/>
  </si>
  <si>
    <t>어음정보센터</t>
    <phoneticPr fontId="1" type="noConversion"/>
  </si>
  <si>
    <t>http://www.knote.kr</t>
    <phoneticPr fontId="1" type="noConversion"/>
  </si>
  <si>
    <t>온누리상품권</t>
    <phoneticPr fontId="1" type="noConversion"/>
  </si>
  <si>
    <t>http://onnuri.ktfc.or.kr/index.htm</t>
    <phoneticPr fontId="1" type="noConversion"/>
  </si>
  <si>
    <t>통합빌링ASP</t>
    <phoneticPr fontId="1" type="noConversion"/>
  </si>
  <si>
    <t>http://www.billingone.or.kr/indexIE.jsp</t>
    <phoneticPr fontId="1" type="noConversion"/>
  </si>
  <si>
    <t>국가간ATM공동이용</t>
    <phoneticPr fontId="1" type="noConversion"/>
  </si>
  <si>
    <t>http://www.exk.ktfc.or.kr</t>
    <phoneticPr fontId="1" type="noConversion"/>
  </si>
  <si>
    <t>사용여부</t>
    <phoneticPr fontId="1" type="noConversion"/>
  </si>
  <si>
    <t>HTML(코딩)</t>
    <phoneticPr fontId="1" type="noConversion"/>
  </si>
  <si>
    <t>Pagelink</t>
    <phoneticPr fontId="1" type="noConversion"/>
  </si>
  <si>
    <t>Sitelink</t>
    <phoneticPr fontId="1" type="noConversion"/>
  </si>
  <si>
    <t>Flash</t>
    <phoneticPr fontId="1" type="noConversion"/>
  </si>
  <si>
    <t>합계</t>
  </si>
  <si>
    <t>use</t>
    <phoneticPr fontId="1" type="noConversion"/>
  </si>
  <si>
    <t>unuse</t>
    <phoneticPr fontId="1" type="noConversion"/>
  </si>
  <si>
    <t>delet</t>
    <phoneticPr fontId="1" type="noConversion"/>
  </si>
  <si>
    <t>insert</t>
    <phoneticPr fontId="1" type="noConversion"/>
  </si>
  <si>
    <t>change</t>
    <phoneticPr fontId="1" type="noConversion"/>
  </si>
  <si>
    <t>분석 : analysis</t>
    <phoneticPr fontId="1" type="noConversion"/>
  </si>
  <si>
    <t>업무 : workOrder</t>
    <phoneticPr fontId="1" type="noConversion"/>
  </si>
  <si>
    <t>보고서 : report</t>
    <phoneticPr fontId="1" type="noConversion"/>
  </si>
  <si>
    <t>4D : fourD</t>
    <phoneticPr fontId="1" type="noConversion"/>
  </si>
  <si>
    <t>공종 관리</t>
    <phoneticPr fontId="1" type="noConversion"/>
  </si>
  <si>
    <t>5D : fiveD</t>
    <phoneticPr fontId="1" type="noConversion"/>
  </si>
  <si>
    <t>6D : sixD</t>
    <phoneticPr fontId="1" type="noConversion"/>
  </si>
  <si>
    <t>회사 관리</t>
    <phoneticPr fontId="1" type="noConversion"/>
  </si>
  <si>
    <t>사용자 관리</t>
    <phoneticPr fontId="1" type="noConversion"/>
  </si>
  <si>
    <t>업무 일지</t>
    <phoneticPr fontId="1" type="noConversion"/>
  </si>
  <si>
    <t>공지</t>
    <phoneticPr fontId="1" type="noConversion"/>
  </si>
  <si>
    <t>자료실</t>
    <phoneticPr fontId="1" type="noConversion"/>
  </si>
  <si>
    <t>자격증 관리</t>
    <phoneticPr fontId="1" type="noConversion"/>
  </si>
  <si>
    <t>설비 관리</t>
    <phoneticPr fontId="1" type="noConversion"/>
  </si>
  <si>
    <t>서비스 거점 관리</t>
    <phoneticPr fontId="1" type="noConversion"/>
  </si>
  <si>
    <t>정기 작업 관리</t>
    <phoneticPr fontId="1" type="noConversion"/>
  </si>
  <si>
    <t>이슈</t>
    <phoneticPr fontId="1" type="noConversion"/>
  </si>
  <si>
    <t>SOP</t>
    <phoneticPr fontId="1" type="noConversion"/>
  </si>
  <si>
    <t>RMS 신호 설정</t>
    <phoneticPr fontId="1" type="noConversion"/>
  </si>
  <si>
    <t>BIM 뷰어</t>
    <phoneticPr fontId="1" type="noConversion"/>
  </si>
  <si>
    <t>채팅</t>
    <phoneticPr fontId="1" type="noConversion"/>
  </si>
  <si>
    <t>뷰 포인트</t>
    <phoneticPr fontId="1" type="noConversion"/>
  </si>
  <si>
    <t>스냅샷</t>
    <phoneticPr fontId="1" type="noConversion"/>
  </si>
  <si>
    <t>민원</t>
    <phoneticPr fontId="1" type="noConversion"/>
  </si>
  <si>
    <t>EMS 신호 설정</t>
    <phoneticPr fontId="1" type="noConversion"/>
  </si>
  <si>
    <t>전기</t>
    <phoneticPr fontId="1" type="noConversion"/>
  </si>
  <si>
    <t>수도</t>
    <phoneticPr fontId="1" type="noConversion"/>
  </si>
  <si>
    <t>가스</t>
    <phoneticPr fontId="1" type="noConversion"/>
  </si>
  <si>
    <t>난방</t>
    <phoneticPr fontId="1" type="noConversion"/>
  </si>
  <si>
    <t>서비스 청구서</t>
    <phoneticPr fontId="1" type="noConversion"/>
  </si>
  <si>
    <t>공정 관리</t>
    <phoneticPr fontId="1" type="noConversion"/>
  </si>
  <si>
    <t>시뮬레이션</t>
    <phoneticPr fontId="1" type="noConversion"/>
  </si>
  <si>
    <t>7D : sevenD</t>
    <phoneticPr fontId="1" type="noConversion"/>
  </si>
  <si>
    <t>패트롤</t>
    <phoneticPr fontId="1" type="noConversion"/>
  </si>
  <si>
    <t>주차</t>
    <phoneticPr fontId="1" type="noConversion"/>
  </si>
  <si>
    <t>보안</t>
    <phoneticPr fontId="1" type="noConversion"/>
  </si>
  <si>
    <t>자재 분류</t>
    <phoneticPr fontId="1" type="noConversion"/>
  </si>
  <si>
    <t>미화</t>
    <phoneticPr fontId="1" type="noConversion"/>
  </si>
  <si>
    <t>내역</t>
    <phoneticPr fontId="1" type="noConversion"/>
  </si>
  <si>
    <t>기성</t>
    <phoneticPr fontId="1" type="noConversion"/>
  </si>
  <si>
    <t>자재 관리</t>
    <phoneticPr fontId="1" type="noConversion"/>
  </si>
  <si>
    <t>자재 입/출고 관리</t>
    <phoneticPr fontId="1" type="noConversion"/>
  </si>
  <si>
    <t>RMS</t>
    <phoneticPr fontId="1" type="noConversion"/>
  </si>
  <si>
    <t>EMS</t>
    <phoneticPr fontId="1" type="noConversion"/>
  </si>
  <si>
    <t>주간 보고서</t>
    <phoneticPr fontId="1" type="noConversion"/>
  </si>
  <si>
    <t>월간 보고서</t>
    <phoneticPr fontId="1" type="noConversion"/>
  </si>
  <si>
    <t>자재 발주</t>
    <phoneticPr fontId="1" type="noConversion"/>
  </si>
  <si>
    <t>사용자 분석</t>
    <phoneticPr fontId="1" type="noConversion"/>
  </si>
  <si>
    <t>공간 분석</t>
    <phoneticPr fontId="1" type="noConversion"/>
  </si>
  <si>
    <t>설비 분석</t>
    <phoneticPr fontId="1" type="noConversion"/>
  </si>
  <si>
    <t>업무 분석</t>
    <phoneticPr fontId="1" type="noConversion"/>
  </si>
  <si>
    <t>자재 분석</t>
    <phoneticPr fontId="1" type="noConversion"/>
  </si>
  <si>
    <t>RMS 분석</t>
    <phoneticPr fontId="1" type="noConversion"/>
  </si>
  <si>
    <t>EMS 분석</t>
    <phoneticPr fontId="1" type="noConversion"/>
  </si>
  <si>
    <t>캘린더</t>
    <phoneticPr fontId="1" type="noConversion"/>
  </si>
  <si>
    <t>개인 근태/업무 일정 관리</t>
    <phoneticPr fontId="1" type="noConversion"/>
  </si>
  <si>
    <t>플랫폼 비용 청구서</t>
    <phoneticPr fontId="1" type="noConversion"/>
  </si>
  <si>
    <t>건물 정보 관리</t>
    <phoneticPr fontId="1" type="noConversion"/>
  </si>
  <si>
    <t>관제점 관리</t>
    <phoneticPr fontId="1" type="noConversion"/>
  </si>
  <si>
    <t>서비스 거점 &amp; 건물 매핑</t>
    <phoneticPr fontId="1" type="noConversion"/>
  </si>
  <si>
    <t>사용자 그룹 권한 설정</t>
    <phoneticPr fontId="1" type="noConversion"/>
  </si>
  <si>
    <t>서비스 거점 사용자 그룹 정보 관리</t>
    <phoneticPr fontId="1" type="noConversion"/>
  </si>
  <si>
    <t>서비스 거점 사용자 그룹 권한 설정</t>
    <phoneticPr fontId="1" type="noConversion"/>
  </si>
  <si>
    <t>사용자 정보 목록</t>
    <phoneticPr fontId="1" type="noConversion"/>
  </si>
  <si>
    <t>사용자 정보 등록</t>
    <phoneticPr fontId="1" type="noConversion"/>
  </si>
  <si>
    <t>사용자 정보 수정</t>
    <phoneticPr fontId="1" type="noConversion"/>
  </si>
  <si>
    <t>회사 정보 목록</t>
    <phoneticPr fontId="1" type="noConversion"/>
  </si>
  <si>
    <t>회사 정보 등록</t>
    <phoneticPr fontId="1" type="noConversion"/>
  </si>
  <si>
    <t>회사 정보 수정</t>
    <phoneticPr fontId="1" type="noConversion"/>
  </si>
  <si>
    <t>자격증 정보 목록</t>
    <phoneticPr fontId="1" type="noConversion"/>
  </si>
  <si>
    <t>자격증 정보 등록</t>
    <phoneticPr fontId="1" type="noConversion"/>
  </si>
  <si>
    <t>개인 자격증 정보 등록</t>
    <phoneticPr fontId="1" type="noConversion"/>
  </si>
  <si>
    <t>개인 자격증 정보 수정</t>
    <phoneticPr fontId="1" type="noConversion"/>
  </si>
  <si>
    <t>개인 정보 상세</t>
    <phoneticPr fontId="1" type="noConversion"/>
  </si>
  <si>
    <t>개인 근태/업무 일정 목록</t>
    <phoneticPr fontId="1" type="noConversion"/>
  </si>
  <si>
    <t>개인 근태/업무 일정 상세</t>
    <phoneticPr fontId="1" type="noConversion"/>
  </si>
  <si>
    <t>개인 근태/업무 일정 등록</t>
    <phoneticPr fontId="1" type="noConversion"/>
  </si>
  <si>
    <t>건물 정보 목록</t>
    <phoneticPr fontId="1" type="noConversion"/>
  </si>
  <si>
    <t>건물 정보 상세</t>
    <phoneticPr fontId="1" type="noConversion"/>
  </si>
  <si>
    <t>층 정보 상세</t>
    <phoneticPr fontId="1" type="noConversion"/>
  </si>
  <si>
    <t>층 정보 등록</t>
    <phoneticPr fontId="1" type="noConversion"/>
  </si>
  <si>
    <t>층 정보 수정</t>
    <phoneticPr fontId="1" type="noConversion"/>
  </si>
  <si>
    <t>사용자 그룹 정보 목록</t>
    <phoneticPr fontId="1" type="noConversion"/>
  </si>
  <si>
    <t>사용자 그룹 정보</t>
    <phoneticPr fontId="1" type="noConversion"/>
  </si>
  <si>
    <t>사용자 그룹 정보 등록</t>
    <phoneticPr fontId="1" type="noConversion"/>
  </si>
  <si>
    <t>사용자 그룹 정보 수정</t>
    <phoneticPr fontId="1" type="noConversion"/>
  </si>
  <si>
    <t>BIM 모델 목록</t>
    <phoneticPr fontId="1" type="noConversion"/>
  </si>
  <si>
    <t>설비 등록</t>
    <phoneticPr fontId="1" type="noConversion"/>
  </si>
  <si>
    <t>설비 수정</t>
    <phoneticPr fontId="1" type="noConversion"/>
  </si>
  <si>
    <t>담당 그룹 설정</t>
    <phoneticPr fontId="1" type="noConversion"/>
  </si>
  <si>
    <t>관제점 목록</t>
    <phoneticPr fontId="1" type="noConversion"/>
  </si>
  <si>
    <t>관제점 등록</t>
    <phoneticPr fontId="1" type="noConversion"/>
  </si>
  <si>
    <t>관제점 수정</t>
    <phoneticPr fontId="1" type="noConversion"/>
  </si>
  <si>
    <t>서비스 거점 목록</t>
    <phoneticPr fontId="1" type="noConversion"/>
  </si>
  <si>
    <t>서비스 거점 상세</t>
    <phoneticPr fontId="1" type="noConversion"/>
  </si>
  <si>
    <t>서비스 거점 정보</t>
    <phoneticPr fontId="1" type="noConversion"/>
  </si>
  <si>
    <t>서비스 거점 등록</t>
    <phoneticPr fontId="1" type="noConversion"/>
  </si>
  <si>
    <t>서비스 거점 수정</t>
    <phoneticPr fontId="1" type="noConversion"/>
  </si>
  <si>
    <t>청구서 정보</t>
    <phoneticPr fontId="1" type="noConversion"/>
  </si>
  <si>
    <t>플랫폼 청구서 목록</t>
    <phoneticPr fontId="1" type="noConversion"/>
  </si>
  <si>
    <t>플랫폼 청구서 상세</t>
    <phoneticPr fontId="1" type="noConversion"/>
  </si>
  <si>
    <t>플랫폼 청구서 등록</t>
    <phoneticPr fontId="1" type="noConversion"/>
  </si>
  <si>
    <t>플랫폼 청구서 수정</t>
    <phoneticPr fontId="1" type="noConversion"/>
  </si>
  <si>
    <t>서비스 청구서 목록</t>
    <phoneticPr fontId="1" type="noConversion"/>
  </si>
  <si>
    <t>서비스 청구서 상세</t>
    <phoneticPr fontId="1" type="noConversion"/>
  </si>
  <si>
    <t>서비스 청구서 등록</t>
    <phoneticPr fontId="1" type="noConversion"/>
  </si>
  <si>
    <t>서비스 청구서 수정</t>
    <phoneticPr fontId="1" type="noConversion"/>
  </si>
  <si>
    <t>협업</t>
  </si>
  <si>
    <t>협업 목록</t>
    <phoneticPr fontId="1" type="noConversion"/>
  </si>
  <si>
    <t>협업 상세</t>
    <phoneticPr fontId="1" type="noConversion"/>
  </si>
  <si>
    <t>협업 정보</t>
    <phoneticPr fontId="1" type="noConversion"/>
  </si>
  <si>
    <t>작업 지시</t>
    <phoneticPr fontId="1" type="noConversion"/>
  </si>
  <si>
    <t>작업 지시 목록</t>
    <phoneticPr fontId="1" type="noConversion"/>
  </si>
  <si>
    <t>작업 지시 상세</t>
    <phoneticPr fontId="1" type="noConversion"/>
  </si>
  <si>
    <t>작업 지시 정보</t>
    <phoneticPr fontId="1" type="noConversion"/>
  </si>
  <si>
    <t>점검 내역</t>
    <phoneticPr fontId="1" type="noConversion"/>
  </si>
  <si>
    <t>검침 내역</t>
    <phoneticPr fontId="1" type="noConversion"/>
  </si>
  <si>
    <t>작업 지시 등록</t>
    <phoneticPr fontId="1" type="noConversion"/>
  </si>
  <si>
    <t>작업 지시 수정</t>
    <phoneticPr fontId="1" type="noConversion"/>
  </si>
  <si>
    <t>SOP 정보</t>
    <phoneticPr fontId="1" type="noConversion"/>
  </si>
  <si>
    <t>SOP 목록</t>
    <phoneticPr fontId="1" type="noConversion"/>
  </si>
  <si>
    <t>SOP 상세</t>
    <phoneticPr fontId="1" type="noConversion"/>
  </si>
  <si>
    <t>작업 단계 정보</t>
    <phoneticPr fontId="1" type="noConversion"/>
  </si>
  <si>
    <t>작업 단계 등록</t>
    <phoneticPr fontId="1" type="noConversion"/>
  </si>
  <si>
    <t>작업 단계 수정</t>
    <phoneticPr fontId="1" type="noConversion"/>
  </si>
  <si>
    <t>SOP 등록</t>
    <phoneticPr fontId="1" type="noConversion"/>
  </si>
  <si>
    <t>SOP 수정</t>
    <phoneticPr fontId="1" type="noConversion"/>
  </si>
  <si>
    <t>민원 목록</t>
    <phoneticPr fontId="1" type="noConversion"/>
  </si>
  <si>
    <t>민원 상세</t>
    <phoneticPr fontId="1" type="noConversion"/>
  </si>
  <si>
    <t>민원 답변</t>
    <phoneticPr fontId="1" type="noConversion"/>
  </si>
  <si>
    <t>정기 작업 목록</t>
    <phoneticPr fontId="1" type="noConversion"/>
  </si>
  <si>
    <t>정기 작업 상세</t>
    <phoneticPr fontId="1" type="noConversion"/>
  </si>
  <si>
    <t>정기 작업 정보</t>
    <phoneticPr fontId="1" type="noConversion"/>
  </si>
  <si>
    <t>정기 작업 등록</t>
    <phoneticPr fontId="1" type="noConversion"/>
  </si>
  <si>
    <t>정기 작업 수정</t>
    <phoneticPr fontId="1" type="noConversion"/>
  </si>
  <si>
    <t>협업 등록</t>
    <phoneticPr fontId="1" type="noConversion"/>
  </si>
  <si>
    <t>업무 일지 목록</t>
    <phoneticPr fontId="1" type="noConversion"/>
  </si>
  <si>
    <t>업무 일지 상세</t>
    <phoneticPr fontId="1" type="noConversion"/>
  </si>
  <si>
    <t>업무 일지 등록</t>
    <phoneticPr fontId="1" type="noConversion"/>
  </si>
  <si>
    <t>업무 일지 수정</t>
    <phoneticPr fontId="1" type="noConversion"/>
  </si>
  <si>
    <t>주간 보고서 목록</t>
    <phoneticPr fontId="1" type="noConversion"/>
  </si>
  <si>
    <t>주간 보고서 상세</t>
    <phoneticPr fontId="1" type="noConversion"/>
  </si>
  <si>
    <t>주간 보고서 등록</t>
    <phoneticPr fontId="1" type="noConversion"/>
  </si>
  <si>
    <t>주간 보고서 수정</t>
    <phoneticPr fontId="1" type="noConversion"/>
  </si>
  <si>
    <t>업무 일지 정보</t>
    <phoneticPr fontId="1" type="noConversion"/>
  </si>
  <si>
    <t>업무 일지 인쇄</t>
    <phoneticPr fontId="1" type="noConversion"/>
  </si>
  <si>
    <t>주간 보고 정보</t>
    <phoneticPr fontId="1" type="noConversion"/>
  </si>
  <si>
    <t>월간 보고서 목록</t>
    <phoneticPr fontId="1" type="noConversion"/>
  </si>
  <si>
    <t>월간 보고서 상세</t>
    <phoneticPr fontId="1" type="noConversion"/>
  </si>
  <si>
    <t>월간 보고서 등록</t>
    <phoneticPr fontId="1" type="noConversion"/>
  </si>
  <si>
    <t>월간 보고서 수정</t>
    <phoneticPr fontId="1" type="noConversion"/>
  </si>
  <si>
    <t>월간 보고 정보</t>
    <phoneticPr fontId="1" type="noConversion"/>
  </si>
  <si>
    <t>주간 보고서 인쇄</t>
    <phoneticPr fontId="1" type="noConversion"/>
  </si>
  <si>
    <t>월간 보고서 인쇄</t>
    <phoneticPr fontId="1" type="noConversion"/>
  </si>
  <si>
    <t>스케쥴러</t>
    <phoneticPr fontId="1" type="noConversion"/>
  </si>
  <si>
    <t>Task 등록</t>
    <phoneticPr fontId="1" type="noConversion"/>
  </si>
  <si>
    <t>Task 수정</t>
    <phoneticPr fontId="1" type="noConversion"/>
  </si>
  <si>
    <t>공정 Excel Export</t>
    <phoneticPr fontId="1" type="noConversion"/>
  </si>
  <si>
    <t>공정 Excel Import</t>
    <phoneticPr fontId="1" type="noConversion"/>
  </si>
  <si>
    <t>공정 신규 버전 생성</t>
    <phoneticPr fontId="1" type="noConversion"/>
  </si>
  <si>
    <t>공정 버전 목록</t>
    <phoneticPr fontId="1" type="noConversion"/>
  </si>
  <si>
    <t>공정 코드 검증</t>
    <phoneticPr fontId="1" type="noConversion"/>
  </si>
  <si>
    <t>BIM 모델 공정 신규 버전 생성</t>
    <phoneticPr fontId="1" type="noConversion"/>
  </si>
  <si>
    <t>공정 코드 검증 결과 조회</t>
    <phoneticPr fontId="1" type="noConversion"/>
  </si>
  <si>
    <t>공정 정보 업로드</t>
    <phoneticPr fontId="1" type="noConversion"/>
  </si>
  <si>
    <t>내역 Excel UI</t>
    <phoneticPr fontId="1" type="noConversion"/>
  </si>
  <si>
    <t>복합  단가 상세</t>
    <phoneticPr fontId="1" type="noConversion"/>
  </si>
  <si>
    <t>기성 목록</t>
    <phoneticPr fontId="1" type="noConversion"/>
  </si>
  <si>
    <t>기성 등록</t>
    <phoneticPr fontId="1" type="noConversion"/>
  </si>
  <si>
    <t>기성 수정</t>
    <phoneticPr fontId="1" type="noConversion"/>
  </si>
  <si>
    <t>기성 상세</t>
    <phoneticPr fontId="1" type="noConversion"/>
  </si>
  <si>
    <t>기성 정보</t>
    <phoneticPr fontId="1" type="noConversion"/>
  </si>
  <si>
    <t>기성 Task 정보</t>
    <phoneticPr fontId="1" type="noConversion"/>
  </si>
  <si>
    <t>기성금 등록/수정</t>
    <phoneticPr fontId="1" type="noConversion"/>
  </si>
  <si>
    <t>BIM 모델 선택</t>
    <phoneticPr fontId="1" type="noConversion"/>
  </si>
  <si>
    <t>BIM 모델 선택</t>
    <phoneticPr fontId="1" type="noConversion"/>
  </si>
  <si>
    <t>excel export</t>
    <phoneticPr fontId="1" type="noConversion"/>
  </si>
  <si>
    <t>BIM 모델 공정 매핑</t>
    <phoneticPr fontId="1" type="noConversion"/>
  </si>
  <si>
    <t>자재 목록</t>
    <phoneticPr fontId="1" type="noConversion"/>
  </si>
  <si>
    <t>자재 정보 상세</t>
    <phoneticPr fontId="1" type="noConversion"/>
  </si>
  <si>
    <t>자재 정보 등록</t>
    <phoneticPr fontId="1" type="noConversion"/>
  </si>
  <si>
    <t>자재 정보 수정</t>
    <phoneticPr fontId="1" type="noConversion"/>
  </si>
  <si>
    <t>자재 입/출고 목록</t>
    <phoneticPr fontId="1" type="noConversion"/>
  </si>
  <si>
    <t>자재 입/출고 상세</t>
    <phoneticPr fontId="1" type="noConversion"/>
  </si>
  <si>
    <t>자재 입/출고 등록</t>
    <phoneticPr fontId="1" type="noConversion"/>
  </si>
  <si>
    <t>자재 입/출고 수정</t>
    <phoneticPr fontId="1" type="noConversion"/>
  </si>
  <si>
    <t>자재 발주 목록</t>
    <phoneticPr fontId="1" type="noConversion"/>
  </si>
  <si>
    <t>자재 발수 상세</t>
    <phoneticPr fontId="1" type="noConversion"/>
  </si>
  <si>
    <t>자재 발주 등록</t>
    <phoneticPr fontId="1" type="noConversion"/>
  </si>
  <si>
    <t>자재 발주 수정</t>
    <phoneticPr fontId="1" type="noConversion"/>
  </si>
  <si>
    <t>자재 발주 정보</t>
    <phoneticPr fontId="1" type="noConversion"/>
  </si>
  <si>
    <t>자재 승인 정보</t>
    <phoneticPr fontId="1" type="noConversion"/>
  </si>
  <si>
    <t>패트롤 팀관리</t>
    <phoneticPr fontId="1" type="noConversion"/>
  </si>
  <si>
    <t>패트롤 일정 관리</t>
    <phoneticPr fontId="1" type="noConversion"/>
  </si>
  <si>
    <t>패트롤 팀 목록</t>
    <phoneticPr fontId="1" type="noConversion"/>
  </si>
  <si>
    <t>패트롤 팀 정보 상세</t>
    <phoneticPr fontId="1" type="noConversion"/>
  </si>
  <si>
    <t>패트롤 팀 정보 수정</t>
    <phoneticPr fontId="1" type="noConversion"/>
  </si>
  <si>
    <t>패트롤 팀 정보 등록</t>
    <phoneticPr fontId="1" type="noConversion"/>
  </si>
  <si>
    <t>스케줄러</t>
    <phoneticPr fontId="1" type="noConversion"/>
  </si>
  <si>
    <t>패트롤 일정 상세</t>
    <phoneticPr fontId="1" type="noConversion"/>
  </si>
  <si>
    <t>패트롤 일정 등록</t>
    <phoneticPr fontId="1" type="noConversion"/>
  </si>
  <si>
    <t>패트롤 일정 수정</t>
    <phoneticPr fontId="1" type="noConversion"/>
  </si>
  <si>
    <t>공지 목록</t>
    <phoneticPr fontId="1" type="noConversion"/>
  </si>
  <si>
    <t>공지 상세</t>
    <phoneticPr fontId="1" type="noConversion"/>
  </si>
  <si>
    <t>공지 등록</t>
    <phoneticPr fontId="1" type="noConversion"/>
  </si>
  <si>
    <t>공지 수정</t>
    <phoneticPr fontId="1" type="noConversion"/>
  </si>
  <si>
    <t>자료실 목록</t>
    <phoneticPr fontId="1" type="noConversion"/>
  </si>
  <si>
    <t>자료실 상세</t>
    <phoneticPr fontId="1" type="noConversion"/>
  </si>
  <si>
    <t>자료실 등록</t>
    <phoneticPr fontId="1" type="noConversion"/>
  </si>
  <si>
    <t>자료실 수정</t>
    <phoneticPr fontId="1" type="noConversion"/>
  </si>
  <si>
    <t>사이트별 사용자 그룹 설정</t>
    <phoneticPr fontId="1" type="noConversion"/>
  </si>
  <si>
    <t>사이트 목록</t>
    <phoneticPr fontId="1" type="noConversion"/>
  </si>
  <si>
    <t>비고</t>
    <phoneticPr fontId="1" type="noConversion"/>
  </si>
  <si>
    <t>프로젝트 목록</t>
    <phoneticPr fontId="1" type="noConversion"/>
  </si>
  <si>
    <t>프로젝트 등록</t>
    <phoneticPr fontId="1" type="noConversion"/>
  </si>
  <si>
    <t>프로젝트 수정</t>
    <phoneticPr fontId="1" type="noConversion"/>
  </si>
  <si>
    <t>사이트 관리</t>
    <phoneticPr fontId="1" type="noConversion"/>
  </si>
  <si>
    <t>사이트 상세</t>
    <phoneticPr fontId="1" type="noConversion"/>
  </si>
  <si>
    <t>사이트 등록</t>
    <phoneticPr fontId="1" type="noConversion"/>
  </si>
  <si>
    <t>사이트 수정</t>
    <phoneticPr fontId="1" type="noConversion"/>
  </si>
  <si>
    <t>사용자 선택</t>
    <phoneticPr fontId="1" type="noConversion"/>
  </si>
  <si>
    <t>프로젝트 선택</t>
    <phoneticPr fontId="1" type="noConversion"/>
  </si>
  <si>
    <t>사이트 선택</t>
    <phoneticPr fontId="1" type="noConversion"/>
  </si>
  <si>
    <t>회사 선택</t>
    <phoneticPr fontId="1" type="noConversion"/>
  </si>
  <si>
    <t>개인 근태/업무 일정 수정</t>
    <phoneticPr fontId="1" type="noConversion"/>
  </si>
  <si>
    <t>개인 정보 수정</t>
    <phoneticPr fontId="1" type="noConversion"/>
  </si>
  <si>
    <t>4depth(modal)</t>
    <phoneticPr fontId="1" type="noConversion"/>
  </si>
  <si>
    <t>표현정보</t>
    <phoneticPr fontId="1" type="noConversion"/>
  </si>
  <si>
    <t>사용자 정보 상세</t>
    <phoneticPr fontId="1" type="noConversion"/>
  </si>
  <si>
    <t>화면아이디</t>
    <phoneticPr fontId="1" type="noConversion"/>
  </si>
  <si>
    <t>BIM VIEWER</t>
    <phoneticPr fontId="1" type="noConversion"/>
  </si>
  <si>
    <t>ifc 파일 등록</t>
    <phoneticPr fontId="1" type="noConversion"/>
  </si>
  <si>
    <t>사이트 연결</t>
    <phoneticPr fontId="1" type="noConversion"/>
  </si>
  <si>
    <t>건물 연결</t>
    <phoneticPr fontId="1" type="noConversion"/>
  </si>
  <si>
    <t>층연결</t>
    <phoneticPr fontId="1" type="noConversion"/>
  </si>
  <si>
    <t>공간 연결</t>
    <phoneticPr fontId="1" type="noConversion"/>
  </si>
  <si>
    <t>설비 연결</t>
    <phoneticPr fontId="1" type="noConversion"/>
  </si>
  <si>
    <t>사이트 연결
사이트 등록</t>
    <phoneticPr fontId="1" type="noConversion"/>
  </si>
  <si>
    <t>건물 연결
건물 등록</t>
    <phoneticPr fontId="1" type="noConversion"/>
  </si>
  <si>
    <t>층 연결
층 등록</t>
    <phoneticPr fontId="1" type="noConversion"/>
  </si>
  <si>
    <t>공간 연결
공간 등록</t>
    <phoneticPr fontId="1" type="noConversion"/>
  </si>
  <si>
    <t>설비 연결
설비 등록</t>
    <phoneticPr fontId="1" type="noConversion"/>
  </si>
  <si>
    <t>건물 배정 그룹 정보 상세</t>
    <phoneticPr fontId="1" type="noConversion"/>
  </si>
  <si>
    <t>건물 정보 상세</t>
  </si>
  <si>
    <t>사용자 그룹 정보 상세</t>
    <phoneticPr fontId="1" type="noConversion"/>
  </si>
  <si>
    <t>사용자 그룹 정보 상세</t>
    <phoneticPr fontId="1" type="noConversion"/>
  </si>
  <si>
    <t>건물 배정 그룹 정보 설정</t>
    <phoneticPr fontId="1" type="noConversion"/>
  </si>
  <si>
    <t>설비 담당 그룹 설정</t>
    <phoneticPr fontId="1" type="noConversion"/>
  </si>
  <si>
    <t>건물 정보 등록</t>
    <phoneticPr fontId="1" type="noConversion"/>
  </si>
  <si>
    <t>건물 BIM 정보 선택</t>
    <phoneticPr fontId="1" type="noConversion"/>
  </si>
  <si>
    <t>건물 정보 수정</t>
    <phoneticPr fontId="1" type="noConversion"/>
  </si>
  <si>
    <t>건물 정보 수정</t>
    <phoneticPr fontId="1" type="noConversion"/>
  </si>
  <si>
    <t>사이트 BIM 정보 선택</t>
    <phoneticPr fontId="1" type="noConversion"/>
  </si>
  <si>
    <t>층정보
층 BIM 연결 정보</t>
    <phoneticPr fontId="1" type="noConversion"/>
  </si>
  <si>
    <t>층 정보 수정
층 BIM 연결 정보</t>
    <phoneticPr fontId="1" type="noConversion"/>
  </si>
  <si>
    <t>층 정보 등록
층 BIM 연결 정보</t>
    <phoneticPr fontId="1" type="noConversion"/>
  </si>
  <si>
    <t>설비 목록</t>
  </si>
  <si>
    <t>설비 목록</t>
    <phoneticPr fontId="1" type="noConversion"/>
  </si>
  <si>
    <t>설비 상세</t>
    <phoneticPr fontId="1" type="noConversion"/>
  </si>
  <si>
    <t>설비 BIM 정보 선택</t>
    <phoneticPr fontId="1" type="noConversion"/>
  </si>
  <si>
    <t>건물 선택</t>
    <phoneticPr fontId="1" type="noConversion"/>
  </si>
  <si>
    <t>BIM 요소 선택</t>
    <phoneticPr fontId="1" type="noConversion"/>
  </si>
  <si>
    <t>Main</t>
    <phoneticPr fontId="1" type="noConversion"/>
  </si>
  <si>
    <t>서비스 : service</t>
    <phoneticPr fontId="1" type="noConversion"/>
  </si>
  <si>
    <t>관제점 상세</t>
    <phoneticPr fontId="1" type="noConversion"/>
  </si>
  <si>
    <t>관제점 상세</t>
    <phoneticPr fontId="1" type="noConversion"/>
  </si>
  <si>
    <t>관제점 BIM 정보 선택</t>
    <phoneticPr fontId="1" type="noConversion"/>
  </si>
  <si>
    <t>일정 캘린더</t>
    <phoneticPr fontId="1" type="noConversion"/>
  </si>
  <si>
    <t>일정 상세</t>
    <phoneticPr fontId="1" type="noConversion"/>
  </si>
  <si>
    <t>업무 일정 등록</t>
    <phoneticPr fontId="1" type="noConversion"/>
  </si>
  <si>
    <t>업무 일정 수정</t>
    <phoneticPr fontId="1" type="noConversion"/>
  </si>
  <si>
    <t>근무 일정 등록</t>
    <phoneticPr fontId="1" type="noConversion"/>
  </si>
  <si>
    <t>업무일정
근무일정</t>
    <phoneticPr fontId="1" type="noConversion"/>
  </si>
  <si>
    <t>회사 검색</t>
    <phoneticPr fontId="1" type="noConversion"/>
  </si>
  <si>
    <t>건물 검색</t>
    <phoneticPr fontId="1" type="noConversion"/>
  </si>
  <si>
    <t>BIM 요소 검색</t>
    <phoneticPr fontId="1" type="noConversion"/>
  </si>
  <si>
    <t>광역에서 건물 선택</t>
    <phoneticPr fontId="1" type="noConversion"/>
  </si>
  <si>
    <t>거점에서 건물 선택</t>
    <phoneticPr fontId="1" type="noConversion"/>
  </si>
  <si>
    <t>사이트에서 건물 선택</t>
    <phoneticPr fontId="1" type="noConversion"/>
  </si>
  <si>
    <t>건물 서비스별 거점 설정</t>
    <phoneticPr fontId="1" type="noConversion"/>
  </si>
  <si>
    <t>기획 일정</t>
    <phoneticPr fontId="1" type="noConversion"/>
  </si>
  <si>
    <t xml:space="preserve"> ~ 2023.12.01</t>
    <phoneticPr fontId="1" type="noConversion"/>
  </si>
  <si>
    <t>~ 2023.12.08</t>
  </si>
  <si>
    <t>~ 2023.12.08</t>
    <phoneticPr fontId="1" type="noConversion"/>
  </si>
  <si>
    <t>~ 2023.12.15</t>
  </si>
  <si>
    <t>~ 2023.12.22</t>
  </si>
  <si>
    <t>~ 2023.12.22</t>
    <phoneticPr fontId="1" type="noConversion"/>
  </si>
  <si>
    <t>~ 2024.01.05</t>
  </si>
  <si>
    <t>~ 2024.01.12</t>
  </si>
  <si>
    <t>~ 2024.01.12</t>
    <phoneticPr fontId="1" type="noConversion"/>
  </si>
  <si>
    <t>~ 2024.01.19</t>
    <phoneticPr fontId="1" type="noConversion"/>
  </si>
  <si>
    <t>~ 2023.12.15</t>
    <phoneticPr fontId="1" type="noConversion"/>
  </si>
  <si>
    <t>김형진</t>
    <phoneticPr fontId="1" type="noConversion"/>
  </si>
  <si>
    <t>유현철</t>
  </si>
  <si>
    <t>기획 담당자</t>
    <phoneticPr fontId="1" type="noConversion"/>
  </si>
  <si>
    <t>유현철</t>
    <phoneticPr fontId="1" type="noConversion"/>
  </si>
  <si>
    <t>Element 추가 / 수정 / 삭제
Element &gt; Properties 추가 / 수정 / 삭제
BIM 모델 업데이트</t>
    <phoneticPr fontId="1" type="noConversion"/>
  </si>
  <si>
    <t>사이트 정보
사이트 서비스 정보
사이트 회사 목록
사이트 소속 건물 목록
사이트 그룹 목록
사이트 사용자 목록
사이트 BIM 연결 정보</t>
    <phoneticPr fontId="1" type="noConversion"/>
  </si>
  <si>
    <t>사용자 그룹 정보
사이트 사용자 목록
건물 배정 정보
사용자 그룹 권한 정보</t>
    <phoneticPr fontId="1" type="noConversion"/>
  </si>
  <si>
    <t>건물 정보
건물 층 정보 목록
건물 위치 정보 목록
건물 설비 목록
건물 사용자 그룹 목록
건물 사용자 목록
건물 BIM 연결 정보
층 BIM 연결 정보
위치 BIM 연결 정보
서비스 별 거점 정보 상세</t>
    <phoneticPr fontId="1" type="noConversion"/>
  </si>
  <si>
    <t>관제점 정보
연결 설비 정보
설비 BIM 연결 정보
RMS 신호 연결 정보
EMS 신호 연결 정보</t>
    <phoneticPr fontId="1" type="noConversion"/>
  </si>
  <si>
    <t>01</t>
  </si>
  <si>
    <t>01</t>
    <phoneticPr fontId="1" type="noConversion"/>
  </si>
  <si>
    <t>01</t>
    <phoneticPr fontId="1" type="noConversion"/>
  </si>
  <si>
    <t>00</t>
    <phoneticPr fontId="1" type="noConversion"/>
  </si>
  <si>
    <t>로그인</t>
    <phoneticPr fontId="1" type="noConversion"/>
  </si>
  <si>
    <t>02</t>
  </si>
  <si>
    <t>03</t>
  </si>
  <si>
    <t>00</t>
    <phoneticPr fontId="1" type="noConversion"/>
  </si>
  <si>
    <t>04</t>
  </si>
  <si>
    <t>05</t>
  </si>
  <si>
    <t>06</t>
  </si>
  <si>
    <t>07</t>
  </si>
  <si>
    <t>08</t>
  </si>
  <si>
    <t>09</t>
  </si>
  <si>
    <t>01</t>
    <phoneticPr fontId="1" type="noConversion"/>
  </si>
  <si>
    <t>설비 : facility (FACILITY)</t>
    <phoneticPr fontId="1" type="noConversion"/>
  </si>
  <si>
    <t>커뮤니티 : board (BOARD)</t>
    <phoneticPr fontId="1" type="noConversion"/>
  </si>
  <si>
    <t>설정 : setting (SETTING)</t>
    <phoneticPr fontId="1" type="noConversion"/>
  </si>
  <si>
    <t>마이페이지 : mypage (MYPAGE)</t>
    <phoneticPr fontId="1" type="noConversion"/>
  </si>
  <si>
    <t>에러 : error (ERROR)</t>
    <phoneticPr fontId="1" type="noConversion"/>
  </si>
  <si>
    <t>가</t>
    <phoneticPr fontId="1" type="noConversion"/>
  </si>
  <si>
    <t>가</t>
    <phoneticPr fontId="1" type="noConversion"/>
  </si>
  <si>
    <t>나</t>
    <phoneticPr fontId="1" type="noConversion"/>
  </si>
  <si>
    <t>다</t>
    <phoneticPr fontId="1" type="noConversion"/>
  </si>
  <si>
    <t>나</t>
    <phoneticPr fontId="1" type="noConversion"/>
  </si>
  <si>
    <t>나</t>
    <phoneticPr fontId="1" type="noConversion"/>
  </si>
  <si>
    <t>가</t>
    <phoneticPr fontId="1" type="noConversion"/>
  </si>
  <si>
    <t>ED</t>
    <phoneticPr fontId="1" type="noConversion"/>
  </si>
  <si>
    <t>LG</t>
    <phoneticPr fontId="1" type="noConversion"/>
  </si>
  <si>
    <t>MA</t>
    <phoneticPr fontId="1" type="noConversion"/>
  </si>
  <si>
    <t>LS</t>
    <phoneticPr fontId="1" type="noConversion"/>
  </si>
  <si>
    <t>IN</t>
    <phoneticPr fontId="1" type="noConversion"/>
  </si>
  <si>
    <t>UP</t>
    <phoneticPr fontId="1" type="noConversion"/>
  </si>
  <si>
    <t>VW</t>
    <phoneticPr fontId="1" type="noConversion"/>
  </si>
  <si>
    <t>VW</t>
    <phoneticPr fontId="1" type="noConversion"/>
  </si>
  <si>
    <t>UP</t>
    <phoneticPr fontId="1" type="noConversion"/>
  </si>
  <si>
    <t>LS</t>
    <phoneticPr fontId="1" type="noConversion"/>
  </si>
  <si>
    <t>UP</t>
    <phoneticPr fontId="1" type="noConversion"/>
  </si>
  <si>
    <t>LS</t>
    <phoneticPr fontId="1" type="noConversion"/>
  </si>
  <si>
    <t>LS</t>
    <phoneticPr fontId="1" type="noConversion"/>
  </si>
  <si>
    <t>UP</t>
    <phoneticPr fontId="1" type="noConversion"/>
  </si>
  <si>
    <t>IN</t>
    <phoneticPr fontId="1" type="noConversion"/>
  </si>
  <si>
    <t>LS</t>
    <phoneticPr fontId="1" type="noConversion"/>
  </si>
  <si>
    <t>IN</t>
    <phoneticPr fontId="1" type="noConversion"/>
  </si>
  <si>
    <t>VW</t>
    <phoneticPr fontId="1" type="noConversion"/>
  </si>
  <si>
    <t>IN</t>
    <phoneticPr fontId="1" type="noConversion"/>
  </si>
  <si>
    <t>IN</t>
    <phoneticPr fontId="1" type="noConversion"/>
  </si>
  <si>
    <t>근무 일정 수정</t>
    <phoneticPr fontId="1" type="noConversion"/>
  </si>
  <si>
    <t>LS</t>
    <phoneticPr fontId="1" type="noConversion"/>
  </si>
  <si>
    <t>UP</t>
    <phoneticPr fontId="1" type="noConversion"/>
  </si>
  <si>
    <t>00</t>
    <phoneticPr fontId="1" type="noConversion"/>
  </si>
  <si>
    <t>00</t>
    <phoneticPr fontId="1" type="noConversion"/>
  </si>
  <si>
    <t>10</t>
  </si>
  <si>
    <t>00</t>
    <phoneticPr fontId="1" type="noConversion"/>
  </si>
  <si>
    <t>개인 근태/업무 일정 관리</t>
    <phoneticPr fontId="1" type="noConversion"/>
  </si>
  <si>
    <t>00</t>
    <phoneticPr fontId="1" type="noConversion"/>
  </si>
  <si>
    <t>CMN</t>
    <phoneticPr fontId="1" type="noConversion"/>
  </si>
  <si>
    <t>MAI</t>
    <phoneticPr fontId="1" type="noConversion"/>
  </si>
  <si>
    <t>USR</t>
    <phoneticPr fontId="1" type="noConversion"/>
  </si>
  <si>
    <t>인증 : account</t>
    <phoneticPr fontId="1" type="noConversion"/>
  </si>
  <si>
    <t>메인 : main</t>
    <phoneticPr fontId="1" type="noConversion"/>
  </si>
  <si>
    <t>공통 : common</t>
    <phoneticPr fontId="1" type="noConversion"/>
  </si>
  <si>
    <t>사업체 : company</t>
    <phoneticPr fontId="1" type="noConversion"/>
  </si>
  <si>
    <t>CPY</t>
    <phoneticPr fontId="1" type="noConversion"/>
  </si>
  <si>
    <t>사용자 : user</t>
    <phoneticPr fontId="1" type="noConversion"/>
  </si>
  <si>
    <t>SPC</t>
    <phoneticPr fontId="1" type="noConversion"/>
  </si>
  <si>
    <t>FCT</t>
    <phoneticPr fontId="1" type="noConversion"/>
  </si>
  <si>
    <t>SCD</t>
    <phoneticPr fontId="1" type="noConversion"/>
  </si>
  <si>
    <t>일정관리 : schedule</t>
    <phoneticPr fontId="1" type="noConversion"/>
  </si>
  <si>
    <t>BRD</t>
    <phoneticPr fontId="1" type="noConversion"/>
  </si>
  <si>
    <t>SET</t>
    <phoneticPr fontId="1" type="noConversion"/>
  </si>
  <si>
    <t>MYP</t>
    <phoneticPr fontId="1" type="noConversion"/>
  </si>
  <si>
    <t>ERR</t>
    <phoneticPr fontId="1" type="noConversion"/>
  </si>
  <si>
    <t>ACT</t>
    <phoneticPr fontId="1" type="noConversion"/>
  </si>
  <si>
    <t>IN</t>
    <phoneticPr fontId="1" type="noConversion"/>
  </si>
  <si>
    <t>A</t>
    <phoneticPr fontId="1" type="noConversion"/>
  </si>
  <si>
    <t>P</t>
    <phoneticPr fontId="1" type="noConversion"/>
  </si>
  <si>
    <t>_</t>
    <phoneticPr fontId="1" type="noConversion"/>
  </si>
  <si>
    <t>가</t>
    <phoneticPr fontId="1" type="noConversion"/>
  </si>
  <si>
    <t>00</t>
    <phoneticPr fontId="1" type="noConversion"/>
  </si>
  <si>
    <t>BW</t>
    <phoneticPr fontId="1" type="noConversion"/>
  </si>
  <si>
    <t>로그인</t>
    <phoneticPr fontId="1" type="noConversion"/>
  </si>
  <si>
    <t>메인</t>
    <phoneticPr fontId="1" type="noConversion"/>
  </si>
  <si>
    <t>목록</t>
    <phoneticPr fontId="1" type="noConversion"/>
  </si>
  <si>
    <t>조회</t>
    <phoneticPr fontId="1" type="noConversion"/>
  </si>
  <si>
    <t>등록</t>
    <phoneticPr fontId="1" type="noConversion"/>
  </si>
  <si>
    <t>수정</t>
    <phoneticPr fontId="1" type="noConversion"/>
  </si>
  <si>
    <t>BIM 뷰어</t>
    <phoneticPr fontId="1" type="noConversion"/>
  </si>
  <si>
    <t>FD</t>
    <phoneticPr fontId="1" type="noConversion"/>
  </si>
  <si>
    <t>파일 다운로드</t>
    <phoneticPr fontId="1" type="noConversion"/>
  </si>
  <si>
    <t>엑셀 다운로드</t>
    <phoneticPr fontId="1" type="noConversion"/>
  </si>
  <si>
    <t>비밀번호 찾기 메일</t>
    <phoneticPr fontId="1" type="noConversion"/>
  </si>
  <si>
    <t>비밀번호 찾기 메일</t>
    <phoneticPr fontId="1" type="noConversion"/>
  </si>
  <si>
    <t>VW</t>
    <phoneticPr fontId="1" type="noConversion"/>
  </si>
  <si>
    <t>관리자 비밀번호 초기화</t>
    <phoneticPr fontId="1" type="noConversion"/>
  </si>
  <si>
    <t>관리자 비밀번호 초기화 결과</t>
    <phoneticPr fontId="1" type="noConversion"/>
  </si>
  <si>
    <t>사이트 검색</t>
    <phoneticPr fontId="1" type="noConversion"/>
  </si>
  <si>
    <t>ACT</t>
    <phoneticPr fontId="1" type="noConversion"/>
  </si>
  <si>
    <t>관리자 비밀버호 초기화 메일</t>
    <phoneticPr fontId="1" type="noConversion"/>
  </si>
  <si>
    <t>00</t>
    <phoneticPr fontId="1" type="noConversion"/>
  </si>
  <si>
    <t>01</t>
    <phoneticPr fontId="1" type="noConversion"/>
  </si>
  <si>
    <t>ACT</t>
    <phoneticPr fontId="1" type="noConversion"/>
  </si>
  <si>
    <t>관리자 비밀번호 변경</t>
    <phoneticPr fontId="1" type="noConversion"/>
  </si>
  <si>
    <t>가</t>
    <phoneticPr fontId="1" type="noConversion"/>
  </si>
  <si>
    <t>UP</t>
    <phoneticPr fontId="1" type="noConversion"/>
  </si>
  <si>
    <t>00</t>
    <phoneticPr fontId="1" type="noConversion"/>
  </si>
  <si>
    <t>관리자 비밀번호 변경</t>
    <phoneticPr fontId="1" type="noConversion"/>
  </si>
  <si>
    <t>플랫폼 운영자 관리 : adminmanage</t>
    <phoneticPr fontId="1" type="noConversion"/>
  </si>
  <si>
    <t>AMG</t>
    <phoneticPr fontId="1" type="noConversion"/>
  </si>
  <si>
    <t>가</t>
    <phoneticPr fontId="1" type="noConversion"/>
  </si>
  <si>
    <t>가</t>
    <phoneticPr fontId="1" type="noConversion"/>
  </si>
  <si>
    <t>나</t>
    <phoneticPr fontId="1" type="noConversion"/>
  </si>
  <si>
    <t>운영자 관리</t>
    <phoneticPr fontId="1" type="noConversion"/>
  </si>
  <si>
    <t>운영자 메뉴 권한</t>
    <phoneticPr fontId="1" type="noConversion"/>
  </si>
  <si>
    <t>운영자 목록</t>
    <phoneticPr fontId="1" type="noConversion"/>
  </si>
  <si>
    <t>운영자 등록</t>
    <phoneticPr fontId="1" type="noConversion"/>
  </si>
  <si>
    <t>운영자 수정</t>
    <phoneticPr fontId="1" type="noConversion"/>
  </si>
  <si>
    <t>메뉴 목록</t>
    <phoneticPr fontId="1" type="noConversion"/>
  </si>
  <si>
    <t>메뉴 상세</t>
    <phoneticPr fontId="1" type="noConversion"/>
  </si>
  <si>
    <t>LS</t>
    <phoneticPr fontId="1" type="noConversion"/>
  </si>
  <si>
    <t>IN</t>
    <phoneticPr fontId="1" type="noConversion"/>
  </si>
  <si>
    <t>UP</t>
    <phoneticPr fontId="1" type="noConversion"/>
  </si>
  <si>
    <t>LS</t>
    <phoneticPr fontId="1" type="noConversion"/>
  </si>
  <si>
    <t>VW</t>
    <phoneticPr fontId="1" type="noConversion"/>
  </si>
  <si>
    <t>00</t>
    <phoneticPr fontId="1" type="noConversion"/>
  </si>
  <si>
    <t>00</t>
    <phoneticPr fontId="1" type="noConversion"/>
  </si>
  <si>
    <t>문의</t>
    <phoneticPr fontId="1" type="noConversion"/>
  </si>
  <si>
    <t>다</t>
    <phoneticPr fontId="1" type="noConversion"/>
  </si>
  <si>
    <t>기본 코드 관리</t>
    <phoneticPr fontId="1" type="noConversion"/>
  </si>
  <si>
    <t>문의 목록</t>
    <phoneticPr fontId="1" type="noConversion"/>
  </si>
  <si>
    <t>문의 상세</t>
    <phoneticPr fontId="1" type="noConversion"/>
  </si>
  <si>
    <t>LS</t>
    <phoneticPr fontId="1" type="noConversion"/>
  </si>
  <si>
    <t>00</t>
    <phoneticPr fontId="1" type="noConversion"/>
  </si>
  <si>
    <t>00</t>
    <phoneticPr fontId="1" type="noConversion"/>
  </si>
  <si>
    <t>문의 목록</t>
    <phoneticPr fontId="1" type="noConversion"/>
  </si>
  <si>
    <t>문의 상세</t>
    <phoneticPr fontId="1" type="noConversion"/>
  </si>
  <si>
    <t>CMN</t>
    <phoneticPr fontId="1" type="noConversion"/>
  </si>
  <si>
    <t>엑셀파일 다운로드</t>
    <phoneticPr fontId="1" type="noConversion"/>
  </si>
  <si>
    <t>가</t>
    <phoneticPr fontId="1" type="noConversion"/>
  </si>
  <si>
    <t>국가 검색</t>
    <phoneticPr fontId="1" type="noConversion"/>
  </si>
  <si>
    <t>국가 검색</t>
    <phoneticPr fontId="1" type="noConversion"/>
  </si>
  <si>
    <t>CMN</t>
    <phoneticPr fontId="1" type="noConversion"/>
  </si>
  <si>
    <t>대한민국 주소 검색</t>
    <phoneticPr fontId="1" type="noConversion"/>
  </si>
  <si>
    <t>가</t>
    <phoneticPr fontId="1" type="noConversion"/>
  </si>
  <si>
    <t>LS</t>
    <phoneticPr fontId="1" type="noConversion"/>
  </si>
  <si>
    <t>프로젝트 현황 목록</t>
    <phoneticPr fontId="1" type="noConversion"/>
  </si>
  <si>
    <t>사이트 현황 목록</t>
    <phoneticPr fontId="1" type="noConversion"/>
  </si>
  <si>
    <t>건물 현황 목록</t>
    <phoneticPr fontId="1" type="noConversion"/>
  </si>
  <si>
    <t>사용자 현황 목록</t>
    <phoneticPr fontId="1" type="noConversion"/>
  </si>
  <si>
    <t>거점 현황 목록</t>
    <phoneticPr fontId="1" type="noConversion"/>
  </si>
  <si>
    <t>서비스 현황 목록</t>
    <phoneticPr fontId="1" type="noConversion"/>
  </si>
  <si>
    <t>회사 현황 목록</t>
    <phoneticPr fontId="1" type="noConversion"/>
  </si>
  <si>
    <t>그룹 현황 목록</t>
    <phoneticPr fontId="1" type="noConversion"/>
  </si>
  <si>
    <t>설비 현황 목록</t>
    <phoneticPr fontId="1" type="noConversion"/>
  </si>
  <si>
    <t>관제점 현황 목록</t>
    <phoneticPr fontId="1" type="noConversion"/>
  </si>
  <si>
    <t>거점 선택</t>
    <phoneticPr fontId="1" type="noConversion"/>
  </si>
  <si>
    <t>광역 선택</t>
    <phoneticPr fontId="1" type="noConversion"/>
  </si>
  <si>
    <t>자격증 검색</t>
    <phoneticPr fontId="1" type="noConversion"/>
  </si>
  <si>
    <t>가</t>
    <phoneticPr fontId="1" type="noConversion"/>
  </si>
  <si>
    <t>사용자 정보
사용자 배정 프로젝트 현황
사용자 배정 사이트 현황
사용자 배정 그룹 현황
사용자 배정 건물 현황
개인 자격증 정보 현황</t>
    <phoneticPr fontId="1" type="noConversion"/>
  </si>
  <si>
    <t>회사 정보
회사 소속 사용자 현황
회사 프로젝트 현황
회사 사이트 현황
회사 건물 현황</t>
    <phoneticPr fontId="1" type="noConversion"/>
  </si>
  <si>
    <t>CMN</t>
    <phoneticPr fontId="1" type="noConversion"/>
  </si>
  <si>
    <t>나</t>
    <phoneticPr fontId="1" type="noConversion"/>
  </si>
  <si>
    <t>나</t>
    <phoneticPr fontId="1" type="noConversion"/>
  </si>
  <si>
    <t>나</t>
    <phoneticPr fontId="1" type="noConversion"/>
  </si>
  <si>
    <t>나</t>
    <phoneticPr fontId="1" type="noConversion"/>
  </si>
  <si>
    <t>나</t>
    <phoneticPr fontId="1" type="noConversion"/>
  </si>
  <si>
    <t>07</t>
    <phoneticPr fontId="1" type="noConversion"/>
  </si>
  <si>
    <t>08</t>
    <phoneticPr fontId="1" type="noConversion"/>
  </si>
  <si>
    <t>09</t>
    <phoneticPr fontId="1" type="noConversion"/>
  </si>
  <si>
    <t>10</t>
    <phoneticPr fontId="1" type="noConversion"/>
  </si>
  <si>
    <t>검색</t>
    <phoneticPr fontId="1" type="noConversion"/>
  </si>
  <si>
    <t>현황 목록</t>
    <phoneticPr fontId="1" type="noConversion"/>
  </si>
  <si>
    <t>기타</t>
    <phoneticPr fontId="1" type="noConversion"/>
  </si>
  <si>
    <t>01</t>
    <phoneticPr fontId="1" type="noConversion"/>
  </si>
  <si>
    <t>12</t>
  </si>
  <si>
    <t>02</t>
    <phoneticPr fontId="1" type="noConversion"/>
  </si>
  <si>
    <t>02</t>
    <phoneticPr fontId="1" type="noConversion"/>
  </si>
  <si>
    <t>03</t>
    <phoneticPr fontId="1" type="noConversion"/>
  </si>
  <si>
    <t>04</t>
    <phoneticPr fontId="1" type="noConversion"/>
  </si>
  <si>
    <t>05</t>
    <phoneticPr fontId="1" type="noConversion"/>
  </si>
  <si>
    <t>06</t>
    <phoneticPr fontId="1" type="noConversion"/>
  </si>
  <si>
    <t>07</t>
    <phoneticPr fontId="1" type="noConversion"/>
  </si>
  <si>
    <t>08</t>
    <phoneticPr fontId="1" type="noConversion"/>
  </si>
  <si>
    <t>09</t>
    <phoneticPr fontId="1" type="noConversion"/>
  </si>
  <si>
    <t>11</t>
    <phoneticPr fontId="1" type="noConversion"/>
  </si>
  <si>
    <t>LS</t>
    <phoneticPr fontId="1" type="noConversion"/>
  </si>
  <si>
    <t>LS</t>
    <phoneticPr fontId="1" type="noConversion"/>
  </si>
  <si>
    <t>01</t>
    <phoneticPr fontId="1" type="noConversion"/>
  </si>
  <si>
    <t>04</t>
    <phoneticPr fontId="1" type="noConversion"/>
  </si>
  <si>
    <t>06</t>
    <phoneticPr fontId="1" type="noConversion"/>
  </si>
  <si>
    <t>자격증 보유자 현황 목록</t>
    <phoneticPr fontId="1" type="noConversion"/>
  </si>
  <si>
    <t>자격증 보유자 현황 목록</t>
    <phoneticPr fontId="1" type="noConversion"/>
  </si>
  <si>
    <t>자격증 정보 수정</t>
    <phoneticPr fontId="1" type="noConversion"/>
  </si>
  <si>
    <t>UP</t>
    <phoneticPr fontId="1" type="noConversion"/>
  </si>
  <si>
    <t>00</t>
    <phoneticPr fontId="1" type="noConversion"/>
  </si>
  <si>
    <t>자격증 정보 수정</t>
    <phoneticPr fontId="1" type="noConversion"/>
  </si>
  <si>
    <t>사용자 현황 목록</t>
    <phoneticPr fontId="1" type="noConversion"/>
  </si>
  <si>
    <t>자격증 보유 회사 현황 목록</t>
    <phoneticPr fontId="1" type="noConversion"/>
  </si>
  <si>
    <t>자격증 보유 회사 현황 목록</t>
    <phoneticPr fontId="1" type="noConversion"/>
  </si>
  <si>
    <t>회사별 자격증 보유 현황</t>
    <phoneticPr fontId="1" type="noConversion"/>
  </si>
  <si>
    <t>13</t>
    <phoneticPr fontId="1" type="noConversion"/>
  </si>
  <si>
    <t>개인 근무 현황</t>
    <phoneticPr fontId="1" type="noConversion"/>
  </si>
  <si>
    <t>기간별 근무 현황 목록</t>
    <phoneticPr fontId="1" type="noConversion"/>
  </si>
  <si>
    <t>시스템 접속 처리</t>
    <phoneticPr fontId="1" type="noConversion"/>
  </si>
  <si>
    <t>프로젝트 검색</t>
    <phoneticPr fontId="1" type="noConversion"/>
  </si>
  <si>
    <t>사용자 검색</t>
    <phoneticPr fontId="1" type="noConversion"/>
  </si>
  <si>
    <t>~ 2023.12.29</t>
    <phoneticPr fontId="1" type="noConversion"/>
  </si>
  <si>
    <t>2024.01.05</t>
    <phoneticPr fontId="1" type="noConversion"/>
  </si>
  <si>
    <t>~ 2024.01.12</t>
    <phoneticPr fontId="1" type="noConversion"/>
  </si>
  <si>
    <t>ifc 파일 등록</t>
    <phoneticPr fontId="1" type="noConversion"/>
  </si>
  <si>
    <t>VW</t>
    <phoneticPr fontId="1" type="noConversion"/>
  </si>
  <si>
    <t>프로젝트 : project</t>
    <phoneticPr fontId="1" type="noConversion"/>
  </si>
  <si>
    <t>공간 : space</t>
    <phoneticPr fontId="1" type="noConversion"/>
  </si>
  <si>
    <t>PRJ</t>
    <phoneticPr fontId="1" type="noConversion"/>
  </si>
  <si>
    <t>프로젝트 관리</t>
    <phoneticPr fontId="1" type="noConversion"/>
  </si>
  <si>
    <t>01</t>
    <phoneticPr fontId="1" type="noConversion"/>
  </si>
  <si>
    <t>프로젝트 상세</t>
    <phoneticPr fontId="1" type="noConversion"/>
  </si>
  <si>
    <t>프로젝트 기본 정보</t>
    <phoneticPr fontId="1" type="noConversion"/>
  </si>
  <si>
    <t>사이트 정보</t>
    <phoneticPr fontId="1" type="noConversion"/>
  </si>
  <si>
    <t>건물 정보</t>
    <phoneticPr fontId="1" type="noConversion"/>
  </si>
  <si>
    <t>회사 정보</t>
    <phoneticPr fontId="1" type="noConversion"/>
  </si>
  <si>
    <t>사용자 정보</t>
    <phoneticPr fontId="1" type="noConversion"/>
  </si>
  <si>
    <t>VW</t>
    <phoneticPr fontId="1" type="noConversion"/>
  </si>
  <si>
    <t>01</t>
    <phoneticPr fontId="1" type="noConversion"/>
  </si>
  <si>
    <t>프로젝트 상세 &gt; 사이트 정보</t>
    <phoneticPr fontId="1" type="noConversion"/>
  </si>
  <si>
    <t>프로젝트 상세 &gt; 건물 정보</t>
    <phoneticPr fontId="1" type="noConversion"/>
  </si>
  <si>
    <t>프로젝트 상세 &gt; 회사 정보</t>
    <phoneticPr fontId="1" type="noConversion"/>
  </si>
  <si>
    <t>프로젝트 상세 &gt; 사용자 정보</t>
    <phoneticPr fontId="1" type="noConversion"/>
  </si>
  <si>
    <t>가</t>
    <phoneticPr fontId="1" type="noConversion"/>
  </si>
  <si>
    <t>나</t>
    <phoneticPr fontId="1" type="noConversion"/>
  </si>
  <si>
    <t>나</t>
    <phoneticPr fontId="1" type="noConversion"/>
  </si>
  <si>
    <t>다</t>
    <phoneticPr fontId="1" type="noConversion"/>
  </si>
  <si>
    <t>BIM 프로젝트 상세</t>
    <phoneticPr fontId="1" type="noConversion"/>
  </si>
  <si>
    <t>IFC Project</t>
    <phoneticPr fontId="1" type="noConversion"/>
  </si>
  <si>
    <t>IFC Site</t>
    <phoneticPr fontId="1" type="noConversion"/>
  </si>
  <si>
    <t>IFC Building</t>
    <phoneticPr fontId="1" type="noConversion"/>
  </si>
  <si>
    <t>IFC BuildingStorey</t>
    <phoneticPr fontId="1" type="noConversion"/>
  </si>
  <si>
    <t>IFC Space</t>
    <phoneticPr fontId="1" type="noConversion"/>
  </si>
  <si>
    <t>IFC Zone</t>
    <phoneticPr fontId="1" type="noConversion"/>
  </si>
  <si>
    <t>IFC SpatialZone</t>
    <phoneticPr fontId="1" type="noConversion"/>
  </si>
  <si>
    <t>BIM 데이터
BIM 모델 정보
BIM 모델 버전 정보
프로젝트 IFC 정보</t>
    <phoneticPr fontId="1" type="noConversion"/>
  </si>
  <si>
    <t>화사 정보 상세 &gt; 소속 프로젝트 현황</t>
    <phoneticPr fontId="1" type="noConversion"/>
  </si>
  <si>
    <t>화사 정보 상세 &gt; 소속 사이트 현황</t>
    <phoneticPr fontId="1" type="noConversion"/>
  </si>
  <si>
    <t>화사 정보 상세 &gt; 소속 건물 현황</t>
    <phoneticPr fontId="1" type="noConversion"/>
  </si>
  <si>
    <t>화사 정보 상세 &gt; 소속 사용자 현황</t>
    <phoneticPr fontId="1" type="noConversion"/>
  </si>
  <si>
    <t>화사 정보 상세 &gt; 보유 거점 현황</t>
    <phoneticPr fontId="1" type="noConversion"/>
  </si>
  <si>
    <t>화사 정보 상세 &gt; 제공 서비스 현황</t>
    <phoneticPr fontId="1" type="noConversion"/>
  </si>
  <si>
    <t>회사 기본 정보</t>
    <phoneticPr fontId="1" type="noConversion"/>
  </si>
  <si>
    <t>소속 프로젝트 현황</t>
    <phoneticPr fontId="1" type="noConversion"/>
  </si>
  <si>
    <t>소속 사이트 현황</t>
    <phoneticPr fontId="1" type="noConversion"/>
  </si>
  <si>
    <t>소속 건물 현황</t>
    <phoneticPr fontId="1" type="noConversion"/>
  </si>
  <si>
    <t>소속 사용자 현황</t>
    <phoneticPr fontId="1" type="noConversion"/>
  </si>
  <si>
    <t>보유 거점 현황</t>
    <phoneticPr fontId="1" type="noConversion"/>
  </si>
  <si>
    <t>제공 서비스 현황</t>
    <phoneticPr fontId="1" type="noConversion"/>
  </si>
  <si>
    <t>05</t>
    <phoneticPr fontId="1" type="noConversion"/>
  </si>
  <si>
    <t>06</t>
    <phoneticPr fontId="1" type="noConversion"/>
  </si>
  <si>
    <t>사용자 정보 상세 &gt; 사용자 기본 정보</t>
    <phoneticPr fontId="1" type="noConversion"/>
  </si>
  <si>
    <t>사용자 정보 상세 &gt; 소속 사이트 현황</t>
    <phoneticPr fontId="1" type="noConversion"/>
  </si>
  <si>
    <t>사용자 정보 상세 &gt; 소속 건물 현황</t>
    <phoneticPr fontId="1" type="noConversion"/>
  </si>
  <si>
    <t>사용자 정보 상세 &gt; 소속 그룹 현황</t>
    <phoneticPr fontId="1" type="noConversion"/>
  </si>
  <si>
    <t>사용자 정보 상세 &gt; 담당 설비 현황</t>
    <phoneticPr fontId="1" type="noConversion"/>
  </si>
  <si>
    <t>IN</t>
    <phoneticPr fontId="1" type="noConversion"/>
  </si>
  <si>
    <t>UP</t>
    <phoneticPr fontId="1" type="noConversion"/>
  </si>
  <si>
    <t>사용자 정보 상세 &gt; 사용자 자격증 현황</t>
    <phoneticPr fontId="1" type="noConversion"/>
  </si>
  <si>
    <t>사용자 정보 상세 &gt; 소속 프로젝트 현황</t>
    <phoneticPr fontId="1" type="noConversion"/>
  </si>
  <si>
    <t>자격증 정보 상세 &gt; 자격증 기본 정보</t>
    <phoneticPr fontId="1" type="noConversion"/>
  </si>
  <si>
    <t>회사별 자격증 보유 현황</t>
  </si>
  <si>
    <t>자격증 보유자 프로젝트 배정 현황</t>
  </si>
  <si>
    <t>자격증 보유자 사이트 배정 현황</t>
  </si>
  <si>
    <t xml:space="preserve">자격증 정보
자격증 보유자 현황
</t>
    <phoneticPr fontId="1" type="noConversion"/>
  </si>
  <si>
    <t>자격증 보유자 건물 배정 현황</t>
  </si>
  <si>
    <t>자격증 정보 상세 &gt; 소속 프로젝트 현황</t>
    <phoneticPr fontId="1" type="noConversion"/>
  </si>
  <si>
    <t>자격증 정보 상세 &gt; 소속 사이트 현황</t>
    <phoneticPr fontId="1" type="noConversion"/>
  </si>
  <si>
    <t>자격증 정보 상세 &gt; 소속 건물 현황</t>
    <phoneticPr fontId="1" type="noConversion"/>
  </si>
  <si>
    <t>자격증 정보 상세 &gt; 소속 회사 현황</t>
    <phoneticPr fontId="1" type="noConversion"/>
  </si>
  <si>
    <t>자격증 기본 정보</t>
    <phoneticPr fontId="1" type="noConversion"/>
  </si>
  <si>
    <t>소속 프로젝트 현황</t>
    <phoneticPr fontId="1" type="noConversion"/>
  </si>
  <si>
    <t>소속 사이트 현황</t>
    <phoneticPr fontId="1" type="noConversion"/>
  </si>
  <si>
    <t>소속 건물 현황</t>
    <phoneticPr fontId="1" type="noConversion"/>
  </si>
  <si>
    <t>소속 회사 현황</t>
    <phoneticPr fontId="1" type="noConversion"/>
  </si>
  <si>
    <t>나</t>
    <phoneticPr fontId="1" type="noConversion"/>
  </si>
  <si>
    <t>건물별 층 현황</t>
    <phoneticPr fontId="1" type="noConversion"/>
  </si>
  <si>
    <t>층별 공간 현황</t>
    <phoneticPr fontId="1" type="noConversion"/>
  </si>
  <si>
    <t>공간별 설비 현황</t>
    <phoneticPr fontId="1" type="noConversion"/>
  </si>
  <si>
    <t>공간별 관제점 현황</t>
    <phoneticPr fontId="1" type="noConversion"/>
  </si>
  <si>
    <t>나</t>
    <phoneticPr fontId="1" type="noConversion"/>
  </si>
  <si>
    <t>설비별 관제점 현황</t>
    <phoneticPr fontId="1" type="noConversion"/>
  </si>
  <si>
    <t>14</t>
    <phoneticPr fontId="1" type="noConversion"/>
  </si>
  <si>
    <t>15</t>
  </si>
  <si>
    <t>16</t>
  </si>
  <si>
    <t>18</t>
  </si>
  <si>
    <t>IFC Product</t>
    <phoneticPr fontId="1" type="noConversion"/>
  </si>
  <si>
    <t>09</t>
    <phoneticPr fontId="1" type="noConversion"/>
  </si>
  <si>
    <t>10</t>
    <phoneticPr fontId="1" type="noConversion"/>
  </si>
  <si>
    <t>11</t>
    <phoneticPr fontId="1" type="noConversion"/>
  </si>
  <si>
    <t>12</t>
    <phoneticPr fontId="1" type="noConversion"/>
  </si>
  <si>
    <t>13</t>
    <phoneticPr fontId="1" type="noConversion"/>
  </si>
  <si>
    <t>14</t>
    <phoneticPr fontId="1" type="noConversion"/>
  </si>
  <si>
    <t>지역 연결</t>
    <phoneticPr fontId="1" type="noConversion"/>
  </si>
  <si>
    <t>지역 연결</t>
    <phoneticPr fontId="1" type="noConversion"/>
  </si>
  <si>
    <t>프로젝트 목록</t>
    <phoneticPr fontId="1" type="noConversion"/>
  </si>
  <si>
    <t>유현철</t>
    <phoneticPr fontId="1" type="noConversion"/>
  </si>
  <si>
    <t>00</t>
    <phoneticPr fontId="1" type="noConversion"/>
  </si>
  <si>
    <t>IN</t>
    <phoneticPr fontId="1" type="noConversion"/>
  </si>
  <si>
    <t>~ 2023.12.15</t>
    <phoneticPr fontId="1" type="noConversion"/>
  </si>
  <si>
    <t>PRJ</t>
    <phoneticPr fontId="1" type="noConversion"/>
  </si>
  <si>
    <t>사이트 정보</t>
    <phoneticPr fontId="1" type="noConversion"/>
  </si>
  <si>
    <t>01</t>
    <phoneticPr fontId="1" type="noConversion"/>
  </si>
  <si>
    <t>프로젝트 상세 &gt; 사이트 정보</t>
    <phoneticPr fontId="1" type="noConversion"/>
  </si>
  <si>
    <t>프로젝트 상세 &gt; 건물 정보</t>
    <phoneticPr fontId="1" type="noConversion"/>
  </si>
  <si>
    <t>VW</t>
    <phoneticPr fontId="1" type="noConversion"/>
  </si>
  <si>
    <t>프로젝트 상세 &gt; 회사 정보</t>
    <phoneticPr fontId="1" type="noConversion"/>
  </si>
  <si>
    <t>사용자 정보</t>
    <phoneticPr fontId="1" type="noConversion"/>
  </si>
  <si>
    <t>프로젝트 상세 &gt; 사용자 정보</t>
    <phoneticPr fontId="1" type="noConversion"/>
  </si>
  <si>
    <t>프로젝트 관리</t>
    <phoneticPr fontId="1" type="noConversion"/>
  </si>
  <si>
    <t>프로젝트 관리 전체적으로 BIM 관리와 통합하여 프로젝트로 분리</t>
    <phoneticPr fontId="1" type="noConversion"/>
  </si>
  <si>
    <t>공간 정보 상세</t>
    <phoneticPr fontId="1" type="noConversion"/>
  </si>
  <si>
    <t>공간 정보 등록</t>
    <phoneticPr fontId="1" type="noConversion"/>
  </si>
  <si>
    <t>공간 정보 수정</t>
    <phoneticPr fontId="1" type="noConversion"/>
  </si>
  <si>
    <t>지역 정보 상세</t>
    <phoneticPr fontId="1" type="noConversion"/>
  </si>
  <si>
    <t>지역 정보 등록</t>
    <phoneticPr fontId="1" type="noConversion"/>
  </si>
  <si>
    <t>지역 정보 수정</t>
    <phoneticPr fontId="1" type="noConversion"/>
  </si>
  <si>
    <t>건물 배정 그룹 정보 상세</t>
    <phoneticPr fontId="1" type="noConversion"/>
  </si>
  <si>
    <t>공간 정보
공간 BIM 연결 정보</t>
    <phoneticPr fontId="1" type="noConversion"/>
  </si>
  <si>
    <t>공간 정보 등록
공간 BIM 연결 정보</t>
    <phoneticPr fontId="1" type="noConversion"/>
  </si>
  <si>
    <t>지역 정보
지역 BIM 연결 정보</t>
    <phoneticPr fontId="1" type="noConversion"/>
  </si>
  <si>
    <t>지역 정보 등록
지역 BIM 연결 정보</t>
    <phoneticPr fontId="1" type="noConversion"/>
  </si>
  <si>
    <t>공간 정보 상세</t>
    <phoneticPr fontId="1" type="noConversion"/>
  </si>
  <si>
    <t>공간 정보 등록</t>
    <phoneticPr fontId="1" type="noConversion"/>
  </si>
  <si>
    <t>공간 정보 수정</t>
    <phoneticPr fontId="1" type="noConversion"/>
  </si>
  <si>
    <t>지역 정보 상세</t>
    <phoneticPr fontId="1" type="noConversion"/>
  </si>
  <si>
    <t>지역 정보 등록</t>
    <phoneticPr fontId="1" type="noConversion"/>
  </si>
  <si>
    <t>지역 정보 수정</t>
    <phoneticPr fontId="1" type="noConversion"/>
  </si>
  <si>
    <t>IfcBuilding 연결</t>
    <phoneticPr fontId="1" type="noConversion"/>
  </si>
  <si>
    <t>IfcBuilding 데이터 가져오기 &amp; 연결</t>
    <phoneticPr fontId="1" type="noConversion"/>
  </si>
  <si>
    <t>건물 서비스별 거점 상세</t>
  </si>
  <si>
    <t>건물 서비스별 거점 상세</t>
    <phoneticPr fontId="1" type="noConversion"/>
  </si>
  <si>
    <t>13</t>
    <phoneticPr fontId="1" type="noConversion"/>
  </si>
  <si>
    <t>14</t>
    <phoneticPr fontId="1" type="noConversion"/>
  </si>
  <si>
    <t>Ifc Class 매핑</t>
    <phoneticPr fontId="1" type="noConversion"/>
  </si>
  <si>
    <t>15</t>
    <phoneticPr fontId="1" type="noConversion"/>
  </si>
  <si>
    <t>16</t>
    <phoneticPr fontId="1" type="noConversion"/>
  </si>
  <si>
    <t>공간별 관제점 현황</t>
    <phoneticPr fontId="1" type="noConversion"/>
  </si>
  <si>
    <t>사이트별 지역 현황</t>
    <phoneticPr fontId="1" type="noConversion"/>
  </si>
  <si>
    <t>17</t>
    <phoneticPr fontId="1" type="noConversion"/>
  </si>
  <si>
    <t>19</t>
  </si>
  <si>
    <t>BIM 데이터 상세</t>
    <phoneticPr fontId="1" type="noConversion"/>
  </si>
  <si>
    <t>LS</t>
    <phoneticPr fontId="1" type="noConversion"/>
  </si>
  <si>
    <t>다중 회사 선택</t>
    <phoneticPr fontId="1" type="noConversion"/>
  </si>
  <si>
    <t>화사 정보 상세 &gt; 회사 기본 정보</t>
    <phoneticPr fontId="1" type="noConversion"/>
  </si>
  <si>
    <t>신상현</t>
    <phoneticPr fontId="1" type="noConversion"/>
  </si>
  <si>
    <t>~ 2023.12.29</t>
    <phoneticPr fontId="1" type="noConversion"/>
  </si>
  <si>
    <t>~ 2024.01.05</t>
    <phoneticPr fontId="1" type="noConversion"/>
  </si>
  <si>
    <t>공간 현황</t>
    <phoneticPr fontId="1" type="noConversion"/>
  </si>
  <si>
    <t>층 현황</t>
    <phoneticPr fontId="1" type="noConversion"/>
  </si>
  <si>
    <t>소속 프로젝트 현황</t>
    <phoneticPr fontId="1" type="noConversion"/>
  </si>
  <si>
    <t>소속 사이트 현황</t>
    <phoneticPr fontId="1" type="noConversion"/>
  </si>
  <si>
    <t>소속 건물 현황</t>
    <phoneticPr fontId="1" type="noConversion"/>
  </si>
  <si>
    <t>소속 그룹 현황</t>
    <phoneticPr fontId="1" type="noConversion"/>
  </si>
  <si>
    <t>담당 설비 현황</t>
    <phoneticPr fontId="1" type="noConversion"/>
  </si>
  <si>
    <t>자격증 현황</t>
    <phoneticPr fontId="1" type="noConversion"/>
  </si>
  <si>
    <t>프로젝트 기본 정보</t>
    <phoneticPr fontId="1" type="noConversion"/>
  </si>
  <si>
    <t>지역 현황</t>
    <phoneticPr fontId="1" type="noConversion"/>
  </si>
  <si>
    <t>공간 검색</t>
    <phoneticPr fontId="1" type="noConversion"/>
  </si>
  <si>
    <t>그룹 검색</t>
    <phoneticPr fontId="1" type="noConversion"/>
  </si>
  <si>
    <t>설비 검색</t>
    <phoneticPr fontId="1" type="noConversion"/>
  </si>
  <si>
    <t>관제점 검색</t>
    <phoneticPr fontId="1" type="noConversion"/>
  </si>
  <si>
    <t>11</t>
  </si>
  <si>
    <t>13</t>
  </si>
  <si>
    <t>14</t>
  </si>
  <si>
    <t>거점 검색</t>
    <phoneticPr fontId="1" type="noConversion"/>
  </si>
  <si>
    <t>서비스 검색</t>
    <phoneticPr fontId="1" type="noConversion"/>
  </si>
  <si>
    <t>라</t>
    <phoneticPr fontId="1" type="noConversion"/>
  </si>
  <si>
    <t>01</t>
    <phoneticPr fontId="1" type="noConversion"/>
  </si>
  <si>
    <t>다중 검색</t>
    <phoneticPr fontId="1" type="noConversion"/>
  </si>
  <si>
    <t>사이트 서비스 현황</t>
    <phoneticPr fontId="1" type="noConversion"/>
  </si>
  <si>
    <t>사이트 소속 사용자 현황</t>
    <phoneticPr fontId="1" type="noConversion"/>
  </si>
  <si>
    <t>사이트 소속 그룹 현황</t>
    <phoneticPr fontId="1" type="noConversion"/>
  </si>
  <si>
    <t>사이트 소속 회사 현황</t>
    <phoneticPr fontId="1" type="noConversion"/>
  </si>
  <si>
    <t>사이트 소속 건물 현황</t>
    <phoneticPr fontId="1" type="noConversion"/>
  </si>
  <si>
    <t>CMN</t>
    <phoneticPr fontId="1" type="noConversion"/>
  </si>
  <si>
    <t>다중 그룹 선택</t>
    <phoneticPr fontId="1" type="noConversion"/>
  </si>
  <si>
    <t>다중 사용자 선택</t>
    <phoneticPr fontId="1" type="noConversion"/>
  </si>
  <si>
    <t>02</t>
    <phoneticPr fontId="1" type="noConversion"/>
  </si>
  <si>
    <t>03</t>
    <phoneticPr fontId="1" type="noConversion"/>
  </si>
  <si>
    <t>사이트 BIM 정보 선택</t>
    <phoneticPr fontId="1" type="noConversion"/>
  </si>
  <si>
    <t>00</t>
    <phoneticPr fontId="1" type="noConversion"/>
  </si>
  <si>
    <t>ifc 공통 추출</t>
    <phoneticPr fontId="1" type="noConversion"/>
  </si>
  <si>
    <t>Status</t>
    <phoneticPr fontId="1" type="noConversion"/>
  </si>
  <si>
    <t>Pset_OOOOTypeCommon</t>
    <phoneticPr fontId="1" type="noConversion"/>
  </si>
  <si>
    <t>InstallationDate</t>
  </si>
  <si>
    <t>공통 속성</t>
    <phoneticPr fontId="1" type="noConversion"/>
  </si>
  <si>
    <t>상태</t>
    <phoneticPr fontId="1" type="noConversion"/>
  </si>
  <si>
    <t>설치일</t>
    <phoneticPr fontId="1" type="noConversion"/>
  </si>
  <si>
    <t>모델</t>
    <phoneticPr fontId="1" type="noConversion"/>
  </si>
  <si>
    <t>태그번호</t>
    <phoneticPr fontId="1" type="noConversion"/>
  </si>
  <si>
    <t>정격 전류</t>
    <phoneticPr fontId="1" type="noConversion"/>
  </si>
  <si>
    <t>파워</t>
    <phoneticPr fontId="1" type="noConversion"/>
  </si>
  <si>
    <t>길이</t>
    <phoneticPr fontId="1" type="noConversion"/>
  </si>
  <si>
    <t>전력 수요</t>
    <phoneticPr fontId="1" type="noConversion"/>
  </si>
  <si>
    <t>에너지원 (전기, 디젤…)</t>
    <phoneticPr fontId="1" type="noConversion"/>
  </si>
  <si>
    <t>에너지변환 효율</t>
    <phoneticPr fontId="1" type="noConversion"/>
  </si>
  <si>
    <t>포맷</t>
    <phoneticPr fontId="1" type="noConversion"/>
  </si>
  <si>
    <t>Text</t>
    <phoneticPr fontId="1" type="noConversion"/>
  </si>
  <si>
    <t>Date</t>
    <phoneticPr fontId="1" type="noConversion"/>
  </si>
  <si>
    <t>Real</t>
    <phoneticPr fontId="1" type="noConversion"/>
  </si>
  <si>
    <t>Double</t>
    <phoneticPr fontId="1" type="noConversion"/>
  </si>
  <si>
    <t>한글명</t>
    <phoneticPr fontId="1" type="noConversion"/>
  </si>
  <si>
    <t>InstallationDate</t>
    <phoneticPr fontId="1" type="noConversion"/>
  </si>
  <si>
    <t>정격 전압</t>
    <phoneticPr fontId="1" type="noConversion"/>
  </si>
  <si>
    <t>너비</t>
    <phoneticPr fontId="1" type="noConversion"/>
  </si>
  <si>
    <t>높이</t>
    <phoneticPr fontId="1" type="noConversion"/>
  </si>
  <si>
    <t>에너지 소비</t>
    <phoneticPr fontId="1" type="noConversion"/>
  </si>
  <si>
    <t>납품 승인일(납품일)</t>
    <phoneticPr fontId="1" type="noConversion"/>
  </si>
  <si>
    <t>운전시작일</t>
    <phoneticPr fontId="1" type="noConversion"/>
  </si>
  <si>
    <t>ManufacturingDate</t>
  </si>
  <si>
    <t>시리얼번호</t>
    <phoneticPr fontId="1" type="noConversion"/>
  </si>
  <si>
    <t>제조일</t>
    <phoneticPr fontId="1" type="noConversion"/>
  </si>
  <si>
    <t>ModelLabel</t>
  </si>
  <si>
    <t>Manufacturer</t>
  </si>
  <si>
    <t>제조사</t>
    <phoneticPr fontId="1" type="noConversion"/>
  </si>
  <si>
    <t>생산년도</t>
    <phoneticPr fontId="1" type="noConversion"/>
  </si>
  <si>
    <t>WarrantyStartDate</t>
  </si>
  <si>
    <t>보증시작일</t>
    <phoneticPr fontId="1" type="noConversion"/>
  </si>
  <si>
    <t>보증기간</t>
    <phoneticPr fontId="1" type="noConversion"/>
  </si>
  <si>
    <t>장비번호</t>
    <phoneticPr fontId="1" type="noConversion"/>
  </si>
  <si>
    <t>Pset_Warranty</t>
    <phoneticPr fontId="1" type="noConversion"/>
  </si>
  <si>
    <t>기본정보</t>
    <phoneticPr fontId="1" type="noConversion"/>
  </si>
  <si>
    <t>VW</t>
    <phoneticPr fontId="1" type="noConversion"/>
  </si>
  <si>
    <t>BIM 모델(IFC) 정보</t>
    <phoneticPr fontId="1" type="noConversion"/>
  </si>
  <si>
    <t>01</t>
    <phoneticPr fontId="1" type="noConversion"/>
  </si>
  <si>
    <t>03</t>
    <phoneticPr fontId="1" type="noConversion"/>
  </si>
  <si>
    <t>04</t>
    <phoneticPr fontId="1" type="noConversion"/>
  </si>
  <si>
    <t>설비 작업 이력</t>
    <phoneticPr fontId="1" type="noConversion"/>
  </si>
  <si>
    <t>담당 그룹 정보</t>
    <phoneticPr fontId="1" type="noConversion"/>
  </si>
  <si>
    <t>02</t>
    <phoneticPr fontId="1" type="noConversion"/>
  </si>
  <si>
    <t>연결 관제점</t>
    <phoneticPr fontId="1" type="noConversion"/>
  </si>
  <si>
    <t>연결 관제점 목록</t>
    <phoneticPr fontId="1" type="noConversion"/>
  </si>
  <si>
    <t>mm</t>
    <phoneticPr fontId="1" type="noConversion"/>
  </si>
  <si>
    <t>m</t>
    <phoneticPr fontId="1" type="noConversion"/>
  </si>
  <si>
    <t xml:space="preserve">cm </t>
    <phoneticPr fontId="1" type="noConversion"/>
  </si>
  <si>
    <t>J</t>
    <phoneticPr fontId="1" type="noConversion"/>
  </si>
  <si>
    <t>KWh</t>
    <phoneticPr fontId="1" type="noConversion"/>
  </si>
  <si>
    <t>Wh</t>
    <phoneticPr fontId="1" type="noConversion"/>
  </si>
  <si>
    <t>cal</t>
    <phoneticPr fontId="1" type="noConversion"/>
  </si>
  <si>
    <t>kcal</t>
    <phoneticPr fontId="1" type="noConversion"/>
  </si>
  <si>
    <t>W</t>
    <phoneticPr fontId="1" type="noConversion"/>
  </si>
  <si>
    <t>KW</t>
    <phoneticPr fontId="1" type="noConversion"/>
  </si>
  <si>
    <t>%</t>
    <phoneticPr fontId="1" type="noConversion"/>
  </si>
  <si>
    <t>W</t>
    <phoneticPr fontId="1" type="noConversion"/>
  </si>
  <si>
    <t>V</t>
    <phoneticPr fontId="1" type="noConversion"/>
  </si>
  <si>
    <t>mA</t>
  </si>
  <si>
    <t>kA</t>
  </si>
  <si>
    <t>MA</t>
  </si>
  <si>
    <t>A</t>
    <phoneticPr fontId="1" type="noConversion"/>
  </si>
  <si>
    <t>표준 설비 검색</t>
    <phoneticPr fontId="1" type="noConversion"/>
  </si>
  <si>
    <t>다중 설비 선택</t>
    <phoneticPr fontId="1" type="noConversion"/>
  </si>
  <si>
    <t>다중 관제점 선택</t>
    <phoneticPr fontId="1" type="noConversion"/>
  </si>
  <si>
    <t>AssetIdentifier</t>
    <phoneticPr fontId="1" type="noConversion"/>
  </si>
  <si>
    <t>Pset_ConstructionOccurence</t>
    <phoneticPr fontId="1" type="noConversion"/>
  </si>
  <si>
    <t>ModelNumber</t>
    <phoneticPr fontId="1" type="noConversion"/>
  </si>
  <si>
    <t>Pset_ManufacturerOccurrence</t>
    <phoneticPr fontId="1" type="noConversion"/>
  </si>
  <si>
    <t>SerialNumber</t>
    <phoneticPr fontId="1" type="noConversion"/>
  </si>
  <si>
    <t>Pset_ManufacturerTypeInformation</t>
    <phoneticPr fontId="1" type="noConversion"/>
  </si>
  <si>
    <t>ProductionYear</t>
    <phoneticPr fontId="1" type="noConversion"/>
  </si>
  <si>
    <t>TagNumber</t>
    <phoneticPr fontId="1" type="noConversion"/>
  </si>
  <si>
    <t>AcceptanceDate</t>
    <phoneticPr fontId="1" type="noConversion"/>
  </si>
  <si>
    <t>PutIntoOperationDate</t>
    <phoneticPr fontId="1" type="noConversion"/>
  </si>
  <si>
    <t>Pset_InstallationOccurrence</t>
    <phoneticPr fontId="1" type="noConversion"/>
  </si>
  <si>
    <t>WarrantyPeriod</t>
    <phoneticPr fontId="1" type="noConversion"/>
  </si>
  <si>
    <t>EnergySourceLabel</t>
    <phoneticPr fontId="1" type="noConversion"/>
  </si>
  <si>
    <t>µA</t>
    <phoneticPr fontId="1" type="noConversion"/>
  </si>
  <si>
    <t>Pset_EnergyRequirements</t>
    <phoneticPr fontId="1" type="noConversion"/>
  </si>
  <si>
    <t>EnergyConsumption</t>
    <phoneticPr fontId="1" type="noConversion"/>
  </si>
  <si>
    <t>PowerDemand</t>
    <phoneticPr fontId="1" type="noConversion"/>
  </si>
  <si>
    <t>EnergyConversionEfficiency</t>
    <phoneticPr fontId="1" type="noConversion"/>
  </si>
  <si>
    <t>Pset_ElectricalDeviceCommon</t>
    <phoneticPr fontId="1" type="noConversion"/>
  </si>
  <si>
    <t>RatedCurrent</t>
    <phoneticPr fontId="1" type="noConversion"/>
  </si>
  <si>
    <t>RatedVoltage</t>
    <phoneticPr fontId="1" type="noConversion"/>
  </si>
  <si>
    <t>Power</t>
    <phoneticPr fontId="1" type="noConversion"/>
  </si>
  <si>
    <t>Pset_ElementSize</t>
    <phoneticPr fontId="1" type="noConversion"/>
  </si>
  <si>
    <t>NominalLength</t>
    <phoneticPr fontId="1" type="noConversion"/>
  </si>
  <si>
    <t>NominalWidth</t>
    <phoneticPr fontId="1" type="noConversion"/>
  </si>
  <si>
    <t>NominalHeight</t>
    <phoneticPr fontId="1" type="noConversion"/>
  </si>
  <si>
    <t>~ 2024.01.12</t>
    <phoneticPr fontId="1" type="noConversion"/>
  </si>
  <si>
    <t>다중 회사 선택</t>
    <phoneticPr fontId="1" type="noConversion"/>
  </si>
  <si>
    <t>BIM 모델(IFC) 정보</t>
    <phoneticPr fontId="1" type="noConversion"/>
  </si>
  <si>
    <t>연결 설비</t>
    <phoneticPr fontId="1" type="noConversion"/>
  </si>
  <si>
    <t>01</t>
    <phoneticPr fontId="1" type="noConversion"/>
  </si>
  <si>
    <t>02</t>
    <phoneticPr fontId="1" type="noConversion"/>
  </si>
  <si>
    <t>관제점 작업 이력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</si>
</sst>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mm&quot;월&quot;\ dd&quot;일&quot;"/>
    <numFmt numFmtId="177" formatCode="0.0"/>
  </numFmts>
  <fonts count="119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u/>
      <sz val="11"/>
      <color theme="10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0"/>
      <color theme="0"/>
      <name val="맑은 고딕"/>
      <family val="3"/>
      <charset val="129"/>
      <scheme val="minor"/>
    </font>
    <font>
      <sz val="10"/>
      <color rgb="FF7030A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u/>
      <sz val="10"/>
      <color theme="10"/>
      <name val="맑은 고딕"/>
      <family val="3"/>
      <charset val="129"/>
    </font>
    <font>
      <sz val="11"/>
      <name val="돋움"/>
      <family val="3"/>
      <charset val="129"/>
    </font>
    <font>
      <sz val="10"/>
      <name val="돋움"/>
      <family val="3"/>
      <charset val="129"/>
    </font>
    <font>
      <u/>
      <sz val="11"/>
      <color theme="10"/>
      <name val="돋움"/>
      <family val="3"/>
      <charset val="129"/>
    </font>
    <font>
      <sz val="11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0"/>
      <name val="맑은 고딕"/>
      <family val="2"/>
      <charset val="129"/>
      <scheme val="minor"/>
    </font>
    <font>
      <u/>
      <sz val="9"/>
      <color theme="10"/>
      <name val="맑은 고딕"/>
      <family val="3"/>
      <charset val="129"/>
    </font>
    <font>
      <sz val="9"/>
      <color theme="1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strike/>
      <sz val="10"/>
      <color theme="0" tint="-0.499984740745262"/>
      <name val="맑은 고딕"/>
      <family val="3"/>
      <charset val="129"/>
      <scheme val="minor"/>
    </font>
    <font>
      <strike/>
      <sz val="10"/>
      <color theme="0" tint="-0.499984740745262"/>
      <name val="맑은 고딕"/>
      <family val="2"/>
      <charset val="129"/>
      <scheme val="minor"/>
    </font>
    <font>
      <sz val="10"/>
      <color rgb="FF00B0F0"/>
      <name val="맑은 고딕"/>
      <family val="3"/>
      <charset val="129"/>
      <scheme val="minor"/>
    </font>
    <font>
      <sz val="10"/>
      <color rgb="FFFF0000"/>
      <name val="맑은 고딕"/>
      <family val="2"/>
      <charset val="129"/>
      <scheme val="minor"/>
    </font>
    <font>
      <sz val="8"/>
      <name val="돋움"/>
      <family val="3"/>
      <charset val="129"/>
    </font>
    <font>
      <sz val="9"/>
      <color theme="1"/>
      <name val="맑은 고딕"/>
      <family val="2"/>
      <charset val="129"/>
      <scheme val="minor"/>
    </font>
    <font>
      <sz val="9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rgb="FF00B050"/>
      <name val="맑은 고딕"/>
      <family val="3"/>
      <charset val="129"/>
      <scheme val="minor"/>
    </font>
    <font>
      <b/>
      <sz val="11"/>
      <color theme="0" tint="-0.499984740745262"/>
      <name val="맑은 고딕"/>
      <family val="3"/>
      <charset val="129"/>
      <scheme val="minor"/>
    </font>
    <font>
      <b/>
      <sz val="9"/>
      <color theme="0"/>
      <name val="맑은 고딕"/>
      <family val="2"/>
      <charset val="129"/>
      <scheme val="minor"/>
    </font>
    <font>
      <b/>
      <sz val="9"/>
      <color theme="0"/>
      <name val="맑은 고딕"/>
      <family val="3"/>
      <charset val="129"/>
      <scheme val="minor"/>
    </font>
    <font>
      <sz val="8"/>
      <color theme="1"/>
      <name val="맑은 고딕"/>
      <family val="2"/>
      <charset val="129"/>
      <scheme val="minor"/>
    </font>
    <font>
      <sz val="8"/>
      <color theme="1"/>
      <name val="맑은 고딕"/>
      <family val="3"/>
      <charset val="129"/>
      <scheme val="minor"/>
    </font>
    <font>
      <sz val="9"/>
      <color rgb="FF00B0F0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  <font>
      <b/>
      <sz val="48"/>
      <color theme="1"/>
      <name val="맑은 고딕"/>
      <family val="3"/>
      <charset val="129"/>
      <scheme val="minor"/>
    </font>
    <font>
      <sz val="10"/>
      <color theme="0"/>
      <name val="맑은 고딕"/>
      <family val="2"/>
      <charset val="129"/>
      <scheme val="minor"/>
    </font>
    <font>
      <sz val="10"/>
      <color rgb="FFFF0000"/>
      <name val="돋움"/>
      <family val="3"/>
      <charset val="129"/>
    </font>
    <font>
      <b/>
      <sz val="10"/>
      <name val="돋움"/>
      <family val="3"/>
      <charset val="129"/>
    </font>
    <font>
      <b/>
      <sz val="11"/>
      <color rgb="FF00B0F0"/>
      <name val="맑은 고딕"/>
      <family val="3"/>
      <charset val="129"/>
      <scheme val="minor"/>
    </font>
    <font>
      <sz val="9"/>
      <color rgb="FF00B050"/>
      <name val="맑은 고딕"/>
      <family val="3"/>
      <charset val="129"/>
      <scheme val="minor"/>
    </font>
    <font>
      <sz val="9"/>
      <color rgb="FFFF0000"/>
      <name val="맑은 고딕"/>
      <family val="3"/>
      <charset val="129"/>
      <scheme val="minor"/>
    </font>
    <font>
      <b/>
      <sz val="9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11"/>
      <color rgb="FF000000"/>
      <name val="돋움"/>
      <family val="3"/>
      <charset val="129"/>
    </font>
    <font>
      <sz val="11"/>
      <color rgb="FF000000"/>
      <name val="Times New Roman"/>
      <family val="1"/>
    </font>
    <font>
      <b/>
      <sz val="12"/>
      <color rgb="FF000000"/>
      <name val="Times New Roman"/>
      <family val="1"/>
    </font>
    <font>
      <b/>
      <sz val="12"/>
      <color rgb="FF000000"/>
      <name val="맑은 고딕"/>
      <family val="1"/>
      <charset val="129"/>
    </font>
    <font>
      <b/>
      <sz val="10"/>
      <color theme="1" tint="0.34998626667073579"/>
      <name val="Times New Roman"/>
      <family val="1"/>
    </font>
    <font>
      <sz val="10"/>
      <color theme="1" tint="0.34998626667073579"/>
      <name val="Times New Roman"/>
      <family val="1"/>
    </font>
    <font>
      <b/>
      <sz val="10"/>
      <name val="맑은 고딕"/>
      <family val="3"/>
      <charset val="129"/>
    </font>
    <font>
      <b/>
      <sz val="10"/>
      <name val="Times New Roman"/>
      <family val="1"/>
    </font>
    <font>
      <sz val="10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u/>
      <sz val="14"/>
      <color rgb="FF000000"/>
      <name val="Times New Roman"/>
      <family val="1"/>
    </font>
    <font>
      <b/>
      <u/>
      <sz val="14"/>
      <color rgb="FF000000"/>
      <name val="맑은 고딕"/>
      <family val="3"/>
      <charset val="129"/>
    </font>
    <font>
      <b/>
      <sz val="11"/>
      <color rgb="FF000000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sz val="11"/>
      <color theme="1"/>
      <name val="Times New Roman"/>
      <family val="1"/>
    </font>
    <font>
      <b/>
      <sz val="28"/>
      <color rgb="FF000000"/>
      <name val="맑은 고딕"/>
      <family val="1"/>
      <charset val="129"/>
    </font>
    <font>
      <b/>
      <sz val="28"/>
      <color rgb="FF000000"/>
      <name val="Times New Roman"/>
      <family val="1"/>
    </font>
    <font>
      <b/>
      <sz val="14"/>
      <color theme="1" tint="4.9989318521683403E-2"/>
      <name val="Times New Roman"/>
      <family val="1"/>
    </font>
    <font>
      <sz val="14"/>
      <color rgb="FF000000"/>
      <name val="Times New Roman"/>
      <family val="1"/>
    </font>
    <font>
      <b/>
      <sz val="14"/>
      <color rgb="FF000000"/>
      <name val="Arial Unicode MS"/>
      <family val="1"/>
      <charset val="129"/>
    </font>
    <font>
      <b/>
      <sz val="18"/>
      <color theme="1"/>
      <name val="Times New Roman"/>
      <family val="1"/>
    </font>
    <font>
      <b/>
      <sz val="12"/>
      <color theme="1"/>
      <name val="Times New Roman"/>
      <family val="1"/>
    </font>
    <font>
      <sz val="9"/>
      <color rgb="FF0070C0"/>
      <name val="맑은 고딕"/>
      <family val="3"/>
      <charset val="129"/>
      <scheme val="minor"/>
    </font>
    <font>
      <u/>
      <sz val="9"/>
      <color rgb="FF0000FF"/>
      <name val="맑은 고딕"/>
      <family val="3"/>
      <charset val="129"/>
    </font>
    <font>
      <sz val="9"/>
      <color theme="0" tint="-0.34998626667073579"/>
      <name val="맑은 고딕"/>
      <family val="3"/>
      <charset val="129"/>
      <scheme val="minor"/>
    </font>
    <font>
      <sz val="8"/>
      <color theme="0" tint="-0.34998626667073579"/>
      <name val="맑은 고딕"/>
      <family val="3"/>
      <charset val="129"/>
      <scheme val="minor"/>
    </font>
    <font>
      <u/>
      <sz val="9"/>
      <color theme="0" tint="-0.34998626667073579"/>
      <name val="맑은 고딕"/>
      <family val="3"/>
      <charset val="129"/>
    </font>
    <font>
      <sz val="9"/>
      <color rgb="FF000000"/>
      <name val="맑은 고딕"/>
      <family val="3"/>
      <charset val="129"/>
      <scheme val="minor"/>
    </font>
    <font>
      <sz val="9"/>
      <color rgb="FF000000"/>
      <name val="맑은 고딕"/>
      <family val="3"/>
      <charset val="129"/>
    </font>
    <font>
      <sz val="8"/>
      <color rgb="FF000000"/>
      <name val="맑은 고딕"/>
      <family val="3"/>
      <charset val="129"/>
      <scheme val="minor"/>
    </font>
    <font>
      <sz val="9"/>
      <color theme="0" tint="-0.249977111117893"/>
      <name val="맑은 고딕"/>
      <family val="3"/>
      <charset val="129"/>
      <scheme val="minor"/>
    </font>
    <font>
      <sz val="9"/>
      <color rgb="FF47CFFF"/>
      <name val="맑은 고딕"/>
      <family val="3"/>
      <charset val="129"/>
      <scheme val="minor"/>
    </font>
    <font>
      <sz val="9"/>
      <color theme="0" tint="-0.34998626667073579"/>
      <name val="맑은 고딕"/>
      <family val="3"/>
      <charset val="129"/>
    </font>
    <font>
      <u/>
      <sz val="9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sz val="9"/>
      <color theme="10"/>
      <name val="맑은 고딕"/>
      <family val="3"/>
      <charset val="129"/>
    </font>
    <font>
      <sz val="9"/>
      <color rgb="FF0000FF"/>
      <name val="맑은 고딕"/>
      <family val="3"/>
      <charset val="129"/>
    </font>
    <font>
      <sz val="9"/>
      <color rgb="FFFF0000"/>
      <name val="맑은 고딕"/>
      <family val="3"/>
      <charset val="129"/>
    </font>
    <font>
      <sz val="9"/>
      <color rgb="FF0421FA"/>
      <name val="맑은 고딕"/>
      <family val="3"/>
      <charset val="129"/>
    </font>
    <font>
      <b/>
      <sz val="9"/>
      <color rgb="FF7030A0"/>
      <name val="굴림체"/>
      <family val="3"/>
      <charset val="129"/>
    </font>
    <font>
      <b/>
      <sz val="30"/>
      <color theme="1"/>
      <name val="맑은 고딕"/>
      <family val="3"/>
      <charset val="129"/>
      <scheme val="minor"/>
    </font>
    <font>
      <b/>
      <sz val="9"/>
      <color rgb="FF7030A0"/>
      <name val="맑은 고딕"/>
      <family val="3"/>
      <charset val="129"/>
      <scheme val="major"/>
    </font>
    <font>
      <i/>
      <strike/>
      <sz val="9"/>
      <name val="맑은 고딕"/>
      <family val="3"/>
      <charset val="129"/>
      <scheme val="minor"/>
    </font>
    <font>
      <i/>
      <strike/>
      <sz val="9"/>
      <color rgb="FF7030A0"/>
      <name val="맑은 고딕"/>
      <family val="3"/>
      <charset val="129"/>
      <scheme val="major"/>
    </font>
    <font>
      <i/>
      <strike/>
      <sz val="9"/>
      <color theme="1"/>
      <name val="맑은 고딕"/>
      <family val="3"/>
      <charset val="129"/>
      <scheme val="minor"/>
    </font>
    <font>
      <i/>
      <strike/>
      <sz val="8"/>
      <color theme="1"/>
      <name val="맑은 고딕"/>
      <family val="3"/>
      <charset val="129"/>
      <scheme val="minor"/>
    </font>
    <font>
      <i/>
      <strike/>
      <u/>
      <sz val="9"/>
      <color rgb="FF0000FF"/>
      <name val="맑은 고딕"/>
      <family val="3"/>
      <charset val="129"/>
    </font>
    <font>
      <i/>
      <strike/>
      <sz val="9"/>
      <color rgb="FF0000FF"/>
      <name val="맑은 고딕"/>
      <family val="3"/>
      <charset val="129"/>
    </font>
    <font>
      <i/>
      <strike/>
      <sz val="9"/>
      <color theme="1"/>
      <name val="맑은 고딕"/>
      <family val="3"/>
      <charset val="129"/>
    </font>
    <font>
      <i/>
      <strike/>
      <sz val="9"/>
      <color theme="10"/>
      <name val="맑은 고딕"/>
      <family val="3"/>
      <charset val="129"/>
    </font>
    <font>
      <strike/>
      <sz val="9"/>
      <color theme="1"/>
      <name val="맑은 고딕"/>
      <family val="3"/>
      <charset val="129"/>
      <scheme val="minor"/>
    </font>
    <font>
      <b/>
      <strike/>
      <sz val="9"/>
      <color theme="1"/>
      <name val="맑은 고딕"/>
      <family val="3"/>
      <charset val="129"/>
      <scheme val="major"/>
    </font>
    <font>
      <strike/>
      <sz val="8"/>
      <color theme="1"/>
      <name val="맑은 고딕"/>
      <family val="3"/>
      <charset val="129"/>
      <scheme val="minor"/>
    </font>
    <font>
      <strike/>
      <u/>
      <sz val="9"/>
      <color theme="1"/>
      <name val="맑은 고딕"/>
      <family val="3"/>
      <charset val="129"/>
    </font>
    <font>
      <strike/>
      <sz val="9"/>
      <color theme="1"/>
      <name val="맑은 고딕"/>
      <family val="3"/>
      <charset val="129"/>
    </font>
    <font>
      <strike/>
      <sz val="9"/>
      <name val="맑은 고딕"/>
      <family val="3"/>
      <charset val="129"/>
      <scheme val="minor"/>
    </font>
    <font>
      <b/>
      <strike/>
      <sz val="9"/>
      <color rgb="FF7030A0"/>
      <name val="맑은 고딕"/>
      <family val="3"/>
      <charset val="129"/>
      <scheme val="major"/>
    </font>
    <font>
      <strike/>
      <u/>
      <sz val="9"/>
      <color rgb="FF0000FF"/>
      <name val="맑은 고딕"/>
      <family val="3"/>
      <charset val="129"/>
    </font>
    <font>
      <strike/>
      <sz val="9"/>
      <color rgb="FF0000FF"/>
      <name val="맑은 고딕"/>
      <family val="3"/>
      <charset val="129"/>
    </font>
    <font>
      <strike/>
      <sz val="9"/>
      <color theme="10"/>
      <name val="맑은 고딕"/>
      <family val="3"/>
      <charset val="129"/>
    </font>
    <font>
      <b/>
      <strike/>
      <sz val="9"/>
      <name val="맑은 고딕"/>
      <family val="3"/>
      <charset val="129"/>
      <scheme val="minor"/>
    </font>
    <font>
      <strike/>
      <u/>
      <sz val="9"/>
      <color theme="10"/>
      <name val="맑은 고딕"/>
      <family val="3"/>
      <charset val="129"/>
    </font>
    <font>
      <strike/>
      <sz val="9"/>
      <color rgb="FF0421FA"/>
      <name val="맑은 고딕"/>
      <family val="3"/>
      <charset val="129"/>
    </font>
    <font>
      <i/>
      <strike/>
      <sz val="11"/>
      <color theme="1"/>
      <name val="맑은 고딕"/>
      <family val="3"/>
      <charset val="129"/>
      <scheme val="minor"/>
    </font>
    <font>
      <b/>
      <i/>
      <strike/>
      <sz val="9"/>
      <color rgb="FF7030A0"/>
      <name val="맑은 고딕"/>
      <family val="3"/>
      <charset val="129"/>
      <scheme val="major"/>
    </font>
    <font>
      <b/>
      <i/>
      <strike/>
      <sz val="9"/>
      <name val="맑은 고딕"/>
      <family val="3"/>
      <charset val="129"/>
      <scheme val="minor"/>
    </font>
    <font>
      <i/>
      <strike/>
      <u/>
      <sz val="9"/>
      <color theme="10"/>
      <name val="맑은 고딕"/>
      <family val="3"/>
      <charset val="129"/>
    </font>
    <font>
      <sz val="11"/>
      <color theme="1"/>
      <name val="맑은 고딕"/>
      <family val="3"/>
      <charset val="129"/>
      <scheme val="major"/>
    </font>
    <font>
      <sz val="11"/>
      <color rgb="FF111111"/>
      <name val="맑은 고딕"/>
      <family val="3"/>
      <charset val="129"/>
      <scheme val="major"/>
    </font>
    <font>
      <sz val="11"/>
      <color rgb="FF333333"/>
      <name val="맑은 고딕"/>
      <family val="3"/>
      <charset val="129"/>
      <scheme val="major"/>
    </font>
  </fonts>
  <fills count="2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8646"/>
        <bgColor indexed="64"/>
      </patternFill>
    </fill>
    <fill>
      <patternFill patternType="solid">
        <fgColor rgb="FF72AF2F"/>
        <bgColor indexed="64"/>
      </patternFill>
    </fill>
    <fill>
      <patternFill patternType="solid">
        <fgColor rgb="FF4A8101"/>
        <bgColor indexed="64"/>
      </patternFill>
    </fill>
    <fill>
      <patternFill patternType="solid">
        <fgColor rgb="FF002A7E"/>
        <bgColor indexed="64"/>
      </patternFill>
    </fill>
    <fill>
      <patternFill patternType="solid">
        <fgColor rgb="FF006BB4"/>
        <bgColor indexed="64"/>
      </patternFill>
    </fill>
    <fill>
      <patternFill patternType="solid">
        <fgColor rgb="FF875DFF"/>
        <bgColor indexed="64"/>
      </patternFill>
    </fill>
    <fill>
      <patternFill patternType="solid">
        <fgColor rgb="FF6316FE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</fills>
  <borders count="7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medium">
        <color theme="1" tint="4.9989318521683403E-2"/>
      </bottom>
      <diagonal/>
    </border>
    <border>
      <left/>
      <right/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ck">
        <color auto="1"/>
      </left>
      <right/>
      <top/>
      <bottom/>
      <diagonal/>
    </border>
  </borders>
  <cellStyleXfs count="13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top"/>
      <protection locked="0"/>
    </xf>
    <xf numFmtId="0" fontId="12" fillId="0" borderId="0"/>
    <xf numFmtId="0" fontId="12" fillId="0" borderId="0"/>
    <xf numFmtId="0" fontId="14" fillId="0" borderId="0" applyNumberFormat="0" applyFill="0" applyBorder="0" applyAlignment="0" applyProtection="0"/>
    <xf numFmtId="0" fontId="12" fillId="0" borderId="0">
      <alignment vertical="center"/>
    </xf>
    <xf numFmtId="0" fontId="12" fillId="0" borderId="0"/>
    <xf numFmtId="0" fontId="12" fillId="0" borderId="0">
      <alignment vertical="center"/>
    </xf>
    <xf numFmtId="0" fontId="12" fillId="0" borderId="0"/>
    <xf numFmtId="0" fontId="39" fillId="0" borderId="0"/>
    <xf numFmtId="0" fontId="49" fillId="0" borderId="0"/>
    <xf numFmtId="0" fontId="49" fillId="0" borderId="0"/>
    <xf numFmtId="0" fontId="29" fillId="0" borderId="0">
      <alignment vertical="center"/>
    </xf>
  </cellStyleXfs>
  <cellXfs count="784">
    <xf numFmtId="0" fontId="0" fillId="0" borderId="0" xfId="0">
      <alignment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top" wrapText="1"/>
    </xf>
    <xf numFmtId="0" fontId="9" fillId="0" borderId="1" xfId="0" applyFont="1" applyBorder="1" applyAlignment="1">
      <alignment vertical="center" wrapText="1"/>
    </xf>
    <xf numFmtId="0" fontId="9" fillId="0" borderId="11" xfId="0" applyFont="1" applyBorder="1" applyAlignment="1">
      <alignment vertical="center" wrapText="1"/>
    </xf>
    <xf numFmtId="0" fontId="3" fillId="0" borderId="11" xfId="0" applyFont="1" applyBorder="1" applyAlignment="1">
      <alignment horizontal="left" vertical="top" wrapText="1"/>
    </xf>
    <xf numFmtId="0" fontId="2" fillId="0" borderId="1" xfId="0" applyFont="1" applyBorder="1">
      <alignment vertical="center"/>
    </xf>
    <xf numFmtId="0" fontId="2" fillId="0" borderId="15" xfId="0" applyFont="1" applyBorder="1">
      <alignment vertical="center"/>
    </xf>
    <xf numFmtId="0" fontId="2" fillId="0" borderId="16" xfId="0" applyFont="1" applyBorder="1">
      <alignment vertical="center"/>
    </xf>
    <xf numFmtId="0" fontId="2" fillId="0" borderId="17" xfId="0" applyFont="1" applyBorder="1">
      <alignment vertical="center"/>
    </xf>
    <xf numFmtId="0" fontId="3" fillId="0" borderId="1" xfId="0" applyFont="1" applyBorder="1" applyAlignment="1">
      <alignment horizontal="left" vertical="top" wrapText="1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>
      <alignment vertical="center"/>
    </xf>
    <xf numFmtId="0" fontId="3" fillId="0" borderId="1" xfId="0" applyFont="1" applyBorder="1" applyAlignment="1">
      <alignment horizontal="center" vertical="center"/>
    </xf>
    <xf numFmtId="0" fontId="6" fillId="0" borderId="0" xfId="0" applyFont="1">
      <alignment vertical="center"/>
    </xf>
    <xf numFmtId="0" fontId="2" fillId="0" borderId="19" xfId="0" applyFont="1" applyBorder="1">
      <alignment vertical="center"/>
    </xf>
    <xf numFmtId="0" fontId="2" fillId="0" borderId="19" xfId="0" applyFont="1" applyBorder="1" applyAlignment="1">
      <alignment horizontal="center" vertical="center"/>
    </xf>
    <xf numFmtId="0" fontId="11" fillId="0" borderId="5" xfId="1" applyFont="1" applyBorder="1" applyAlignment="1" applyProtection="1">
      <alignment vertical="center"/>
    </xf>
    <xf numFmtId="0" fontId="3" fillId="0" borderId="5" xfId="0" applyFont="1" applyBorder="1">
      <alignment vertical="center"/>
    </xf>
    <xf numFmtId="0" fontId="3" fillId="0" borderId="6" xfId="0" applyFont="1" applyBorder="1">
      <alignment vertical="center"/>
    </xf>
    <xf numFmtId="0" fontId="3" fillId="0" borderId="6" xfId="0" applyFont="1" applyBorder="1" applyAlignment="1">
      <alignment horizontal="center" vertical="center"/>
    </xf>
    <xf numFmtId="0" fontId="3" fillId="0" borderId="18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10" fillId="0" borderId="6" xfId="0" applyFont="1" applyBorder="1" applyAlignment="1">
      <alignment horizontal="center" vertical="center"/>
    </xf>
    <xf numFmtId="0" fontId="13" fillId="2" borderId="20" xfId="2" applyFont="1" applyFill="1" applyBorder="1" applyAlignment="1">
      <alignment horizontal="center" vertical="center"/>
    </xf>
    <xf numFmtId="0" fontId="13" fillId="2" borderId="21" xfId="2" applyFont="1" applyFill="1" applyBorder="1" applyAlignment="1">
      <alignment horizontal="center" vertical="center"/>
    </xf>
    <xf numFmtId="0" fontId="13" fillId="2" borderId="22" xfId="2" applyFont="1" applyFill="1" applyBorder="1" applyAlignment="1">
      <alignment horizontal="center" vertical="center"/>
    </xf>
    <xf numFmtId="0" fontId="13" fillId="2" borderId="23" xfId="2" applyFont="1" applyFill="1" applyBorder="1" applyAlignment="1">
      <alignment horizontal="center" vertical="center"/>
    </xf>
    <xf numFmtId="0" fontId="13" fillId="0" borderId="24" xfId="2" applyFont="1" applyBorder="1" applyAlignment="1">
      <alignment horizontal="center" vertical="center"/>
    </xf>
    <xf numFmtId="0" fontId="13" fillId="2" borderId="25" xfId="2" applyFont="1" applyFill="1" applyBorder="1" applyAlignment="1">
      <alignment horizontal="center" vertical="center"/>
    </xf>
    <xf numFmtId="0" fontId="13" fillId="0" borderId="26" xfId="2" applyFont="1" applyBorder="1" applyAlignment="1">
      <alignment horizontal="center" vertical="center"/>
    </xf>
    <xf numFmtId="0" fontId="13" fillId="2" borderId="27" xfId="2" applyFont="1" applyFill="1" applyBorder="1" applyAlignment="1">
      <alignment horizontal="center" vertical="center"/>
    </xf>
    <xf numFmtId="0" fontId="13" fillId="2" borderId="28" xfId="2" applyFont="1" applyFill="1" applyBorder="1" applyAlignment="1">
      <alignment horizontal="center" vertical="center"/>
    </xf>
    <xf numFmtId="0" fontId="13" fillId="2" borderId="30" xfId="2" applyFont="1" applyFill="1" applyBorder="1" applyAlignment="1">
      <alignment horizontal="center" vertical="center"/>
    </xf>
    <xf numFmtId="0" fontId="13" fillId="0" borderId="31" xfId="2" applyFont="1" applyBorder="1" applyAlignment="1">
      <alignment horizontal="center" vertical="center"/>
    </xf>
    <xf numFmtId="0" fontId="13" fillId="0" borderId="29" xfId="2" applyFont="1" applyBorder="1" applyAlignment="1">
      <alignment horizontal="center" vertical="center"/>
    </xf>
    <xf numFmtId="0" fontId="13" fillId="0" borderId="32" xfId="2" applyFont="1" applyBorder="1" applyAlignment="1">
      <alignment horizontal="center" vertical="center"/>
    </xf>
    <xf numFmtId="0" fontId="13" fillId="0" borderId="33" xfId="2" applyFont="1" applyBorder="1" applyAlignment="1">
      <alignment horizontal="center" vertical="center"/>
    </xf>
    <xf numFmtId="0" fontId="13" fillId="2" borderId="34" xfId="2" applyFont="1" applyFill="1" applyBorder="1" applyAlignment="1">
      <alignment horizontal="center" vertical="center"/>
    </xf>
    <xf numFmtId="0" fontId="13" fillId="2" borderId="35" xfId="2" applyFont="1" applyFill="1" applyBorder="1" applyAlignment="1">
      <alignment horizontal="center" vertical="center"/>
    </xf>
    <xf numFmtId="0" fontId="3" fillId="0" borderId="11" xfId="0" applyFont="1" applyBorder="1" applyAlignment="1">
      <alignment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/>
    </xf>
    <xf numFmtId="0" fontId="15" fillId="0" borderId="18" xfId="0" applyFont="1" applyBorder="1" applyAlignment="1">
      <alignment horizontal="center" vertical="center"/>
    </xf>
    <xf numFmtId="0" fontId="18" fillId="0" borderId="0" xfId="0" applyFont="1">
      <alignment vertical="center"/>
    </xf>
    <xf numFmtId="0" fontId="3" fillId="0" borderId="11" xfId="0" applyFont="1" applyBorder="1" applyAlignment="1">
      <alignment horizontal="center" vertical="center"/>
    </xf>
    <xf numFmtId="0" fontId="9" fillId="0" borderId="1" xfId="0" applyFont="1" applyBorder="1">
      <alignment vertical="center"/>
    </xf>
    <xf numFmtId="0" fontId="19" fillId="0" borderId="5" xfId="1" applyFont="1" applyBorder="1" applyAlignment="1" applyProtection="1">
      <alignment vertical="center"/>
    </xf>
    <xf numFmtId="0" fontId="3" fillId="0" borderId="11" xfId="0" applyFont="1" applyBorder="1">
      <alignment vertical="center"/>
    </xf>
    <xf numFmtId="0" fontId="19" fillId="0" borderId="36" xfId="1" applyFont="1" applyBorder="1" applyAlignment="1" applyProtection="1">
      <alignment vertical="center"/>
    </xf>
    <xf numFmtId="0" fontId="19" fillId="0" borderId="7" xfId="1" applyFont="1" applyBorder="1" applyAlignment="1" applyProtection="1">
      <alignment vertical="center"/>
    </xf>
    <xf numFmtId="0" fontId="20" fillId="0" borderId="0" xfId="0" applyFont="1">
      <alignment vertical="center"/>
    </xf>
    <xf numFmtId="0" fontId="10" fillId="0" borderId="1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22" fillId="0" borderId="1" xfId="0" applyFont="1" applyBorder="1" applyAlignment="1">
      <alignment vertical="top" wrapText="1"/>
    </xf>
    <xf numFmtId="0" fontId="21" fillId="0" borderId="1" xfId="0" applyFont="1" applyBorder="1" applyAlignment="1">
      <alignment vertical="top" wrapText="1"/>
    </xf>
    <xf numFmtId="0" fontId="17" fillId="0" borderId="18" xfId="0" applyFont="1" applyBorder="1" applyAlignment="1">
      <alignment horizontal="left" vertical="center"/>
    </xf>
    <xf numFmtId="0" fontId="23" fillId="0" borderId="18" xfId="0" applyFont="1" applyBorder="1">
      <alignment vertical="center"/>
    </xf>
    <xf numFmtId="0" fontId="22" fillId="0" borderId="18" xfId="0" applyFont="1" applyBorder="1">
      <alignment vertical="center"/>
    </xf>
    <xf numFmtId="0" fontId="23" fillId="0" borderId="15" xfId="0" applyFont="1" applyBorder="1">
      <alignment vertical="center"/>
    </xf>
    <xf numFmtId="0" fontId="21" fillId="0" borderId="1" xfId="0" applyFont="1" applyBorder="1">
      <alignment vertical="center"/>
    </xf>
    <xf numFmtId="0" fontId="22" fillId="0" borderId="1" xfId="0" applyFont="1" applyBorder="1" applyAlignment="1">
      <alignment vertical="center" wrapText="1"/>
    </xf>
    <xf numFmtId="0" fontId="22" fillId="0" borderId="1" xfId="0" applyFont="1" applyBorder="1" applyAlignment="1">
      <alignment horizontal="left" vertical="top" wrapText="1"/>
    </xf>
    <xf numFmtId="0" fontId="21" fillId="0" borderId="11" xfId="0" applyFont="1" applyBorder="1" applyAlignment="1">
      <alignment horizontal="left" vertical="top" wrapText="1"/>
    </xf>
    <xf numFmtId="0" fontId="20" fillId="0" borderId="5" xfId="0" applyFont="1" applyBorder="1">
      <alignment vertical="center"/>
    </xf>
    <xf numFmtId="0" fontId="24" fillId="0" borderId="1" xfId="0" applyFont="1" applyBorder="1" applyAlignment="1">
      <alignment vertical="top" wrapText="1"/>
    </xf>
    <xf numFmtId="0" fontId="24" fillId="0" borderId="1" xfId="0" applyFont="1" applyBorder="1" applyAlignment="1">
      <alignment vertical="center" wrapText="1"/>
    </xf>
    <xf numFmtId="0" fontId="2" fillId="0" borderId="11" xfId="0" applyFont="1" applyBorder="1">
      <alignment vertical="center"/>
    </xf>
    <xf numFmtId="0" fontId="25" fillId="0" borderId="1" xfId="0" applyFont="1" applyBorder="1">
      <alignment vertical="center"/>
    </xf>
    <xf numFmtId="0" fontId="3" fillId="4" borderId="1" xfId="0" applyFont="1" applyFill="1" applyBorder="1" applyAlignment="1">
      <alignment vertical="top" wrapText="1"/>
    </xf>
    <xf numFmtId="0" fontId="3" fillId="4" borderId="1" xfId="0" applyFont="1" applyFill="1" applyBorder="1" applyAlignment="1">
      <alignment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2" fillId="4" borderId="1" xfId="0" applyFont="1" applyFill="1" applyBorder="1">
      <alignment vertical="center"/>
    </xf>
    <xf numFmtId="0" fontId="13" fillId="2" borderId="22" xfId="2" applyFont="1" applyFill="1" applyBorder="1" applyAlignment="1">
      <alignment horizontal="left" vertical="center"/>
    </xf>
    <xf numFmtId="0" fontId="13" fillId="2" borderId="23" xfId="2" applyFont="1" applyFill="1" applyBorder="1" applyAlignment="1">
      <alignment horizontal="left" vertical="center"/>
    </xf>
    <xf numFmtId="0" fontId="13" fillId="2" borderId="30" xfId="2" applyFont="1" applyFill="1" applyBorder="1" applyAlignment="1">
      <alignment horizontal="left" vertical="center"/>
    </xf>
    <xf numFmtId="0" fontId="13" fillId="2" borderId="25" xfId="2" applyFont="1" applyFill="1" applyBorder="1" applyAlignment="1">
      <alignment horizontal="left" vertical="center"/>
    </xf>
    <xf numFmtId="0" fontId="13" fillId="2" borderId="27" xfId="2" applyFont="1" applyFill="1" applyBorder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20" fillId="0" borderId="0" xfId="0" applyFont="1" applyAlignment="1">
      <alignment horizontal="center" vertical="center"/>
    </xf>
    <xf numFmtId="0" fontId="13" fillId="0" borderId="43" xfId="2" applyFont="1" applyBorder="1" applyAlignment="1">
      <alignment horizontal="center" vertical="center"/>
    </xf>
    <xf numFmtId="0" fontId="8" fillId="5" borderId="0" xfId="0" applyFont="1" applyFill="1" applyAlignment="1">
      <alignment horizontal="left" vertical="center"/>
    </xf>
    <xf numFmtId="0" fontId="8" fillId="5" borderId="0" xfId="0" applyFont="1" applyFill="1">
      <alignment vertical="center"/>
    </xf>
    <xf numFmtId="0" fontId="2" fillId="0" borderId="0" xfId="0" quotePrefix="1" applyFont="1" applyAlignment="1">
      <alignment horizontal="center" vertical="center"/>
    </xf>
    <xf numFmtId="0" fontId="27" fillId="0" borderId="0" xfId="0" applyFont="1">
      <alignment vertical="center"/>
    </xf>
    <xf numFmtId="0" fontId="36" fillId="0" borderId="0" xfId="0" applyFont="1" applyAlignment="1">
      <alignment horizontal="center" vertical="center"/>
    </xf>
    <xf numFmtId="14" fontId="36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0" fillId="16" borderId="0" xfId="0" applyFill="1">
      <alignment vertical="center"/>
    </xf>
    <xf numFmtId="0" fontId="30" fillId="4" borderId="0" xfId="0" applyFont="1" applyFill="1">
      <alignment vertical="center"/>
    </xf>
    <xf numFmtId="0" fontId="40" fillId="16" borderId="0" xfId="0" applyFont="1" applyFill="1">
      <alignment vertical="center"/>
    </xf>
    <xf numFmtId="0" fontId="41" fillId="0" borderId="0" xfId="0" applyFont="1" applyAlignment="1">
      <alignment horizontal="left" vertical="center"/>
    </xf>
    <xf numFmtId="0" fontId="41" fillId="0" borderId="0" xfId="0" applyFont="1">
      <alignment vertical="center"/>
    </xf>
    <xf numFmtId="0" fontId="42" fillId="17" borderId="28" xfId="2" applyFont="1" applyFill="1" applyBorder="1" applyAlignment="1">
      <alignment horizontal="center" vertical="center"/>
    </xf>
    <xf numFmtId="0" fontId="43" fillId="2" borderId="20" xfId="2" applyFont="1" applyFill="1" applyBorder="1" applyAlignment="1">
      <alignment horizontal="left" vertical="center"/>
    </xf>
    <xf numFmtId="0" fontId="43" fillId="2" borderId="20" xfId="2" applyFont="1" applyFill="1" applyBorder="1" applyAlignment="1">
      <alignment horizontal="center" vertical="center"/>
    </xf>
    <xf numFmtId="0" fontId="43" fillId="2" borderId="27" xfId="2" applyFont="1" applyFill="1" applyBorder="1" applyAlignment="1">
      <alignment horizontal="center" vertical="center"/>
    </xf>
    <xf numFmtId="0" fontId="13" fillId="2" borderId="21" xfId="2" applyFont="1" applyFill="1" applyBorder="1" applyAlignment="1">
      <alignment horizontal="left" vertical="center"/>
    </xf>
    <xf numFmtId="0" fontId="13" fillId="0" borderId="31" xfId="2" applyFont="1" applyBorder="1" applyAlignment="1">
      <alignment horizontal="left" vertical="center"/>
    </xf>
    <xf numFmtId="0" fontId="13" fillId="0" borderId="29" xfId="2" applyFont="1" applyBorder="1" applyAlignment="1">
      <alignment horizontal="left" vertical="center"/>
    </xf>
    <xf numFmtId="0" fontId="13" fillId="0" borderId="32" xfId="2" applyFont="1" applyBorder="1" applyAlignment="1">
      <alignment horizontal="left" vertical="center"/>
    </xf>
    <xf numFmtId="0" fontId="13" fillId="0" borderId="33" xfId="2" applyFont="1" applyBorder="1" applyAlignment="1">
      <alignment horizontal="left" vertical="center"/>
    </xf>
    <xf numFmtId="0" fontId="13" fillId="2" borderId="34" xfId="2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50" fillId="0" borderId="0" xfId="10" applyFont="1" applyAlignment="1">
      <alignment horizontal="center" vertical="top" wrapText="1"/>
    </xf>
    <xf numFmtId="0" fontId="50" fillId="0" borderId="0" xfId="10" applyFont="1" applyAlignment="1">
      <alignment horizontal="left" vertical="top" wrapText="1"/>
    </xf>
    <xf numFmtId="0" fontId="51" fillId="0" borderId="50" xfId="10" applyFont="1" applyBorder="1" applyAlignment="1">
      <alignment horizontal="left" vertical="center"/>
    </xf>
    <xf numFmtId="0" fontId="53" fillId="0" borderId="51" xfId="10" applyFont="1" applyBorder="1" applyAlignment="1">
      <alignment horizontal="left" vertical="center"/>
    </xf>
    <xf numFmtId="0" fontId="54" fillId="0" borderId="51" xfId="10" applyFont="1" applyBorder="1" applyAlignment="1">
      <alignment horizontal="left" vertical="center"/>
    </xf>
    <xf numFmtId="0" fontId="57" fillId="0" borderId="0" xfId="10" applyFont="1" applyAlignment="1">
      <alignment horizontal="left" vertical="top" wrapText="1"/>
    </xf>
    <xf numFmtId="0" fontId="51" fillId="0" borderId="0" xfId="11" applyFont="1" applyAlignment="1">
      <alignment horizontal="left" vertical="center"/>
    </xf>
    <xf numFmtId="0" fontId="58" fillId="0" borderId="0" xfId="11" applyFont="1" applyAlignment="1">
      <alignment horizontal="center" wrapText="1"/>
    </xf>
    <xf numFmtId="0" fontId="50" fillId="0" borderId="0" xfId="11" applyFont="1" applyAlignment="1">
      <alignment horizontal="left" vertical="top" wrapText="1"/>
    </xf>
    <xf numFmtId="0" fontId="51" fillId="0" borderId="0" xfId="11" applyFont="1" applyAlignment="1">
      <alignment horizontal="center" vertical="center"/>
    </xf>
    <xf numFmtId="0" fontId="61" fillId="18" borderId="1" xfId="10" applyFont="1" applyFill="1" applyBorder="1" applyAlignment="1">
      <alignment horizontal="center" vertical="center" wrapText="1"/>
    </xf>
    <xf numFmtId="0" fontId="61" fillId="18" borderId="48" xfId="10" applyFont="1" applyFill="1" applyBorder="1" applyAlignment="1">
      <alignment horizontal="center" vertical="center" wrapText="1"/>
    </xf>
    <xf numFmtId="177" fontId="62" fillId="0" borderId="1" xfId="10" applyNumberFormat="1" applyFont="1" applyBorder="1" applyAlignment="1">
      <alignment horizontal="left" vertical="center" indent="1"/>
    </xf>
    <xf numFmtId="14" fontId="62" fillId="0" borderId="1" xfId="10" applyNumberFormat="1" applyFont="1" applyBorder="1" applyAlignment="1">
      <alignment horizontal="center" vertical="center" wrapText="1"/>
    </xf>
    <xf numFmtId="0" fontId="62" fillId="0" borderId="1" xfId="10" applyFont="1" applyBorder="1" applyAlignment="1">
      <alignment horizontal="left" vertical="center" wrapText="1"/>
    </xf>
    <xf numFmtId="0" fontId="62" fillId="0" borderId="1" xfId="10" applyFont="1" applyBorder="1" applyAlignment="1">
      <alignment horizontal="center" vertical="center" wrapText="1"/>
    </xf>
    <xf numFmtId="0" fontId="62" fillId="0" borderId="48" xfId="10" quotePrefix="1" applyFont="1" applyBorder="1" applyAlignment="1">
      <alignment horizontal="center" vertical="center" wrapText="1"/>
    </xf>
    <xf numFmtId="0" fontId="62" fillId="0" borderId="48" xfId="10" applyFont="1" applyBorder="1" applyAlignment="1">
      <alignment horizontal="center" vertical="center" wrapText="1"/>
    </xf>
    <xf numFmtId="0" fontId="63" fillId="0" borderId="0" xfId="12" applyFont="1">
      <alignment vertical="center"/>
    </xf>
    <xf numFmtId="0" fontId="66" fillId="0" borderId="0" xfId="10" quotePrefix="1" applyFont="1" applyAlignment="1">
      <alignment horizontal="right" vertical="center" wrapText="1" indent="1"/>
    </xf>
    <xf numFmtId="0" fontId="67" fillId="0" borderId="0" xfId="10" quotePrefix="1" applyFont="1" applyAlignment="1">
      <alignment horizontal="right" vertical="top" wrapText="1" indent="1"/>
    </xf>
    <xf numFmtId="0" fontId="68" fillId="0" borderId="0" xfId="10" quotePrefix="1" applyFont="1" applyAlignment="1">
      <alignment horizontal="right" vertical="top" wrapText="1" indent="1"/>
    </xf>
    <xf numFmtId="0" fontId="69" fillId="0" borderId="0" xfId="12" applyFont="1" applyAlignment="1">
      <alignment horizontal="center" vertical="center"/>
    </xf>
    <xf numFmtId="0" fontId="63" fillId="0" borderId="0" xfId="12" applyFont="1" applyAlignment="1">
      <alignment vertical="center" wrapText="1"/>
    </xf>
    <xf numFmtId="0" fontId="79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20" fillId="16" borderId="0" xfId="0" applyFont="1" applyFill="1" applyAlignment="1">
      <alignment horizontal="center" vertical="center"/>
    </xf>
    <xf numFmtId="0" fontId="20" fillId="16" borderId="0" xfId="0" applyFont="1" applyFill="1">
      <alignment vertical="center"/>
    </xf>
    <xf numFmtId="0" fontId="28" fillId="16" borderId="54" xfId="0" applyFont="1" applyFill="1" applyBorder="1" applyAlignment="1">
      <alignment vertical="center" wrapText="1"/>
    </xf>
    <xf numFmtId="14" fontId="34" fillId="10" borderId="11" xfId="0" applyNumberFormat="1" applyFont="1" applyFill="1" applyBorder="1" applyAlignment="1">
      <alignment horizontal="center" vertical="center"/>
    </xf>
    <xf numFmtId="14" fontId="35" fillId="10" borderId="11" xfId="0" applyNumberFormat="1" applyFont="1" applyFill="1" applyBorder="1" applyAlignment="1">
      <alignment horizontal="center" vertical="center"/>
    </xf>
    <xf numFmtId="0" fontId="35" fillId="10" borderId="11" xfId="0" applyFont="1" applyFill="1" applyBorder="1" applyAlignment="1">
      <alignment horizontal="center" vertical="center"/>
    </xf>
    <xf numFmtId="14" fontId="35" fillId="7" borderId="11" xfId="0" applyNumberFormat="1" applyFont="1" applyFill="1" applyBorder="1" applyAlignment="1">
      <alignment horizontal="center" vertical="center"/>
    </xf>
    <xf numFmtId="0" fontId="35" fillId="7" borderId="11" xfId="0" applyFont="1" applyFill="1" applyBorder="1" applyAlignment="1">
      <alignment horizontal="center" vertical="center"/>
    </xf>
    <xf numFmtId="14" fontId="35" fillId="8" borderId="11" xfId="0" applyNumberFormat="1" applyFont="1" applyFill="1" applyBorder="1" applyAlignment="1">
      <alignment horizontal="center" vertical="center"/>
    </xf>
    <xf numFmtId="0" fontId="35" fillId="8" borderId="11" xfId="0" applyFont="1" applyFill="1" applyBorder="1" applyAlignment="1">
      <alignment horizontal="center" vertical="center"/>
    </xf>
    <xf numFmtId="14" fontId="35" fillId="14" borderId="11" xfId="0" applyNumberFormat="1" applyFont="1" applyFill="1" applyBorder="1" applyAlignment="1">
      <alignment horizontal="center" vertical="center"/>
    </xf>
    <xf numFmtId="0" fontId="35" fillId="14" borderId="11" xfId="0" applyFont="1" applyFill="1" applyBorder="1" applyAlignment="1">
      <alignment horizontal="center" vertical="center"/>
    </xf>
    <xf numFmtId="0" fontId="28" fillId="0" borderId="54" xfId="0" applyFont="1" applyBorder="1" applyAlignment="1">
      <alignment horizontal="left" vertical="center" wrapText="1"/>
    </xf>
    <xf numFmtId="0" fontId="28" fillId="0" borderId="54" xfId="0" applyFont="1" applyBorder="1" applyAlignment="1">
      <alignment horizontal="center" vertical="center" wrapText="1"/>
    </xf>
    <xf numFmtId="0" fontId="20" fillId="0" borderId="54" xfId="0" applyFont="1" applyBorder="1" applyAlignment="1">
      <alignment horizontal="center" vertical="center"/>
    </xf>
    <xf numFmtId="0" fontId="28" fillId="0" borderId="54" xfId="0" applyFont="1" applyBorder="1" applyAlignment="1">
      <alignment horizontal="center" vertical="center"/>
    </xf>
    <xf numFmtId="0" fontId="20" fillId="0" borderId="54" xfId="0" applyFont="1" applyBorder="1" applyAlignment="1">
      <alignment horizontal="center" vertical="center" wrapText="1"/>
    </xf>
    <xf numFmtId="14" fontId="37" fillId="0" borderId="54" xfId="0" applyNumberFormat="1" applyFont="1" applyBorder="1" applyAlignment="1">
      <alignment horizontal="center" vertical="center"/>
    </xf>
    <xf numFmtId="176" fontId="37" fillId="0" borderId="54" xfId="0" applyNumberFormat="1" applyFont="1" applyBorder="1" applyAlignment="1">
      <alignment horizontal="center" vertical="center"/>
    </xf>
    <xf numFmtId="0" fontId="37" fillId="0" borderId="54" xfId="0" applyFont="1" applyBorder="1" applyAlignment="1">
      <alignment horizontal="center" vertical="center"/>
    </xf>
    <xf numFmtId="0" fontId="37" fillId="0" borderId="54" xfId="0" applyFont="1" applyBorder="1" applyAlignment="1">
      <alignment horizontal="center" vertical="center" wrapText="1"/>
    </xf>
    <xf numFmtId="0" fontId="19" fillId="0" borderId="54" xfId="1" applyFont="1" applyBorder="1" applyAlignment="1" applyProtection="1">
      <alignment horizontal="left" vertical="center"/>
    </xf>
    <xf numFmtId="0" fontId="73" fillId="0" borderId="54" xfId="0" applyFont="1" applyBorder="1" applyAlignment="1">
      <alignment horizontal="left" vertical="center" wrapText="1"/>
    </xf>
    <xf numFmtId="0" fontId="73" fillId="0" borderId="54" xfId="0" applyFont="1" applyBorder="1" applyAlignment="1">
      <alignment horizontal="center" vertical="center" wrapText="1"/>
    </xf>
    <xf numFmtId="0" fontId="73" fillId="0" borderId="54" xfId="0" applyFont="1" applyBorder="1" applyAlignment="1">
      <alignment horizontal="center" vertical="center"/>
    </xf>
    <xf numFmtId="14" fontId="74" fillId="0" borderId="54" xfId="0" applyNumberFormat="1" applyFont="1" applyBorder="1" applyAlignment="1">
      <alignment horizontal="center" vertical="center"/>
    </xf>
    <xf numFmtId="176" fontId="74" fillId="0" borderId="54" xfId="0" applyNumberFormat="1" applyFont="1" applyBorder="1" applyAlignment="1">
      <alignment horizontal="center" vertical="center"/>
    </xf>
    <xf numFmtId="0" fontId="74" fillId="0" borderId="54" xfId="0" applyFont="1" applyBorder="1" applyAlignment="1">
      <alignment horizontal="center" vertical="center"/>
    </xf>
    <xf numFmtId="0" fontId="74" fillId="0" borderId="54" xfId="0" applyFont="1" applyBorder="1" applyAlignment="1">
      <alignment horizontal="center" vertical="center" wrapText="1"/>
    </xf>
    <xf numFmtId="0" fontId="75" fillId="0" borderId="54" xfId="1" applyFont="1" applyBorder="1" applyAlignment="1" applyProtection="1">
      <alignment horizontal="left" vertical="center"/>
    </xf>
    <xf numFmtId="0" fontId="73" fillId="0" borderId="54" xfId="0" applyFont="1" applyBorder="1" applyAlignment="1">
      <alignment vertical="center" wrapText="1"/>
    </xf>
    <xf numFmtId="0" fontId="28" fillId="16" borderId="54" xfId="0" applyFont="1" applyFill="1" applyBorder="1" applyAlignment="1">
      <alignment horizontal="left" vertical="center" wrapText="1"/>
    </xf>
    <xf numFmtId="0" fontId="27" fillId="16" borderId="54" xfId="0" applyFont="1" applyFill="1" applyBorder="1" applyAlignment="1">
      <alignment horizontal="left" vertical="center" wrapText="1"/>
    </xf>
    <xf numFmtId="0" fontId="20" fillId="0" borderId="54" xfId="0" applyFont="1" applyBorder="1" applyAlignment="1">
      <alignment vertical="center" wrapText="1"/>
    </xf>
    <xf numFmtId="0" fontId="28" fillId="16" borderId="54" xfId="0" applyFont="1" applyFill="1" applyBorder="1" applyAlignment="1">
      <alignment horizontal="center" vertical="center" wrapText="1"/>
    </xf>
    <xf numFmtId="0" fontId="47" fillId="16" borderId="54" xfId="0" applyFont="1" applyFill="1" applyBorder="1" applyAlignment="1">
      <alignment horizontal="left" vertical="center" wrapText="1"/>
    </xf>
    <xf numFmtId="0" fontId="47" fillId="0" borderId="54" xfId="0" applyFont="1" applyBorder="1" applyAlignment="1">
      <alignment horizontal="center" vertical="center" wrapText="1"/>
    </xf>
    <xf numFmtId="0" fontId="20" fillId="16" borderId="54" xfId="0" applyFont="1" applyFill="1" applyBorder="1" applyAlignment="1">
      <alignment vertical="center" wrapText="1"/>
    </xf>
    <xf numFmtId="0" fontId="20" fillId="0" borderId="54" xfId="0" quotePrefix="1" applyFont="1" applyBorder="1" applyAlignment="1">
      <alignment vertical="center" wrapText="1"/>
    </xf>
    <xf numFmtId="0" fontId="46" fillId="0" borderId="54" xfId="0" applyFont="1" applyBorder="1" applyAlignment="1">
      <alignment vertical="center" wrapText="1"/>
    </xf>
    <xf numFmtId="0" fontId="73" fillId="16" borderId="54" xfId="0" applyFont="1" applyFill="1" applyBorder="1" applyAlignment="1">
      <alignment horizontal="center" vertical="center"/>
    </xf>
    <xf numFmtId="0" fontId="20" fillId="16" borderId="54" xfId="0" applyFont="1" applyFill="1" applyBorder="1" applyAlignment="1">
      <alignment horizontal="center" vertical="center"/>
    </xf>
    <xf numFmtId="0" fontId="20" fillId="0" borderId="54" xfId="0" applyFont="1" applyBorder="1" applyAlignment="1">
      <alignment vertical="top"/>
    </xf>
    <xf numFmtId="0" fontId="73" fillId="0" borderId="54" xfId="0" applyFont="1" applyBorder="1" applyAlignment="1">
      <alignment vertical="top" wrapText="1"/>
    </xf>
    <xf numFmtId="0" fontId="20" fillId="16" borderId="54" xfId="0" applyFont="1" applyFill="1" applyBorder="1" applyAlignment="1">
      <alignment vertical="top" wrapText="1"/>
    </xf>
    <xf numFmtId="0" fontId="73" fillId="16" borderId="54" xfId="0" applyFont="1" applyFill="1" applyBorder="1" applyAlignment="1">
      <alignment vertical="top" wrapText="1"/>
    </xf>
    <xf numFmtId="0" fontId="81" fillId="0" borderId="54" xfId="0" applyFont="1" applyBorder="1" applyAlignment="1">
      <alignment vertical="top" wrapText="1"/>
    </xf>
    <xf numFmtId="0" fontId="73" fillId="0" borderId="54" xfId="0" applyFont="1" applyBorder="1" applyAlignment="1">
      <alignment vertical="top"/>
    </xf>
    <xf numFmtId="0" fontId="83" fillId="0" borderId="54" xfId="0" applyFont="1" applyBorder="1" applyAlignment="1">
      <alignment vertical="top" wrapText="1"/>
    </xf>
    <xf numFmtId="0" fontId="84" fillId="0" borderId="54" xfId="1" applyFont="1" applyBorder="1" applyAlignment="1" applyProtection="1">
      <alignment horizontal="left" vertical="center"/>
    </xf>
    <xf numFmtId="0" fontId="84" fillId="0" borderId="56" xfId="1" applyFont="1" applyBorder="1" applyAlignment="1" applyProtection="1">
      <alignment horizontal="left" vertical="center"/>
    </xf>
    <xf numFmtId="0" fontId="84" fillId="0" borderId="49" xfId="1" applyFont="1" applyBorder="1" applyAlignment="1" applyProtection="1">
      <alignment horizontal="left" vertical="center"/>
    </xf>
    <xf numFmtId="0" fontId="84" fillId="0" borderId="57" xfId="1" applyFont="1" applyBorder="1" applyAlignment="1" applyProtection="1">
      <alignment horizontal="left" vertical="center"/>
    </xf>
    <xf numFmtId="0" fontId="84" fillId="16" borderId="54" xfId="1" applyFont="1" applyFill="1" applyBorder="1" applyAlignment="1" applyProtection="1">
      <alignment horizontal="left" vertical="center"/>
    </xf>
    <xf numFmtId="0" fontId="83" fillId="16" borderId="56" xfId="1" applyFont="1" applyFill="1" applyBorder="1" applyAlignment="1" applyProtection="1">
      <alignment horizontal="left" vertical="center"/>
    </xf>
    <xf numFmtId="0" fontId="83" fillId="16" borderId="49" xfId="1" applyFont="1" applyFill="1" applyBorder="1" applyAlignment="1" applyProtection="1">
      <alignment horizontal="left" vertical="center"/>
    </xf>
    <xf numFmtId="0" fontId="83" fillId="16" borderId="57" xfId="1" applyFont="1" applyFill="1" applyBorder="1" applyAlignment="1" applyProtection="1">
      <alignment horizontal="left" vertical="center"/>
    </xf>
    <xf numFmtId="0" fontId="83" fillId="0" borderId="56" xfId="1" applyFont="1" applyFill="1" applyBorder="1" applyAlignment="1" applyProtection="1">
      <alignment horizontal="left" vertical="center"/>
    </xf>
    <xf numFmtId="0" fontId="83" fillId="0" borderId="49" xfId="1" applyFont="1" applyFill="1" applyBorder="1" applyAlignment="1" applyProtection="1">
      <alignment horizontal="left" vertical="center"/>
    </xf>
    <xf numFmtId="0" fontId="83" fillId="0" borderId="57" xfId="1" applyFont="1" applyFill="1" applyBorder="1" applyAlignment="1" applyProtection="1">
      <alignment horizontal="left" vertical="center"/>
    </xf>
    <xf numFmtId="0" fontId="83" fillId="0" borderId="54" xfId="1" applyFont="1" applyFill="1" applyBorder="1" applyAlignment="1" applyProtection="1">
      <alignment horizontal="left" vertical="center"/>
    </xf>
    <xf numFmtId="0" fontId="81" fillId="0" borderId="56" xfId="1" applyFont="1" applyFill="1" applyBorder="1" applyAlignment="1" applyProtection="1">
      <alignment horizontal="left" vertical="center"/>
    </xf>
    <xf numFmtId="0" fontId="81" fillId="0" borderId="49" xfId="1" applyFont="1" applyFill="1" applyBorder="1" applyAlignment="1" applyProtection="1">
      <alignment horizontal="left" vertical="center"/>
    </xf>
    <xf numFmtId="0" fontId="81" fillId="0" borderId="57" xfId="1" applyFont="1" applyFill="1" applyBorder="1" applyAlignment="1" applyProtection="1">
      <alignment horizontal="left" vertical="center"/>
    </xf>
    <xf numFmtId="0" fontId="85" fillId="0" borderId="54" xfId="1" applyFont="1" applyBorder="1" applyAlignment="1" applyProtection="1">
      <alignment horizontal="left" vertical="center"/>
    </xf>
    <xf numFmtId="0" fontId="20" fillId="16" borderId="56" xfId="0" applyFont="1" applyFill="1" applyBorder="1" applyAlignment="1">
      <alignment vertical="top" wrapText="1"/>
    </xf>
    <xf numFmtId="0" fontId="20" fillId="16" borderId="49" xfId="0" applyFont="1" applyFill="1" applyBorder="1" applyAlignment="1">
      <alignment vertical="top" wrapText="1"/>
    </xf>
    <xf numFmtId="0" fontId="20" fillId="16" borderId="57" xfId="0" applyFont="1" applyFill="1" applyBorder="1" applyAlignment="1">
      <alignment vertical="top" wrapText="1"/>
    </xf>
    <xf numFmtId="0" fontId="76" fillId="16" borderId="54" xfId="0" applyFont="1" applyFill="1" applyBorder="1" applyAlignment="1">
      <alignment vertical="top" wrapText="1"/>
    </xf>
    <xf numFmtId="0" fontId="43" fillId="2" borderId="58" xfId="2" applyFont="1" applyFill="1" applyBorder="1" applyAlignment="1">
      <alignment horizontal="center" vertical="center"/>
    </xf>
    <xf numFmtId="0" fontId="13" fillId="2" borderId="59" xfId="2" applyFont="1" applyFill="1" applyBorder="1" applyAlignment="1">
      <alignment horizontal="center" vertical="center"/>
    </xf>
    <xf numFmtId="0" fontId="13" fillId="2" borderId="60" xfId="2" applyFont="1" applyFill="1" applyBorder="1" applyAlignment="1">
      <alignment horizontal="center" vertical="center"/>
    </xf>
    <xf numFmtId="0" fontId="13" fillId="2" borderId="61" xfId="2" applyFont="1" applyFill="1" applyBorder="1" applyAlignment="1">
      <alignment horizontal="center" vertical="center"/>
    </xf>
    <xf numFmtId="0" fontId="13" fillId="2" borderId="62" xfId="2" applyFont="1" applyFill="1" applyBorder="1" applyAlignment="1">
      <alignment horizontal="center" vertical="center"/>
    </xf>
    <xf numFmtId="0" fontId="43" fillId="2" borderId="63" xfId="2" applyFont="1" applyFill="1" applyBorder="1" applyAlignment="1">
      <alignment horizontal="center" vertical="center"/>
    </xf>
    <xf numFmtId="0" fontId="27" fillId="16" borderId="54" xfId="0" applyFont="1" applyFill="1" applyBorder="1" applyAlignment="1">
      <alignment horizontal="left" vertical="center" wrapText="1"/>
    </xf>
    <xf numFmtId="0" fontId="20" fillId="0" borderId="54" xfId="0" applyFont="1" applyBorder="1" applyAlignment="1">
      <alignment horizontal="left" vertical="center"/>
    </xf>
    <xf numFmtId="0" fontId="20" fillId="0" borderId="54" xfId="0" applyFont="1" applyBorder="1" applyAlignment="1">
      <alignment horizontal="left" vertical="center" wrapText="1"/>
    </xf>
    <xf numFmtId="0" fontId="20" fillId="16" borderId="54" xfId="0" applyFont="1" applyFill="1" applyBorder="1" applyAlignment="1">
      <alignment vertical="center"/>
    </xf>
    <xf numFmtId="0" fontId="20" fillId="0" borderId="54" xfId="0" applyFont="1" applyBorder="1" applyAlignment="1">
      <alignment vertical="center"/>
    </xf>
    <xf numFmtId="0" fontId="81" fillId="0" borderId="54" xfId="1" applyFont="1" applyFill="1" applyBorder="1" applyAlignment="1" applyProtection="1">
      <alignment horizontal="left" vertical="center"/>
    </xf>
    <xf numFmtId="0" fontId="46" fillId="0" borderId="54" xfId="0" applyFont="1" applyBorder="1" applyAlignment="1">
      <alignment vertical="center"/>
    </xf>
    <xf numFmtId="0" fontId="13" fillId="2" borderId="0" xfId="2" applyFont="1" applyFill="1" applyBorder="1" applyAlignment="1">
      <alignment horizontal="center" vertical="center"/>
    </xf>
    <xf numFmtId="0" fontId="13" fillId="0" borderId="0" xfId="2" applyFont="1" applyBorder="1" applyAlignment="1">
      <alignment horizontal="center" vertical="center"/>
    </xf>
    <xf numFmtId="0" fontId="20" fillId="16" borderId="56" xfId="0" applyFont="1" applyFill="1" applyBorder="1" applyAlignment="1">
      <alignment horizontal="center" vertical="center" wrapText="1"/>
    </xf>
    <xf numFmtId="0" fontId="20" fillId="16" borderId="49" xfId="0" applyFont="1" applyFill="1" applyBorder="1" applyAlignment="1">
      <alignment horizontal="center" vertical="center" wrapText="1"/>
    </xf>
    <xf numFmtId="0" fontId="20" fillId="16" borderId="57" xfId="0" applyFont="1" applyFill="1" applyBorder="1" applyAlignment="1">
      <alignment horizontal="center" vertical="center" wrapText="1"/>
    </xf>
    <xf numFmtId="0" fontId="28" fillId="16" borderId="56" xfId="0" applyFont="1" applyFill="1" applyBorder="1" applyAlignment="1">
      <alignment horizontal="center" vertical="center" wrapText="1"/>
    </xf>
    <xf numFmtId="0" fontId="84" fillId="0" borderId="54" xfId="1" applyFont="1" applyBorder="1" applyAlignment="1" applyProtection="1">
      <alignment horizontal="center" vertical="center"/>
    </xf>
    <xf numFmtId="0" fontId="84" fillId="0" borderId="54" xfId="1" applyFont="1" applyBorder="1" applyAlignment="1" applyProtection="1">
      <alignment horizontal="center" vertical="center"/>
    </xf>
    <xf numFmtId="0" fontId="76" fillId="16" borderId="56" xfId="0" applyFont="1" applyFill="1" applyBorder="1" applyAlignment="1">
      <alignment horizontal="center" vertical="center" wrapText="1"/>
    </xf>
    <xf numFmtId="0" fontId="84" fillId="0" borderId="49" xfId="1" applyFont="1" applyBorder="1" applyAlignment="1" applyProtection="1">
      <alignment horizontal="center" vertical="center"/>
    </xf>
    <xf numFmtId="0" fontId="85" fillId="0" borderId="54" xfId="0" applyFont="1" applyBorder="1" applyAlignment="1">
      <alignment vertical="center"/>
    </xf>
    <xf numFmtId="0" fontId="28" fillId="16" borderId="54" xfId="0" applyFont="1" applyFill="1" applyBorder="1" applyAlignment="1">
      <alignment horizontal="center" vertical="center" wrapText="1"/>
    </xf>
    <xf numFmtId="0" fontId="46" fillId="16" borderId="54" xfId="0" applyFont="1" applyFill="1" applyBorder="1" applyAlignment="1">
      <alignment vertical="center" wrapText="1"/>
    </xf>
    <xf numFmtId="0" fontId="46" fillId="0" borderId="54" xfId="0" applyFont="1" applyBorder="1" applyAlignment="1">
      <alignment horizontal="left" vertical="center" wrapText="1"/>
    </xf>
    <xf numFmtId="0" fontId="87" fillId="0" borderId="54" xfId="1" applyFont="1" applyBorder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20" fillId="0" borderId="54" xfId="0" quotePrefix="1" applyFont="1" applyBorder="1" applyAlignment="1">
      <alignment vertical="top" wrapText="1"/>
    </xf>
    <xf numFmtId="0" fontId="20" fillId="0" borderId="54" xfId="0" applyFont="1" applyBorder="1" applyAlignment="1">
      <alignment vertical="top" wrapText="1"/>
    </xf>
    <xf numFmtId="0" fontId="28" fillId="16" borderId="54" xfId="0" applyFont="1" applyFill="1" applyBorder="1" applyAlignment="1">
      <alignment vertical="top" wrapText="1"/>
    </xf>
    <xf numFmtId="0" fontId="71" fillId="16" borderId="54" xfId="0" applyFont="1" applyFill="1" applyBorder="1" applyAlignment="1">
      <alignment vertical="top" wrapText="1"/>
    </xf>
    <xf numFmtId="0" fontId="38" fillId="16" borderId="54" xfId="0" applyFont="1" applyFill="1" applyBorder="1" applyAlignment="1">
      <alignment vertical="top" wrapText="1"/>
    </xf>
    <xf numFmtId="0" fontId="28" fillId="0" borderId="54" xfId="0" applyFont="1" applyBorder="1" applyAlignment="1">
      <alignment vertical="top" wrapText="1"/>
    </xf>
    <xf numFmtId="0" fontId="46" fillId="0" borderId="54" xfId="0" applyFont="1" applyBorder="1" applyAlignment="1">
      <alignment vertical="top" wrapText="1"/>
    </xf>
    <xf numFmtId="0" fontId="76" fillId="0" borderId="54" xfId="0" applyFont="1" applyBorder="1" applyAlignment="1">
      <alignment vertical="top" wrapText="1"/>
    </xf>
    <xf numFmtId="0" fontId="72" fillId="0" borderId="54" xfId="0" applyFont="1" applyBorder="1" applyAlignment="1">
      <alignment vertical="top"/>
    </xf>
    <xf numFmtId="0" fontId="20" fillId="16" borderId="54" xfId="0" applyFont="1" applyFill="1" applyBorder="1" applyAlignment="1">
      <alignment vertical="top"/>
    </xf>
    <xf numFmtId="14" fontId="37" fillId="16" borderId="54" xfId="0" applyNumberFormat="1" applyFont="1" applyFill="1" applyBorder="1" applyAlignment="1">
      <alignment vertical="top"/>
    </xf>
    <xf numFmtId="0" fontId="37" fillId="16" borderId="54" xfId="0" applyFont="1" applyFill="1" applyBorder="1" applyAlignment="1">
      <alignment vertical="top"/>
    </xf>
    <xf numFmtId="0" fontId="37" fillId="16" borderId="54" xfId="0" applyFont="1" applyFill="1" applyBorder="1" applyAlignment="1">
      <alignment vertical="top" wrapText="1"/>
    </xf>
    <xf numFmtId="0" fontId="19" fillId="16" borderId="54" xfId="1" applyFont="1" applyFill="1" applyBorder="1" applyAlignment="1" applyProtection="1">
      <alignment vertical="top"/>
    </xf>
    <xf numFmtId="0" fontId="28" fillId="0" borderId="54" xfId="0" applyFont="1" applyBorder="1" applyAlignment="1">
      <alignment vertical="top"/>
    </xf>
    <xf numFmtId="14" fontId="37" fillId="0" borderId="54" xfId="0" applyNumberFormat="1" applyFont="1" applyBorder="1" applyAlignment="1">
      <alignment vertical="top"/>
    </xf>
    <xf numFmtId="0" fontId="37" fillId="0" borderId="54" xfId="0" applyFont="1" applyBorder="1" applyAlignment="1">
      <alignment vertical="top"/>
    </xf>
    <xf numFmtId="0" fontId="37" fillId="0" borderId="54" xfId="0" applyFont="1" applyBorder="1" applyAlignment="1">
      <alignment vertical="top" wrapText="1"/>
    </xf>
    <xf numFmtId="0" fontId="19" fillId="0" borderId="54" xfId="1" applyFont="1" applyBorder="1" applyAlignment="1" applyProtection="1">
      <alignment vertical="top"/>
    </xf>
    <xf numFmtId="0" fontId="76" fillId="0" borderId="54" xfId="0" applyFont="1" applyBorder="1" applyAlignment="1">
      <alignment vertical="top"/>
    </xf>
    <xf numFmtId="0" fontId="28" fillId="16" borderId="56" xfId="0" applyFont="1" applyFill="1" applyBorder="1" applyAlignment="1">
      <alignment vertical="top" wrapText="1"/>
    </xf>
    <xf numFmtId="0" fontId="28" fillId="16" borderId="49" xfId="0" applyFont="1" applyFill="1" applyBorder="1" applyAlignment="1">
      <alignment vertical="top" wrapText="1"/>
    </xf>
    <xf numFmtId="0" fontId="28" fillId="16" borderId="57" xfId="0" applyFont="1" applyFill="1" applyBorder="1" applyAlignment="1">
      <alignment vertical="top" wrapText="1"/>
    </xf>
    <xf numFmtId="0" fontId="27" fillId="16" borderId="54" xfId="0" applyFont="1" applyFill="1" applyBorder="1" applyAlignment="1">
      <alignment vertical="top" wrapText="1"/>
    </xf>
    <xf numFmtId="0" fontId="71" fillId="16" borderId="54" xfId="0" applyFont="1" applyFill="1" applyBorder="1" applyAlignment="1">
      <alignment vertical="top"/>
    </xf>
    <xf numFmtId="0" fontId="80" fillId="16" borderId="54" xfId="0" applyFont="1" applyFill="1" applyBorder="1" applyAlignment="1">
      <alignment vertical="top"/>
    </xf>
    <xf numFmtId="0" fontId="82" fillId="16" borderId="54" xfId="1" applyFont="1" applyFill="1" applyBorder="1" applyAlignment="1" applyProtection="1">
      <alignment vertical="top"/>
    </xf>
    <xf numFmtId="0" fontId="73" fillId="16" borderId="54" xfId="0" applyFont="1" applyFill="1" applyBorder="1" applyAlignment="1">
      <alignment vertical="top"/>
    </xf>
    <xf numFmtId="14" fontId="74" fillId="0" borderId="54" xfId="0" applyNumberFormat="1" applyFont="1" applyBorder="1" applyAlignment="1">
      <alignment vertical="top"/>
    </xf>
    <xf numFmtId="0" fontId="74" fillId="0" borderId="54" xfId="0" applyFont="1" applyBorder="1" applyAlignment="1">
      <alignment vertical="top"/>
    </xf>
    <xf numFmtId="0" fontId="75" fillId="0" borderId="54" xfId="1" applyFont="1" applyFill="1" applyBorder="1" applyAlignment="1" applyProtection="1">
      <alignment vertical="top"/>
    </xf>
    <xf numFmtId="0" fontId="82" fillId="0" borderId="54" xfId="1" applyFont="1" applyFill="1" applyBorder="1" applyAlignment="1" applyProtection="1">
      <alignment vertical="top"/>
    </xf>
    <xf numFmtId="0" fontId="20" fillId="16" borderId="54" xfId="0" applyFont="1" applyFill="1" applyBorder="1" applyAlignment="1">
      <alignment vertical="top" wrapText="1"/>
    </xf>
    <xf numFmtId="0" fontId="46" fillId="16" borderId="54" xfId="0" applyFont="1" applyFill="1" applyBorder="1" applyAlignment="1">
      <alignment vertical="top"/>
    </xf>
    <xf numFmtId="0" fontId="46" fillId="0" borderId="54" xfId="0" applyFont="1" applyBorder="1" applyAlignment="1">
      <alignment vertical="top"/>
    </xf>
    <xf numFmtId="14" fontId="78" fillId="0" borderId="54" xfId="0" applyNumberFormat="1" applyFont="1" applyBorder="1" applyAlignment="1">
      <alignment vertical="top"/>
    </xf>
    <xf numFmtId="0" fontId="78" fillId="0" borderId="54" xfId="0" applyFont="1" applyBorder="1" applyAlignment="1">
      <alignment vertical="top"/>
    </xf>
    <xf numFmtId="0" fontId="72" fillId="0" borderId="54" xfId="1" applyFont="1" applyBorder="1" applyAlignment="1" applyProtection="1">
      <alignment vertical="top"/>
    </xf>
    <xf numFmtId="0" fontId="76" fillId="16" borderId="54" xfId="0" applyFont="1" applyFill="1" applyBorder="1" applyAlignment="1">
      <alignment vertical="top" wrapText="1"/>
    </xf>
    <xf numFmtId="0" fontId="76" fillId="0" borderId="54" xfId="0" quotePrefix="1" applyFont="1" applyBorder="1" applyAlignment="1">
      <alignment vertical="top" wrapText="1"/>
    </xf>
    <xf numFmtId="0" fontId="87" fillId="0" borderId="54" xfId="1" applyFont="1" applyFill="1" applyBorder="1" applyAlignment="1" applyProtection="1">
      <alignment horizontal="center" vertical="center"/>
    </xf>
    <xf numFmtId="0" fontId="83" fillId="0" borderId="54" xfId="1" applyFont="1" applyBorder="1" applyAlignment="1" applyProtection="1">
      <alignment horizontal="center" vertical="center"/>
    </xf>
    <xf numFmtId="0" fontId="83" fillId="0" borderId="54" xfId="1" applyFont="1" applyFill="1" applyBorder="1" applyAlignment="1" applyProtection="1">
      <alignment horizontal="center" vertical="center"/>
    </xf>
    <xf numFmtId="49" fontId="20" fillId="16" borderId="56" xfId="0" applyNumberFormat="1" applyFont="1" applyFill="1" applyBorder="1" applyAlignment="1">
      <alignment horizontal="center" vertical="center" wrapText="1"/>
    </xf>
    <xf numFmtId="49" fontId="28" fillId="16" borderId="54" xfId="0" applyNumberFormat="1" applyFont="1" applyFill="1" applyBorder="1" applyAlignment="1">
      <alignment horizontal="center" vertical="center" wrapText="1"/>
    </xf>
    <xf numFmtId="49" fontId="20" fillId="16" borderId="54" xfId="0" applyNumberFormat="1" applyFont="1" applyFill="1" applyBorder="1" applyAlignment="1">
      <alignment horizontal="center" vertical="center" wrapText="1"/>
    </xf>
    <xf numFmtId="49" fontId="73" fillId="16" borderId="54" xfId="0" applyNumberFormat="1" applyFont="1" applyFill="1" applyBorder="1" applyAlignment="1">
      <alignment horizontal="center" vertical="center" wrapText="1"/>
    </xf>
    <xf numFmtId="49" fontId="20" fillId="16" borderId="49" xfId="0" applyNumberFormat="1" applyFont="1" applyFill="1" applyBorder="1" applyAlignment="1">
      <alignment horizontal="center" vertical="center" wrapText="1"/>
    </xf>
    <xf numFmtId="49" fontId="20" fillId="16" borderId="57" xfId="0" applyNumberFormat="1" applyFont="1" applyFill="1" applyBorder="1" applyAlignment="1">
      <alignment horizontal="center" vertical="center" wrapText="1"/>
    </xf>
    <xf numFmtId="0" fontId="28" fillId="16" borderId="54" xfId="0" applyFont="1" applyFill="1" applyBorder="1" applyAlignment="1">
      <alignment horizontal="left" vertical="top" wrapText="1"/>
    </xf>
    <xf numFmtId="0" fontId="41" fillId="0" borderId="0" xfId="0" applyFont="1" applyAlignment="1">
      <alignment horizontal="center" vertical="center"/>
    </xf>
    <xf numFmtId="49" fontId="28" fillId="16" borderId="56" xfId="0" applyNumberFormat="1" applyFont="1" applyFill="1" applyBorder="1" applyAlignment="1">
      <alignment horizontal="center" vertical="center" wrapText="1"/>
    </xf>
    <xf numFmtId="0" fontId="13" fillId="2" borderId="58" xfId="2" applyFont="1" applyFill="1" applyBorder="1" applyAlignment="1">
      <alignment horizontal="center" vertical="center"/>
    </xf>
    <xf numFmtId="0" fontId="13" fillId="0" borderId="60" xfId="2" applyFont="1" applyBorder="1" applyAlignment="1">
      <alignment horizontal="center" vertical="center"/>
    </xf>
    <xf numFmtId="0" fontId="13" fillId="0" borderId="59" xfId="2" applyFont="1" applyBorder="1" applyAlignment="1">
      <alignment horizontal="center" vertical="center"/>
    </xf>
    <xf numFmtId="0" fontId="13" fillId="0" borderId="61" xfId="2" applyFont="1" applyBorder="1" applyAlignment="1">
      <alignment horizontal="center" vertical="center"/>
    </xf>
    <xf numFmtId="0" fontId="13" fillId="0" borderId="62" xfId="2" applyFont="1" applyBorder="1" applyAlignment="1">
      <alignment horizontal="center" vertical="center"/>
    </xf>
    <xf numFmtId="0" fontId="13" fillId="2" borderId="63" xfId="2" applyFont="1" applyFill="1" applyBorder="1" applyAlignment="1">
      <alignment horizontal="center" vertical="center"/>
    </xf>
    <xf numFmtId="0" fontId="8" fillId="5" borderId="0" xfId="0" applyFont="1" applyFill="1" applyAlignment="1">
      <alignment horizontal="center" vertical="center"/>
    </xf>
    <xf numFmtId="49" fontId="35" fillId="3" borderId="41" xfId="0" applyNumberFormat="1" applyFont="1" applyFill="1" applyBorder="1" applyAlignment="1">
      <alignment horizontal="center" vertical="center"/>
    </xf>
    <xf numFmtId="49" fontId="35" fillId="3" borderId="12" xfId="0" applyNumberFormat="1" applyFont="1" applyFill="1" applyBorder="1" applyAlignment="1">
      <alignment horizontal="center" vertical="center"/>
    </xf>
    <xf numFmtId="49" fontId="43" fillId="2" borderId="58" xfId="2" applyNumberFormat="1" applyFont="1" applyFill="1" applyBorder="1" applyAlignment="1">
      <alignment horizontal="center" vertical="center"/>
    </xf>
    <xf numFmtId="49" fontId="13" fillId="2" borderId="59" xfId="2" applyNumberFormat="1" applyFont="1" applyFill="1" applyBorder="1" applyAlignment="1">
      <alignment horizontal="center" vertical="center"/>
    </xf>
    <xf numFmtId="49" fontId="13" fillId="2" borderId="60" xfId="2" applyNumberFormat="1" applyFont="1" applyFill="1" applyBorder="1" applyAlignment="1">
      <alignment horizontal="center" vertical="center"/>
    </xf>
    <xf numFmtId="49" fontId="13" fillId="2" borderId="61" xfId="2" applyNumberFormat="1" applyFont="1" applyFill="1" applyBorder="1" applyAlignment="1">
      <alignment horizontal="center" vertical="center"/>
    </xf>
    <xf numFmtId="49" fontId="13" fillId="2" borderId="62" xfId="2" applyNumberFormat="1" applyFont="1" applyFill="1" applyBorder="1" applyAlignment="1">
      <alignment horizontal="center" vertical="center"/>
    </xf>
    <xf numFmtId="49" fontId="43" fillId="2" borderId="63" xfId="2" applyNumberFormat="1" applyFont="1" applyFill="1" applyBorder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49" fontId="28" fillId="16" borderId="57" xfId="0" applyNumberFormat="1" applyFont="1" applyFill="1" applyBorder="1" applyAlignment="1">
      <alignment horizontal="center" vertical="center" wrapText="1"/>
    </xf>
    <xf numFmtId="49" fontId="76" fillId="16" borderId="54" xfId="0" applyNumberFormat="1" applyFont="1" applyFill="1" applyBorder="1" applyAlignment="1">
      <alignment horizontal="center" vertical="center" wrapText="1"/>
    </xf>
    <xf numFmtId="49" fontId="76" fillId="16" borderId="56" xfId="0" applyNumberFormat="1" applyFont="1" applyFill="1" applyBorder="1" applyAlignment="1">
      <alignment horizontal="center" vertical="center" wrapText="1"/>
    </xf>
    <xf numFmtId="49" fontId="28" fillId="16" borderId="49" xfId="0" applyNumberFormat="1" applyFont="1" applyFill="1" applyBorder="1" applyAlignment="1">
      <alignment horizontal="center" vertical="center" wrapText="1"/>
    </xf>
    <xf numFmtId="49" fontId="71" fillId="16" borderId="54" xfId="0" applyNumberFormat="1" applyFont="1" applyFill="1" applyBorder="1" applyAlignment="1">
      <alignment horizontal="center" vertical="center" wrapText="1"/>
    </xf>
    <xf numFmtId="49" fontId="35" fillId="3" borderId="66" xfId="0" applyNumberFormat="1" applyFont="1" applyFill="1" applyBorder="1" applyAlignment="1">
      <alignment horizontal="center" vertical="center"/>
    </xf>
    <xf numFmtId="49" fontId="35" fillId="3" borderId="67" xfId="0" applyNumberFormat="1" applyFont="1" applyFill="1" applyBorder="1" applyAlignment="1">
      <alignment horizontal="center" vertical="center"/>
    </xf>
    <xf numFmtId="49" fontId="43" fillId="2" borderId="0" xfId="2" applyNumberFormat="1" applyFont="1" applyFill="1" applyBorder="1" applyAlignment="1">
      <alignment horizontal="center" vertical="center"/>
    </xf>
    <xf numFmtId="49" fontId="13" fillId="2" borderId="0" xfId="2" applyNumberFormat="1" applyFont="1" applyFill="1" applyBorder="1" applyAlignment="1">
      <alignment horizontal="center" vertical="center"/>
    </xf>
    <xf numFmtId="49" fontId="41" fillId="0" borderId="0" xfId="0" applyNumberFormat="1" applyFont="1" applyAlignment="1">
      <alignment horizontal="center" vertical="center"/>
    </xf>
    <xf numFmtId="49" fontId="29" fillId="6" borderId="0" xfId="0" applyNumberFormat="1" applyFont="1" applyFill="1" applyBorder="1" applyAlignment="1">
      <alignment horizontal="center" vertical="center"/>
    </xf>
    <xf numFmtId="49" fontId="8" fillId="5" borderId="0" xfId="0" applyNumberFormat="1" applyFont="1" applyFill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28" fillId="16" borderId="56" xfId="0" applyFont="1" applyFill="1" applyBorder="1" applyAlignment="1">
      <alignment horizontal="left" vertical="center" wrapText="1"/>
    </xf>
    <xf numFmtId="0" fontId="20" fillId="16" borderId="54" xfId="0" applyFont="1" applyFill="1" applyBorder="1" applyAlignment="1">
      <alignment horizontal="left" vertical="top" wrapText="1"/>
    </xf>
    <xf numFmtId="0" fontId="76" fillId="16" borderId="54" xfId="0" applyFont="1" applyFill="1" applyBorder="1" applyAlignment="1">
      <alignment horizontal="left" vertical="top" wrapText="1"/>
    </xf>
    <xf numFmtId="0" fontId="34" fillId="3" borderId="68" xfId="0" applyFont="1" applyFill="1" applyBorder="1" applyAlignment="1">
      <alignment horizontal="center" vertical="center"/>
    </xf>
    <xf numFmtId="0" fontId="34" fillId="3" borderId="38" xfId="0" applyFont="1" applyFill="1" applyBorder="1" applyAlignment="1">
      <alignment horizontal="center" vertical="center"/>
    </xf>
    <xf numFmtId="49" fontId="28" fillId="0" borderId="54" xfId="0" applyNumberFormat="1" applyFont="1" applyBorder="1" applyAlignment="1">
      <alignment horizontal="center" vertical="center"/>
    </xf>
    <xf numFmtId="0" fontId="20" fillId="0" borderId="56" xfId="0" applyFont="1" applyBorder="1" applyAlignment="1">
      <alignment horizontal="center" vertical="center" wrapText="1"/>
    </xf>
    <xf numFmtId="0" fontId="20" fillId="0" borderId="49" xfId="0" applyFont="1" applyBorder="1" applyAlignment="1">
      <alignment horizontal="center" vertical="center" wrapText="1"/>
    </xf>
    <xf numFmtId="0" fontId="20" fillId="0" borderId="57" xfId="0" applyFont="1" applyBorder="1" applyAlignment="1">
      <alignment horizontal="center" vertical="center" wrapText="1"/>
    </xf>
    <xf numFmtId="0" fontId="2" fillId="0" borderId="0" xfId="0" applyNumberFormat="1" applyFont="1" applyAlignment="1">
      <alignment horizontal="center" vertical="center"/>
    </xf>
    <xf numFmtId="0" fontId="13" fillId="2" borderId="0" xfId="2" applyNumberFormat="1" applyFont="1" applyFill="1" applyBorder="1" applyAlignment="1">
      <alignment horizontal="center" vertical="center"/>
    </xf>
    <xf numFmtId="0" fontId="13" fillId="0" borderId="0" xfId="2" applyNumberFormat="1" applyFont="1" applyBorder="1" applyAlignment="1">
      <alignment horizontal="center" vertical="center"/>
    </xf>
    <xf numFmtId="0" fontId="42" fillId="17" borderId="0" xfId="2" applyNumberFormat="1" applyFont="1" applyFill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49" fontId="0" fillId="16" borderId="0" xfId="0" applyNumberFormat="1" applyFill="1">
      <alignment vertical="center"/>
    </xf>
    <xf numFmtId="0" fontId="89" fillId="4" borderId="0" xfId="0" applyFont="1" applyFill="1">
      <alignment vertical="center"/>
    </xf>
    <xf numFmtId="49" fontId="89" fillId="4" borderId="0" xfId="0" applyNumberFormat="1" applyFont="1" applyFill="1">
      <alignment vertical="center"/>
    </xf>
    <xf numFmtId="0" fontId="0" fillId="16" borderId="69" xfId="0" applyFill="1" applyBorder="1">
      <alignment vertical="center"/>
    </xf>
    <xf numFmtId="49" fontId="0" fillId="16" borderId="69" xfId="0" applyNumberFormat="1" applyFill="1" applyBorder="1">
      <alignment vertical="center"/>
    </xf>
    <xf numFmtId="0" fontId="0" fillId="16" borderId="0" xfId="0" applyFill="1" applyBorder="1">
      <alignment vertical="center"/>
    </xf>
    <xf numFmtId="49" fontId="20" fillId="16" borderId="0" xfId="0" applyNumberFormat="1" applyFont="1" applyFill="1" applyBorder="1" applyAlignment="1">
      <alignment horizontal="center" vertical="center" wrapText="1"/>
    </xf>
    <xf numFmtId="49" fontId="28" fillId="16" borderId="0" xfId="0" applyNumberFormat="1" applyFont="1" applyFill="1" applyBorder="1" applyAlignment="1">
      <alignment horizontal="center" vertical="center" wrapText="1"/>
    </xf>
    <xf numFmtId="0" fontId="90" fillId="16" borderId="54" xfId="0" applyNumberFormat="1" applyFont="1" applyFill="1" applyBorder="1" applyAlignment="1">
      <alignment horizontal="center" vertical="center" wrapText="1"/>
    </xf>
    <xf numFmtId="0" fontId="35" fillId="3" borderId="41" xfId="0" applyFont="1" applyFill="1" applyBorder="1" applyAlignment="1">
      <alignment horizontal="center" vertical="center"/>
    </xf>
    <xf numFmtId="0" fontId="35" fillId="3" borderId="12" xfId="0" applyFont="1" applyFill="1" applyBorder="1" applyAlignment="1">
      <alignment horizontal="center" vertical="center"/>
    </xf>
    <xf numFmtId="0" fontId="91" fillId="5" borderId="56" xfId="0" applyFont="1" applyFill="1" applyBorder="1" applyAlignment="1">
      <alignment horizontal="center" vertical="center" wrapText="1"/>
    </xf>
    <xf numFmtId="0" fontId="91" fillId="5" borderId="56" xfId="0" applyFont="1" applyFill="1" applyBorder="1" applyAlignment="1">
      <alignment horizontal="left" vertical="center" wrapText="1"/>
    </xf>
    <xf numFmtId="0" fontId="91" fillId="5" borderId="54" xfId="0" applyFont="1" applyFill="1" applyBorder="1" applyAlignment="1">
      <alignment horizontal="center" vertical="center" wrapText="1"/>
    </xf>
    <xf numFmtId="49" fontId="91" fillId="5" borderId="54" xfId="0" applyNumberFormat="1" applyFont="1" applyFill="1" applyBorder="1" applyAlignment="1">
      <alignment horizontal="center" vertical="center" wrapText="1"/>
    </xf>
    <xf numFmtId="0" fontId="92" fillId="5" borderId="54" xfId="0" applyNumberFormat="1" applyFont="1" applyFill="1" applyBorder="1" applyAlignment="1">
      <alignment horizontal="center" vertical="center" wrapText="1"/>
    </xf>
    <xf numFmtId="0" fontId="47" fillId="5" borderId="54" xfId="0" applyFont="1" applyFill="1" applyBorder="1" applyAlignment="1">
      <alignment horizontal="center" vertical="center" wrapText="1"/>
    </xf>
    <xf numFmtId="0" fontId="20" fillId="5" borderId="54" xfId="0" applyFont="1" applyFill="1" applyBorder="1" applyAlignment="1">
      <alignment horizontal="center" vertical="center"/>
    </xf>
    <xf numFmtId="0" fontId="20" fillId="5" borderId="54" xfId="0" applyFont="1" applyFill="1" applyBorder="1" applyAlignment="1">
      <alignment horizontal="center" vertical="center" wrapText="1"/>
    </xf>
    <xf numFmtId="14" fontId="37" fillId="5" borderId="54" xfId="0" applyNumberFormat="1" applyFont="1" applyFill="1" applyBorder="1" applyAlignment="1">
      <alignment horizontal="center" vertical="center"/>
    </xf>
    <xf numFmtId="0" fontId="37" fillId="5" borderId="54" xfId="0" applyFont="1" applyFill="1" applyBorder="1" applyAlignment="1">
      <alignment horizontal="center" vertical="center"/>
    </xf>
    <xf numFmtId="0" fontId="37" fillId="5" borderId="54" xfId="0" applyFont="1" applyFill="1" applyBorder="1" applyAlignment="1">
      <alignment horizontal="center" vertical="center" wrapText="1"/>
    </xf>
    <xf numFmtId="0" fontId="20" fillId="5" borderId="54" xfId="0" quotePrefix="1" applyFont="1" applyFill="1" applyBorder="1" applyAlignment="1">
      <alignment vertical="center" wrapText="1"/>
    </xf>
    <xf numFmtId="0" fontId="19" fillId="5" borderId="54" xfId="1" applyFont="1" applyFill="1" applyBorder="1" applyAlignment="1" applyProtection="1">
      <alignment horizontal="left" vertical="center"/>
    </xf>
    <xf numFmtId="0" fontId="28" fillId="5" borderId="54" xfId="0" applyFont="1" applyFill="1" applyBorder="1" applyAlignment="1">
      <alignment vertical="center" wrapText="1"/>
    </xf>
    <xf numFmtId="0" fontId="84" fillId="5" borderId="54" xfId="1" applyFont="1" applyFill="1" applyBorder="1" applyAlignment="1" applyProtection="1">
      <alignment horizontal="left" vertical="center"/>
    </xf>
    <xf numFmtId="0" fontId="83" fillId="5" borderId="54" xfId="1" applyFont="1" applyFill="1" applyBorder="1" applyAlignment="1" applyProtection="1">
      <alignment horizontal="center" vertical="center"/>
    </xf>
    <xf numFmtId="0" fontId="84" fillId="5" borderId="54" xfId="1" applyFont="1" applyFill="1" applyBorder="1" applyAlignment="1" applyProtection="1">
      <alignment horizontal="center" vertical="center"/>
    </xf>
    <xf numFmtId="49" fontId="28" fillId="19" borderId="54" xfId="0" applyNumberFormat="1" applyFont="1" applyFill="1" applyBorder="1" applyAlignment="1">
      <alignment horizontal="center" vertical="center" wrapText="1"/>
    </xf>
    <xf numFmtId="0" fontId="90" fillId="19" borderId="54" xfId="0" applyNumberFormat="1" applyFont="1" applyFill="1" applyBorder="1" applyAlignment="1">
      <alignment horizontal="center" vertical="center" wrapText="1"/>
    </xf>
    <xf numFmtId="0" fontId="27" fillId="20" borderId="56" xfId="0" applyFont="1" applyFill="1" applyBorder="1" applyAlignment="1">
      <alignment horizontal="center" vertical="center" wrapText="1"/>
    </xf>
    <xf numFmtId="0" fontId="20" fillId="20" borderId="54" xfId="0" applyFont="1" applyFill="1" applyBorder="1" applyAlignment="1">
      <alignment horizontal="left" vertical="center" wrapText="1"/>
    </xf>
    <xf numFmtId="49" fontId="20" fillId="20" borderId="54" xfId="0" applyNumberFormat="1" applyFont="1" applyFill="1" applyBorder="1" applyAlignment="1">
      <alignment horizontal="center" vertical="center" wrapText="1"/>
    </xf>
    <xf numFmtId="49" fontId="28" fillId="20" borderId="54" xfId="0" applyNumberFormat="1" applyFont="1" applyFill="1" applyBorder="1" applyAlignment="1">
      <alignment horizontal="center" vertical="center" wrapText="1"/>
    </xf>
    <xf numFmtId="0" fontId="90" fillId="20" borderId="54" xfId="0" applyNumberFormat="1" applyFont="1" applyFill="1" applyBorder="1" applyAlignment="1">
      <alignment horizontal="center" vertical="center" wrapText="1"/>
    </xf>
    <xf numFmtId="0" fontId="73" fillId="20" borderId="54" xfId="0" applyFont="1" applyFill="1" applyBorder="1" applyAlignment="1">
      <alignment horizontal="left" vertical="center" wrapText="1"/>
    </xf>
    <xf numFmtId="49" fontId="28" fillId="19" borderId="56" xfId="0" applyNumberFormat="1" applyFont="1" applyFill="1" applyBorder="1" applyAlignment="1">
      <alignment horizontal="center" vertical="center" wrapText="1"/>
    </xf>
    <xf numFmtId="49" fontId="20" fillId="20" borderId="56" xfId="0" applyNumberFormat="1" applyFont="1" applyFill="1" applyBorder="1" applyAlignment="1">
      <alignment horizontal="center" vertical="center" wrapText="1"/>
    </xf>
    <xf numFmtId="49" fontId="93" fillId="5" borderId="56" xfId="0" applyNumberFormat="1" applyFont="1" applyFill="1" applyBorder="1" applyAlignment="1">
      <alignment horizontal="center" vertical="center" wrapText="1"/>
    </xf>
    <xf numFmtId="0" fontId="93" fillId="5" borderId="54" xfId="0" applyFont="1" applyFill="1" applyBorder="1" applyAlignment="1">
      <alignment horizontal="left" vertical="center" wrapText="1"/>
    </xf>
    <xf numFmtId="49" fontId="93" fillId="5" borderId="54" xfId="0" applyNumberFormat="1" applyFont="1" applyFill="1" applyBorder="1" applyAlignment="1">
      <alignment horizontal="center" vertical="center" wrapText="1"/>
    </xf>
    <xf numFmtId="0" fontId="93" fillId="5" borderId="54" xfId="0" applyFont="1" applyFill="1" applyBorder="1" applyAlignment="1">
      <alignment horizontal="center" vertical="center"/>
    </xf>
    <xf numFmtId="0" fontId="91" fillId="5" borderId="54" xfId="0" applyFont="1" applyFill="1" applyBorder="1" applyAlignment="1">
      <alignment horizontal="center" vertical="center"/>
    </xf>
    <xf numFmtId="0" fontId="93" fillId="5" borderId="54" xfId="0" applyFont="1" applyFill="1" applyBorder="1" applyAlignment="1">
      <alignment horizontal="center" vertical="center" wrapText="1"/>
    </xf>
    <xf numFmtId="14" fontId="94" fillId="5" borderId="54" xfId="0" applyNumberFormat="1" applyFont="1" applyFill="1" applyBorder="1" applyAlignment="1">
      <alignment horizontal="center" vertical="center"/>
    </xf>
    <xf numFmtId="0" fontId="94" fillId="5" borderId="54" xfId="0" applyFont="1" applyFill="1" applyBorder="1" applyAlignment="1">
      <alignment horizontal="center" vertical="center"/>
    </xf>
    <xf numFmtId="0" fontId="94" fillId="5" borderId="54" xfId="0" applyFont="1" applyFill="1" applyBorder="1" applyAlignment="1">
      <alignment horizontal="center" vertical="center" wrapText="1"/>
    </xf>
    <xf numFmtId="0" fontId="93" fillId="5" borderId="54" xfId="0" quotePrefix="1" applyFont="1" applyFill="1" applyBorder="1" applyAlignment="1">
      <alignment vertical="center" wrapText="1"/>
    </xf>
    <xf numFmtId="0" fontId="95" fillId="5" borderId="54" xfId="0" applyFont="1" applyFill="1" applyBorder="1" applyAlignment="1">
      <alignment vertical="center"/>
    </xf>
    <xf numFmtId="0" fontId="96" fillId="5" borderId="54" xfId="0" applyFont="1" applyFill="1" applyBorder="1" applyAlignment="1">
      <alignment vertical="center"/>
    </xf>
    <xf numFmtId="0" fontId="97" fillId="5" borderId="54" xfId="1" applyFont="1" applyFill="1" applyBorder="1" applyAlignment="1" applyProtection="1">
      <alignment horizontal="center" vertical="center"/>
    </xf>
    <xf numFmtId="0" fontId="98" fillId="5" borderId="54" xfId="1" applyFont="1" applyFill="1" applyBorder="1" applyAlignment="1" applyProtection="1">
      <alignment horizontal="center" vertical="center"/>
    </xf>
    <xf numFmtId="0" fontId="93" fillId="5" borderId="56" xfId="0" applyFont="1" applyFill="1" applyBorder="1" applyAlignment="1">
      <alignment horizontal="center" vertical="center" wrapText="1"/>
    </xf>
    <xf numFmtId="0" fontId="83" fillId="19" borderId="54" xfId="1" applyFont="1" applyFill="1" applyBorder="1" applyAlignment="1" applyProtection="1">
      <alignment horizontal="center" vertical="center"/>
    </xf>
    <xf numFmtId="0" fontId="84" fillId="20" borderId="54" xfId="1" applyFont="1" applyFill="1" applyBorder="1" applyAlignment="1" applyProtection="1">
      <alignment horizontal="left" vertical="center"/>
    </xf>
    <xf numFmtId="0" fontId="83" fillId="20" borderId="54" xfId="1" applyFont="1" applyFill="1" applyBorder="1" applyAlignment="1" applyProtection="1">
      <alignment horizontal="center" vertical="center"/>
    </xf>
    <xf numFmtId="0" fontId="87" fillId="20" borderId="54" xfId="1" applyFont="1" applyFill="1" applyBorder="1" applyAlignment="1" applyProtection="1">
      <alignment horizontal="center" vertical="center"/>
    </xf>
    <xf numFmtId="0" fontId="88" fillId="20" borderId="54" xfId="0" applyNumberFormat="1" applyFont="1" applyFill="1" applyBorder="1" applyAlignment="1">
      <alignment horizontal="center" vertical="center" wrapText="1"/>
    </xf>
    <xf numFmtId="0" fontId="81" fillId="20" borderId="54" xfId="1" applyFont="1" applyFill="1" applyBorder="1" applyAlignment="1" applyProtection="1">
      <alignment horizontal="left" vertical="center"/>
    </xf>
    <xf numFmtId="0" fontId="20" fillId="20" borderId="56" xfId="0" applyFont="1" applyFill="1" applyBorder="1" applyAlignment="1">
      <alignment horizontal="center" vertical="center" wrapText="1"/>
    </xf>
    <xf numFmtId="0" fontId="28" fillId="20" borderId="54" xfId="0" applyFont="1" applyFill="1" applyBorder="1" applyAlignment="1">
      <alignment horizontal="center" vertical="center" wrapText="1"/>
    </xf>
    <xf numFmtId="0" fontId="20" fillId="20" borderId="54" xfId="0" applyFont="1" applyFill="1" applyBorder="1" applyAlignment="1">
      <alignment horizontal="center" vertical="center"/>
    </xf>
    <xf numFmtId="0" fontId="28" fillId="20" borderId="54" xfId="0" applyFont="1" applyFill="1" applyBorder="1" applyAlignment="1">
      <alignment horizontal="center" vertical="center"/>
    </xf>
    <xf numFmtId="0" fontId="20" fillId="20" borderId="54" xfId="0" applyFont="1" applyFill="1" applyBorder="1" applyAlignment="1">
      <alignment horizontal="center" vertical="center" wrapText="1"/>
    </xf>
    <xf numFmtId="14" fontId="37" fillId="20" borderId="54" xfId="0" applyNumberFormat="1" applyFont="1" applyFill="1" applyBorder="1" applyAlignment="1">
      <alignment horizontal="center" vertical="center"/>
    </xf>
    <xf numFmtId="0" fontId="37" fillId="20" borderId="54" xfId="0" applyFont="1" applyFill="1" applyBorder="1" applyAlignment="1">
      <alignment horizontal="center" vertical="center"/>
    </xf>
    <xf numFmtId="0" fontId="37" fillId="20" borderId="54" xfId="0" applyFont="1" applyFill="1" applyBorder="1" applyAlignment="1">
      <alignment horizontal="center" vertical="center" wrapText="1"/>
    </xf>
    <xf numFmtId="0" fontId="77" fillId="20" borderId="54" xfId="0" applyFont="1" applyFill="1" applyBorder="1" applyAlignment="1">
      <alignment vertical="center" wrapText="1"/>
    </xf>
    <xf numFmtId="0" fontId="19" fillId="20" borderId="54" xfId="1" applyFont="1" applyFill="1" applyBorder="1" applyAlignment="1" applyProtection="1">
      <alignment horizontal="left" vertical="center"/>
    </xf>
    <xf numFmtId="0" fontId="20" fillId="20" borderId="54" xfId="0" applyFont="1" applyFill="1" applyBorder="1" applyAlignment="1">
      <alignment vertical="center" wrapText="1"/>
    </xf>
    <xf numFmtId="0" fontId="84" fillId="20" borderId="54" xfId="1" applyFont="1" applyFill="1" applyBorder="1" applyAlignment="1" applyProtection="1">
      <alignment horizontal="center" vertical="center"/>
    </xf>
    <xf numFmtId="0" fontId="20" fillId="20" borderId="56" xfId="0" applyFont="1" applyFill="1" applyBorder="1" applyAlignment="1">
      <alignment horizontal="left" vertical="center" wrapText="1"/>
    </xf>
    <xf numFmtId="49" fontId="28" fillId="20" borderId="56" xfId="0" applyNumberFormat="1" applyFont="1" applyFill="1" applyBorder="1" applyAlignment="1">
      <alignment horizontal="center" vertical="center" wrapText="1"/>
    </xf>
    <xf numFmtId="0" fontId="28" fillId="20" borderId="56" xfId="0" applyFont="1" applyFill="1" applyBorder="1" applyAlignment="1">
      <alignment horizontal="left" vertical="center" wrapText="1"/>
    </xf>
    <xf numFmtId="0" fontId="20" fillId="20" borderId="54" xfId="0" quotePrefix="1" applyFont="1" applyFill="1" applyBorder="1" applyAlignment="1">
      <alignment vertical="center" wrapText="1"/>
    </xf>
    <xf numFmtId="0" fontId="72" fillId="20" borderId="54" xfId="0" applyFont="1" applyFill="1" applyBorder="1" applyAlignment="1">
      <alignment vertical="center"/>
    </xf>
    <xf numFmtId="0" fontId="27" fillId="20" borderId="54" xfId="0" applyFont="1" applyFill="1" applyBorder="1" applyAlignment="1">
      <alignment horizontal="left" vertical="center" wrapText="1"/>
    </xf>
    <xf numFmtId="0" fontId="85" fillId="20" borderId="54" xfId="0" applyFont="1" applyFill="1" applyBorder="1" applyAlignment="1">
      <alignment vertical="center"/>
    </xf>
    <xf numFmtId="0" fontId="27" fillId="20" borderId="54" xfId="0" applyFont="1" applyFill="1" applyBorder="1" applyAlignment="1">
      <alignment horizontal="center" vertical="center" wrapText="1"/>
    </xf>
    <xf numFmtId="0" fontId="27" fillId="20" borderId="64" xfId="0" applyFont="1" applyFill="1" applyBorder="1" applyAlignment="1">
      <alignment horizontal="left" vertical="center" wrapText="1"/>
    </xf>
    <xf numFmtId="0" fontId="85" fillId="20" borderId="56" xfId="0" applyFont="1" applyFill="1" applyBorder="1" applyAlignment="1">
      <alignment horizontal="center" vertical="center"/>
    </xf>
    <xf numFmtId="0" fontId="83" fillId="20" borderId="56" xfId="0" applyFont="1" applyFill="1" applyBorder="1" applyAlignment="1">
      <alignment horizontal="center" vertical="center"/>
    </xf>
    <xf numFmtId="0" fontId="20" fillId="20" borderId="57" xfId="0" applyFont="1" applyFill="1" applyBorder="1" applyAlignment="1">
      <alignment horizontal="left" vertical="center" wrapText="1"/>
    </xf>
    <xf numFmtId="49" fontId="28" fillId="20" borderId="57" xfId="0" applyNumberFormat="1" applyFont="1" applyFill="1" applyBorder="1" applyAlignment="1">
      <alignment horizontal="center" vertical="center" wrapText="1"/>
    </xf>
    <xf numFmtId="0" fontId="20" fillId="5" borderId="49" xfId="0" applyFont="1" applyFill="1" applyBorder="1" applyAlignment="1">
      <alignment horizontal="left" vertical="center" wrapText="1"/>
    </xf>
    <xf numFmtId="49" fontId="20" fillId="17" borderId="56" xfId="0" applyNumberFormat="1" applyFont="1" applyFill="1" applyBorder="1" applyAlignment="1">
      <alignment horizontal="center" vertical="center" wrapText="1"/>
    </xf>
    <xf numFmtId="49" fontId="28" fillId="17" borderId="56" xfId="0" applyNumberFormat="1" applyFont="1" applyFill="1" applyBorder="1" applyAlignment="1">
      <alignment horizontal="center" vertical="center" wrapText="1"/>
    </xf>
    <xf numFmtId="0" fontId="90" fillId="17" borderId="54" xfId="0" applyNumberFormat="1" applyFont="1" applyFill="1" applyBorder="1" applyAlignment="1">
      <alignment horizontal="center" vertical="center" wrapText="1"/>
    </xf>
    <xf numFmtId="0" fontId="28" fillId="17" borderId="54" xfId="0" applyFont="1" applyFill="1" applyBorder="1" applyAlignment="1">
      <alignment horizontal="center" vertical="center" wrapText="1"/>
    </xf>
    <xf numFmtId="0" fontId="20" fillId="17" borderId="54" xfId="0" applyFont="1" applyFill="1" applyBorder="1" applyAlignment="1">
      <alignment horizontal="center" vertical="center"/>
    </xf>
    <xf numFmtId="0" fontId="28" fillId="17" borderId="54" xfId="0" applyFont="1" applyFill="1" applyBorder="1" applyAlignment="1">
      <alignment horizontal="center" vertical="center"/>
    </xf>
    <xf numFmtId="0" fontId="20" fillId="17" borderId="54" xfId="0" applyFont="1" applyFill="1" applyBorder="1" applyAlignment="1">
      <alignment horizontal="center" vertical="center" wrapText="1"/>
    </xf>
    <xf numFmtId="14" fontId="37" fillId="17" borderId="54" xfId="0" applyNumberFormat="1" applyFont="1" applyFill="1" applyBorder="1" applyAlignment="1">
      <alignment horizontal="center" vertical="center"/>
    </xf>
    <xf numFmtId="0" fontId="37" fillId="17" borderId="54" xfId="0" applyFont="1" applyFill="1" applyBorder="1" applyAlignment="1">
      <alignment horizontal="center" vertical="center"/>
    </xf>
    <xf numFmtId="0" fontId="37" fillId="17" borderId="54" xfId="0" applyFont="1" applyFill="1" applyBorder="1" applyAlignment="1">
      <alignment horizontal="center" vertical="center" wrapText="1"/>
    </xf>
    <xf numFmtId="0" fontId="20" fillId="17" borderId="54" xfId="0" quotePrefix="1" applyFont="1" applyFill="1" applyBorder="1" applyAlignment="1">
      <alignment vertical="center" wrapText="1"/>
    </xf>
    <xf numFmtId="49" fontId="20" fillId="17" borderId="54" xfId="0" applyNumberFormat="1" applyFont="1" applyFill="1" applyBorder="1" applyAlignment="1">
      <alignment horizontal="center" vertical="center" wrapText="1"/>
    </xf>
    <xf numFmtId="49" fontId="28" fillId="17" borderId="54" xfId="0" applyNumberFormat="1" applyFont="1" applyFill="1" applyBorder="1" applyAlignment="1">
      <alignment horizontal="center" vertical="center" wrapText="1"/>
    </xf>
    <xf numFmtId="0" fontId="83" fillId="17" borderId="54" xfId="1" applyFont="1" applyFill="1" applyBorder="1" applyAlignment="1" applyProtection="1">
      <alignment horizontal="center" vertical="center"/>
    </xf>
    <xf numFmtId="0" fontId="84" fillId="17" borderId="54" xfId="1" applyFont="1" applyFill="1" applyBorder="1" applyAlignment="1" applyProtection="1">
      <alignment horizontal="center" vertical="center"/>
    </xf>
    <xf numFmtId="0" fontId="20" fillId="17" borderId="56" xfId="0" applyFont="1" applyFill="1" applyBorder="1" applyAlignment="1">
      <alignment horizontal="left" vertical="center" wrapText="1"/>
    </xf>
    <xf numFmtId="0" fontId="28" fillId="17" borderId="56" xfId="0" applyFont="1" applyFill="1" applyBorder="1" applyAlignment="1">
      <alignment horizontal="left" vertical="center" wrapText="1"/>
    </xf>
    <xf numFmtId="0" fontId="47" fillId="17" borderId="54" xfId="0" applyFont="1" applyFill="1" applyBorder="1" applyAlignment="1">
      <alignment horizontal="center" vertical="center" wrapText="1"/>
    </xf>
    <xf numFmtId="0" fontId="19" fillId="17" borderId="54" xfId="1" applyFont="1" applyFill="1" applyBorder="1" applyAlignment="1" applyProtection="1">
      <alignment horizontal="left" vertical="center"/>
    </xf>
    <xf numFmtId="0" fontId="28" fillId="17" borderId="54" xfId="0" applyFont="1" applyFill="1" applyBorder="1" applyAlignment="1">
      <alignment vertical="center" wrapText="1"/>
    </xf>
    <xf numFmtId="0" fontId="84" fillId="17" borderId="54" xfId="1" applyFont="1" applyFill="1" applyBorder="1" applyAlignment="1" applyProtection="1">
      <alignment horizontal="left" vertical="center"/>
    </xf>
    <xf numFmtId="0" fontId="83" fillId="17" borderId="56" xfId="1" applyFont="1" applyFill="1" applyBorder="1" applyAlignment="1" applyProtection="1">
      <alignment horizontal="center" vertical="center"/>
    </xf>
    <xf numFmtId="0" fontId="84" fillId="17" borderId="56" xfId="1" applyFont="1" applyFill="1" applyBorder="1" applyAlignment="1" applyProtection="1">
      <alignment horizontal="center" vertical="center"/>
    </xf>
    <xf numFmtId="0" fontId="20" fillId="19" borderId="56" xfId="0" applyFont="1" applyFill="1" applyBorder="1" applyAlignment="1">
      <alignment horizontal="center" vertical="center" wrapText="1"/>
    </xf>
    <xf numFmtId="0" fontId="77" fillId="17" borderId="54" xfId="0" applyFont="1" applyFill="1" applyBorder="1" applyAlignment="1">
      <alignment vertical="center" wrapText="1"/>
    </xf>
    <xf numFmtId="0" fontId="20" fillId="17" borderId="54" xfId="0" applyFont="1" applyFill="1" applyBorder="1" applyAlignment="1">
      <alignment vertical="center" wrapText="1"/>
    </xf>
    <xf numFmtId="0" fontId="20" fillId="17" borderId="56" xfId="0" applyFont="1" applyFill="1" applyBorder="1" applyAlignment="1">
      <alignment horizontal="center" vertical="center" wrapText="1"/>
    </xf>
    <xf numFmtId="0" fontId="20" fillId="20" borderId="56" xfId="0" applyFont="1" applyFill="1" applyBorder="1" applyAlignment="1">
      <alignment vertical="center" wrapText="1"/>
    </xf>
    <xf numFmtId="0" fontId="76" fillId="16" borderId="56" xfId="0" applyFont="1" applyFill="1" applyBorder="1" applyAlignment="1">
      <alignment vertical="top" wrapText="1"/>
    </xf>
    <xf numFmtId="0" fontId="28" fillId="16" borderId="56" xfId="0" applyFont="1" applyFill="1" applyBorder="1" applyAlignment="1">
      <alignment horizontal="left" vertical="center" wrapText="1"/>
    </xf>
    <xf numFmtId="49" fontId="99" fillId="5" borderId="56" xfId="0" applyNumberFormat="1" applyFont="1" applyFill="1" applyBorder="1" applyAlignment="1">
      <alignment horizontal="center" vertical="center" wrapText="1"/>
    </xf>
    <xf numFmtId="0" fontId="99" fillId="5" borderId="56" xfId="0" applyFont="1" applyFill="1" applyBorder="1" applyAlignment="1">
      <alignment horizontal="left" vertical="center" wrapText="1"/>
    </xf>
    <xf numFmtId="0" fontId="100" fillId="5" borderId="54" xfId="0" applyNumberFormat="1" applyFont="1" applyFill="1" applyBorder="1" applyAlignment="1">
      <alignment horizontal="center" vertical="center" wrapText="1"/>
    </xf>
    <xf numFmtId="0" fontId="99" fillId="5" borderId="54" xfId="0" applyFont="1" applyFill="1" applyBorder="1" applyAlignment="1">
      <alignment horizontal="center" vertical="center" wrapText="1"/>
    </xf>
    <xf numFmtId="0" fontId="99" fillId="5" borderId="54" xfId="0" applyFont="1" applyFill="1" applyBorder="1" applyAlignment="1">
      <alignment horizontal="center" vertical="center"/>
    </xf>
    <xf numFmtId="14" fontId="101" fillId="5" borderId="54" xfId="0" applyNumberFormat="1" applyFont="1" applyFill="1" applyBorder="1" applyAlignment="1">
      <alignment horizontal="center" vertical="center"/>
    </xf>
    <xf numFmtId="0" fontId="101" fillId="5" borderId="54" xfId="0" applyFont="1" applyFill="1" applyBorder="1" applyAlignment="1">
      <alignment horizontal="center" vertical="center"/>
    </xf>
    <xf numFmtId="0" fontId="101" fillId="5" borderId="54" xfId="0" applyFont="1" applyFill="1" applyBorder="1" applyAlignment="1">
      <alignment horizontal="center" vertical="center" wrapText="1"/>
    </xf>
    <xf numFmtId="0" fontId="99" fillId="5" borderId="54" xfId="0" quotePrefix="1" applyFont="1" applyFill="1" applyBorder="1" applyAlignment="1">
      <alignment vertical="center" wrapText="1"/>
    </xf>
    <xf numFmtId="0" fontId="102" fillId="5" borderId="54" xfId="0" applyFont="1" applyFill="1" applyBorder="1" applyAlignment="1">
      <alignment vertical="center"/>
    </xf>
    <xf numFmtId="0" fontId="99" fillId="5" borderId="54" xfId="0" applyFont="1" applyFill="1" applyBorder="1" applyAlignment="1">
      <alignment horizontal="left" vertical="center" wrapText="1"/>
    </xf>
    <xf numFmtId="0" fontId="103" fillId="5" borderId="56" xfId="0" applyFont="1" applyFill="1" applyBorder="1" applyAlignment="1">
      <alignment horizontal="center" vertical="center"/>
    </xf>
    <xf numFmtId="49" fontId="20" fillId="5" borderId="56" xfId="0" applyNumberFormat="1" applyFont="1" applyFill="1" applyBorder="1" applyAlignment="1">
      <alignment horizontal="center" vertical="center" wrapText="1"/>
    </xf>
    <xf numFmtId="0" fontId="20" fillId="5" borderId="56" xfId="0" applyFont="1" applyFill="1" applyBorder="1" applyAlignment="1">
      <alignment horizontal="center" vertical="center" wrapText="1"/>
    </xf>
    <xf numFmtId="0" fontId="99" fillId="5" borderId="56" xfId="0" applyFont="1" applyFill="1" applyBorder="1" applyAlignment="1">
      <alignment horizontal="center" vertical="center" wrapText="1"/>
    </xf>
    <xf numFmtId="49" fontId="99" fillId="5" borderId="54" xfId="0" applyNumberFormat="1" applyFont="1" applyFill="1" applyBorder="1" applyAlignment="1">
      <alignment horizontal="center" vertical="center" wrapText="1"/>
    </xf>
    <xf numFmtId="49" fontId="104" fillId="5" borderId="54" xfId="0" applyNumberFormat="1" applyFont="1" applyFill="1" applyBorder="1" applyAlignment="1">
      <alignment horizontal="center" vertical="center" wrapText="1"/>
    </xf>
    <xf numFmtId="0" fontId="105" fillId="5" borderId="54" xfId="0" applyNumberFormat="1" applyFont="1" applyFill="1" applyBorder="1" applyAlignment="1">
      <alignment horizontal="center" vertical="center" wrapText="1"/>
    </xf>
    <xf numFmtId="0" fontId="104" fillId="5" borderId="54" xfId="0" applyFont="1" applyFill="1" applyBorder="1" applyAlignment="1">
      <alignment horizontal="center" vertical="center" wrapText="1"/>
    </xf>
    <xf numFmtId="0" fontId="104" fillId="5" borderId="54" xfId="0" applyFont="1" applyFill="1" applyBorder="1" applyAlignment="1">
      <alignment horizontal="center" vertical="center"/>
    </xf>
    <xf numFmtId="0" fontId="106" fillId="5" borderId="54" xfId="0" applyFont="1" applyFill="1" applyBorder="1" applyAlignment="1">
      <alignment vertical="center"/>
    </xf>
    <xf numFmtId="0" fontId="103" fillId="5" borderId="54" xfId="1" applyFont="1" applyFill="1" applyBorder="1" applyAlignment="1" applyProtection="1">
      <alignment horizontal="center" vertical="center"/>
    </xf>
    <xf numFmtId="0" fontId="108" fillId="5" borderId="54" xfId="1" applyFont="1" applyFill="1" applyBorder="1" applyAlignment="1" applyProtection="1">
      <alignment horizontal="center" vertical="center"/>
    </xf>
    <xf numFmtId="49" fontId="104" fillId="5" borderId="56" xfId="0" applyNumberFormat="1" applyFont="1" applyFill="1" applyBorder="1" applyAlignment="1">
      <alignment horizontal="center" vertical="center" wrapText="1"/>
    </xf>
    <xf numFmtId="0" fontId="107" fillId="5" borderId="56" xfId="0" applyFont="1" applyFill="1" applyBorder="1" applyAlignment="1">
      <alignment horizontal="center" vertical="center"/>
    </xf>
    <xf numFmtId="0" fontId="104" fillId="5" borderId="49" xfId="0" applyFont="1" applyFill="1" applyBorder="1" applyAlignment="1">
      <alignment horizontal="left" vertical="top" wrapText="1"/>
    </xf>
    <xf numFmtId="0" fontId="104" fillId="5" borderId="54" xfId="0" applyFont="1" applyFill="1" applyBorder="1" applyAlignment="1">
      <alignment vertical="top" wrapText="1"/>
    </xf>
    <xf numFmtId="0" fontId="109" fillId="5" borderId="54" xfId="0" applyFont="1" applyFill="1" applyBorder="1" applyAlignment="1">
      <alignment vertical="top" wrapText="1"/>
    </xf>
    <xf numFmtId="0" fontId="99" fillId="5" borderId="54" xfId="0" applyFont="1" applyFill="1" applyBorder="1" applyAlignment="1">
      <alignment vertical="top"/>
    </xf>
    <xf numFmtId="0" fontId="99" fillId="5" borderId="54" xfId="0" applyFont="1" applyFill="1" applyBorder="1" applyAlignment="1">
      <alignment vertical="top" wrapText="1"/>
    </xf>
    <xf numFmtId="14" fontId="101" fillId="5" borderId="54" xfId="0" applyNumberFormat="1" applyFont="1" applyFill="1" applyBorder="1" applyAlignment="1">
      <alignment vertical="top"/>
    </xf>
    <xf numFmtId="0" fontId="101" fillId="5" borderId="54" xfId="0" applyFont="1" applyFill="1" applyBorder="1" applyAlignment="1">
      <alignment vertical="top"/>
    </xf>
    <xf numFmtId="0" fontId="101" fillId="5" borderId="54" xfId="0" applyFont="1" applyFill="1" applyBorder="1" applyAlignment="1">
      <alignment vertical="top" wrapText="1"/>
    </xf>
    <xf numFmtId="0" fontId="99" fillId="5" borderId="54" xfId="0" quotePrefix="1" applyFont="1" applyFill="1" applyBorder="1" applyAlignment="1">
      <alignment vertical="top" wrapText="1"/>
    </xf>
    <xf numFmtId="0" fontId="110" fillId="5" borderId="54" xfId="1" applyFont="1" applyFill="1" applyBorder="1" applyAlignment="1" applyProtection="1">
      <alignment vertical="top"/>
    </xf>
    <xf numFmtId="0" fontId="111" fillId="5" borderId="54" xfId="1" applyFont="1" applyFill="1" applyBorder="1" applyAlignment="1" applyProtection="1">
      <alignment horizontal="center" vertical="center"/>
    </xf>
    <xf numFmtId="0" fontId="20" fillId="20" borderId="56" xfId="0" applyFont="1" applyFill="1" applyBorder="1" applyAlignment="1">
      <alignment horizontal="left" vertical="center" wrapText="1"/>
    </xf>
    <xf numFmtId="0" fontId="28" fillId="17" borderId="56" xfId="0" applyFont="1" applyFill="1" applyBorder="1" applyAlignment="1">
      <alignment horizontal="center" vertical="center" wrapText="1"/>
    </xf>
    <xf numFmtId="0" fontId="76" fillId="16" borderId="54" xfId="0" applyFont="1" applyFill="1" applyBorder="1" applyAlignment="1">
      <alignment horizontal="center" vertical="center" wrapText="1"/>
    </xf>
    <xf numFmtId="0" fontId="85" fillId="20" borderId="54" xfId="0" applyFont="1" applyFill="1" applyBorder="1" applyAlignment="1">
      <alignment horizontal="center" vertical="center"/>
    </xf>
    <xf numFmtId="0" fontId="28" fillId="20" borderId="49" xfId="0" applyFont="1" applyFill="1" applyBorder="1" applyAlignment="1">
      <alignment horizontal="left" vertical="top" wrapText="1"/>
    </xf>
    <xf numFmtId="0" fontId="28" fillId="20" borderId="54" xfId="0" applyFont="1" applyFill="1" applyBorder="1" applyAlignment="1">
      <alignment vertical="top" wrapText="1"/>
    </xf>
    <xf numFmtId="0" fontId="47" fillId="20" borderId="54" xfId="0" applyFont="1" applyFill="1" applyBorder="1" applyAlignment="1">
      <alignment vertical="top" wrapText="1"/>
    </xf>
    <xf numFmtId="0" fontId="20" fillId="20" borderId="54" xfId="0" applyFont="1" applyFill="1" applyBorder="1" applyAlignment="1">
      <alignment vertical="top"/>
    </xf>
    <xf numFmtId="0" fontId="20" fillId="20" borderId="54" xfId="0" applyFont="1" applyFill="1" applyBorder="1" applyAlignment="1">
      <alignment vertical="top" wrapText="1"/>
    </xf>
    <xf numFmtId="14" fontId="37" fillId="20" borderId="54" xfId="0" applyNumberFormat="1" applyFont="1" applyFill="1" applyBorder="1" applyAlignment="1">
      <alignment vertical="top"/>
    </xf>
    <xf numFmtId="0" fontId="37" fillId="20" borderId="54" xfId="0" applyFont="1" applyFill="1" applyBorder="1" applyAlignment="1">
      <alignment vertical="top"/>
    </xf>
    <xf numFmtId="0" fontId="37" fillId="20" borderId="54" xfId="0" applyFont="1" applyFill="1" applyBorder="1" applyAlignment="1">
      <alignment vertical="top" wrapText="1"/>
    </xf>
    <xf numFmtId="0" fontId="20" fillId="20" borderId="54" xfId="0" quotePrefix="1" applyFont="1" applyFill="1" applyBorder="1" applyAlignment="1">
      <alignment vertical="top" wrapText="1"/>
    </xf>
    <xf numFmtId="0" fontId="19" fillId="20" borderId="54" xfId="1" applyFont="1" applyFill="1" applyBorder="1" applyAlignment="1" applyProtection="1">
      <alignment vertical="top"/>
    </xf>
    <xf numFmtId="0" fontId="86" fillId="20" borderId="54" xfId="1" applyFont="1" applyFill="1" applyBorder="1" applyAlignment="1" applyProtection="1">
      <alignment vertical="center"/>
    </xf>
    <xf numFmtId="0" fontId="20" fillId="20" borderId="56" xfId="0" applyFont="1" applyFill="1" applyBorder="1" applyAlignment="1">
      <alignment horizontal="left" vertical="center" wrapText="1"/>
    </xf>
    <xf numFmtId="0" fontId="20" fillId="19" borderId="54" xfId="0" applyFont="1" applyFill="1" applyBorder="1" applyAlignment="1">
      <alignment vertical="top"/>
    </xf>
    <xf numFmtId="14" fontId="37" fillId="19" borderId="54" xfId="0" applyNumberFormat="1" applyFont="1" applyFill="1" applyBorder="1" applyAlignment="1">
      <alignment vertical="top"/>
    </xf>
    <xf numFmtId="0" fontId="37" fillId="19" borderId="54" xfId="0" applyFont="1" applyFill="1" applyBorder="1" applyAlignment="1">
      <alignment vertical="top"/>
    </xf>
    <xf numFmtId="0" fontId="19" fillId="19" borderId="54" xfId="1" applyFont="1" applyFill="1" applyBorder="1" applyAlignment="1" applyProtection="1">
      <alignment vertical="top"/>
    </xf>
    <xf numFmtId="0" fontId="87" fillId="19" borderId="54" xfId="1" applyFont="1" applyFill="1" applyBorder="1" applyAlignment="1" applyProtection="1">
      <alignment horizontal="center" vertical="center"/>
    </xf>
    <xf numFmtId="49" fontId="76" fillId="6" borderId="56" xfId="0" applyNumberFormat="1" applyFont="1" applyFill="1" applyBorder="1" applyAlignment="1">
      <alignment horizontal="center" vertical="center" wrapText="1"/>
    </xf>
    <xf numFmtId="0" fontId="76" fillId="6" borderId="54" xfId="0" applyFont="1" applyFill="1" applyBorder="1" applyAlignment="1">
      <alignment vertical="top" wrapText="1"/>
    </xf>
    <xf numFmtId="49" fontId="76" fillId="6" borderId="54" xfId="0" applyNumberFormat="1" applyFont="1" applyFill="1" applyBorder="1" applyAlignment="1">
      <alignment horizontal="center" vertical="center" wrapText="1"/>
    </xf>
    <xf numFmtId="49" fontId="28" fillId="6" borderId="54" xfId="0" applyNumberFormat="1" applyFont="1" applyFill="1" applyBorder="1" applyAlignment="1">
      <alignment horizontal="center" vertical="center" wrapText="1"/>
    </xf>
    <xf numFmtId="0" fontId="90" fillId="6" borderId="54" xfId="0" applyNumberFormat="1" applyFont="1" applyFill="1" applyBorder="1" applyAlignment="1">
      <alignment horizontal="center" vertical="center" wrapText="1"/>
    </xf>
    <xf numFmtId="0" fontId="76" fillId="6" borderId="54" xfId="0" applyFont="1" applyFill="1" applyBorder="1" applyAlignment="1">
      <alignment vertical="top"/>
    </xf>
    <xf numFmtId="0" fontId="20" fillId="6" borderId="54" xfId="0" applyFont="1" applyFill="1" applyBorder="1" applyAlignment="1">
      <alignment vertical="top"/>
    </xf>
    <xf numFmtId="14" fontId="37" fillId="6" borderId="54" xfId="0" applyNumberFormat="1" applyFont="1" applyFill="1" applyBorder="1" applyAlignment="1">
      <alignment vertical="top"/>
    </xf>
    <xf numFmtId="0" fontId="37" fillId="6" borderId="54" xfId="0" applyFont="1" applyFill="1" applyBorder="1" applyAlignment="1">
      <alignment vertical="top"/>
    </xf>
    <xf numFmtId="0" fontId="37" fillId="6" borderId="54" xfId="0" applyFont="1" applyFill="1" applyBorder="1" applyAlignment="1">
      <alignment vertical="top" wrapText="1"/>
    </xf>
    <xf numFmtId="0" fontId="20" fillId="6" borderId="54" xfId="0" quotePrefix="1" applyFont="1" applyFill="1" applyBorder="1" applyAlignment="1">
      <alignment vertical="top" wrapText="1"/>
    </xf>
    <xf numFmtId="0" fontId="19" fillId="6" borderId="54" xfId="1" applyFont="1" applyFill="1" applyBorder="1" applyAlignment="1" applyProtection="1">
      <alignment vertical="top"/>
    </xf>
    <xf numFmtId="0" fontId="86" fillId="6" borderId="54" xfId="1" applyFont="1" applyFill="1" applyBorder="1" applyAlignment="1" applyProtection="1">
      <alignment vertical="center"/>
    </xf>
    <xf numFmtId="0" fontId="83" fillId="6" borderId="54" xfId="1" applyFont="1" applyFill="1" applyBorder="1" applyAlignment="1" applyProtection="1">
      <alignment horizontal="center" vertical="center"/>
    </xf>
    <xf numFmtId="0" fontId="87" fillId="6" borderId="54" xfId="1" applyFont="1" applyFill="1" applyBorder="1" applyAlignment="1" applyProtection="1">
      <alignment horizontal="center" vertical="center"/>
    </xf>
    <xf numFmtId="0" fontId="76" fillId="6" borderId="56" xfId="0" applyFont="1" applyFill="1" applyBorder="1" applyAlignment="1">
      <alignment vertical="top" wrapText="1"/>
    </xf>
    <xf numFmtId="0" fontId="20" fillId="6" borderId="56" xfId="0" applyFont="1" applyFill="1" applyBorder="1" applyAlignment="1">
      <alignment vertical="top"/>
    </xf>
    <xf numFmtId="49" fontId="28" fillId="6" borderId="49" xfId="0" applyNumberFormat="1" applyFont="1" applyFill="1" applyBorder="1" applyAlignment="1">
      <alignment horizontal="center" vertical="center"/>
    </xf>
    <xf numFmtId="0" fontId="86" fillId="6" borderId="49" xfId="1" applyFont="1" applyFill="1" applyBorder="1" applyAlignment="1" applyProtection="1">
      <alignment vertical="center"/>
    </xf>
    <xf numFmtId="0" fontId="76" fillId="6" borderId="57" xfId="0" applyFont="1" applyFill="1" applyBorder="1" applyAlignment="1">
      <alignment vertical="top" wrapText="1"/>
    </xf>
    <xf numFmtId="0" fontId="86" fillId="6" borderId="54" xfId="1" applyFont="1" applyFill="1" applyBorder="1" applyAlignment="1" applyProtection="1">
      <alignment horizontal="center" vertical="center"/>
    </xf>
    <xf numFmtId="49" fontId="28" fillId="6" borderId="56" xfId="0" applyNumberFormat="1" applyFont="1" applyFill="1" applyBorder="1" applyAlignment="1">
      <alignment horizontal="center" vertical="center" wrapText="1"/>
    </xf>
    <xf numFmtId="0" fontId="86" fillId="6" borderId="56" xfId="1" applyFont="1" applyFill="1" applyBorder="1" applyAlignment="1" applyProtection="1">
      <alignment vertical="center"/>
    </xf>
    <xf numFmtId="0" fontId="84" fillId="6" borderId="54" xfId="1" applyFont="1" applyFill="1" applyBorder="1" applyAlignment="1" applyProtection="1">
      <alignment vertical="center"/>
    </xf>
    <xf numFmtId="0" fontId="76" fillId="6" borderId="49" xfId="0" applyFont="1" applyFill="1" applyBorder="1" applyAlignment="1">
      <alignment vertical="top" wrapText="1"/>
    </xf>
    <xf numFmtId="0" fontId="28" fillId="19" borderId="54" xfId="0" applyFont="1" applyFill="1" applyBorder="1" applyAlignment="1">
      <alignment horizontal="left" vertical="top" wrapText="1"/>
    </xf>
    <xf numFmtId="0" fontId="73" fillId="19" borderId="54" xfId="0" applyFont="1" applyFill="1" applyBorder="1" applyAlignment="1">
      <alignment vertical="top" wrapText="1"/>
    </xf>
    <xf numFmtId="0" fontId="28" fillId="19" borderId="54" xfId="0" applyFont="1" applyFill="1" applyBorder="1" applyAlignment="1">
      <alignment vertical="top" wrapText="1"/>
    </xf>
    <xf numFmtId="0" fontId="73" fillId="19" borderId="54" xfId="0" applyFont="1" applyFill="1" applyBorder="1" applyAlignment="1">
      <alignment vertical="top"/>
    </xf>
    <xf numFmtId="0" fontId="75" fillId="19" borderId="54" xfId="1" applyFont="1" applyFill="1" applyBorder="1" applyAlignment="1" applyProtection="1">
      <alignment vertical="top"/>
    </xf>
    <xf numFmtId="0" fontId="83" fillId="19" borderId="54" xfId="1" applyFont="1" applyFill="1" applyBorder="1" applyAlignment="1" applyProtection="1">
      <alignment horizontal="left" vertical="center"/>
    </xf>
    <xf numFmtId="0" fontId="20" fillId="19" borderId="54" xfId="0" applyFont="1" applyFill="1" applyBorder="1" applyAlignment="1">
      <alignment vertical="top" wrapText="1"/>
    </xf>
    <xf numFmtId="0" fontId="28" fillId="19" borderId="54" xfId="0" applyFont="1" applyFill="1" applyBorder="1" applyAlignment="1">
      <alignment vertical="top"/>
    </xf>
    <xf numFmtId="0" fontId="46" fillId="19" borderId="54" xfId="0" applyFont="1" applyFill="1" applyBorder="1" applyAlignment="1">
      <alignment vertical="top"/>
    </xf>
    <xf numFmtId="0" fontId="20" fillId="6" borderId="56" xfId="0" applyFont="1" applyFill="1" applyBorder="1" applyAlignment="1">
      <alignment horizontal="center" vertical="center" wrapText="1"/>
    </xf>
    <xf numFmtId="0" fontId="20" fillId="20" borderId="56" xfId="0" applyFont="1" applyFill="1" applyBorder="1" applyAlignment="1">
      <alignment horizontal="left" vertical="center" wrapText="1"/>
    </xf>
    <xf numFmtId="0" fontId="28" fillId="20" borderId="54" xfId="0" applyFont="1" applyFill="1" applyBorder="1" applyAlignment="1">
      <alignment horizontal="left" vertical="center" wrapText="1"/>
    </xf>
    <xf numFmtId="0" fontId="28" fillId="16" borderId="56" xfId="0" applyFont="1" applyFill="1" applyBorder="1" applyAlignment="1">
      <alignment horizontal="left" vertical="center" wrapText="1"/>
    </xf>
    <xf numFmtId="0" fontId="84" fillId="20" borderId="56" xfId="1" applyFont="1" applyFill="1" applyBorder="1" applyAlignment="1" applyProtection="1">
      <alignment horizontal="center" vertical="center"/>
    </xf>
    <xf numFmtId="0" fontId="83" fillId="20" borderId="56" xfId="1" applyFont="1" applyFill="1" applyBorder="1" applyAlignment="1" applyProtection="1">
      <alignment horizontal="center" vertical="center"/>
    </xf>
    <xf numFmtId="0" fontId="28" fillId="20" borderId="54" xfId="0" applyFont="1" applyFill="1" applyBorder="1" applyAlignment="1">
      <alignment vertical="center" wrapText="1"/>
    </xf>
    <xf numFmtId="0" fontId="28" fillId="20" borderId="56" xfId="0" applyFont="1" applyFill="1" applyBorder="1" applyAlignment="1">
      <alignment horizontal="center" vertical="center" wrapText="1"/>
    </xf>
    <xf numFmtId="0" fontId="47" fillId="20" borderId="54" xfId="0" applyFont="1" applyFill="1" applyBorder="1" applyAlignment="1">
      <alignment horizontal="center" vertical="center" wrapText="1"/>
    </xf>
    <xf numFmtId="0" fontId="20" fillId="17" borderId="54" xfId="0" applyFont="1" applyFill="1" applyBorder="1" applyAlignment="1">
      <alignment vertical="top" wrapText="1"/>
    </xf>
    <xf numFmtId="0" fontId="28" fillId="17" borderId="54" xfId="0" applyFont="1" applyFill="1" applyBorder="1" applyAlignment="1">
      <alignment vertical="top" wrapText="1"/>
    </xf>
    <xf numFmtId="0" fontId="20" fillId="17" borderId="54" xfId="0" applyFont="1" applyFill="1" applyBorder="1" applyAlignment="1">
      <alignment vertical="top"/>
    </xf>
    <xf numFmtId="0" fontId="28" fillId="17" borderId="54" xfId="0" applyFont="1" applyFill="1" applyBorder="1" applyAlignment="1">
      <alignment vertical="top"/>
    </xf>
    <xf numFmtId="14" fontId="37" fillId="17" borderId="54" xfId="0" applyNumberFormat="1" applyFont="1" applyFill="1" applyBorder="1" applyAlignment="1">
      <alignment vertical="top"/>
    </xf>
    <xf numFmtId="0" fontId="37" fillId="17" borderId="54" xfId="0" applyFont="1" applyFill="1" applyBorder="1" applyAlignment="1">
      <alignment vertical="top"/>
    </xf>
    <xf numFmtId="0" fontId="37" fillId="17" borderId="54" xfId="0" applyFont="1" applyFill="1" applyBorder="1" applyAlignment="1">
      <alignment vertical="top" wrapText="1"/>
    </xf>
    <xf numFmtId="0" fontId="77" fillId="17" borderId="54" xfId="0" applyFont="1" applyFill="1" applyBorder="1" applyAlignment="1">
      <alignment vertical="top" wrapText="1"/>
    </xf>
    <xf numFmtId="0" fontId="19" fillId="17" borderId="54" xfId="1" applyFont="1" applyFill="1" applyBorder="1" applyAlignment="1" applyProtection="1">
      <alignment vertical="top"/>
    </xf>
    <xf numFmtId="0" fontId="20" fillId="17" borderId="56" xfId="0" applyFont="1" applyFill="1" applyBorder="1" applyAlignment="1">
      <alignment vertical="top" wrapText="1"/>
    </xf>
    <xf numFmtId="0" fontId="87" fillId="17" borderId="56" xfId="1" applyFont="1" applyFill="1" applyBorder="1" applyAlignment="1" applyProtection="1">
      <alignment horizontal="center" vertical="center"/>
    </xf>
    <xf numFmtId="49" fontId="112" fillId="5" borderId="54" xfId="0" applyNumberFormat="1" applyFont="1" applyFill="1" applyBorder="1" applyAlignment="1">
      <alignment horizontal="center" vertical="center" wrapText="1"/>
    </xf>
    <xf numFmtId="0" fontId="113" fillId="5" borderId="54" xfId="0" applyNumberFormat="1" applyFont="1" applyFill="1" applyBorder="1" applyAlignment="1">
      <alignment horizontal="center" vertical="center" wrapText="1"/>
    </xf>
    <xf numFmtId="0" fontId="114" fillId="5" borderId="54" xfId="0" applyFont="1" applyFill="1" applyBorder="1" applyAlignment="1">
      <alignment horizontal="center" vertical="center" wrapText="1"/>
    </xf>
    <xf numFmtId="0" fontId="115" fillId="5" borderId="54" xfId="1" applyFont="1" applyFill="1" applyBorder="1" applyAlignment="1" applyProtection="1">
      <alignment horizontal="left" vertical="center"/>
    </xf>
    <xf numFmtId="0" fontId="91" fillId="5" borderId="54" xfId="0" applyFont="1" applyFill="1" applyBorder="1" applyAlignment="1">
      <alignment vertical="center" wrapText="1"/>
    </xf>
    <xf numFmtId="0" fontId="98" fillId="5" borderId="54" xfId="1" applyFont="1" applyFill="1" applyBorder="1" applyAlignment="1" applyProtection="1">
      <alignment horizontal="left" vertical="center"/>
    </xf>
    <xf numFmtId="0" fontId="28" fillId="16" borderId="56" xfId="0" applyFont="1" applyFill="1" applyBorder="1" applyAlignment="1">
      <alignment vertical="center" wrapText="1"/>
    </xf>
    <xf numFmtId="0" fontId="28" fillId="16" borderId="57" xfId="0" applyFont="1" applyFill="1" applyBorder="1" applyAlignment="1">
      <alignment vertical="center" wrapText="1"/>
    </xf>
    <xf numFmtId="0" fontId="28" fillId="16" borderId="49" xfId="0" applyFont="1" applyFill="1" applyBorder="1" applyAlignment="1">
      <alignment vertical="center" wrapText="1"/>
    </xf>
    <xf numFmtId="0" fontId="28" fillId="20" borderId="54" xfId="0" applyFont="1" applyFill="1" applyBorder="1" applyAlignment="1">
      <alignment vertical="top"/>
    </xf>
    <xf numFmtId="0" fontId="77" fillId="20" borderId="54" xfId="0" applyFont="1" applyFill="1" applyBorder="1" applyAlignment="1">
      <alignment vertical="top" wrapText="1"/>
    </xf>
    <xf numFmtId="0" fontId="84" fillId="6" borderId="54" xfId="1" applyFont="1" applyFill="1" applyBorder="1" applyAlignment="1" applyProtection="1">
      <alignment horizontal="left" vertical="center"/>
    </xf>
    <xf numFmtId="0" fontId="20" fillId="20" borderId="56" xfId="0" applyFont="1" applyFill="1" applyBorder="1" applyAlignment="1">
      <alignment vertical="top" wrapText="1"/>
    </xf>
    <xf numFmtId="0" fontId="87" fillId="20" borderId="56" xfId="1" applyFont="1" applyFill="1" applyBorder="1" applyAlignment="1" applyProtection="1">
      <alignment horizontal="center" vertical="center"/>
    </xf>
    <xf numFmtId="0" fontId="76" fillId="20" borderId="54" xfId="0" applyFont="1" applyFill="1" applyBorder="1" applyAlignment="1">
      <alignment vertical="top" wrapText="1"/>
    </xf>
    <xf numFmtId="0" fontId="84" fillId="20" borderId="56" xfId="1" applyFont="1" applyFill="1" applyBorder="1" applyAlignment="1" applyProtection="1">
      <alignment horizontal="left" vertical="center"/>
    </xf>
    <xf numFmtId="0" fontId="20" fillId="21" borderId="56" xfId="0" applyFont="1" applyFill="1" applyBorder="1" applyAlignment="1">
      <alignment horizontal="center" vertical="center" wrapText="1"/>
    </xf>
    <xf numFmtId="49" fontId="20" fillId="21" borderId="56" xfId="0" applyNumberFormat="1" applyFont="1" applyFill="1" applyBorder="1" applyAlignment="1">
      <alignment horizontal="center" vertical="center" wrapText="1"/>
    </xf>
    <xf numFmtId="0" fontId="20" fillId="21" borderId="54" xfId="0" applyFont="1" applyFill="1" applyBorder="1" applyAlignment="1">
      <alignment vertical="top" wrapText="1"/>
    </xf>
    <xf numFmtId="49" fontId="20" fillId="21" borderId="54" xfId="0" applyNumberFormat="1" applyFont="1" applyFill="1" applyBorder="1" applyAlignment="1">
      <alignment horizontal="center" vertical="center" wrapText="1"/>
    </xf>
    <xf numFmtId="49" fontId="28" fillId="21" borderId="54" xfId="0" applyNumberFormat="1" applyFont="1" applyFill="1" applyBorder="1" applyAlignment="1">
      <alignment horizontal="center" vertical="center" wrapText="1"/>
    </xf>
    <xf numFmtId="0" fontId="90" fillId="21" borderId="54" xfId="0" applyNumberFormat="1" applyFont="1" applyFill="1" applyBorder="1" applyAlignment="1">
      <alignment horizontal="center" vertical="center" wrapText="1"/>
    </xf>
    <xf numFmtId="0" fontId="73" fillId="21" borderId="54" xfId="0" applyFont="1" applyFill="1" applyBorder="1" applyAlignment="1">
      <alignment vertical="top" wrapText="1"/>
    </xf>
    <xf numFmtId="0" fontId="73" fillId="21" borderId="54" xfId="0" applyFont="1" applyFill="1" applyBorder="1" applyAlignment="1">
      <alignment vertical="top"/>
    </xf>
    <xf numFmtId="14" fontId="74" fillId="21" borderId="54" xfId="0" applyNumberFormat="1" applyFont="1" applyFill="1" applyBorder="1" applyAlignment="1">
      <alignment vertical="top"/>
    </xf>
    <xf numFmtId="0" fontId="74" fillId="21" borderId="54" xfId="0" applyFont="1" applyFill="1" applyBorder="1" applyAlignment="1">
      <alignment vertical="top"/>
    </xf>
    <xf numFmtId="0" fontId="81" fillId="21" borderId="54" xfId="0" applyFont="1" applyFill="1" applyBorder="1" applyAlignment="1">
      <alignment vertical="top" wrapText="1"/>
    </xf>
    <xf numFmtId="0" fontId="75" fillId="21" borderId="54" xfId="1" applyFont="1" applyFill="1" applyBorder="1" applyAlignment="1" applyProtection="1">
      <alignment vertical="top"/>
    </xf>
    <xf numFmtId="0" fontId="81" fillId="21" borderId="54" xfId="1" applyFont="1" applyFill="1" applyBorder="1" applyAlignment="1" applyProtection="1">
      <alignment horizontal="left" vertical="center"/>
    </xf>
    <xf numFmtId="0" fontId="83" fillId="21" borderId="54" xfId="1" applyFont="1" applyFill="1" applyBorder="1" applyAlignment="1" applyProtection="1">
      <alignment horizontal="center" vertical="center"/>
    </xf>
    <xf numFmtId="0" fontId="87" fillId="21" borderId="54" xfId="1" applyFont="1" applyFill="1" applyBorder="1" applyAlignment="1" applyProtection="1">
      <alignment horizontal="center" vertical="center"/>
    </xf>
    <xf numFmtId="0" fontId="28" fillId="21" borderId="54" xfId="0" applyFont="1" applyFill="1" applyBorder="1" applyAlignment="1">
      <alignment vertical="top" wrapText="1"/>
    </xf>
    <xf numFmtId="0" fontId="83" fillId="21" borderId="54" xfId="1" applyFont="1" applyFill="1" applyBorder="1" applyAlignment="1" applyProtection="1">
      <alignment horizontal="left" vertical="center"/>
    </xf>
    <xf numFmtId="49" fontId="28" fillId="21" borderId="56" xfId="0" applyNumberFormat="1" applyFont="1" applyFill="1" applyBorder="1" applyAlignment="1">
      <alignment horizontal="center" vertical="center" wrapText="1"/>
    </xf>
    <xf numFmtId="0" fontId="20" fillId="21" borderId="54" xfId="0" applyFont="1" applyFill="1" applyBorder="1" applyAlignment="1">
      <alignment vertical="top"/>
    </xf>
    <xf numFmtId="0" fontId="28" fillId="21" borderId="54" xfId="0" applyFont="1" applyFill="1" applyBorder="1" applyAlignment="1">
      <alignment vertical="top"/>
    </xf>
    <xf numFmtId="14" fontId="37" fillId="21" borderId="54" xfId="0" applyNumberFormat="1" applyFont="1" applyFill="1" applyBorder="1" applyAlignment="1">
      <alignment vertical="top"/>
    </xf>
    <xf numFmtId="0" fontId="37" fillId="21" borderId="54" xfId="0" applyFont="1" applyFill="1" applyBorder="1" applyAlignment="1">
      <alignment vertical="top"/>
    </xf>
    <xf numFmtId="0" fontId="19" fillId="21" borderId="54" xfId="1" applyFont="1" applyFill="1" applyBorder="1" applyAlignment="1" applyProtection="1">
      <alignment vertical="top"/>
    </xf>
    <xf numFmtId="0" fontId="45" fillId="21" borderId="54" xfId="0" applyFont="1" applyFill="1" applyBorder="1" applyAlignment="1">
      <alignment vertical="top" wrapText="1"/>
    </xf>
    <xf numFmtId="0" fontId="116" fillId="0" borderId="1" xfId="0" applyFont="1" applyBorder="1">
      <alignment vertical="center"/>
    </xf>
    <xf numFmtId="0" fontId="116" fillId="0" borderId="0" xfId="0" applyFont="1">
      <alignment vertical="center"/>
    </xf>
    <xf numFmtId="0" fontId="117" fillId="0" borderId="1" xfId="0" applyFont="1" applyBorder="1">
      <alignment vertical="center"/>
    </xf>
    <xf numFmtId="0" fontId="117" fillId="0" borderId="1" xfId="0" applyFont="1" applyFill="1" applyBorder="1">
      <alignment vertical="center"/>
    </xf>
    <xf numFmtId="0" fontId="116" fillId="17" borderId="1" xfId="0" applyFont="1" applyFill="1" applyBorder="1">
      <alignment vertical="center"/>
    </xf>
    <xf numFmtId="0" fontId="117" fillId="17" borderId="1" xfId="0" applyFont="1" applyFill="1" applyBorder="1">
      <alignment vertical="center"/>
    </xf>
    <xf numFmtId="0" fontId="117" fillId="17" borderId="0" xfId="0" applyFont="1" applyFill="1">
      <alignment vertical="center"/>
    </xf>
    <xf numFmtId="49" fontId="20" fillId="22" borderId="56" xfId="0" applyNumberFormat="1" applyFont="1" applyFill="1" applyBorder="1" applyAlignment="1">
      <alignment horizontal="center" vertical="center" wrapText="1"/>
    </xf>
    <xf numFmtId="0" fontId="20" fillId="22" borderId="54" xfId="0" applyFont="1" applyFill="1" applyBorder="1" applyAlignment="1">
      <alignment vertical="top" wrapText="1"/>
    </xf>
    <xf numFmtId="49" fontId="20" fillId="22" borderId="54" xfId="0" applyNumberFormat="1" applyFont="1" applyFill="1" applyBorder="1" applyAlignment="1">
      <alignment horizontal="center" vertical="center" wrapText="1"/>
    </xf>
    <xf numFmtId="49" fontId="28" fillId="22" borderId="54" xfId="0" applyNumberFormat="1" applyFont="1" applyFill="1" applyBorder="1" applyAlignment="1">
      <alignment horizontal="center" vertical="center" wrapText="1"/>
    </xf>
    <xf numFmtId="0" fontId="90" fillId="22" borderId="54" xfId="0" applyNumberFormat="1" applyFont="1" applyFill="1" applyBorder="1" applyAlignment="1">
      <alignment horizontal="center" vertical="center" wrapText="1"/>
    </xf>
    <xf numFmtId="0" fontId="28" fillId="22" borderId="54" xfId="0" applyFont="1" applyFill="1" applyBorder="1" applyAlignment="1">
      <alignment vertical="top" wrapText="1"/>
    </xf>
    <xf numFmtId="0" fontId="20" fillId="22" borderId="54" xfId="0" applyFont="1" applyFill="1" applyBorder="1" applyAlignment="1">
      <alignment vertical="top"/>
    </xf>
    <xf numFmtId="0" fontId="28" fillId="22" borderId="54" xfId="0" applyFont="1" applyFill="1" applyBorder="1" applyAlignment="1">
      <alignment vertical="top"/>
    </xf>
    <xf numFmtId="14" fontId="37" fillId="22" borderId="54" xfId="0" applyNumberFormat="1" applyFont="1" applyFill="1" applyBorder="1" applyAlignment="1">
      <alignment vertical="top"/>
    </xf>
    <xf numFmtId="0" fontId="37" fillId="22" borderId="54" xfId="0" applyFont="1" applyFill="1" applyBorder="1" applyAlignment="1">
      <alignment vertical="top"/>
    </xf>
    <xf numFmtId="0" fontId="19" fillId="22" borderId="54" xfId="1" applyFont="1" applyFill="1" applyBorder="1" applyAlignment="1" applyProtection="1">
      <alignment vertical="top"/>
    </xf>
    <xf numFmtId="0" fontId="84" fillId="22" borderId="54" xfId="1" applyFont="1" applyFill="1" applyBorder="1" applyAlignment="1" applyProtection="1">
      <alignment vertical="center"/>
    </xf>
    <xf numFmtId="0" fontId="83" fillId="22" borderId="54" xfId="1" applyFont="1" applyFill="1" applyBorder="1" applyAlignment="1" applyProtection="1">
      <alignment horizontal="center" vertical="center"/>
    </xf>
    <xf numFmtId="0" fontId="84" fillId="22" borderId="54" xfId="1" applyFont="1" applyFill="1" applyBorder="1" applyAlignment="1" applyProtection="1">
      <alignment horizontal="center" vertical="center"/>
    </xf>
    <xf numFmtId="0" fontId="20" fillId="22" borderId="56" xfId="0" applyFont="1" applyFill="1" applyBorder="1" applyAlignment="1">
      <alignment vertical="top" wrapText="1"/>
    </xf>
    <xf numFmtId="49" fontId="28" fillId="22" borderId="56" xfId="0" applyNumberFormat="1" applyFont="1" applyFill="1" applyBorder="1" applyAlignment="1">
      <alignment horizontal="center" vertical="center" wrapText="1"/>
    </xf>
    <xf numFmtId="0" fontId="84" fillId="17" borderId="54" xfId="1" applyFont="1" applyFill="1" applyBorder="1" applyAlignment="1" applyProtection="1">
      <alignment vertical="center"/>
    </xf>
    <xf numFmtId="0" fontId="20" fillId="20" borderId="57" xfId="0" applyFont="1" applyFill="1" applyBorder="1" applyAlignment="1">
      <alignment horizontal="left" vertical="center" wrapText="1"/>
    </xf>
    <xf numFmtId="0" fontId="116" fillId="0" borderId="0" xfId="0" applyFont="1" applyFill="1" applyBorder="1">
      <alignment vertical="center"/>
    </xf>
    <xf numFmtId="0" fontId="84" fillId="22" borderId="54" xfId="1" applyFont="1" applyFill="1" applyBorder="1" applyAlignment="1" applyProtection="1">
      <alignment horizontal="left" vertical="center"/>
    </xf>
    <xf numFmtId="0" fontId="76" fillId="22" borderId="54" xfId="0" applyFont="1" applyFill="1" applyBorder="1" applyAlignment="1">
      <alignment vertical="top" wrapText="1"/>
    </xf>
    <xf numFmtId="0" fontId="28" fillId="16" borderId="54" xfId="0" applyFont="1" applyFill="1" applyBorder="1" applyAlignment="1">
      <alignment horizontal="center" vertical="center"/>
    </xf>
    <xf numFmtId="0" fontId="20" fillId="16" borderId="54" xfId="0" applyFont="1" applyFill="1" applyBorder="1" applyAlignment="1">
      <alignment horizontal="center" vertical="center" wrapText="1"/>
    </xf>
    <xf numFmtId="14" fontId="37" fillId="16" borderId="54" xfId="0" applyNumberFormat="1" applyFont="1" applyFill="1" applyBorder="1" applyAlignment="1">
      <alignment horizontal="center" vertical="center"/>
    </xf>
    <xf numFmtId="0" fontId="37" fillId="16" borderId="54" xfId="0" applyFont="1" applyFill="1" applyBorder="1" applyAlignment="1">
      <alignment horizontal="center" vertical="center"/>
    </xf>
    <xf numFmtId="0" fontId="37" fillId="16" borderId="54" xfId="0" applyFont="1" applyFill="1" applyBorder="1" applyAlignment="1">
      <alignment horizontal="center" vertical="center" wrapText="1"/>
    </xf>
    <xf numFmtId="0" fontId="20" fillId="16" borderId="54" xfId="0" quotePrefix="1" applyFont="1" applyFill="1" applyBorder="1" applyAlignment="1">
      <alignment vertical="center" wrapText="1"/>
    </xf>
    <xf numFmtId="0" fontId="19" fillId="16" borderId="54" xfId="1" applyFont="1" applyFill="1" applyBorder="1" applyAlignment="1" applyProtection="1">
      <alignment horizontal="left" vertical="center"/>
    </xf>
    <xf numFmtId="0" fontId="83" fillId="16" borderId="54" xfId="1" applyFont="1" applyFill="1" applyBorder="1" applyAlignment="1" applyProtection="1">
      <alignment horizontal="center" vertical="center"/>
    </xf>
    <xf numFmtId="0" fontId="84" fillId="16" borderId="54" xfId="1" applyFont="1" applyFill="1" applyBorder="1" applyAlignment="1" applyProtection="1">
      <alignment horizontal="center" vertical="center"/>
    </xf>
    <xf numFmtId="0" fontId="20" fillId="22" borderId="56" xfId="0" applyFont="1" applyFill="1" applyBorder="1" applyAlignment="1">
      <alignment horizontal="center" vertical="center" wrapText="1"/>
    </xf>
    <xf numFmtId="0" fontId="117" fillId="5" borderId="1" xfId="0" applyFont="1" applyFill="1" applyBorder="1">
      <alignment vertical="center"/>
    </xf>
    <xf numFmtId="0" fontId="20" fillId="20" borderId="56" xfId="0" applyFont="1" applyFill="1" applyBorder="1" applyAlignment="1">
      <alignment horizontal="left" vertical="center" wrapText="1"/>
    </xf>
    <xf numFmtId="0" fontId="20" fillId="17" borderId="56" xfId="0" applyFont="1" applyFill="1" applyBorder="1" applyAlignment="1">
      <alignment vertical="top" wrapText="1"/>
    </xf>
    <xf numFmtId="0" fontId="64" fillId="0" borderId="52" xfId="10" quotePrefix="1" applyFont="1" applyBorder="1" applyAlignment="1">
      <alignment horizontal="right" vertical="center" wrapText="1" indent="1"/>
    </xf>
    <xf numFmtId="0" fontId="65" fillId="0" borderId="52" xfId="10" quotePrefix="1" applyFont="1" applyBorder="1" applyAlignment="1">
      <alignment horizontal="right" vertical="center" wrapText="1" indent="1"/>
    </xf>
    <xf numFmtId="0" fontId="66" fillId="0" borderId="53" xfId="10" quotePrefix="1" applyFont="1" applyBorder="1" applyAlignment="1">
      <alignment horizontal="right" vertical="center" wrapText="1" indent="1"/>
    </xf>
    <xf numFmtId="0" fontId="66" fillId="0" borderId="0" xfId="10" quotePrefix="1" applyFont="1" applyAlignment="1">
      <alignment horizontal="right" vertical="center" wrapText="1" indent="1"/>
    </xf>
    <xf numFmtId="0" fontId="70" fillId="0" borderId="0" xfId="12" applyFont="1" applyAlignment="1">
      <alignment horizontal="center" vertical="center" wrapText="1"/>
    </xf>
    <xf numFmtId="0" fontId="55" fillId="0" borderId="51" xfId="10" applyFont="1" applyBorder="1" applyAlignment="1">
      <alignment horizontal="right" wrapText="1"/>
    </xf>
    <xf numFmtId="0" fontId="56" fillId="0" borderId="51" xfId="10" applyFont="1" applyBorder="1" applyAlignment="1">
      <alignment horizontal="right" wrapText="1"/>
    </xf>
    <xf numFmtId="0" fontId="59" fillId="0" borderId="0" xfId="11" applyFont="1" applyAlignment="1">
      <alignment horizontal="center" vertical="center"/>
    </xf>
    <xf numFmtId="0" fontId="20" fillId="22" borderId="56" xfId="0" applyFont="1" applyFill="1" applyBorder="1" applyAlignment="1">
      <alignment horizontal="left" vertical="top" wrapText="1"/>
    </xf>
    <xf numFmtId="0" fontId="20" fillId="22" borderId="49" xfId="0" applyFont="1" applyFill="1" applyBorder="1" applyAlignment="1">
      <alignment horizontal="left" vertical="top" wrapText="1"/>
    </xf>
    <xf numFmtId="0" fontId="20" fillId="16" borderId="56" xfId="0" applyFont="1" applyFill="1" applyBorder="1" applyAlignment="1">
      <alignment horizontal="left" vertical="top" wrapText="1"/>
    </xf>
    <xf numFmtId="0" fontId="20" fillId="16" borderId="49" xfId="0" applyFont="1" applyFill="1" applyBorder="1" applyAlignment="1">
      <alignment horizontal="left" vertical="top" wrapText="1"/>
    </xf>
    <xf numFmtId="0" fontId="28" fillId="16" borderId="56" xfId="0" applyFont="1" applyFill="1" applyBorder="1" applyAlignment="1">
      <alignment horizontal="left" vertical="top" wrapText="1"/>
    </xf>
    <xf numFmtId="0" fontId="28" fillId="16" borderId="49" xfId="0" applyFont="1" applyFill="1" applyBorder="1" applyAlignment="1">
      <alignment horizontal="left" vertical="top" wrapText="1"/>
    </xf>
    <xf numFmtId="0" fontId="28" fillId="16" borderId="57" xfId="0" applyFont="1" applyFill="1" applyBorder="1" applyAlignment="1">
      <alignment horizontal="left" vertical="top" wrapText="1"/>
    </xf>
    <xf numFmtId="0" fontId="20" fillId="16" borderId="57" xfId="0" applyFont="1" applyFill="1" applyBorder="1" applyAlignment="1">
      <alignment horizontal="left" vertical="top" wrapText="1"/>
    </xf>
    <xf numFmtId="0" fontId="28" fillId="16" borderId="56" xfId="0" applyFont="1" applyFill="1" applyBorder="1" applyAlignment="1">
      <alignment vertical="top" wrapText="1"/>
    </xf>
    <xf numFmtId="0" fontId="28" fillId="16" borderId="49" xfId="0" applyFont="1" applyFill="1" applyBorder="1" applyAlignment="1">
      <alignment vertical="top" wrapText="1"/>
    </xf>
    <xf numFmtId="0" fontId="28" fillId="16" borderId="57" xfId="0" applyFont="1" applyFill="1" applyBorder="1" applyAlignment="1">
      <alignment vertical="top" wrapText="1"/>
    </xf>
    <xf numFmtId="0" fontId="20" fillId="16" borderId="56" xfId="0" applyFont="1" applyFill="1" applyBorder="1" applyAlignment="1">
      <alignment vertical="top" wrapText="1"/>
    </xf>
    <xf numFmtId="0" fontId="20" fillId="16" borderId="49" xfId="0" applyFont="1" applyFill="1" applyBorder="1" applyAlignment="1">
      <alignment vertical="top" wrapText="1"/>
    </xf>
    <xf numFmtId="0" fontId="20" fillId="16" borderId="57" xfId="0" applyFont="1" applyFill="1" applyBorder="1" applyAlignment="1">
      <alignment vertical="top" wrapText="1"/>
    </xf>
    <xf numFmtId="0" fontId="20" fillId="21" borderId="56" xfId="0" applyFont="1" applyFill="1" applyBorder="1" applyAlignment="1">
      <alignment horizontal="left" vertical="top" wrapText="1"/>
    </xf>
    <xf numFmtId="0" fontId="20" fillId="21" borderId="49" xfId="0" applyFont="1" applyFill="1" applyBorder="1" applyAlignment="1">
      <alignment horizontal="left" vertical="top" wrapText="1"/>
    </xf>
    <xf numFmtId="0" fontId="28" fillId="21" borderId="56" xfId="0" applyFont="1" applyFill="1" applyBorder="1" applyAlignment="1">
      <alignment horizontal="left" vertical="top" wrapText="1"/>
    </xf>
    <xf numFmtId="0" fontId="28" fillId="21" borderId="49" xfId="0" applyFont="1" applyFill="1" applyBorder="1" applyAlignment="1">
      <alignment horizontal="left" vertical="top" wrapText="1"/>
    </xf>
    <xf numFmtId="0" fontId="28" fillId="21" borderId="57" xfId="0" applyFont="1" applyFill="1" applyBorder="1" applyAlignment="1">
      <alignment horizontal="left" vertical="top" wrapText="1"/>
    </xf>
    <xf numFmtId="0" fontId="76" fillId="6" borderId="56" xfId="0" applyFont="1" applyFill="1" applyBorder="1" applyAlignment="1">
      <alignment horizontal="left" vertical="top" wrapText="1"/>
    </xf>
    <xf numFmtId="0" fontId="76" fillId="6" borderId="57" xfId="0" applyFont="1" applyFill="1" applyBorder="1" applyAlignment="1">
      <alignment horizontal="left" vertical="top" wrapText="1"/>
    </xf>
    <xf numFmtId="0" fontId="20" fillId="0" borderId="56" xfId="0" applyFont="1" applyBorder="1" applyAlignment="1">
      <alignment horizontal="left" vertical="top" wrapText="1"/>
    </xf>
    <xf numFmtId="0" fontId="20" fillId="0" borderId="49" xfId="0" applyFont="1" applyBorder="1" applyAlignment="1">
      <alignment horizontal="left" vertical="top" wrapText="1"/>
    </xf>
    <xf numFmtId="0" fontId="20" fillId="0" borderId="57" xfId="0" applyFont="1" applyBorder="1" applyAlignment="1">
      <alignment horizontal="left" vertical="top" wrapText="1"/>
    </xf>
    <xf numFmtId="0" fontId="35" fillId="12" borderId="56" xfId="0" applyFont="1" applyFill="1" applyBorder="1" applyAlignment="1">
      <alignment horizontal="center" vertical="center"/>
    </xf>
    <xf numFmtId="0" fontId="35" fillId="12" borderId="57" xfId="0" applyFont="1" applyFill="1" applyBorder="1" applyAlignment="1">
      <alignment horizontal="center" vertical="center"/>
    </xf>
    <xf numFmtId="0" fontId="27" fillId="20" borderId="56" xfId="0" applyFont="1" applyFill="1" applyBorder="1" applyAlignment="1">
      <alignment horizontal="left" vertical="top" wrapText="1"/>
    </xf>
    <xf numFmtId="0" fontId="27" fillId="20" borderId="49" xfId="0" applyFont="1" applyFill="1" applyBorder="1" applyAlignment="1">
      <alignment horizontal="left" vertical="top" wrapText="1"/>
    </xf>
    <xf numFmtId="0" fontId="27" fillId="20" borderId="57" xfId="0" applyFont="1" applyFill="1" applyBorder="1" applyAlignment="1">
      <alignment horizontal="left" vertical="top" wrapText="1"/>
    </xf>
    <xf numFmtId="0" fontId="35" fillId="3" borderId="41" xfId="0" applyFont="1" applyFill="1" applyBorder="1" applyAlignment="1">
      <alignment horizontal="center" vertical="center"/>
    </xf>
    <xf numFmtId="0" fontId="35" fillId="3" borderId="13" xfId="0" applyFont="1" applyFill="1" applyBorder="1" applyAlignment="1">
      <alignment horizontal="center" vertical="center"/>
    </xf>
    <xf numFmtId="0" fontId="35" fillId="12" borderId="41" xfId="0" applyFont="1" applyFill="1" applyBorder="1" applyAlignment="1">
      <alignment horizontal="center" vertical="center"/>
    </xf>
    <xf numFmtId="0" fontId="35" fillId="12" borderId="12" xfId="0" applyFont="1" applyFill="1" applyBorder="1" applyAlignment="1">
      <alignment horizontal="center" vertical="center"/>
    </xf>
    <xf numFmtId="0" fontId="35" fillId="12" borderId="44" xfId="0" applyNumberFormat="1" applyFont="1" applyFill="1" applyBorder="1" applyAlignment="1">
      <alignment horizontal="center" vertical="center"/>
    </xf>
    <xf numFmtId="0" fontId="35" fillId="12" borderId="65" xfId="0" applyNumberFormat="1" applyFont="1" applyFill="1" applyBorder="1" applyAlignment="1">
      <alignment horizontal="center" vertical="center"/>
    </xf>
    <xf numFmtId="0" fontId="99" fillId="5" borderId="56" xfId="0" applyFont="1" applyFill="1" applyBorder="1" applyAlignment="1">
      <alignment horizontal="left" vertical="center" wrapText="1"/>
    </xf>
    <xf numFmtId="0" fontId="99" fillId="5" borderId="49" xfId="0" applyFont="1" applyFill="1" applyBorder="1" applyAlignment="1">
      <alignment horizontal="left" vertical="center" wrapText="1"/>
    </xf>
    <xf numFmtId="0" fontId="99" fillId="5" borderId="57" xfId="0" applyFont="1" applyFill="1" applyBorder="1" applyAlignment="1">
      <alignment horizontal="left" vertical="center" wrapText="1"/>
    </xf>
    <xf numFmtId="0" fontId="107" fillId="5" borderId="56" xfId="0" applyFont="1" applyFill="1" applyBorder="1" applyAlignment="1">
      <alignment horizontal="left" vertical="center"/>
    </xf>
    <xf numFmtId="0" fontId="107" fillId="5" borderId="49" xfId="0" applyFont="1" applyFill="1" applyBorder="1" applyAlignment="1">
      <alignment horizontal="left" vertical="center"/>
    </xf>
    <xf numFmtId="0" fontId="107" fillId="5" borderId="57" xfId="0" applyFont="1" applyFill="1" applyBorder="1" applyAlignment="1">
      <alignment horizontal="left" vertical="center"/>
    </xf>
    <xf numFmtId="0" fontId="76" fillId="16" borderId="56" xfId="0" applyFont="1" applyFill="1" applyBorder="1" applyAlignment="1">
      <alignment horizontal="left" vertical="top" wrapText="1"/>
    </xf>
    <xf numFmtId="0" fontId="76" fillId="16" borderId="57" xfId="0" applyFont="1" applyFill="1" applyBorder="1" applyAlignment="1">
      <alignment horizontal="left" vertical="top" wrapText="1"/>
    </xf>
    <xf numFmtId="0" fontId="20" fillId="20" borderId="56" xfId="0" applyFont="1" applyFill="1" applyBorder="1" applyAlignment="1">
      <alignment horizontal="left" vertical="center" wrapText="1"/>
    </xf>
    <xf numFmtId="0" fontId="20" fillId="20" borderId="49" xfId="0" applyFont="1" applyFill="1" applyBorder="1" applyAlignment="1">
      <alignment horizontal="left" vertical="center" wrapText="1"/>
    </xf>
    <xf numFmtId="0" fontId="20" fillId="20" borderId="57" xfId="0" applyFont="1" applyFill="1" applyBorder="1" applyAlignment="1">
      <alignment horizontal="left" vertical="center" wrapText="1"/>
    </xf>
    <xf numFmtId="0" fontId="20" fillId="20" borderId="56" xfId="0" applyFont="1" applyFill="1" applyBorder="1" applyAlignment="1">
      <alignment horizontal="left" vertical="top" wrapText="1"/>
    </xf>
    <xf numFmtId="0" fontId="20" fillId="20" borderId="49" xfId="0" applyFont="1" applyFill="1" applyBorder="1" applyAlignment="1">
      <alignment horizontal="left" vertical="top" wrapText="1"/>
    </xf>
    <xf numFmtId="0" fontId="20" fillId="20" borderId="57" xfId="0" applyFont="1" applyFill="1" applyBorder="1" applyAlignment="1">
      <alignment horizontal="left" vertical="top" wrapText="1"/>
    </xf>
    <xf numFmtId="0" fontId="28" fillId="16" borderId="56" xfId="0" applyFont="1" applyFill="1" applyBorder="1" applyAlignment="1">
      <alignment horizontal="left" vertical="center" wrapText="1"/>
    </xf>
    <xf numFmtId="0" fontId="28" fillId="16" borderId="49" xfId="0" applyFont="1" applyFill="1" applyBorder="1" applyAlignment="1">
      <alignment horizontal="left" vertical="center" wrapText="1"/>
    </xf>
    <xf numFmtId="0" fontId="76" fillId="16" borderId="49" xfId="0" applyFont="1" applyFill="1" applyBorder="1" applyAlignment="1">
      <alignment horizontal="left" vertical="top" wrapText="1"/>
    </xf>
    <xf numFmtId="0" fontId="76" fillId="6" borderId="49" xfId="0" applyFont="1" applyFill="1" applyBorder="1" applyAlignment="1">
      <alignment horizontal="left" vertical="top" wrapText="1"/>
    </xf>
    <xf numFmtId="0" fontId="20" fillId="0" borderId="56" xfId="0" applyFont="1" applyBorder="1" applyAlignment="1">
      <alignment horizontal="left" vertical="center" wrapText="1"/>
    </xf>
    <xf numFmtId="0" fontId="20" fillId="0" borderId="49" xfId="0" applyFont="1" applyBorder="1" applyAlignment="1">
      <alignment horizontal="left" vertical="center" wrapText="1"/>
    </xf>
    <xf numFmtId="0" fontId="20" fillId="0" borderId="57" xfId="0" applyFont="1" applyBorder="1" applyAlignment="1">
      <alignment horizontal="left" vertical="center" wrapText="1"/>
    </xf>
    <xf numFmtId="0" fontId="20" fillId="16" borderId="56" xfId="0" applyFont="1" applyFill="1" applyBorder="1" applyAlignment="1">
      <alignment horizontal="left" vertical="center" wrapText="1"/>
    </xf>
    <xf numFmtId="0" fontId="20" fillId="16" borderId="49" xfId="0" applyFont="1" applyFill="1" applyBorder="1" applyAlignment="1">
      <alignment horizontal="left" vertical="center" wrapText="1"/>
    </xf>
    <xf numFmtId="0" fontId="20" fillId="16" borderId="57" xfId="0" applyFont="1" applyFill="1" applyBorder="1" applyAlignment="1">
      <alignment horizontal="left" vertical="center" wrapText="1"/>
    </xf>
    <xf numFmtId="0" fontId="20" fillId="0" borderId="56" xfId="0" applyFont="1" applyBorder="1" applyAlignment="1">
      <alignment horizontal="left" vertical="center"/>
    </xf>
    <xf numFmtId="0" fontId="20" fillId="0" borderId="49" xfId="0" applyFont="1" applyBorder="1" applyAlignment="1">
      <alignment horizontal="left" vertical="center"/>
    </xf>
    <xf numFmtId="0" fontId="20" fillId="0" borderId="57" xfId="0" applyFont="1" applyBorder="1" applyAlignment="1">
      <alignment horizontal="left" vertical="center"/>
    </xf>
    <xf numFmtId="0" fontId="73" fillId="0" borderId="56" xfId="0" applyFont="1" applyBorder="1" applyAlignment="1">
      <alignment horizontal="left" vertical="center" wrapText="1"/>
    </xf>
    <xf numFmtId="0" fontId="73" fillId="0" borderId="49" xfId="0" applyFont="1" applyBorder="1" applyAlignment="1">
      <alignment horizontal="left" vertical="center" wrapText="1"/>
    </xf>
    <xf numFmtId="0" fontId="73" fillId="0" borderId="57" xfId="0" applyFont="1" applyBorder="1" applyAlignment="1">
      <alignment horizontal="left" vertical="center" wrapText="1"/>
    </xf>
    <xf numFmtId="0" fontId="35" fillId="12" borderId="44" xfId="0" applyFont="1" applyFill="1" applyBorder="1" applyAlignment="1">
      <alignment horizontal="center" vertical="center"/>
    </xf>
    <xf numFmtId="0" fontId="35" fillId="12" borderId="55" xfId="0" applyFont="1" applyFill="1" applyBorder="1" applyAlignment="1">
      <alignment horizontal="center" vertical="center"/>
    </xf>
    <xf numFmtId="0" fontId="76" fillId="16" borderId="54" xfId="0" applyFont="1" applyFill="1" applyBorder="1" applyAlignment="1">
      <alignment horizontal="left" vertical="top" wrapText="1"/>
    </xf>
    <xf numFmtId="14" fontId="8" fillId="11" borderId="3" xfId="0" applyNumberFormat="1" applyFont="1" applyFill="1" applyBorder="1" applyAlignment="1">
      <alignment horizontal="center" vertical="center"/>
    </xf>
    <xf numFmtId="14" fontId="8" fillId="9" borderId="3" xfId="0" applyNumberFormat="1" applyFont="1" applyFill="1" applyBorder="1" applyAlignment="1">
      <alignment horizontal="center" vertical="center"/>
    </xf>
    <xf numFmtId="0" fontId="20" fillId="19" borderId="54" xfId="0" applyFont="1" applyFill="1" applyBorder="1" applyAlignment="1">
      <alignment horizontal="left" vertical="top" wrapText="1"/>
    </xf>
    <xf numFmtId="0" fontId="30" fillId="6" borderId="1" xfId="0" applyFont="1" applyFill="1" applyBorder="1" applyAlignment="1">
      <alignment horizontal="left" vertical="center" indent="1"/>
    </xf>
    <xf numFmtId="0" fontId="29" fillId="6" borderId="1" xfId="0" applyFont="1" applyFill="1" applyBorder="1" applyAlignment="1">
      <alignment horizontal="left" vertical="center" indent="1"/>
    </xf>
    <xf numFmtId="0" fontId="34" fillId="3" borderId="42" xfId="0" applyFont="1" applyFill="1" applyBorder="1" applyAlignment="1">
      <alignment horizontal="center" vertical="center"/>
    </xf>
    <xf numFmtId="0" fontId="34" fillId="3" borderId="14" xfId="0" applyFont="1" applyFill="1" applyBorder="1" applyAlignment="1">
      <alignment horizontal="center" vertical="center"/>
    </xf>
    <xf numFmtId="0" fontId="35" fillId="3" borderId="41" xfId="0" applyFont="1" applyFill="1" applyBorder="1" applyAlignment="1">
      <alignment horizontal="left" vertical="center"/>
    </xf>
    <xf numFmtId="0" fontId="35" fillId="3" borderId="12" xfId="0" applyFont="1" applyFill="1" applyBorder="1" applyAlignment="1">
      <alignment horizontal="left" vertical="center"/>
    </xf>
    <xf numFmtId="0" fontId="35" fillId="3" borderId="12" xfId="0" applyFont="1" applyFill="1" applyBorder="1" applyAlignment="1">
      <alignment horizontal="center" vertical="center"/>
    </xf>
    <xf numFmtId="0" fontId="35" fillId="12" borderId="41" xfId="0" applyFont="1" applyFill="1" applyBorder="1" applyAlignment="1">
      <alignment horizontal="center" vertical="center" wrapText="1"/>
    </xf>
    <xf numFmtId="0" fontId="35" fillId="12" borderId="12" xfId="0" applyFont="1" applyFill="1" applyBorder="1" applyAlignment="1">
      <alignment horizontal="center" vertical="center" wrapText="1"/>
    </xf>
    <xf numFmtId="14" fontId="8" fillId="13" borderId="3" xfId="0" applyNumberFormat="1" applyFont="1" applyFill="1" applyBorder="1" applyAlignment="1">
      <alignment horizontal="center" vertical="center"/>
    </xf>
    <xf numFmtId="14" fontId="8" fillId="15" borderId="45" xfId="0" applyNumberFormat="1" applyFont="1" applyFill="1" applyBorder="1" applyAlignment="1">
      <alignment horizontal="center" vertical="center"/>
    </xf>
    <xf numFmtId="14" fontId="3" fillId="15" borderId="46" xfId="0" applyNumberFormat="1" applyFont="1" applyFill="1" applyBorder="1" applyAlignment="1">
      <alignment horizontal="center" vertical="center"/>
    </xf>
    <xf numFmtId="14" fontId="3" fillId="15" borderId="47" xfId="0" applyNumberFormat="1" applyFont="1" applyFill="1" applyBorder="1" applyAlignment="1">
      <alignment horizontal="center" vertical="center"/>
    </xf>
    <xf numFmtId="0" fontId="28" fillId="16" borderId="57" xfId="0" applyFont="1" applyFill="1" applyBorder="1" applyAlignment="1">
      <alignment horizontal="left" vertical="center" wrapText="1"/>
    </xf>
    <xf numFmtId="0" fontId="118" fillId="0" borderId="12" xfId="0" applyFont="1" applyBorder="1" applyAlignment="1">
      <alignment horizontal="left" vertical="center" wrapText="1"/>
    </xf>
    <xf numFmtId="0" fontId="118" fillId="0" borderId="18" xfId="0" applyFont="1" applyBorder="1" applyAlignment="1">
      <alignment horizontal="left" vertical="center" wrapText="1"/>
    </xf>
    <xf numFmtId="0" fontId="118" fillId="0" borderId="11" xfId="0" applyFont="1" applyBorder="1" applyAlignment="1">
      <alignment horizontal="left" vertical="center" wrapText="1"/>
    </xf>
    <xf numFmtId="0" fontId="116" fillId="0" borderId="11" xfId="0" applyFont="1" applyBorder="1" applyAlignment="1">
      <alignment horizontal="left" vertical="center"/>
    </xf>
    <xf numFmtId="0" fontId="116" fillId="0" borderId="12" xfId="0" applyFont="1" applyBorder="1" applyAlignment="1">
      <alignment horizontal="left" vertical="center"/>
    </xf>
    <xf numFmtId="0" fontId="116" fillId="0" borderId="18" xfId="0" applyFont="1" applyBorder="1" applyAlignment="1">
      <alignment horizontal="left" vertical="center"/>
    </xf>
    <xf numFmtId="0" fontId="118" fillId="0" borderId="37" xfId="0" applyFont="1" applyBorder="1" applyAlignment="1">
      <alignment horizontal="left" vertical="center" wrapText="1"/>
    </xf>
    <xf numFmtId="0" fontId="118" fillId="0" borderId="38" xfId="0" applyFont="1" applyBorder="1" applyAlignment="1">
      <alignment horizontal="left" vertical="center" wrapText="1"/>
    </xf>
    <xf numFmtId="0" fontId="118" fillId="0" borderId="39" xfId="0" applyFont="1" applyBorder="1" applyAlignment="1">
      <alignment horizontal="left" vertical="center" wrapText="1"/>
    </xf>
    <xf numFmtId="0" fontId="3" fillId="0" borderId="11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0" borderId="18" xfId="0" applyFont="1" applyBorder="1" applyAlignment="1">
      <alignment horizontal="center" vertical="center"/>
    </xf>
    <xf numFmtId="0" fontId="6" fillId="0" borderId="37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3" fillId="0" borderId="11" xfId="0" applyFont="1" applyBorder="1" applyAlignment="1">
      <alignment horizontal="left" vertical="top" wrapText="1"/>
    </xf>
    <xf numFmtId="0" fontId="3" fillId="0" borderId="12" xfId="0" applyFont="1" applyBorder="1" applyAlignment="1">
      <alignment horizontal="left" vertical="top" wrapText="1"/>
    </xf>
    <xf numFmtId="0" fontId="3" fillId="0" borderId="13" xfId="0" applyFont="1" applyBorder="1" applyAlignment="1">
      <alignment horizontal="left" vertical="top" wrapText="1"/>
    </xf>
    <xf numFmtId="0" fontId="6" fillId="0" borderId="38" xfId="0" applyFont="1" applyBorder="1" applyAlignment="1">
      <alignment horizontal="center" vertical="center" wrapText="1"/>
    </xf>
    <xf numFmtId="0" fontId="6" fillId="0" borderId="39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left" vertical="top"/>
    </xf>
    <xf numFmtId="0" fontId="2" fillId="0" borderId="18" xfId="0" applyFont="1" applyBorder="1" applyAlignment="1">
      <alignment horizontal="left" vertical="top"/>
    </xf>
    <xf numFmtId="0" fontId="2" fillId="0" borderId="12" xfId="0" applyFont="1" applyBorder="1" applyAlignment="1">
      <alignment horizontal="left" vertical="top"/>
    </xf>
    <xf numFmtId="0" fontId="3" fillId="0" borderId="12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 wrapText="1"/>
    </xf>
    <xf numFmtId="0" fontId="24" fillId="0" borderId="11" xfId="0" applyFont="1" applyBorder="1" applyAlignment="1">
      <alignment horizontal="left" vertical="top" wrapText="1"/>
    </xf>
    <xf numFmtId="0" fontId="3" fillId="0" borderId="18" xfId="0" applyFont="1" applyBorder="1" applyAlignment="1">
      <alignment horizontal="left" vertical="top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/>
    </xf>
    <xf numFmtId="0" fontId="25" fillId="0" borderId="11" xfId="0" applyFont="1" applyBorder="1" applyAlignment="1">
      <alignment horizontal="left" vertical="top"/>
    </xf>
    <xf numFmtId="0" fontId="21" fillId="0" borderId="12" xfId="0" applyFont="1" applyBorder="1" applyAlignment="1">
      <alignment horizontal="left" vertical="top"/>
    </xf>
    <xf numFmtId="0" fontId="21" fillId="0" borderId="18" xfId="0" applyFont="1" applyBorder="1" applyAlignment="1">
      <alignment horizontal="left" vertical="top"/>
    </xf>
    <xf numFmtId="0" fontId="3" fillId="0" borderId="1" xfId="0" applyFont="1" applyBorder="1" applyAlignment="1">
      <alignment horizontal="left" vertical="top" wrapText="1"/>
    </xf>
    <xf numFmtId="0" fontId="16" fillId="0" borderId="8" xfId="0" applyFont="1" applyBorder="1" applyAlignment="1">
      <alignment horizontal="center" vertical="center"/>
    </xf>
    <xf numFmtId="0" fontId="16" fillId="0" borderId="9" xfId="0" applyFont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24" fillId="0" borderId="1" xfId="0" applyFont="1" applyBorder="1" applyAlignment="1">
      <alignment horizontal="left" vertical="top" wrapText="1"/>
    </xf>
    <xf numFmtId="0" fontId="24" fillId="0" borderId="12" xfId="0" applyFont="1" applyBorder="1" applyAlignment="1">
      <alignment horizontal="left" vertical="top" wrapText="1"/>
    </xf>
    <xf numFmtId="0" fontId="22" fillId="0" borderId="1" xfId="0" applyFont="1" applyBorder="1" applyAlignment="1">
      <alignment horizontal="left" vertical="top" wrapText="1"/>
    </xf>
    <xf numFmtId="0" fontId="28" fillId="22" borderId="56" xfId="0" applyFont="1" applyFill="1" applyBorder="1" applyAlignment="1">
      <alignment vertical="top" wrapText="1"/>
    </xf>
    <xf numFmtId="0" fontId="104" fillId="5" borderId="54" xfId="0" applyFont="1" applyFill="1" applyBorder="1" applyAlignment="1">
      <alignment vertical="top"/>
    </xf>
    <xf numFmtId="0" fontId="108" fillId="5" borderId="54" xfId="1" applyFont="1" applyFill="1" applyBorder="1" applyAlignment="1" applyProtection="1">
      <alignment horizontal="left" vertical="center"/>
    </xf>
    <xf numFmtId="0" fontId="20" fillId="22" borderId="57" xfId="0" applyFont="1" applyFill="1" applyBorder="1" applyAlignment="1">
      <alignment horizontal="left" vertical="top" wrapText="1"/>
    </xf>
    <xf numFmtId="49" fontId="28" fillId="22" borderId="49" xfId="0" applyNumberFormat="1" applyFont="1" applyFill="1" applyBorder="1" applyAlignment="1">
      <alignment horizontal="center" vertical="center" wrapText="1"/>
    </xf>
    <xf numFmtId="0" fontId="84" fillId="22" borderId="49" xfId="1" applyFont="1" applyFill="1" applyBorder="1" applyAlignment="1" applyProtection="1">
      <alignment horizontal="left" vertical="center"/>
    </xf>
    <xf numFmtId="0" fontId="20" fillId="22" borderId="56" xfId="0" applyFont="1" applyFill="1" applyBorder="1" applyAlignment="1">
      <alignment vertical="top" wrapText="1"/>
    </xf>
    <xf numFmtId="0" fontId="20" fillId="22" borderId="49" xfId="0" applyFont="1" applyFill="1" applyBorder="1" applyAlignment="1">
      <alignment vertical="top" wrapText="1"/>
    </xf>
    <xf numFmtId="0" fontId="20" fillId="22" borderId="57" xfId="0" applyFont="1" applyFill="1" applyBorder="1" applyAlignment="1">
      <alignment vertical="top" wrapText="1"/>
    </xf>
  </cellXfs>
  <cellStyles count="13">
    <cellStyle name="표준" xfId="0" builtinId="0"/>
    <cellStyle name="표준 10" xfId="7"/>
    <cellStyle name="표준 2" xfId="3"/>
    <cellStyle name="표준 2 14" xfId="8"/>
    <cellStyle name="표준 2 2" xfId="6"/>
    <cellStyle name="표준 2 2 2" xfId="12"/>
    <cellStyle name="표준 2 3" xfId="5"/>
    <cellStyle name="표준 3" xfId="2"/>
    <cellStyle name="표준 5" xfId="9"/>
    <cellStyle name="표준_복사본 이슈및위험목록_D" xfId="10"/>
    <cellStyle name="표준_복사본 이슈및위험목록_D 2" xfId="11"/>
    <cellStyle name="하이퍼링크" xfId="1" builtinId="8"/>
    <cellStyle name="하이퍼링크 2" xfId="4"/>
  </cellStyles>
  <dxfs count="402">
    <dxf>
      <font>
        <color theme="0" tint="-0.499984740745262"/>
      </font>
    </dxf>
    <dxf>
      <font>
        <color theme="0" tint="-0.499984740745262"/>
      </font>
    </dxf>
    <dxf>
      <font>
        <color rgb="FFFF0000"/>
      </font>
    </dxf>
    <dxf>
      <font>
        <color rgb="FF00B0F0"/>
      </font>
    </dxf>
    <dxf>
      <font>
        <color theme="0" tint="-0.499984740745262"/>
      </font>
    </dxf>
    <dxf>
      <font>
        <color theme="0" tint="-0.499984740745262"/>
      </font>
    </dxf>
    <dxf>
      <font>
        <color rgb="FFFF0000"/>
      </font>
    </dxf>
    <dxf>
      <font>
        <color rgb="FF00B0F0"/>
      </font>
    </dxf>
    <dxf>
      <font>
        <color theme="0" tint="-0.499984740745262"/>
      </font>
    </dxf>
    <dxf>
      <font>
        <color rgb="FFFF0000"/>
      </font>
    </dxf>
    <dxf>
      <font>
        <color rgb="FF00B0F0"/>
      </font>
    </dxf>
    <dxf>
      <font>
        <color theme="0" tint="-0.499984740745262"/>
      </font>
    </dxf>
    <dxf>
      <font>
        <color theme="0" tint="-0.499984740745262"/>
      </font>
    </dxf>
    <dxf>
      <font>
        <color rgb="FFFF0000"/>
      </font>
    </dxf>
    <dxf>
      <font>
        <color rgb="FF00B0F0"/>
      </font>
    </dxf>
    <dxf>
      <font>
        <color theme="0" tint="-0.499984740745262"/>
      </font>
    </dxf>
    <dxf>
      <font>
        <color theme="0" tint="-0.499984740745262"/>
      </font>
    </dxf>
    <dxf>
      <font>
        <color rgb="FFFF0000"/>
      </font>
    </dxf>
    <dxf>
      <font>
        <color rgb="FF00B0F0"/>
      </font>
    </dxf>
    <dxf>
      <font>
        <color theme="0" tint="-0.499984740745262"/>
      </font>
    </dxf>
    <dxf>
      <font>
        <color theme="0" tint="-0.499984740745262"/>
      </font>
    </dxf>
    <dxf>
      <font>
        <color rgb="FFFF0000"/>
      </font>
    </dxf>
    <dxf>
      <font>
        <color rgb="FF00B0F0"/>
      </font>
    </dxf>
    <dxf>
      <font>
        <color theme="0"/>
      </font>
      <fill>
        <patternFill>
          <bgColor theme="0" tint="-0.499984740745262"/>
        </patternFill>
      </fill>
    </dxf>
    <dxf>
      <font>
        <b/>
        <i val="0"/>
        <strike val="0"/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0.499984740745262"/>
      </font>
    </dxf>
    <dxf>
      <font>
        <color theme="0" tint="-0.499984740745262"/>
      </font>
    </dxf>
    <dxf>
      <font>
        <color rgb="FFFF0000"/>
      </font>
    </dxf>
    <dxf>
      <font>
        <color rgb="FF00B0F0"/>
      </font>
    </dxf>
    <dxf>
      <font>
        <color theme="0"/>
      </font>
      <fill>
        <patternFill>
          <bgColor theme="0" tint="-0.499984740745262"/>
        </patternFill>
      </fill>
    </dxf>
    <dxf>
      <font>
        <b/>
        <i val="0"/>
        <strike val="0"/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00B0F0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rgb="FFFF0000"/>
      </font>
    </dxf>
    <dxf>
      <font>
        <color rgb="FF00B0F0"/>
      </font>
    </dxf>
    <dxf>
      <font>
        <color theme="0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  <strike val="0"/>
        <color theme="0"/>
      </font>
      <fill>
        <patternFill>
          <bgColor rgb="FF00B0F0"/>
        </patternFill>
      </fill>
    </dxf>
    <dxf>
      <font>
        <b/>
        <i val="0"/>
        <strike val="0"/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/>
      </font>
      <fill>
        <patternFill>
          <bgColor rgb="FF00B0F0"/>
        </patternFill>
      </fill>
    </dxf>
    <dxf>
      <font>
        <b/>
        <i val="0"/>
        <strike val="0"/>
        <color theme="0"/>
      </font>
      <fill>
        <patternFill>
          <bgColor rgb="FF00B0F0"/>
        </patternFill>
      </fill>
    </dxf>
    <dxf>
      <font>
        <color rgb="FFFF0000"/>
      </font>
    </dxf>
    <dxf>
      <font>
        <color rgb="FF00B0F0"/>
      </font>
    </dxf>
    <dxf>
      <font>
        <color theme="0" tint="-0.499984740745262"/>
      </font>
    </dxf>
    <dxf>
      <font>
        <color theme="0" tint="-0.499984740745262"/>
      </font>
    </dxf>
    <dxf>
      <font>
        <color theme="0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  <strike val="0"/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/>
      </font>
      <fill>
        <patternFill>
          <bgColor rgb="FF00B0F0"/>
        </patternFill>
      </fill>
    </dxf>
    <dxf>
      <font>
        <b/>
        <i val="0"/>
        <strike val="0"/>
        <color theme="0"/>
      </font>
      <fill>
        <patternFill>
          <bgColor rgb="FF00B0F0"/>
        </patternFill>
      </fill>
    </dxf>
    <dxf>
      <font>
        <color theme="0" tint="-0.499984740745262"/>
      </font>
    </dxf>
    <dxf>
      <font>
        <color theme="0" tint="-0.499984740745262"/>
      </font>
    </dxf>
    <dxf>
      <font>
        <color rgb="FFFF0000"/>
      </font>
    </dxf>
    <dxf>
      <font>
        <color rgb="FF00B0F0"/>
      </font>
    </dxf>
    <dxf>
      <font>
        <color theme="0"/>
      </font>
      <fill>
        <patternFill>
          <bgColor theme="0" tint="-0.499984740745262"/>
        </patternFill>
      </fill>
    </dxf>
    <dxf>
      <font>
        <b/>
        <i val="0"/>
        <strike val="0"/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0.499984740745262"/>
      </font>
    </dxf>
    <dxf>
      <font>
        <color theme="0" tint="-0.499984740745262"/>
      </font>
    </dxf>
    <dxf>
      <font>
        <color rgb="FFFF0000"/>
      </font>
    </dxf>
    <dxf>
      <font>
        <color rgb="FF00B0F0"/>
      </font>
    </dxf>
    <dxf>
      <font>
        <b/>
        <i val="0"/>
        <strike val="0"/>
        <color theme="0"/>
      </font>
      <fill>
        <patternFill>
          <bgColor rgb="FF00B0F0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0.499984740745262"/>
      </font>
    </dxf>
    <dxf>
      <font>
        <color theme="0" tint="-0.499984740745262"/>
      </font>
    </dxf>
    <dxf>
      <font>
        <color rgb="FFFF0000"/>
      </font>
    </dxf>
    <dxf>
      <font>
        <color rgb="FF00B0F0"/>
      </font>
    </dxf>
    <dxf>
      <font>
        <color theme="0"/>
      </font>
      <fill>
        <patternFill>
          <bgColor theme="0" tint="-0.499984740745262"/>
        </patternFill>
      </fill>
    </dxf>
    <dxf>
      <font>
        <b/>
        <i val="0"/>
        <strike val="0"/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00B0F0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rgb="FFFF0000"/>
      </font>
    </dxf>
    <dxf>
      <font>
        <color rgb="FF00B0F0"/>
      </font>
    </dxf>
    <dxf>
      <font>
        <color theme="0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  <strike val="0"/>
        <color theme="0"/>
      </font>
      <fill>
        <patternFill>
          <bgColor rgb="FF00B0F0"/>
        </patternFill>
      </fill>
    </dxf>
    <dxf>
      <font>
        <b/>
        <i val="0"/>
        <strike val="0"/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/>
      </font>
      <fill>
        <patternFill>
          <bgColor rgb="FF00B0F0"/>
        </patternFill>
      </fill>
    </dxf>
    <dxf>
      <font>
        <b/>
        <i val="0"/>
        <strike val="0"/>
        <color theme="0"/>
      </font>
      <fill>
        <patternFill>
          <bgColor rgb="FF00B0F0"/>
        </patternFill>
      </fill>
    </dxf>
    <dxf>
      <font>
        <color rgb="FFFF0000"/>
      </font>
    </dxf>
    <dxf>
      <font>
        <color rgb="FF00B0F0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rgb="FFFF0000"/>
      </font>
    </dxf>
    <dxf>
      <font>
        <color rgb="FF00B0F0"/>
      </font>
    </dxf>
    <dxf>
      <font>
        <color theme="0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  <strike val="0"/>
        <color theme="0"/>
      </font>
      <fill>
        <patternFill>
          <bgColor rgb="FF00B0F0"/>
        </patternFill>
      </fill>
    </dxf>
    <dxf>
      <font>
        <b/>
        <i val="0"/>
        <strike val="0"/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/>
      </font>
      <fill>
        <patternFill>
          <bgColor rgb="FF00B0F0"/>
        </patternFill>
      </fill>
    </dxf>
    <dxf>
      <font>
        <b/>
        <i val="0"/>
        <strike val="0"/>
        <color theme="0"/>
      </font>
      <fill>
        <patternFill>
          <bgColor rgb="FF00B0F0"/>
        </patternFill>
      </fill>
    </dxf>
    <dxf>
      <font>
        <color rgb="FFFF0000"/>
      </font>
    </dxf>
    <dxf>
      <font>
        <color rgb="FF00B0F0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rgb="FFFF0000"/>
      </font>
    </dxf>
    <dxf>
      <font>
        <color rgb="FF00B0F0"/>
      </font>
    </dxf>
    <dxf>
      <font>
        <color theme="0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  <strike val="0"/>
        <color theme="0"/>
      </font>
      <fill>
        <patternFill>
          <bgColor rgb="FF00B0F0"/>
        </patternFill>
      </fill>
    </dxf>
    <dxf>
      <font>
        <b/>
        <i val="0"/>
        <strike val="0"/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/>
      </font>
      <fill>
        <patternFill>
          <bgColor rgb="FF00B0F0"/>
        </patternFill>
      </fill>
    </dxf>
    <dxf>
      <font>
        <b/>
        <i val="0"/>
        <strike val="0"/>
        <color theme="0"/>
      </font>
      <fill>
        <patternFill>
          <bgColor rgb="FF00B0F0"/>
        </patternFill>
      </fill>
    </dxf>
    <dxf>
      <font>
        <color rgb="FFFF0000"/>
      </font>
    </dxf>
    <dxf>
      <font>
        <color rgb="FF00B0F0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rgb="FFFF0000"/>
      </font>
    </dxf>
    <dxf>
      <font>
        <color rgb="FF00B0F0"/>
      </font>
    </dxf>
    <dxf>
      <font>
        <color theme="0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  <strike val="0"/>
        <color theme="0"/>
      </font>
      <fill>
        <patternFill>
          <bgColor rgb="FF00B0F0"/>
        </patternFill>
      </fill>
    </dxf>
    <dxf>
      <font>
        <b/>
        <i val="0"/>
        <strike val="0"/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/>
      </font>
      <fill>
        <patternFill>
          <bgColor rgb="FF00B0F0"/>
        </patternFill>
      </fill>
    </dxf>
    <dxf>
      <font>
        <b/>
        <i val="0"/>
        <strike val="0"/>
        <color theme="0"/>
      </font>
      <fill>
        <patternFill>
          <bgColor rgb="FF00B0F0"/>
        </patternFill>
      </fill>
    </dxf>
    <dxf>
      <font>
        <color rgb="FFFF0000"/>
      </font>
    </dxf>
    <dxf>
      <font>
        <color rgb="FF00B0F0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rgb="FFFF0000"/>
      </font>
    </dxf>
    <dxf>
      <font>
        <color rgb="FF00B0F0"/>
      </font>
    </dxf>
    <dxf>
      <font>
        <color theme="0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  <strike val="0"/>
        <color theme="0"/>
      </font>
      <fill>
        <patternFill>
          <bgColor rgb="FF00B0F0"/>
        </patternFill>
      </fill>
    </dxf>
    <dxf>
      <font>
        <b/>
        <i val="0"/>
        <strike val="0"/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/>
      </font>
      <fill>
        <patternFill>
          <bgColor rgb="FF00B0F0"/>
        </patternFill>
      </fill>
    </dxf>
    <dxf>
      <font>
        <b/>
        <i val="0"/>
        <strike val="0"/>
        <color theme="0"/>
      </font>
      <fill>
        <patternFill>
          <bgColor rgb="FF00B0F0"/>
        </patternFill>
      </fill>
    </dxf>
    <dxf>
      <font>
        <color rgb="FFFF0000"/>
      </font>
    </dxf>
    <dxf>
      <font>
        <color rgb="FF00B0F0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rgb="FFFF0000"/>
      </font>
    </dxf>
    <dxf>
      <font>
        <color rgb="FF00B0F0"/>
      </font>
    </dxf>
    <dxf>
      <font>
        <color theme="0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  <strike val="0"/>
        <color theme="0"/>
      </font>
      <fill>
        <patternFill>
          <bgColor rgb="FF00B0F0"/>
        </patternFill>
      </fill>
    </dxf>
    <dxf>
      <font>
        <b/>
        <i val="0"/>
        <strike val="0"/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/>
      </font>
      <fill>
        <patternFill>
          <bgColor rgb="FF00B0F0"/>
        </patternFill>
      </fill>
    </dxf>
    <dxf>
      <font>
        <b/>
        <i val="0"/>
        <strike val="0"/>
        <color theme="0"/>
      </font>
      <fill>
        <patternFill>
          <bgColor rgb="FF00B0F0"/>
        </patternFill>
      </fill>
    </dxf>
    <dxf>
      <font>
        <color rgb="FFFF0000"/>
      </font>
    </dxf>
    <dxf>
      <font>
        <color rgb="FF00B0F0"/>
      </font>
    </dxf>
    <dxf>
      <font>
        <color theme="0" tint="-0.499984740745262"/>
      </font>
    </dxf>
    <dxf>
      <font>
        <color theme="0" tint="-0.499984740745262"/>
      </font>
    </dxf>
    <dxf>
      <font>
        <color theme="0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  <strike val="0"/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/>
      </font>
      <fill>
        <patternFill>
          <bgColor rgb="FF00B0F0"/>
        </patternFill>
      </fill>
    </dxf>
    <dxf>
      <font>
        <b/>
        <i val="0"/>
        <strike val="0"/>
        <color theme="0"/>
      </font>
      <fill>
        <patternFill>
          <bgColor rgb="FF00B0F0"/>
        </patternFill>
      </fill>
    </dxf>
    <dxf>
      <font>
        <color theme="0" tint="-0.499984740745262"/>
      </font>
    </dxf>
    <dxf>
      <font>
        <color theme="0" tint="-0.499984740745262"/>
      </font>
    </dxf>
    <dxf>
      <font>
        <color rgb="FFFF0000"/>
      </font>
    </dxf>
    <dxf>
      <font>
        <color rgb="FF00B0F0"/>
      </font>
    </dxf>
    <dxf>
      <font>
        <color theme="0"/>
      </font>
      <fill>
        <patternFill>
          <bgColor theme="0" tint="-0.499984740745262"/>
        </patternFill>
      </fill>
    </dxf>
    <dxf>
      <font>
        <b/>
        <i val="0"/>
        <strike val="0"/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0.499984740745262"/>
      </font>
    </dxf>
    <dxf>
      <font>
        <color theme="0" tint="-0.499984740745262"/>
      </font>
    </dxf>
    <dxf>
      <font>
        <color rgb="FFFF0000"/>
      </font>
    </dxf>
    <dxf>
      <font>
        <color rgb="FF00B0F0"/>
      </font>
    </dxf>
    <dxf>
      <font>
        <b/>
        <i val="0"/>
        <strike val="0"/>
        <color theme="0"/>
      </font>
      <fill>
        <patternFill>
          <bgColor rgb="FF00B0F0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0.499984740745262"/>
      </font>
    </dxf>
    <dxf>
      <font>
        <color theme="0" tint="-0.499984740745262"/>
      </font>
    </dxf>
    <dxf>
      <font>
        <color rgb="FFFF0000"/>
      </font>
    </dxf>
    <dxf>
      <font>
        <color rgb="FF00B0F0"/>
      </font>
    </dxf>
    <dxf>
      <font>
        <color theme="0"/>
      </font>
      <fill>
        <patternFill>
          <bgColor theme="0" tint="-0.499984740745262"/>
        </patternFill>
      </fill>
    </dxf>
    <dxf>
      <font>
        <b/>
        <i val="0"/>
        <strike val="0"/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00B0F0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rgb="FFFF0000"/>
      </font>
    </dxf>
    <dxf>
      <font>
        <color rgb="FF00B0F0"/>
      </font>
    </dxf>
    <dxf>
      <font>
        <color theme="0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  <strike val="0"/>
        <color theme="0"/>
      </font>
      <fill>
        <patternFill>
          <bgColor rgb="FF00B0F0"/>
        </patternFill>
      </fill>
    </dxf>
    <dxf>
      <font>
        <b/>
        <i val="0"/>
        <strike val="0"/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/>
      </font>
      <fill>
        <patternFill>
          <bgColor rgb="FF00B0F0"/>
        </patternFill>
      </fill>
    </dxf>
    <dxf>
      <font>
        <b/>
        <i val="0"/>
        <strike val="0"/>
        <color theme="0"/>
      </font>
      <fill>
        <patternFill>
          <bgColor rgb="FF00B0F0"/>
        </patternFill>
      </fill>
    </dxf>
    <dxf>
      <font>
        <color theme="0" tint="-0.499984740745262"/>
      </font>
    </dxf>
    <dxf>
      <font>
        <color theme="0" tint="-0.499984740745262"/>
      </font>
    </dxf>
    <dxf>
      <font>
        <color rgb="FFFF0000"/>
      </font>
    </dxf>
    <dxf>
      <font>
        <color rgb="FF00B0F0"/>
      </font>
    </dxf>
    <dxf>
      <font>
        <color theme="0"/>
      </font>
      <fill>
        <patternFill>
          <bgColor theme="0" tint="-0.499984740745262"/>
        </patternFill>
      </fill>
    </dxf>
    <dxf>
      <font>
        <b/>
        <i val="0"/>
        <strike val="0"/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0.499984740745262"/>
      </font>
    </dxf>
    <dxf>
      <font>
        <color theme="0" tint="-0.499984740745262"/>
      </font>
    </dxf>
    <dxf>
      <font>
        <color rgb="FFFF0000"/>
      </font>
    </dxf>
    <dxf>
      <font>
        <color rgb="FF00B0F0"/>
      </font>
    </dxf>
    <dxf>
      <font>
        <color theme="0"/>
      </font>
      <fill>
        <patternFill>
          <bgColor theme="0" tint="-0.499984740745262"/>
        </patternFill>
      </fill>
    </dxf>
    <dxf>
      <font>
        <b/>
        <i val="0"/>
        <strike val="0"/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0.499984740745262"/>
      </font>
    </dxf>
    <dxf>
      <font>
        <color theme="0" tint="-0.499984740745262"/>
      </font>
    </dxf>
    <dxf>
      <font>
        <color rgb="FFFF0000"/>
      </font>
    </dxf>
    <dxf>
      <font>
        <color rgb="FF00B0F0"/>
      </font>
    </dxf>
    <dxf>
      <font>
        <color theme="0"/>
      </font>
      <fill>
        <patternFill>
          <bgColor theme="0" tint="-0.499984740745262"/>
        </patternFill>
      </fill>
    </dxf>
    <dxf>
      <font>
        <b/>
        <i val="0"/>
        <strike val="0"/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00B0F0"/>
      </font>
    </dxf>
    <dxf>
      <font>
        <color theme="0" tint="-0.499984740745262"/>
      </font>
    </dxf>
    <dxf>
      <font>
        <color theme="0" tint="-0.499984740745262"/>
      </font>
    </dxf>
    <dxf>
      <font>
        <color rgb="FFFF0000"/>
      </font>
    </dxf>
    <dxf>
      <font>
        <color rgb="FF00B0F0"/>
      </font>
    </dxf>
    <dxf>
      <font>
        <color theme="0"/>
      </font>
      <fill>
        <patternFill>
          <bgColor theme="0" tint="-0.499984740745262"/>
        </patternFill>
      </fill>
    </dxf>
    <dxf>
      <font>
        <b/>
        <i val="0"/>
        <strike val="0"/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/>
      </font>
      <fill>
        <patternFill>
          <bgColor rgb="FF00B0F0"/>
        </patternFill>
      </fill>
    </dxf>
    <dxf>
      <font>
        <b/>
        <i val="0"/>
        <strike val="0"/>
        <color theme="0"/>
      </font>
      <fill>
        <patternFill>
          <bgColor rgb="FF00B0F0"/>
        </patternFill>
      </fill>
    </dxf>
    <dxf>
      <font>
        <color rgb="FFFF0000"/>
      </font>
    </dxf>
    <dxf>
      <font>
        <color rgb="FF00B0F0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rgb="FFFF0000"/>
      </font>
    </dxf>
    <dxf>
      <font>
        <color rgb="FF00B0F0"/>
      </font>
    </dxf>
    <dxf>
      <font>
        <color theme="0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  <strike val="0"/>
        <color theme="0"/>
      </font>
      <fill>
        <patternFill>
          <bgColor rgb="FF00B0F0"/>
        </patternFill>
      </fill>
    </dxf>
    <dxf>
      <font>
        <b/>
        <i val="0"/>
        <strike val="0"/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/>
      </font>
      <fill>
        <patternFill>
          <bgColor rgb="FF00B0F0"/>
        </patternFill>
      </fill>
    </dxf>
    <dxf>
      <font>
        <b/>
        <i val="0"/>
        <strike val="0"/>
        <color theme="0"/>
      </font>
      <fill>
        <patternFill>
          <bgColor rgb="FF00B0F0"/>
        </patternFill>
      </fill>
    </dxf>
    <dxf>
      <font>
        <color rgb="FFFF0000"/>
      </font>
    </dxf>
    <dxf>
      <font>
        <color rgb="FF00B0F0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rgb="FFFF0000"/>
      </font>
    </dxf>
    <dxf>
      <font>
        <color rgb="FF00B0F0"/>
      </font>
    </dxf>
    <dxf>
      <font>
        <color theme="0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  <strike val="0"/>
        <color theme="0"/>
      </font>
      <fill>
        <patternFill>
          <bgColor rgb="FF00B0F0"/>
        </patternFill>
      </fill>
    </dxf>
    <dxf>
      <font>
        <b/>
        <i val="0"/>
        <strike val="0"/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/>
      </font>
      <fill>
        <patternFill>
          <bgColor rgb="FF00B0F0"/>
        </patternFill>
      </fill>
    </dxf>
    <dxf>
      <font>
        <b/>
        <i val="0"/>
        <strike val="0"/>
        <color theme="0"/>
      </font>
      <fill>
        <patternFill>
          <bgColor rgb="FF00B0F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FF0000"/>
      </font>
    </dxf>
    <dxf>
      <font>
        <color rgb="FF00B0F0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rgb="FFFF0000"/>
      </font>
    </dxf>
    <dxf>
      <font>
        <color rgb="FF00B0F0"/>
      </font>
    </dxf>
    <dxf>
      <font>
        <color theme="0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  <strike val="0"/>
        <color theme="0"/>
      </font>
      <fill>
        <patternFill>
          <bgColor rgb="FF00B0F0"/>
        </patternFill>
      </fill>
    </dxf>
    <dxf>
      <font>
        <b/>
        <i val="0"/>
        <strike val="0"/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/>
      </font>
      <fill>
        <patternFill>
          <bgColor rgb="FF00B0F0"/>
        </patternFill>
      </fill>
    </dxf>
    <dxf>
      <font>
        <b/>
        <i val="0"/>
        <strike val="0"/>
        <color theme="0"/>
      </font>
      <fill>
        <patternFill>
          <bgColor rgb="FF00B0F0"/>
        </patternFill>
      </fill>
    </dxf>
    <dxf>
      <font>
        <color rgb="FFFF0000"/>
      </font>
    </dxf>
    <dxf>
      <font>
        <color rgb="FF00B0F0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rgb="FFFF0000"/>
      </font>
    </dxf>
    <dxf>
      <font>
        <color rgb="FF00B0F0"/>
      </font>
    </dxf>
    <dxf>
      <font>
        <color theme="0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  <strike val="0"/>
        <color theme="0"/>
      </font>
      <fill>
        <patternFill>
          <bgColor rgb="FF00B0F0"/>
        </patternFill>
      </fill>
    </dxf>
    <dxf>
      <font>
        <b/>
        <i val="0"/>
        <strike val="0"/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/>
      </font>
      <fill>
        <patternFill>
          <bgColor rgb="FF00B0F0"/>
        </patternFill>
      </fill>
    </dxf>
    <dxf>
      <font>
        <b/>
        <i val="0"/>
        <strike val="0"/>
        <color theme="0"/>
      </font>
      <fill>
        <patternFill>
          <bgColor rgb="FF00B0F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 tint="-0.499984740745262"/>
      </font>
    </dxf>
    <dxf>
      <font>
        <color rgb="FFFF0000"/>
      </font>
    </dxf>
    <dxf>
      <font>
        <color rgb="FF00B0F0"/>
      </font>
    </dxf>
    <dxf>
      <font>
        <color theme="0" tint="-0.499984740745262"/>
      </font>
    </dxf>
    <dxf>
      <font>
        <color theme="0" tint="-0.499984740745262"/>
      </font>
    </dxf>
    <dxf>
      <font>
        <color rgb="FFFF0000"/>
      </font>
    </dxf>
    <dxf>
      <font>
        <color rgb="FF00B0F0"/>
      </font>
    </dxf>
    <dxf>
      <font>
        <color theme="0" tint="-0.499984740745262"/>
      </font>
    </dxf>
    <dxf>
      <font>
        <color theme="0" tint="-0.499984740745262"/>
      </font>
    </dxf>
    <dxf>
      <font>
        <color rgb="FFFF0000"/>
      </font>
    </dxf>
    <dxf>
      <font>
        <color rgb="FF00B0F0"/>
      </font>
    </dxf>
    <dxf>
      <font>
        <color theme="0" tint="-0.499984740745262"/>
      </font>
    </dxf>
    <dxf>
      <font>
        <color theme="0" tint="-0.499984740745262"/>
      </font>
    </dxf>
    <dxf>
      <font>
        <color rgb="FFFF0000"/>
      </font>
    </dxf>
    <dxf>
      <font>
        <color rgb="FF00B0F0"/>
      </font>
    </dxf>
    <dxf>
      <font>
        <color theme="0" tint="-0.499984740745262"/>
      </font>
    </dxf>
    <dxf>
      <font>
        <color rgb="FFFF0000"/>
      </font>
    </dxf>
    <dxf>
      <font>
        <color rgb="FF00B0F0"/>
      </font>
    </dxf>
    <dxf>
      <font>
        <color theme="0" tint="-0.499984740745262"/>
      </font>
    </dxf>
    <dxf>
      <font>
        <color theme="0" tint="-0.499984740745262"/>
      </font>
    </dxf>
    <dxf>
      <font>
        <color rgb="FFFF0000"/>
      </font>
    </dxf>
    <dxf>
      <font>
        <color rgb="FF00B0F0"/>
      </font>
    </dxf>
    <dxf>
      <font>
        <color theme="0" tint="-0.499984740745262"/>
      </font>
    </dxf>
    <dxf>
      <font>
        <color rgb="FFFF0000"/>
      </font>
    </dxf>
    <dxf>
      <font>
        <color rgb="FF00B0F0"/>
      </font>
    </dxf>
    <dxf>
      <font>
        <color theme="0"/>
      </font>
      <fill>
        <patternFill>
          <bgColor theme="0" tint="-0.499984740745262"/>
        </patternFill>
      </fill>
    </dxf>
    <dxf>
      <font>
        <color theme="0" tint="-0.499984740745262"/>
      </font>
    </dxf>
    <dxf>
      <font>
        <color theme="0" tint="-0.499984740745262"/>
      </font>
    </dxf>
    <dxf>
      <font>
        <color rgb="FFFF0000"/>
      </font>
    </dxf>
    <dxf>
      <font>
        <color rgb="FF00B0F0"/>
      </font>
    </dxf>
    <dxf>
      <font>
        <color theme="0" tint="-0.499984740745262"/>
      </font>
    </dxf>
    <dxf>
      <font>
        <color rgb="FFFF0000"/>
      </font>
    </dxf>
    <dxf>
      <font>
        <color rgb="FF00B0F0"/>
      </font>
    </dxf>
    <dxf>
      <font>
        <color rgb="FFFF0000"/>
      </font>
    </dxf>
    <dxf>
      <font>
        <color rgb="FF00B0F0"/>
      </font>
    </dxf>
    <dxf>
      <font>
        <color theme="0" tint="-0.499984740745262"/>
      </font>
    </dxf>
    <dxf>
      <font>
        <color theme="0" tint="-0.499984740745262"/>
      </font>
    </dxf>
    <dxf>
      <font>
        <color theme="0"/>
      </font>
      <fill>
        <patternFill>
          <bgColor theme="0" tint="-0.499984740745262"/>
        </patternFill>
      </fill>
    </dxf>
    <dxf>
      <font>
        <color theme="0" tint="-0.499984740745262"/>
      </font>
    </dxf>
    <dxf>
      <font>
        <color theme="0" tint="-0.499984740745262"/>
      </font>
    </dxf>
    <dxf>
      <font>
        <color rgb="FFFF0000"/>
      </font>
    </dxf>
    <dxf>
      <font>
        <color rgb="FF00B0F0"/>
      </font>
    </dxf>
    <dxf>
      <font>
        <color theme="0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  <strike val="0"/>
        <color theme="0"/>
      </font>
      <fill>
        <patternFill>
          <bgColor rgb="FF00B0F0"/>
        </patternFill>
      </fill>
    </dxf>
    <dxf>
      <font>
        <b/>
        <i val="0"/>
        <strike val="0"/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/>
      </font>
      <fill>
        <patternFill>
          <bgColor rgb="FF00B0F0"/>
        </patternFill>
      </fill>
    </dxf>
    <dxf>
      <font>
        <b/>
        <i val="0"/>
        <strike val="0"/>
        <color theme="0"/>
      </font>
      <fill>
        <patternFill>
          <bgColor rgb="FF00B0F0"/>
        </patternFill>
      </fill>
    </dxf>
  </dxfs>
  <tableStyles count="0" defaultTableStyle="TableStyleMedium9" defaultPivotStyle="PivotStyleLight16"/>
  <colors>
    <mruColors>
      <color rgb="FF0421FA"/>
      <color rgb="FF47CFFF"/>
      <color rgb="FF0000FF"/>
      <color rgb="FFF1EBFF"/>
      <color rgb="FF4C1DF7"/>
      <color rgb="FF6316FE"/>
      <color rgb="FF5316FE"/>
      <color rgb="FF875DFF"/>
      <color rgb="FFE3EDF9"/>
      <color rgb="FFBF9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externalLink" Target="externalLinks/externalLink7.xml"/><Relationship Id="rId18" Type="http://schemas.openxmlformats.org/officeDocument/2006/relationships/externalLink" Target="externalLinks/externalLink12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5.xml"/><Relationship Id="rId7" Type="http://schemas.openxmlformats.org/officeDocument/2006/relationships/externalLink" Target="externalLinks/externalLink1.xml"/><Relationship Id="rId12" Type="http://schemas.openxmlformats.org/officeDocument/2006/relationships/externalLink" Target="externalLinks/externalLink6.xml"/><Relationship Id="rId17" Type="http://schemas.openxmlformats.org/officeDocument/2006/relationships/externalLink" Target="externalLinks/externalLink11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0.xml"/><Relationship Id="rId20" Type="http://schemas.openxmlformats.org/officeDocument/2006/relationships/externalLink" Target="externalLinks/externalLink1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9.xml"/><Relationship Id="rId23" Type="http://schemas.openxmlformats.org/officeDocument/2006/relationships/styles" Target="styles.xml"/><Relationship Id="rId10" Type="http://schemas.openxmlformats.org/officeDocument/2006/relationships/externalLink" Target="externalLinks/externalLink4.xml"/><Relationship Id="rId19" Type="http://schemas.openxmlformats.org/officeDocument/2006/relationships/externalLink" Target="externalLinks/externalLink1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externalLink" Target="externalLinks/externalLink8.xml"/><Relationship Id="rId2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3387665</xdr:colOff>
      <xdr:row>1</xdr:row>
      <xdr:rowOff>1497948</xdr:rowOff>
    </xdr:from>
    <xdr:to>
      <xdr:col>2</xdr:col>
      <xdr:colOff>4578612</xdr:colOff>
      <xdr:row>1</xdr:row>
      <xdr:rowOff>1897159</xdr:rowOff>
    </xdr:to>
    <xdr:sp macro="" textlink="">
      <xdr:nvSpPr>
        <xdr:cNvPr id="2" name="제목 1">
          <a:extLst>
            <a:ext uri="{FF2B5EF4-FFF2-40B4-BE49-F238E27FC236}">
              <a16:creationId xmlns:a16="http://schemas.microsoft.com/office/drawing/2014/main" id="{08C4AF09-EFF7-45B6-8E44-9DB007F61431}"/>
            </a:ext>
          </a:extLst>
        </xdr:cNvPr>
        <xdr:cNvSpPr txBox="1">
          <a:spLocks/>
        </xdr:cNvSpPr>
      </xdr:nvSpPr>
      <xdr:spPr>
        <a:xfrm>
          <a:off x="3425765" y="1574148"/>
          <a:ext cx="5696272" cy="399211"/>
        </a:xfrm>
        <a:prstGeom prst="rect">
          <a:avLst/>
        </a:prstGeom>
      </xdr:spPr>
      <xdr:txBody>
        <a:bodyPr wrap="square" lIns="108000" rIns="0">
          <a:noAutofit/>
        </a:bodyPr>
        <a:lstStyle>
          <a:defPPr>
            <a:defRPr lang="ko-KR"/>
          </a:defPPr>
          <a:lvl1pPr algn="l" rtl="0" fontAlgn="base" latinLnBrk="1">
            <a:spcBef>
              <a:spcPct val="0"/>
            </a:spcBef>
            <a:spcAft>
              <a:spcPct val="0"/>
            </a:spcAft>
            <a:defRPr kumimoji="1" sz="1600" b="1" kern="1200">
              <a:solidFill>
                <a:schemeClr val="tx2"/>
              </a:solidFill>
              <a:latin typeface="Arial" charset="0"/>
              <a:ea typeface="굴림" charset="-127"/>
              <a:cs typeface="+mn-cs"/>
            </a:defRPr>
          </a:lvl1pPr>
          <a:lvl2pPr marL="457200" algn="l" rtl="0" fontAlgn="base" latinLnBrk="1">
            <a:spcBef>
              <a:spcPct val="0"/>
            </a:spcBef>
            <a:spcAft>
              <a:spcPct val="0"/>
            </a:spcAft>
            <a:defRPr kumimoji="1" sz="1600" b="1" kern="1200">
              <a:solidFill>
                <a:schemeClr val="tx2"/>
              </a:solidFill>
              <a:latin typeface="Arial" charset="0"/>
              <a:ea typeface="굴림" charset="-127"/>
              <a:cs typeface="+mn-cs"/>
            </a:defRPr>
          </a:lvl2pPr>
          <a:lvl3pPr marL="914400" algn="l" rtl="0" fontAlgn="base" latinLnBrk="1">
            <a:spcBef>
              <a:spcPct val="0"/>
            </a:spcBef>
            <a:spcAft>
              <a:spcPct val="0"/>
            </a:spcAft>
            <a:defRPr kumimoji="1" sz="1600" b="1" kern="1200">
              <a:solidFill>
                <a:schemeClr val="tx2"/>
              </a:solidFill>
              <a:latin typeface="Arial" charset="0"/>
              <a:ea typeface="굴림" charset="-127"/>
              <a:cs typeface="+mn-cs"/>
            </a:defRPr>
          </a:lvl3pPr>
          <a:lvl4pPr marL="1371600" algn="l" rtl="0" fontAlgn="base" latinLnBrk="1">
            <a:spcBef>
              <a:spcPct val="0"/>
            </a:spcBef>
            <a:spcAft>
              <a:spcPct val="0"/>
            </a:spcAft>
            <a:defRPr kumimoji="1" sz="1600" b="1" kern="1200">
              <a:solidFill>
                <a:schemeClr val="tx2"/>
              </a:solidFill>
              <a:latin typeface="Arial" charset="0"/>
              <a:ea typeface="굴림" charset="-127"/>
              <a:cs typeface="+mn-cs"/>
            </a:defRPr>
          </a:lvl4pPr>
          <a:lvl5pPr marL="1828800" algn="l" rtl="0" fontAlgn="base" latinLnBrk="1">
            <a:spcBef>
              <a:spcPct val="0"/>
            </a:spcBef>
            <a:spcAft>
              <a:spcPct val="0"/>
            </a:spcAft>
            <a:defRPr kumimoji="1" sz="1600" b="1" kern="1200">
              <a:solidFill>
                <a:schemeClr val="tx2"/>
              </a:solidFill>
              <a:latin typeface="Arial" charset="0"/>
              <a:ea typeface="굴림" charset="-127"/>
              <a:cs typeface="+mn-cs"/>
            </a:defRPr>
          </a:lvl5pPr>
          <a:lvl6pPr marL="2286000" algn="l" defTabSz="914400" rtl="0" eaLnBrk="1" latinLnBrk="1" hangingPunct="1">
            <a:defRPr kumimoji="1" sz="1600" b="1" kern="1200">
              <a:solidFill>
                <a:schemeClr val="tx2"/>
              </a:solidFill>
              <a:latin typeface="Arial" charset="0"/>
              <a:ea typeface="굴림" charset="-127"/>
              <a:cs typeface="+mn-cs"/>
            </a:defRPr>
          </a:lvl6pPr>
          <a:lvl7pPr marL="2743200" algn="l" defTabSz="914400" rtl="0" eaLnBrk="1" latinLnBrk="1" hangingPunct="1">
            <a:defRPr kumimoji="1" sz="1600" b="1" kern="1200">
              <a:solidFill>
                <a:schemeClr val="tx2"/>
              </a:solidFill>
              <a:latin typeface="Arial" charset="0"/>
              <a:ea typeface="굴림" charset="-127"/>
              <a:cs typeface="+mn-cs"/>
            </a:defRPr>
          </a:lvl7pPr>
          <a:lvl8pPr marL="3200400" algn="l" defTabSz="914400" rtl="0" eaLnBrk="1" latinLnBrk="1" hangingPunct="1">
            <a:defRPr kumimoji="1" sz="1600" b="1" kern="1200">
              <a:solidFill>
                <a:schemeClr val="tx2"/>
              </a:solidFill>
              <a:latin typeface="Arial" charset="0"/>
              <a:ea typeface="굴림" charset="-127"/>
              <a:cs typeface="+mn-cs"/>
            </a:defRPr>
          </a:lvl8pPr>
          <a:lvl9pPr marL="3657600" algn="l" defTabSz="914400" rtl="0" eaLnBrk="1" latinLnBrk="1" hangingPunct="1">
            <a:defRPr kumimoji="1" sz="1600" b="1" kern="1200">
              <a:solidFill>
                <a:schemeClr val="tx2"/>
              </a:solidFill>
              <a:latin typeface="Arial" charset="0"/>
              <a:ea typeface="굴림" charset="-127"/>
              <a:cs typeface="+mn-cs"/>
            </a:defRPr>
          </a:lvl9pPr>
        </a:lstStyle>
        <a:p>
          <a:pPr lvl="0" algn="r"/>
          <a:r>
            <a:rPr lang="en-US" altLang="ko-KR" sz="2000" b="1" kern="1500" spc="-50" baseline="0">
              <a:solidFill>
                <a:sysClr val="windowText" lastClr="000000"/>
              </a:solidFill>
              <a:latin typeface="+mn-ea"/>
              <a:ea typeface="+mn-ea"/>
              <a:cs typeface="Arial" panose="020B0604020202020204" pitchFamily="34" charset="0"/>
            </a:rPr>
            <a:t>HDC Labs CSP </a:t>
          </a:r>
          <a:r>
            <a:rPr lang="ko-KR" altLang="en-US" sz="2000" b="1" kern="1500" spc="-50" baseline="0">
              <a:solidFill>
                <a:sysClr val="windowText" lastClr="000000"/>
              </a:solidFill>
              <a:latin typeface="+mn-ea"/>
              <a:ea typeface="+mn-ea"/>
              <a:cs typeface="Arial" panose="020B0604020202020204" pitchFamily="34" charset="0"/>
            </a:rPr>
            <a:t>개발사업</a:t>
          </a:r>
        </a:p>
      </xdr:txBody>
    </xdr:sp>
    <xdr:clientData/>
  </xdr:twoCellAnchor>
  <xdr:oneCellAnchor>
    <xdr:from>
      <xdr:col>1</xdr:col>
      <xdr:colOff>154214</xdr:colOff>
      <xdr:row>1</xdr:row>
      <xdr:rowOff>194129</xdr:rowOff>
    </xdr:from>
    <xdr:ext cx="1604092" cy="263071"/>
    <xdr:pic>
      <xdr:nvPicPr>
        <xdr:cNvPr id="3" name="그림 2">
          <a:extLst>
            <a:ext uri="{FF2B5EF4-FFF2-40B4-BE49-F238E27FC236}">
              <a16:creationId xmlns:a16="http://schemas.microsoft.com/office/drawing/2014/main" id="{974671AC-65AE-4FA5-9A3A-43BC48ED7D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314" y="270329"/>
          <a:ext cx="1604092" cy="263071"/>
        </a:xfrm>
        <a:prstGeom prst="rect">
          <a:avLst/>
        </a:prstGeom>
      </xdr:spPr>
    </xdr:pic>
    <xdr:clientData/>
  </xdr:oneCellAnchor>
  <xdr:oneCellAnchor>
    <xdr:from>
      <xdr:col>2</xdr:col>
      <xdr:colOff>3492500</xdr:colOff>
      <xdr:row>13</xdr:row>
      <xdr:rowOff>120548</xdr:rowOff>
    </xdr:from>
    <xdr:ext cx="1047750" cy="206477"/>
    <xdr:pic>
      <xdr:nvPicPr>
        <xdr:cNvPr id="4" name="그림 3">
          <a:extLst>
            <a:ext uri="{FF2B5EF4-FFF2-40B4-BE49-F238E27FC236}">
              <a16:creationId xmlns:a16="http://schemas.microsoft.com/office/drawing/2014/main" id="{32D9D697-084D-4C9E-A962-3D5CC05BBF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74025" y="5864123"/>
          <a:ext cx="1047750" cy="20647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524183</xdr:colOff>
      <xdr:row>3</xdr:row>
      <xdr:rowOff>87630</xdr:rowOff>
    </xdr:from>
    <xdr:ext cx="1762855" cy="447045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E7190FE0-F95D-427E-BE94-D27204C56845}"/>
            </a:ext>
          </a:extLst>
        </xdr:cNvPr>
        <xdr:cNvSpPr txBox="1"/>
      </xdr:nvSpPr>
      <xdr:spPr>
        <a:xfrm>
          <a:off x="3934133" y="1078230"/>
          <a:ext cx="1762855" cy="44704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r"/>
          <a:r>
            <a:rPr lang="ko-KR" altLang="en-US" sz="1600" b="1" baseline="0"/>
            <a:t>화면 카운트 </a:t>
          </a:r>
          <a:r>
            <a:rPr lang="en-US" altLang="ko-KR" sz="1600" b="1" baseline="0"/>
            <a:t>: 00 ~</a:t>
          </a:r>
          <a:endParaRPr lang="ko-KR" altLang="en-US" sz="1600" b="1"/>
        </a:p>
      </xdr:txBody>
    </xdr:sp>
    <xdr:clientData/>
  </xdr:oneCellAnchor>
  <xdr:oneCellAnchor>
    <xdr:from>
      <xdr:col>5</xdr:col>
      <xdr:colOff>410040</xdr:colOff>
      <xdr:row>5</xdr:row>
      <xdr:rowOff>59055</xdr:rowOff>
    </xdr:from>
    <xdr:ext cx="1753173" cy="447045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E7190FE0-F95D-427E-BE94-D27204C56845}"/>
            </a:ext>
          </a:extLst>
        </xdr:cNvPr>
        <xdr:cNvSpPr txBox="1"/>
      </xdr:nvSpPr>
      <xdr:spPr>
        <a:xfrm>
          <a:off x="3248490" y="1468755"/>
          <a:ext cx="1753173" cy="44704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r"/>
          <a:r>
            <a:rPr lang="en-US" altLang="ko-KR" sz="1600" b="1" baseline="0"/>
            <a:t>3 depth </a:t>
          </a:r>
          <a:r>
            <a:rPr lang="ko-KR" altLang="en-US" sz="1600" b="1" baseline="0"/>
            <a:t>화면 기능</a:t>
          </a:r>
          <a:endParaRPr lang="ko-KR" altLang="en-US" sz="1600" b="1"/>
        </a:p>
      </xdr:txBody>
    </xdr:sp>
    <xdr:clientData/>
  </xdr:oneCellAnchor>
  <xdr:oneCellAnchor>
    <xdr:from>
      <xdr:col>4</xdr:col>
      <xdr:colOff>786353</xdr:colOff>
      <xdr:row>7</xdr:row>
      <xdr:rowOff>30480</xdr:rowOff>
    </xdr:from>
    <xdr:ext cx="2415085" cy="447045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E7190FE0-F95D-427E-BE94-D27204C56845}"/>
            </a:ext>
          </a:extLst>
        </xdr:cNvPr>
        <xdr:cNvSpPr txBox="1"/>
      </xdr:nvSpPr>
      <xdr:spPr>
        <a:xfrm>
          <a:off x="2691353" y="1859280"/>
          <a:ext cx="2415085" cy="44704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r"/>
          <a:r>
            <a:rPr lang="en-US" altLang="ko-KR" sz="1600" b="1" baseline="0"/>
            <a:t>2 depth </a:t>
          </a:r>
          <a:r>
            <a:rPr lang="ko-KR" altLang="en-US" sz="1600" b="1" baseline="0"/>
            <a:t>메뉴 순서 가나다</a:t>
          </a:r>
          <a:endParaRPr lang="ko-KR" altLang="en-US" sz="1600" b="1"/>
        </a:p>
      </xdr:txBody>
    </xdr:sp>
    <xdr:clientData/>
  </xdr:oneCellAnchor>
  <xdr:oneCellAnchor>
    <xdr:from>
      <xdr:col>3</xdr:col>
      <xdr:colOff>182685</xdr:colOff>
      <xdr:row>9</xdr:row>
      <xdr:rowOff>173355</xdr:rowOff>
    </xdr:from>
    <xdr:ext cx="2313903" cy="447045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E7190FE0-F95D-427E-BE94-D27204C56845}"/>
            </a:ext>
          </a:extLst>
        </xdr:cNvPr>
        <xdr:cNvSpPr txBox="1"/>
      </xdr:nvSpPr>
      <xdr:spPr>
        <a:xfrm>
          <a:off x="1735260" y="2421255"/>
          <a:ext cx="2313903" cy="44704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r"/>
          <a:r>
            <a:rPr lang="en-US" altLang="ko-KR" sz="1600" b="1" baseline="0"/>
            <a:t>1 depth </a:t>
          </a:r>
          <a:r>
            <a:rPr lang="ko-KR" altLang="en-US" sz="1600" b="1" baseline="0"/>
            <a:t>폴더명 중 </a:t>
          </a:r>
          <a:r>
            <a:rPr lang="en-US" altLang="ko-KR" sz="1600" b="1" baseline="0"/>
            <a:t>3</a:t>
          </a:r>
          <a:r>
            <a:rPr lang="ko-KR" altLang="en-US" sz="1600" b="1" baseline="0"/>
            <a:t>글자</a:t>
          </a:r>
          <a:endParaRPr lang="ko-KR" altLang="en-US" sz="1600" b="1"/>
        </a:p>
      </xdr:txBody>
    </xdr:sp>
    <xdr:clientData/>
  </xdr:oneCellAnchor>
  <xdr:oneCellAnchor>
    <xdr:from>
      <xdr:col>1</xdr:col>
      <xdr:colOff>321497</xdr:colOff>
      <xdr:row>12</xdr:row>
      <xdr:rowOff>173355</xdr:rowOff>
    </xdr:from>
    <xdr:ext cx="2346541" cy="447045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E7190FE0-F95D-427E-BE94-D27204C56845}"/>
            </a:ext>
          </a:extLst>
        </xdr:cNvPr>
        <xdr:cNvSpPr txBox="1"/>
      </xdr:nvSpPr>
      <xdr:spPr>
        <a:xfrm>
          <a:off x="988247" y="3164205"/>
          <a:ext cx="2346541" cy="44704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r"/>
          <a:r>
            <a:rPr lang="ko-KR" altLang="en-US" sz="1600" b="1" baseline="0"/>
            <a:t>기기 </a:t>
          </a:r>
          <a:r>
            <a:rPr lang="en-US" altLang="ko-KR" sz="1600" b="1" baseline="0"/>
            <a:t>: P - PC / M - Mobile</a:t>
          </a:r>
          <a:endParaRPr lang="ko-KR" altLang="en-US" sz="1600" b="1"/>
        </a:p>
      </xdr:txBody>
    </xdr:sp>
    <xdr:clientData/>
  </xdr:oneCellAnchor>
  <xdr:oneCellAnchor>
    <xdr:from>
      <xdr:col>0</xdr:col>
      <xdr:colOff>464551</xdr:colOff>
      <xdr:row>14</xdr:row>
      <xdr:rowOff>116205</xdr:rowOff>
    </xdr:from>
    <xdr:ext cx="4718087" cy="447045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E7190FE0-F95D-427E-BE94-D27204C56845}"/>
            </a:ext>
          </a:extLst>
        </xdr:cNvPr>
        <xdr:cNvSpPr txBox="1"/>
      </xdr:nvSpPr>
      <xdr:spPr>
        <a:xfrm>
          <a:off x="464551" y="3526155"/>
          <a:ext cx="4718087" cy="44704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r"/>
          <a:r>
            <a:rPr lang="ko-KR" altLang="en-US" sz="1600" b="1" baseline="0"/>
            <a:t>사이트 구분  </a:t>
          </a:r>
          <a:r>
            <a:rPr lang="en-US" altLang="ko-KR" sz="1600" b="1" baseline="0"/>
            <a:t>: A - </a:t>
          </a:r>
          <a:r>
            <a:rPr lang="ko-KR" altLang="en-US" sz="1600" b="1" baseline="0"/>
            <a:t>플랫폼 운영사 </a:t>
          </a:r>
          <a:r>
            <a:rPr lang="en-US" altLang="ko-KR" sz="1600" b="1" baseline="0"/>
            <a:t>/ F - </a:t>
          </a:r>
          <a:r>
            <a:rPr lang="ko-KR" altLang="en-US" sz="1600" b="1" baseline="0"/>
            <a:t>사용자 사이트</a:t>
          </a:r>
          <a:endParaRPr lang="ko-KR" altLang="en-US" sz="1600" b="1"/>
        </a:p>
      </xdr:txBody>
    </xdr:sp>
    <xdr:clientData/>
  </xdr:oneCellAnchor>
  <xdr:oneCellAnchor>
    <xdr:from>
      <xdr:col>2</xdr:col>
      <xdr:colOff>295399</xdr:colOff>
      <xdr:row>11</xdr:row>
      <xdr:rowOff>20955</xdr:rowOff>
    </xdr:from>
    <xdr:ext cx="1210589" cy="447045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E7190FE0-F95D-427E-BE94-D27204C56845}"/>
            </a:ext>
          </a:extLst>
        </xdr:cNvPr>
        <xdr:cNvSpPr txBox="1"/>
      </xdr:nvSpPr>
      <xdr:spPr>
        <a:xfrm>
          <a:off x="1419349" y="2802255"/>
          <a:ext cx="1210589" cy="44704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r"/>
          <a:r>
            <a:rPr lang="ko-KR" altLang="en-US" sz="1600" b="1" baseline="0"/>
            <a:t>언더스코어</a:t>
          </a:r>
          <a:endParaRPr lang="ko-KR" altLang="en-US" sz="1600" b="1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26186</xdr:colOff>
      <xdr:row>0</xdr:row>
      <xdr:rowOff>371472</xdr:rowOff>
    </xdr:from>
    <xdr:to>
      <xdr:col>16</xdr:col>
      <xdr:colOff>2694149</xdr:colOff>
      <xdr:row>0</xdr:row>
      <xdr:rowOff>628646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14418461" y="371472"/>
          <a:ext cx="6725613" cy="25717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800" b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9526</xdr:colOff>
      <xdr:row>0</xdr:row>
      <xdr:rowOff>42861</xdr:rowOff>
    </xdr:from>
    <xdr:to>
      <xdr:col>16</xdr:col>
      <xdr:colOff>2733676</xdr:colOff>
      <xdr:row>0</xdr:row>
      <xdr:rowOff>966787</xdr:rowOff>
    </xdr:to>
    <xdr:grpSp>
      <xdr:nvGrpSpPr>
        <xdr:cNvPr id="3" name="그룹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pSpPr/>
      </xdr:nvGrpSpPr>
      <xdr:grpSpPr>
        <a:xfrm>
          <a:off x="179973" y="42861"/>
          <a:ext cx="21002124" cy="923926"/>
          <a:chOff x="176214" y="42861"/>
          <a:chExt cx="18607087" cy="923926"/>
        </a:xfrm>
      </xdr:grpSpPr>
      <xdr:grpSp>
        <xdr:nvGrpSpPr>
          <xdr:cNvPr id="4" name="그룹 25">
            <a:extLst>
              <a:ext uri="{FF2B5EF4-FFF2-40B4-BE49-F238E27FC236}">
                <a16:creationId xmlns:a16="http://schemas.microsoft.com/office/drawing/2014/main" id="{00000000-0008-0000-0300-000004000000}"/>
              </a:ext>
            </a:extLst>
          </xdr:cNvPr>
          <xdr:cNvGrpSpPr/>
        </xdr:nvGrpSpPr>
        <xdr:grpSpPr>
          <a:xfrm>
            <a:off x="176214" y="42861"/>
            <a:ext cx="18607087" cy="923926"/>
            <a:chOff x="9526" y="9524"/>
            <a:chExt cx="8572500" cy="923926"/>
          </a:xfrm>
        </xdr:grpSpPr>
        <xdr:sp macro="" textlink="">
          <xdr:nvSpPr>
            <xdr:cNvPr id="11" name="직사각형 10">
              <a:extLst>
                <a:ext uri="{FF2B5EF4-FFF2-40B4-BE49-F238E27FC236}">
                  <a16:creationId xmlns:a16="http://schemas.microsoft.com/office/drawing/2014/main" id="{00000000-0008-0000-0300-00000B000000}"/>
                </a:ext>
              </a:extLst>
            </xdr:cNvPr>
            <xdr:cNvSpPr/>
          </xdr:nvSpPr>
          <xdr:spPr>
            <a:xfrm>
              <a:off x="9526" y="9524"/>
              <a:ext cx="8572500" cy="923925"/>
            </a:xfrm>
            <a:prstGeom prst="rect">
              <a:avLst/>
            </a:prstGeom>
            <a:solidFill>
              <a:schemeClr val="bg1">
                <a:lumMod val="95000"/>
              </a:schemeClr>
            </a:solidFill>
            <a:ln w="1270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endParaRPr lang="ko-KR" altLang="en-US" sz="1100"/>
            </a:p>
          </xdr:txBody>
        </xdr:sp>
        <xdr:cxnSp macro="">
          <xdr:nvCxnSpPr>
            <xdr:cNvPr id="12" name="직선 연결선 11">
              <a:extLst>
                <a:ext uri="{FF2B5EF4-FFF2-40B4-BE49-F238E27FC236}">
                  <a16:creationId xmlns:a16="http://schemas.microsoft.com/office/drawing/2014/main" id="{00000000-0008-0000-0300-00000C000000}"/>
                </a:ext>
              </a:extLst>
            </xdr:cNvPr>
            <xdr:cNvCxnSpPr/>
          </xdr:nvCxnSpPr>
          <xdr:spPr>
            <a:xfrm>
              <a:off x="28575" y="311943"/>
              <a:ext cx="8532000" cy="0"/>
            </a:xfrm>
            <a:prstGeom prst="line">
              <a:avLst/>
            </a:prstGeom>
            <a:ln w="12700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3" name="직선 연결선 12">
              <a:extLst>
                <a:ext uri="{FF2B5EF4-FFF2-40B4-BE49-F238E27FC236}">
                  <a16:creationId xmlns:a16="http://schemas.microsoft.com/office/drawing/2014/main" id="{00000000-0008-0000-0300-00000D000000}"/>
                </a:ext>
              </a:extLst>
            </xdr:cNvPr>
            <xdr:cNvCxnSpPr>
              <a:stCxn id="11" idx="2"/>
              <a:endCxn id="11" idx="0"/>
            </xdr:cNvCxnSpPr>
          </xdr:nvCxnSpPr>
          <xdr:spPr>
            <a:xfrm flipV="1">
              <a:off x="4295776" y="9524"/>
              <a:ext cx="0" cy="923925"/>
            </a:xfrm>
            <a:prstGeom prst="line">
              <a:avLst/>
            </a:prstGeom>
            <a:ln w="12700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4" name="직선 연결선 13">
              <a:extLst>
                <a:ext uri="{FF2B5EF4-FFF2-40B4-BE49-F238E27FC236}">
                  <a16:creationId xmlns:a16="http://schemas.microsoft.com/office/drawing/2014/main" id="{00000000-0008-0000-0300-00000E000000}"/>
                </a:ext>
              </a:extLst>
            </xdr:cNvPr>
            <xdr:cNvCxnSpPr/>
          </xdr:nvCxnSpPr>
          <xdr:spPr>
            <a:xfrm flipV="1">
              <a:off x="1152526" y="38100"/>
              <a:ext cx="0" cy="895350"/>
            </a:xfrm>
            <a:prstGeom prst="line">
              <a:avLst/>
            </a:prstGeom>
            <a:ln w="12700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5" name="직선 연결선 14">
              <a:extLst>
                <a:ext uri="{FF2B5EF4-FFF2-40B4-BE49-F238E27FC236}">
                  <a16:creationId xmlns:a16="http://schemas.microsoft.com/office/drawing/2014/main" id="{00000000-0008-0000-0300-00000F000000}"/>
                </a:ext>
              </a:extLst>
            </xdr:cNvPr>
            <xdr:cNvCxnSpPr/>
          </xdr:nvCxnSpPr>
          <xdr:spPr>
            <a:xfrm flipV="1">
              <a:off x="5429251" y="26194"/>
              <a:ext cx="0" cy="907256"/>
            </a:xfrm>
            <a:prstGeom prst="line">
              <a:avLst/>
            </a:prstGeom>
            <a:ln w="12700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16" name="직사각형 15">
              <a:extLst>
                <a:ext uri="{FF2B5EF4-FFF2-40B4-BE49-F238E27FC236}">
                  <a16:creationId xmlns:a16="http://schemas.microsoft.com/office/drawing/2014/main" id="{00000000-0008-0000-0300-000010000000}"/>
                </a:ext>
              </a:extLst>
            </xdr:cNvPr>
            <xdr:cNvSpPr/>
          </xdr:nvSpPr>
          <xdr:spPr>
            <a:xfrm>
              <a:off x="28575" y="350045"/>
              <a:ext cx="1114425" cy="23812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ko-KR" altLang="en-US" sz="1000" b="1">
                  <a:solidFill>
                    <a:sysClr val="windowText" lastClr="000000"/>
                  </a:solidFill>
                </a:rPr>
                <a:t>문서명</a:t>
              </a:r>
            </a:p>
          </xdr:txBody>
        </xdr:sp>
        <xdr:sp macro="" textlink="">
          <xdr:nvSpPr>
            <xdr:cNvPr id="17" name="직사각형 16">
              <a:extLst>
                <a:ext uri="{FF2B5EF4-FFF2-40B4-BE49-F238E27FC236}">
                  <a16:creationId xmlns:a16="http://schemas.microsoft.com/office/drawing/2014/main" id="{00000000-0008-0000-0300-000011000000}"/>
                </a:ext>
              </a:extLst>
            </xdr:cNvPr>
            <xdr:cNvSpPr/>
          </xdr:nvSpPr>
          <xdr:spPr>
            <a:xfrm>
              <a:off x="28575" y="657226"/>
              <a:ext cx="1114425" cy="257174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ko-KR" altLang="en-US" sz="1000" b="1">
                  <a:solidFill>
                    <a:sysClr val="windowText" lastClr="000000"/>
                  </a:solidFill>
                </a:rPr>
                <a:t>문서번호</a:t>
              </a:r>
            </a:p>
          </xdr:txBody>
        </xdr:sp>
        <xdr:sp macro="" textlink="">
          <xdr:nvSpPr>
            <xdr:cNvPr id="18" name="직사각형 17">
              <a:extLst>
                <a:ext uri="{FF2B5EF4-FFF2-40B4-BE49-F238E27FC236}">
                  <a16:creationId xmlns:a16="http://schemas.microsoft.com/office/drawing/2014/main" id="{00000000-0008-0000-0300-000012000000}"/>
                </a:ext>
              </a:extLst>
            </xdr:cNvPr>
            <xdr:cNvSpPr/>
          </xdr:nvSpPr>
          <xdr:spPr>
            <a:xfrm>
              <a:off x="4305300" y="657226"/>
              <a:ext cx="1114425" cy="257174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ko-KR" altLang="en-US" sz="1000" b="1">
                  <a:solidFill>
                    <a:sysClr val="windowText" lastClr="000000"/>
                  </a:solidFill>
                </a:rPr>
                <a:t>작성자</a:t>
              </a:r>
            </a:p>
          </xdr:txBody>
        </xdr:sp>
        <xdr:sp macro="" textlink="">
          <xdr:nvSpPr>
            <xdr:cNvPr id="19" name="직사각형 18">
              <a:extLst>
                <a:ext uri="{FF2B5EF4-FFF2-40B4-BE49-F238E27FC236}">
                  <a16:creationId xmlns:a16="http://schemas.microsoft.com/office/drawing/2014/main" id="{00000000-0008-0000-0300-000013000000}"/>
                </a:ext>
              </a:extLst>
            </xdr:cNvPr>
            <xdr:cNvSpPr/>
          </xdr:nvSpPr>
          <xdr:spPr>
            <a:xfrm>
              <a:off x="28575" y="40482"/>
              <a:ext cx="1114425" cy="23812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ko-KR" altLang="en-US" sz="1000" b="1">
                  <a:solidFill>
                    <a:sysClr val="windowText" lastClr="000000"/>
                  </a:solidFill>
                </a:rPr>
                <a:t>프로젝트명</a:t>
              </a:r>
            </a:p>
          </xdr:txBody>
        </xdr:sp>
        <xdr:sp macro="" textlink="">
          <xdr:nvSpPr>
            <xdr:cNvPr id="20" name="직사각형 19">
              <a:extLst>
                <a:ext uri="{FF2B5EF4-FFF2-40B4-BE49-F238E27FC236}">
                  <a16:creationId xmlns:a16="http://schemas.microsoft.com/office/drawing/2014/main" id="{00000000-0008-0000-0300-000014000000}"/>
                </a:ext>
              </a:extLst>
            </xdr:cNvPr>
            <xdr:cNvSpPr/>
          </xdr:nvSpPr>
          <xdr:spPr>
            <a:xfrm>
              <a:off x="4305300" y="50006"/>
              <a:ext cx="1114425" cy="23812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ko-KR" altLang="en-US" sz="1000" b="1">
                  <a:solidFill>
                    <a:sysClr val="windowText" lastClr="000000"/>
                  </a:solidFill>
                </a:rPr>
                <a:t>버전</a:t>
              </a:r>
            </a:p>
          </xdr:txBody>
        </xdr:sp>
        <xdr:sp macro="" textlink="">
          <xdr:nvSpPr>
            <xdr:cNvPr id="21" name="직사각형 20">
              <a:extLst>
                <a:ext uri="{FF2B5EF4-FFF2-40B4-BE49-F238E27FC236}">
                  <a16:creationId xmlns:a16="http://schemas.microsoft.com/office/drawing/2014/main" id="{00000000-0008-0000-0300-000015000000}"/>
                </a:ext>
              </a:extLst>
            </xdr:cNvPr>
            <xdr:cNvSpPr/>
          </xdr:nvSpPr>
          <xdr:spPr>
            <a:xfrm>
              <a:off x="4305300" y="359569"/>
              <a:ext cx="1114425" cy="23812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ko-KR" altLang="en-US" sz="1000" b="1">
                  <a:solidFill>
                    <a:sysClr val="windowText" lastClr="000000"/>
                  </a:solidFill>
                </a:rPr>
                <a:t>요구</a:t>
              </a:r>
              <a:r>
                <a:rPr lang="en-US" altLang="ko-KR" sz="1000" b="1">
                  <a:solidFill>
                    <a:sysClr val="windowText" lastClr="000000"/>
                  </a:solidFill>
                </a:rPr>
                <a:t>ID</a:t>
              </a:r>
              <a:endParaRPr lang="ko-KR" altLang="en-US" sz="1000" b="1">
                <a:solidFill>
                  <a:sysClr val="windowText" lastClr="000000"/>
                </a:solidFill>
              </a:endParaRPr>
            </a:p>
          </xdr:txBody>
        </xdr:sp>
        <xdr:cxnSp macro="">
          <xdr:nvCxnSpPr>
            <xdr:cNvPr id="22" name="직선 연결선 21">
              <a:extLst>
                <a:ext uri="{FF2B5EF4-FFF2-40B4-BE49-F238E27FC236}">
                  <a16:creationId xmlns:a16="http://schemas.microsoft.com/office/drawing/2014/main" id="{00000000-0008-0000-0300-000016000000}"/>
                </a:ext>
              </a:extLst>
            </xdr:cNvPr>
            <xdr:cNvCxnSpPr/>
          </xdr:nvCxnSpPr>
          <xdr:spPr>
            <a:xfrm>
              <a:off x="28575" y="633413"/>
              <a:ext cx="8532000" cy="0"/>
            </a:xfrm>
            <a:prstGeom prst="line">
              <a:avLst/>
            </a:prstGeom>
            <a:ln w="12700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5" name="직사각형 4">
            <a:extLst>
              <a:ext uri="{FF2B5EF4-FFF2-40B4-BE49-F238E27FC236}">
                <a16:creationId xmlns:a16="http://schemas.microsoft.com/office/drawing/2014/main" id="{00000000-0008-0000-0300-000005000000}"/>
              </a:ext>
            </a:extLst>
          </xdr:cNvPr>
          <xdr:cNvSpPr/>
        </xdr:nvSpPr>
        <xdr:spPr>
          <a:xfrm>
            <a:off x="2700330" y="66673"/>
            <a:ext cx="6739900" cy="257174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ko-KR" altLang="en-US" sz="1000" b="0">
                <a:solidFill>
                  <a:sysClr val="windowText" lastClr="000000"/>
                </a:solidFill>
                <a:latin typeface="+mn-ea"/>
                <a:ea typeface="+mn-ea"/>
              </a:rPr>
              <a:t>금융결제원 </a:t>
            </a:r>
            <a:r>
              <a:rPr lang="en-US" altLang="ko-KR" sz="1000" b="0">
                <a:solidFill>
                  <a:sysClr val="windowText" lastClr="000000"/>
                </a:solidFill>
                <a:latin typeface="+mn-ea"/>
                <a:ea typeface="+mn-ea"/>
              </a:rPr>
              <a:t>2</a:t>
            </a:r>
            <a:r>
              <a:rPr lang="ko-KR" altLang="en-US" sz="1000" b="0">
                <a:solidFill>
                  <a:sysClr val="windowText" lastClr="000000"/>
                </a:solidFill>
                <a:latin typeface="+mn-ea"/>
                <a:ea typeface="+mn-ea"/>
              </a:rPr>
              <a:t>차 통합</a:t>
            </a:r>
          </a:p>
        </xdr:txBody>
      </xdr:sp>
      <xdr:sp macro="" textlink="">
        <xdr:nvSpPr>
          <xdr:cNvPr id="6" name="직사각형 5">
            <a:extLst>
              <a:ext uri="{FF2B5EF4-FFF2-40B4-BE49-F238E27FC236}">
                <a16:creationId xmlns:a16="http://schemas.microsoft.com/office/drawing/2014/main" id="{00000000-0008-0000-0300-000006000000}"/>
              </a:ext>
            </a:extLst>
          </xdr:cNvPr>
          <xdr:cNvSpPr/>
        </xdr:nvSpPr>
        <xdr:spPr>
          <a:xfrm>
            <a:off x="2700330" y="383378"/>
            <a:ext cx="6739900" cy="257174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altLang="ko-KR" sz="1000" b="0">
                <a:solidFill>
                  <a:sysClr val="windowText" lastClr="000000"/>
                </a:solidFill>
                <a:latin typeface="+mn-ea"/>
                <a:ea typeface="+mn-ea"/>
                <a:cs typeface="+mn-cs"/>
              </a:rPr>
              <a:t>KFTC_IA_</a:t>
            </a:r>
            <a:r>
              <a:rPr lang="ko-KR" altLang="ko-KR" sz="1000" b="0">
                <a:solidFill>
                  <a:sysClr val="windowText" lastClr="000000"/>
                </a:solidFill>
                <a:latin typeface="+mn-ea"/>
                <a:ea typeface="+mn-ea"/>
                <a:cs typeface="+mn-cs"/>
              </a:rPr>
              <a:t>계좌이체</a:t>
            </a:r>
            <a:r>
              <a:rPr lang="en-US" altLang="ko-KR" sz="1000" b="0">
                <a:solidFill>
                  <a:sysClr val="windowText" lastClr="000000"/>
                </a:solidFill>
                <a:latin typeface="+mn-ea"/>
                <a:ea typeface="+mn-ea"/>
                <a:cs typeface="+mn-cs"/>
              </a:rPr>
              <a:t>PG</a:t>
            </a:r>
            <a:endParaRPr lang="ko-KR" altLang="ko-KR" sz="1000" b="0">
              <a:solidFill>
                <a:sysClr val="windowText" lastClr="000000"/>
              </a:solidFill>
              <a:latin typeface="+mn-ea"/>
              <a:ea typeface="+mn-ea"/>
              <a:cs typeface="+mn-cs"/>
            </a:endParaRPr>
          </a:p>
        </xdr:txBody>
      </xdr:sp>
      <xdr:sp macro="" textlink="">
        <xdr:nvSpPr>
          <xdr:cNvPr id="7" name="직사각형 6">
            <a:extLst>
              <a:ext uri="{FF2B5EF4-FFF2-40B4-BE49-F238E27FC236}">
                <a16:creationId xmlns:a16="http://schemas.microsoft.com/office/drawing/2014/main" id="{00000000-0008-0000-0300-000007000000}"/>
              </a:ext>
            </a:extLst>
          </xdr:cNvPr>
          <xdr:cNvSpPr/>
        </xdr:nvSpPr>
        <xdr:spPr>
          <a:xfrm>
            <a:off x="12003874" y="73815"/>
            <a:ext cx="6739900" cy="257174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altLang="ko-KR" sz="1000" b="0">
                <a:solidFill>
                  <a:sysClr val="windowText" lastClr="000000"/>
                </a:solidFill>
                <a:latin typeface="+mn-ea"/>
                <a:ea typeface="+mn-ea"/>
              </a:rPr>
              <a:t>1.3</a:t>
            </a:r>
            <a:endParaRPr lang="ko-KR" altLang="en-US" sz="1000" b="0">
              <a:solidFill>
                <a:sysClr val="windowText" lastClr="000000"/>
              </a:solidFill>
              <a:latin typeface="+mn-ea"/>
              <a:ea typeface="+mn-ea"/>
            </a:endParaRPr>
          </a:p>
        </xdr:txBody>
      </xdr:sp>
      <xdr:sp macro="" textlink="">
        <xdr:nvSpPr>
          <xdr:cNvPr id="8" name="직사각형 7">
            <a:extLst>
              <a:ext uri="{FF2B5EF4-FFF2-40B4-BE49-F238E27FC236}">
                <a16:creationId xmlns:a16="http://schemas.microsoft.com/office/drawing/2014/main" id="{00000000-0008-0000-0300-000008000000}"/>
              </a:ext>
            </a:extLst>
          </xdr:cNvPr>
          <xdr:cNvSpPr/>
        </xdr:nvSpPr>
        <xdr:spPr>
          <a:xfrm>
            <a:off x="2700330" y="692941"/>
            <a:ext cx="6739900" cy="257174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altLang="ko-KR" sz="1000" b="0">
                <a:solidFill>
                  <a:sysClr val="windowText" lastClr="000000"/>
                </a:solidFill>
                <a:latin typeface="+mn-ea"/>
                <a:ea typeface="+mn-ea"/>
              </a:rPr>
              <a:t>K_IA_bankpay_300201_06</a:t>
            </a:r>
            <a:endParaRPr lang="ko-KR" altLang="en-US" sz="1000" b="0">
              <a:solidFill>
                <a:sysClr val="windowText" lastClr="000000"/>
              </a:solidFill>
              <a:latin typeface="+mn-ea"/>
              <a:ea typeface="+mn-ea"/>
            </a:endParaRPr>
          </a:p>
        </xdr:txBody>
      </xdr:sp>
      <xdr:sp macro="" textlink="">
        <xdr:nvSpPr>
          <xdr:cNvPr id="9" name="직사각형 8">
            <a:extLst>
              <a:ext uri="{FF2B5EF4-FFF2-40B4-BE49-F238E27FC236}">
                <a16:creationId xmlns:a16="http://schemas.microsoft.com/office/drawing/2014/main" id="{00000000-0008-0000-0300-000009000000}"/>
              </a:ext>
            </a:extLst>
          </xdr:cNvPr>
          <xdr:cNvSpPr/>
        </xdr:nvSpPr>
        <xdr:spPr>
          <a:xfrm>
            <a:off x="12003874" y="692940"/>
            <a:ext cx="6739900" cy="257174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ko-KR" altLang="en-US" sz="1000" b="0">
                <a:solidFill>
                  <a:sysClr val="windowText" lastClr="000000"/>
                </a:solidFill>
              </a:rPr>
              <a:t>조현정</a:t>
            </a:r>
            <a:endParaRPr lang="ko-KR" altLang="en-US" sz="800" b="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10" name="직사각형 9">
            <a:extLst>
              <a:ext uri="{FF2B5EF4-FFF2-40B4-BE49-F238E27FC236}">
                <a16:creationId xmlns:a16="http://schemas.microsoft.com/office/drawing/2014/main" id="{00000000-0008-0000-0300-00000A000000}"/>
              </a:ext>
            </a:extLst>
          </xdr:cNvPr>
          <xdr:cNvSpPr/>
        </xdr:nvSpPr>
        <xdr:spPr>
          <a:xfrm>
            <a:off x="12003874" y="383378"/>
            <a:ext cx="6739900" cy="257174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altLang="ko-KR" sz="800" b="0">
                <a:solidFill>
                  <a:sysClr val="windowText" lastClr="000000"/>
                </a:solidFill>
              </a:rPr>
              <a:t>-</a:t>
            </a:r>
            <a:endParaRPr lang="ko-KR" altLang="en-US" sz="800" b="0">
              <a:solidFill>
                <a:sysClr val="windowText" lastClr="000000"/>
              </a:solidFill>
            </a:endParaRPr>
          </a:p>
        </xdr:txBody>
      </xdr:sp>
    </xdr:grpSp>
    <xdr:clientData/>
  </xdr:twoCellAnchor>
  <xdr:twoCellAnchor>
    <xdr:from>
      <xdr:col>1</xdr:col>
      <xdr:colOff>11906</xdr:colOff>
      <xdr:row>1</xdr:row>
      <xdr:rowOff>59530</xdr:rowOff>
    </xdr:from>
    <xdr:to>
      <xdr:col>5</xdr:col>
      <xdr:colOff>1562101</xdr:colOff>
      <xdr:row>1</xdr:row>
      <xdr:rowOff>452436</xdr:rowOff>
    </xdr:to>
    <xdr:sp macro="" textlink="">
      <xdr:nvSpPr>
        <xdr:cNvPr id="23" name="직사각형 22">
          <a:extLst>
            <a:ext uri="{FF2B5EF4-FFF2-40B4-BE49-F238E27FC236}">
              <a16:creationId xmlns:a16="http://schemas.microsoft.com/office/drawing/2014/main" id="{00000000-0008-0000-0300-000017000000}"/>
            </a:ext>
          </a:extLst>
        </xdr:cNvPr>
        <xdr:cNvSpPr/>
      </xdr:nvSpPr>
      <xdr:spPr>
        <a:xfrm>
          <a:off x="183356" y="1088230"/>
          <a:ext cx="6950870" cy="392906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oneCellAnchor>
    <xdr:from>
      <xdr:col>1</xdr:col>
      <xdr:colOff>11913</xdr:colOff>
      <xdr:row>1</xdr:row>
      <xdr:rowOff>71434</xdr:rowOff>
    </xdr:from>
    <xdr:ext cx="6250557" cy="336246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SpPr txBox="1"/>
      </xdr:nvSpPr>
      <xdr:spPr>
        <a:xfrm>
          <a:off x="183363" y="1100134"/>
          <a:ext cx="6250557" cy="33624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="1">
              <a:solidFill>
                <a:schemeClr val="tx1"/>
              </a:solidFill>
            </a:rPr>
            <a:t>※</a:t>
          </a:r>
          <a:r>
            <a:rPr lang="ko-KR" altLang="en-US" sz="1100" b="1">
              <a:solidFill>
                <a:schemeClr val="tx1"/>
              </a:solidFill>
            </a:rPr>
            <a:t>범례</a:t>
          </a:r>
          <a:r>
            <a:rPr lang="ko-KR" altLang="en-US" sz="1100" b="1">
              <a:solidFill>
                <a:srgbClr val="FF0000"/>
              </a:solidFill>
            </a:rPr>
            <a:t>     </a:t>
          </a:r>
          <a:r>
            <a:rPr lang="en-US" altLang="ko-KR" sz="1100" b="1">
              <a:solidFill>
                <a:srgbClr val="FF0000"/>
              </a:solidFill>
            </a:rPr>
            <a:t>Red</a:t>
          </a:r>
          <a:r>
            <a:rPr lang="en-US" altLang="ko-KR" sz="1100" b="1" baseline="0">
              <a:solidFill>
                <a:srgbClr val="FF0000"/>
              </a:solidFill>
            </a:rPr>
            <a:t> </a:t>
          </a:r>
          <a:r>
            <a:rPr lang="en-US" altLang="ko-KR" sz="1100" baseline="0">
              <a:solidFill>
                <a:srgbClr val="FF0000"/>
              </a:solidFill>
            </a:rPr>
            <a:t>: </a:t>
          </a:r>
          <a:r>
            <a:rPr lang="ko-KR" altLang="en-US" sz="1100">
              <a:solidFill>
                <a:srgbClr val="FF0000"/>
              </a:solidFill>
            </a:rPr>
            <a:t>신규추가      </a:t>
          </a:r>
          <a:r>
            <a:rPr lang="en-US" altLang="ko-KR" sz="1100" b="1">
              <a:solidFill>
                <a:srgbClr val="00B0F0"/>
              </a:solidFill>
              <a:latin typeface="+mn-lt"/>
              <a:ea typeface="+mn-ea"/>
              <a:cs typeface="+mn-cs"/>
            </a:rPr>
            <a:t>Blue</a:t>
          </a:r>
          <a:r>
            <a:rPr lang="en-US" altLang="ko-KR" sz="1100">
              <a:solidFill>
                <a:srgbClr val="00B0F0"/>
              </a:solidFill>
              <a:latin typeface="+mn-lt"/>
              <a:ea typeface="+mn-ea"/>
              <a:cs typeface="+mn-cs"/>
            </a:rPr>
            <a:t> : </a:t>
          </a:r>
          <a:r>
            <a:rPr lang="ko-KR" altLang="ko-KR" sz="1100">
              <a:solidFill>
                <a:srgbClr val="00B0F0"/>
              </a:solidFill>
              <a:latin typeface="+mn-lt"/>
              <a:ea typeface="+mn-ea"/>
              <a:cs typeface="+mn-cs"/>
            </a:rPr>
            <a:t>메뉴명 변경</a:t>
          </a:r>
          <a:r>
            <a:rPr lang="en-US" altLang="ko-KR" sz="1100">
              <a:solidFill>
                <a:srgbClr val="00B0F0"/>
              </a:solidFill>
              <a:latin typeface="+mn-lt"/>
              <a:ea typeface="+mn-ea"/>
              <a:cs typeface="+mn-cs"/>
            </a:rPr>
            <a:t>/</a:t>
          </a:r>
          <a:r>
            <a:rPr lang="ko-KR" altLang="en-US" sz="1100">
              <a:solidFill>
                <a:srgbClr val="00B0F0"/>
              </a:solidFill>
              <a:latin typeface="+mn-lt"/>
              <a:ea typeface="+mn-ea"/>
              <a:cs typeface="+mn-cs"/>
            </a:rPr>
            <a:t>뎁스 재배치</a:t>
          </a:r>
          <a:r>
            <a:rPr lang="en-US" altLang="ko-KR" sz="1100">
              <a:solidFill>
                <a:schemeClr val="tx1"/>
              </a:solidFill>
              <a:latin typeface="+mn-lt"/>
              <a:ea typeface="+mn-ea"/>
              <a:cs typeface="+mn-cs"/>
            </a:rPr>
            <a:t>     </a:t>
          </a:r>
          <a:r>
            <a:rPr lang="en-US" altLang="ko-KR" sz="1100" b="1">
              <a:solidFill>
                <a:srgbClr val="00B050"/>
              </a:solidFill>
              <a:latin typeface="+mn-lt"/>
              <a:ea typeface="+mn-ea"/>
              <a:cs typeface="+mn-cs"/>
            </a:rPr>
            <a:t>Green</a:t>
          </a:r>
          <a:r>
            <a:rPr lang="en-US" altLang="ko-KR" sz="1100">
              <a:solidFill>
                <a:srgbClr val="00B050"/>
              </a:solidFill>
              <a:latin typeface="+mn-lt"/>
              <a:ea typeface="+mn-ea"/>
              <a:cs typeface="+mn-cs"/>
            </a:rPr>
            <a:t>  :  </a:t>
          </a:r>
          <a:r>
            <a:rPr lang="ko-KR" altLang="en-US" sz="1100">
              <a:solidFill>
                <a:srgbClr val="00B050"/>
              </a:solidFill>
              <a:latin typeface="+mn-lt"/>
              <a:ea typeface="+mn-ea"/>
              <a:cs typeface="+mn-cs"/>
            </a:rPr>
            <a:t>컨펌필요</a:t>
          </a:r>
          <a:r>
            <a:rPr lang="en-US" altLang="ko-KR" sz="1100">
              <a:solidFill>
                <a:schemeClr val="tx1"/>
              </a:solidFill>
              <a:latin typeface="+mn-lt"/>
              <a:ea typeface="+mn-ea"/>
              <a:cs typeface="+mn-cs"/>
            </a:rPr>
            <a:t>     </a:t>
          </a:r>
          <a:r>
            <a:rPr lang="en-US" altLang="ko-KR" sz="1100" b="1">
              <a:solidFill>
                <a:schemeClr val="bg1">
                  <a:lumMod val="50000"/>
                </a:schemeClr>
              </a:solidFill>
              <a:latin typeface="+mn-lt"/>
              <a:ea typeface="+mn-ea"/>
              <a:cs typeface="+mn-cs"/>
            </a:rPr>
            <a:t>Gray</a:t>
          </a:r>
          <a:r>
            <a:rPr lang="en-US" altLang="ko-KR" sz="1100">
              <a:solidFill>
                <a:schemeClr val="bg1">
                  <a:lumMod val="50000"/>
                </a:schemeClr>
              </a:solidFill>
              <a:latin typeface="+mn-lt"/>
              <a:ea typeface="+mn-ea"/>
              <a:cs typeface="+mn-cs"/>
            </a:rPr>
            <a:t> : </a:t>
          </a:r>
          <a:r>
            <a:rPr lang="ko-KR" altLang="ko-KR" sz="1100">
              <a:solidFill>
                <a:schemeClr val="bg1">
                  <a:lumMod val="50000"/>
                </a:schemeClr>
              </a:solidFill>
              <a:latin typeface="+mn-lt"/>
              <a:ea typeface="+mn-ea"/>
              <a:cs typeface="+mn-cs"/>
            </a:rPr>
            <a:t>삭제</a:t>
          </a:r>
          <a:r>
            <a:rPr lang="en-US" altLang="ko-KR" sz="1100">
              <a:solidFill>
                <a:schemeClr val="bg1">
                  <a:lumMod val="50000"/>
                </a:schemeClr>
              </a:solidFill>
              <a:latin typeface="+mn-lt"/>
              <a:ea typeface="+mn-ea"/>
              <a:cs typeface="+mn-cs"/>
            </a:rPr>
            <a:t>/</a:t>
          </a:r>
          <a:r>
            <a:rPr lang="ko-KR" altLang="ko-KR" sz="1100">
              <a:solidFill>
                <a:schemeClr val="bg1">
                  <a:lumMod val="50000"/>
                </a:schemeClr>
              </a:solidFill>
              <a:latin typeface="+mn-lt"/>
              <a:ea typeface="+mn-ea"/>
              <a:cs typeface="+mn-cs"/>
            </a:rPr>
            <a:t>미사용</a:t>
          </a:r>
          <a:endParaRPr lang="ko-KR" altLang="ko-KR">
            <a:solidFill>
              <a:schemeClr val="bg1">
                <a:lumMod val="50000"/>
              </a:schemeClr>
            </a:solidFill>
          </a:endParaRP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51.153\&#51648;&#49885;&#53685;&#54633;&#44288;&#47532;&#52404;&#44228;&#44396;&#52629;\20070209_NonCMMI_QA&#52404;&#53356;&#47532;&#49828;&#53944;(WEB)&#44060;&#48156;\QA&#52404;&#53356;&#47532;&#49828;&#53944;(WEB)&#44060;&#48156;\QAC_Reviewing_0128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51.153\&#51648;&#49885;&#53685;&#54633;&#44288;&#47532;&#52404;&#44228;&#44396;&#52629;\Documents%20and%20Settings\&#51204;&#44288;&#50857;\My%20Documents\DoNotClick\CMM_&#54868;&#54617;&#50640;&#45320;&#51648;\&#45936;&#51060;&#53552;&#49688;&#51665;&#48143;&#48516;&#49437;&#44288;&#47144;&#51088;&#47308;\&#48373;&#49324;&#48376;%20LCS_STAT_FORM_1.2(&#54532;&#47196;&#51229;&#53944;&#51652;&#54665;&#48372;&#44256;&#49436;)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51.153\&#51648;&#49885;&#53685;&#54633;&#44288;&#47532;&#52404;&#44228;&#44396;&#52629;\Documents%20and%20Settings\textguru\My%20Documents\QA&#52404;&#53356;&#47532;&#49828;&#53944;&#44060;&#48156;&#48169;&#50504;\QA\R%209.0\SDP21QualityAssuranceChecklist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0.248\&#51452;&#48124;&#49436;&#48708;&#49828;pj\&#44288;&#47532;\100_&#44228;&#54925;&#48143;&#54364;&#51456;\01_&#54532;&#47196;&#51229;&#53944;&#44228;&#54925;\02_&#54408;&#51656;&#48372;&#51613;&#44228;&#54925;\KDICKMS_PMGP_08_&#54532;&#47196;&#51229;&#53944;&#50669;&#54624;&#48143;&#52293;&#51076;&#51064;&#45937;&#49828;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01.%20&#54924;&#49324;&#50629;&#47924;\QAO%20&#50629;&#47924;\2013&#45380;\&#44397;&#50976;&#51116;&#49328;\Repository\01_&#44288;&#47532;&#49328;&#52636;&#47932;\200_&#49688;&#54665;%20&#48143;%20&#53685;&#51228;\270_&#50948;&#54744;&#44288;&#47532;\NPIMS_PM_2704_&#51060;&#49800;&#44288;&#47532;&#45824;&#51109;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spdk01\groupware$\____&#54364;&#51456;&#54532;&#47196;&#49464;&#49828;\PP\uCUPS_&#50669;&#54624;&#48143;&#52293;&#51076;&#51064;&#45937;&#49828;_D0.8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spdk01\groupware$\____&#54364;&#51456;&#54532;&#47196;&#49464;&#49828;\PP\uCUPS_&#50669;&#54624;&#48143;&#52293;&#51076;&#51064;&#45937;&#49828;_D1.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51.153\&#51648;&#49885;&#53685;&#54633;&#44288;&#47532;&#52404;&#44228;&#44396;&#52629;\Documents%20and%20Settings\&#44608;&#51109;&#54788;\My%20Documents\2003.07\CHERP_&#50976;&#51648;&#48372;&#49688;&#54788;&#54889;&#45936;&#51060;&#53440;&#49688;&#51665;(6&#50900;_&#49688;&#51665;&#51473;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21.194.37\p6task\Documents%20and%20Settings\&#51204;&#44288;&#50857;\My%20Documents\DoNotClick\CMM_&#54868;&#54617;&#50640;&#45320;&#51648;\&#45936;&#51060;&#53552;&#49688;&#51665;&#48143;&#48516;&#49437;&#44288;&#47144;&#51088;&#47308;\&#48373;&#49324;&#48376;%20LCS_STAT_FORM_1.2(&#54532;&#47196;&#51229;&#53944;&#51652;&#54665;&#48372;&#44256;&#49436;)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51.153\&#51648;&#49885;&#53685;&#54633;&#44288;&#47532;&#52404;&#44228;&#44396;&#52629;\Documents%20and%20Settings\textguru\My%20Documents\QA&#52404;&#53356;&#47532;&#49828;&#53944;&#44060;&#48156;&#48169;&#50504;\QA\R%209.0\SDP21OrgLevelQAChecklist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mc1\Estimation\Down\&#44204;&#51201;&#49892;&#47924;&#44053;&#51032;&#51088;&#47308;_V1.0\&#50689;&#45224;_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mc1\Estimation\&#54252;&#47100;_&#49464;&#48120;&#45208;\&#44277;&#44277;2&#49324;&#50629;&#48512;LC&#48120;&#54021;\&#51228;&#50504;&#49436;%20&#51089;&#49457;\fpa_dev(dev)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qmserver\SmalI_Insp\&#44552;&#50997;\small_change_Inspection_Data_&#44552;&#50997;&#49884;&#49828;&#53596;_&#47200;_2003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sfile\&#44277;&#50976;\08_5.LGCNS&#45432;&#53944;&#48513;&#48177;&#50629;(~2004.09)\08.02_CMT&#44288;&#47532;\01.&#54016;&#50629;&#47924;\4.&#44204;&#51201;&#54532;&#47196;&#49464;&#49828;\&#44204;&#51201;&#47784;&#45944;\FP&#44204;&#51201;&#47784;&#45944;(&#49345;&#49464;&#48277;)\FP&#44204;&#51201;&#47784;&#45944;_V1.7(&#52572;&#51333;)_20040602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51.153\&#51648;&#49885;&#53685;&#54633;&#44288;&#47532;&#52404;&#44228;&#44396;&#52629;\20070209_NonCMMI_QA&#52404;&#53356;&#47532;&#49828;&#53944;(WEB)&#44060;&#48156;\QA&#52404;&#53356;&#47532;&#49828;&#53944;&#44060;&#48156;&#48169;&#50504;\QA%20Documents%20&#49892;&#49324;&#47168;\SFC2005_QualityAssuranceChecklist_10Mo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ulae"/>
      <sheetName val="Log Form"/>
      <sheetName val="Data Input Sheet"/>
      <sheetName val="Calc Sheet"/>
      <sheetName val="RM"/>
      <sheetName val="RSKM"/>
      <sheetName val="설계"/>
      <sheetName val="PP"/>
      <sheetName val="Certificate of Quality"/>
      <sheetName val="PPQA-M2A"/>
      <sheetName val="PPQA-M2B"/>
      <sheetName val="PPQA-M3"/>
      <sheetName val="SP Summary"/>
      <sheetName val="Validations"/>
      <sheetName val="Defects"/>
      <sheetName val="Named Ranges"/>
      <sheetName val="Titles"/>
      <sheetName val="Change Control Log"/>
    </sheetNames>
    <sheetDataSet>
      <sheetData sheetId="0"/>
      <sheetData sheetId="1">
        <row r="1">
          <cell r="C1" t="str">
            <v>Question Number</v>
          </cell>
        </row>
        <row r="2">
          <cell r="C2" t="str">
            <v>PP03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  <sheetData sheetId="11" refreshError="1"/>
      <sheetData sheetId="12"/>
      <sheetData sheetId="13">
        <row r="2">
          <cell r="E2" t="str">
            <v>Jan-2004</v>
          </cell>
          <cell r="F2">
            <v>4</v>
          </cell>
          <cell r="G2">
            <v>4</v>
          </cell>
        </row>
        <row r="3">
          <cell r="E3" t="str">
            <v>Feb-2004</v>
          </cell>
          <cell r="F3">
            <v>13</v>
          </cell>
          <cell r="G3">
            <v>13</v>
          </cell>
        </row>
        <row r="4">
          <cell r="E4" t="str">
            <v>Mar-2004</v>
          </cell>
          <cell r="F4">
            <v>22</v>
          </cell>
          <cell r="G4">
            <v>19</v>
          </cell>
        </row>
        <row r="5">
          <cell r="E5" t="str">
            <v>Apr-2004</v>
          </cell>
          <cell r="F5">
            <v>28</v>
          </cell>
          <cell r="G5">
            <v>19</v>
          </cell>
        </row>
        <row r="6">
          <cell r="E6" t="str">
            <v>May-2004</v>
          </cell>
          <cell r="F6">
            <v>64</v>
          </cell>
          <cell r="G6">
            <v>22</v>
          </cell>
        </row>
        <row r="7">
          <cell r="E7" t="str">
            <v>Jun-2004</v>
          </cell>
          <cell r="F7">
            <v>70</v>
          </cell>
          <cell r="G7">
            <v>22</v>
          </cell>
        </row>
        <row r="8">
          <cell r="E8" t="str">
            <v>Jul-2004</v>
          </cell>
          <cell r="F8">
            <v>73</v>
          </cell>
          <cell r="G8">
            <v>28</v>
          </cell>
        </row>
        <row r="9">
          <cell r="E9" t="str">
            <v>Aug-2004</v>
          </cell>
          <cell r="F9">
            <v>79</v>
          </cell>
          <cell r="G9">
            <v>28</v>
          </cell>
        </row>
        <row r="10">
          <cell r="E10" t="str">
            <v>Sep-2004</v>
          </cell>
          <cell r="F10">
            <v>82</v>
          </cell>
          <cell r="G10">
            <v>64</v>
          </cell>
        </row>
        <row r="11">
          <cell r="E11" t="str">
            <v>Oct-2004</v>
          </cell>
          <cell r="F11">
            <v>85</v>
          </cell>
          <cell r="G11">
            <v>64</v>
          </cell>
        </row>
        <row r="12">
          <cell r="E12" t="str">
            <v>Nov-2004</v>
          </cell>
          <cell r="F12">
            <v>94</v>
          </cell>
          <cell r="G12">
            <v>64</v>
          </cell>
        </row>
        <row r="13">
          <cell r="E13" t="str">
            <v>Dec-2004</v>
          </cell>
          <cell r="F13">
            <v>94</v>
          </cell>
          <cell r="G13">
            <v>64</v>
          </cell>
        </row>
        <row r="14">
          <cell r="E14" t="str">
            <v>Jan-1900</v>
          </cell>
          <cell r="F14">
            <v>0</v>
          </cell>
          <cell r="G14">
            <v>0</v>
          </cell>
        </row>
      </sheetData>
      <sheetData sheetId="14"/>
      <sheetData sheetId="15"/>
      <sheetData sheetId="16"/>
      <sheetData sheetId="17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요약"/>
      <sheetName val="SIZE"/>
      <sheetName val="SIZE_DETAIL"/>
      <sheetName val="운영현황보고(5월)"/>
      <sheetName val="Summary"/>
      <sheetName val="유형별CSR처리현황"/>
      <sheetName val="주별 CSR 처리현황"/>
      <sheetName val="유형별 CSR 분석(모듈)"/>
      <sheetName val="SAP등록 건 확인(5월)"/>
      <sheetName val="규모,공수분석"/>
      <sheetName val="기타 공수분석"/>
      <sheetName val="CCR(최대CPU사용율)"/>
      <sheetName val="CCR(평균CPU사용율)"/>
      <sheetName val="CCR(최대PAGING SPACE IO"/>
      <sheetName val="CCR(평균PAGING SPACE IO"/>
      <sheetName val="CCR(디스크사용량)"/>
      <sheetName val="CCE(디스크사용량_DATA)"/>
      <sheetName val="CSR납기분석"/>
      <sheetName val="결함분석(누적)"/>
      <sheetName val="inspection_data(5월)"/>
      <sheetName val="Inspection summary"/>
      <sheetName val="위험문제관리"/>
      <sheetName val="Test"/>
      <sheetName val="구성관리(실적)"/>
      <sheetName val="SQA"/>
      <sheetName val="교육"/>
      <sheetName val="2003년도_교육계획(안)"/>
      <sheetName val="08.Lessons Learned"/>
      <sheetName val="1.요약"/>
      <sheetName val="2.일정추적"/>
      <sheetName val="3.규모추적"/>
      <sheetName val="4.1공수분석_개발"/>
      <sheetName val="4.2공수추적_관리"/>
      <sheetName val="5.1결함분석_현황"/>
      <sheetName val="5.2결함분석_제거"/>
      <sheetName val="6.Risks"/>
      <sheetName val="7.실시내용 &amp; Issues"/>
      <sheetName val="8.Lessons"/>
      <sheetName val="99.1공수"/>
      <sheetName val="99.2결함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ormulae"/>
      <sheetName val="Log Form"/>
      <sheetName val="Data Input Sheet"/>
      <sheetName val="Certificate of Quality"/>
      <sheetName val="PPQA-M1"/>
      <sheetName val="PPQA-M2A"/>
      <sheetName val="PPQA-M2B"/>
      <sheetName val="PPQA-M2C"/>
      <sheetName val="PPQA-M3"/>
      <sheetName val="PPQA-M4"/>
      <sheetName val="QA Question Instructions"/>
      <sheetName val="PP"/>
      <sheetName val="RM"/>
      <sheetName val="SAM"/>
      <sheetName val="PMC"/>
      <sheetName val="MA"/>
      <sheetName val="VER"/>
      <sheetName val="CM"/>
      <sheetName val="RD"/>
      <sheetName val="TS"/>
      <sheetName val="PI"/>
      <sheetName val="IPM"/>
      <sheetName val="VAL"/>
      <sheetName val="RSKM"/>
      <sheetName val="DAR"/>
      <sheetName val="ISM"/>
      <sheetName val="Calc Sheet"/>
      <sheetName val="SP Summary"/>
      <sheetName val="Validations"/>
      <sheetName val="Defects"/>
      <sheetName val="Named Ranges"/>
      <sheetName val="Titles"/>
      <sheetName val="Change Control Log"/>
    </sheetNames>
    <sheetDataSet>
      <sheetData sheetId="0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>
        <row r="2">
          <cell r="B2" t="str">
            <v>Y</v>
          </cell>
        </row>
        <row r="3">
          <cell r="B3" t="str">
            <v>N</v>
          </cell>
        </row>
        <row r="4">
          <cell r="B4" t="str">
            <v>N/A</v>
          </cell>
        </row>
      </sheetData>
      <sheetData sheetId="30"/>
      <sheetData sheetId="31"/>
      <sheetData sheetId="32"/>
      <sheetData sheetId="33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.표지"/>
      <sheetName val="2.개정이력"/>
      <sheetName val="이해관계자식별"/>
      <sheetName val="인력구성"/>
      <sheetName val="역할정의"/>
      <sheetName val="기간별인력투입"/>
      <sheetName val="Sheet1"/>
      <sheetName val="Sheet2"/>
      <sheetName val="Sheet3"/>
      <sheetName val="개인별교육요구수준"/>
      <sheetName val="참조-RASI(SAP)"/>
      <sheetName val="참조-RASI(Web)"/>
      <sheetName val="아이피정보"/>
      <sheetName val="3.승인내역"/>
    </sheetNames>
    <sheetDataSet>
      <sheetData sheetId="0"/>
      <sheetData sheetId="1"/>
      <sheetData sheetId="2"/>
      <sheetData sheetId="3">
        <row r="4">
          <cell r="A4" t="str">
            <v>이민수</v>
          </cell>
        </row>
        <row r="5">
          <cell r="A5" t="str">
            <v>김정호</v>
          </cell>
        </row>
        <row r="6">
          <cell r="A6" t="str">
            <v>이장영</v>
          </cell>
        </row>
        <row r="7">
          <cell r="A7" t="str">
            <v>김병호</v>
          </cell>
        </row>
        <row r="8">
          <cell r="A8" t="str">
            <v>이지헌</v>
          </cell>
        </row>
        <row r="9">
          <cell r="A9" t="str">
            <v>박지현</v>
          </cell>
        </row>
        <row r="10">
          <cell r="A10" t="str">
            <v>한은정</v>
          </cell>
        </row>
        <row r="11">
          <cell r="A11" t="str">
            <v>이창욱</v>
          </cell>
        </row>
        <row r="12">
          <cell r="A12" t="str">
            <v>윤종필</v>
          </cell>
        </row>
        <row r="13">
          <cell r="A13" t="str">
            <v>손동준</v>
          </cell>
        </row>
        <row r="14">
          <cell r="A14" t="str">
            <v>박보균</v>
          </cell>
        </row>
        <row r="15">
          <cell r="A15" t="str">
            <v>이원용</v>
          </cell>
        </row>
        <row r="16">
          <cell r="A16" t="str">
            <v>김한철</v>
          </cell>
        </row>
        <row r="17">
          <cell r="A17" t="str">
            <v>이석양</v>
          </cell>
        </row>
        <row r="18">
          <cell r="A18" t="str">
            <v>디자이너</v>
          </cell>
        </row>
        <row r="19">
          <cell r="A19" t="str">
            <v>오세동</v>
          </cell>
        </row>
        <row r="20">
          <cell r="A20" t="str">
            <v>정해남</v>
          </cell>
        </row>
        <row r="21">
          <cell r="A21" t="str">
            <v>박상헌</v>
          </cell>
        </row>
        <row r="22">
          <cell r="A22" t="str">
            <v>오영진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.표지"/>
      <sheetName val="2.개정이력"/>
      <sheetName val="이슈관리대장"/>
      <sheetName val="이슈필터링"/>
    </sheetNames>
    <sheetDataSet>
      <sheetData sheetId="0">
        <row r="3">
          <cell r="C3" t="str">
            <v>국유재산통합관리시스템 구축</v>
          </cell>
        </row>
        <row r="4">
          <cell r="C4" t="str">
            <v>이슈관리대장</v>
          </cell>
        </row>
      </sheetData>
      <sheetData sheetId="1" refreshError="1"/>
      <sheetData sheetId="2"/>
      <sheetData sheetId="3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표지"/>
      <sheetName val="개정이력"/>
      <sheetName val="역할식별"/>
      <sheetName val="역할정의"/>
      <sheetName val="역할참여정의"/>
      <sheetName val="지식요건정의"/>
      <sheetName val="지식평가"/>
      <sheetName val="교육요구도출"/>
      <sheetName val="Sheet1"/>
      <sheetName val="Sheet2"/>
      <sheetName val="Sheet3"/>
      <sheetName val="기간별인력투입"/>
      <sheetName val="개인별교육요구수준"/>
      <sheetName val="참조-RASI(Web)"/>
    </sheetNames>
    <sheetDataSet>
      <sheetData sheetId="0"/>
      <sheetData sheetId="1"/>
      <sheetData sheetId="2">
        <row r="28">
          <cell r="E28" t="str">
            <v>박창식</v>
          </cell>
        </row>
        <row r="29">
          <cell r="E29" t="str">
            <v>강창환</v>
          </cell>
        </row>
        <row r="30">
          <cell r="E30" t="str">
            <v>김진호</v>
          </cell>
        </row>
        <row r="31">
          <cell r="E31" t="str">
            <v>신승호</v>
          </cell>
        </row>
        <row r="32">
          <cell r="E32" t="str">
            <v>장명완</v>
          </cell>
        </row>
        <row r="33">
          <cell r="E33" t="str">
            <v>이창호</v>
          </cell>
        </row>
        <row r="34">
          <cell r="E34" t="str">
            <v>임수광</v>
          </cell>
        </row>
        <row r="35">
          <cell r="E35" t="str">
            <v>박희찬</v>
          </cell>
        </row>
        <row r="36">
          <cell r="E36" t="str">
            <v>박승호</v>
          </cell>
        </row>
        <row r="37">
          <cell r="E37" t="str">
            <v>조민주</v>
          </cell>
        </row>
        <row r="38">
          <cell r="E38" t="str">
            <v>김경수</v>
          </cell>
        </row>
        <row r="39">
          <cell r="E39" t="str">
            <v>허동화</v>
          </cell>
        </row>
        <row r="40">
          <cell r="E40" t="str">
            <v>염용선</v>
          </cell>
        </row>
        <row r="41">
          <cell r="E41" t="str">
            <v>강수현</v>
          </cell>
        </row>
        <row r="42">
          <cell r="E42" t="str">
            <v>이민우</v>
          </cell>
        </row>
        <row r="43">
          <cell r="E43" t="str">
            <v>조선영</v>
          </cell>
        </row>
        <row r="44">
          <cell r="E44" t="str">
            <v>이우진</v>
          </cell>
        </row>
        <row r="45">
          <cell r="E45" t="str">
            <v>안성기</v>
          </cell>
        </row>
        <row r="46">
          <cell r="E46" t="str">
            <v>권수정</v>
          </cell>
        </row>
        <row r="47">
          <cell r="E47" t="str">
            <v>전상진</v>
          </cell>
        </row>
        <row r="48">
          <cell r="E48" t="str">
            <v>임지헌</v>
          </cell>
        </row>
        <row r="49">
          <cell r="E49" t="str">
            <v>황영주</v>
          </cell>
        </row>
        <row r="50">
          <cell r="E50" t="str">
            <v>김도수</v>
          </cell>
        </row>
        <row r="51">
          <cell r="E51" t="str">
            <v>채윤호</v>
          </cell>
        </row>
        <row r="52">
          <cell r="E52" t="str">
            <v>이승환</v>
          </cell>
        </row>
        <row r="53">
          <cell r="E53" t="str">
            <v>신동은</v>
          </cell>
        </row>
        <row r="54">
          <cell r="E54" t="str">
            <v>이정수</v>
          </cell>
        </row>
        <row r="55">
          <cell r="E55" t="str">
            <v>김남호</v>
          </cell>
        </row>
        <row r="56">
          <cell r="E56" t="str">
            <v>정기웅</v>
          </cell>
        </row>
        <row r="57">
          <cell r="E57" t="str">
            <v>이주형</v>
          </cell>
        </row>
        <row r="58">
          <cell r="E58" t="str">
            <v>권봉진</v>
          </cell>
        </row>
        <row r="59">
          <cell r="E59" t="str">
            <v xml:space="preserve">김태기 </v>
          </cell>
        </row>
        <row r="60">
          <cell r="E60" t="str">
            <v>김용관</v>
          </cell>
        </row>
        <row r="61">
          <cell r="E61" t="str">
            <v>이승준</v>
          </cell>
        </row>
        <row r="62">
          <cell r="E62" t="str">
            <v>김민수</v>
          </cell>
        </row>
        <row r="63">
          <cell r="E63" t="str">
            <v>박선희</v>
          </cell>
        </row>
        <row r="64">
          <cell r="E64" t="str">
            <v>한수진</v>
          </cell>
        </row>
        <row r="65">
          <cell r="E65" t="str">
            <v>박근식</v>
          </cell>
        </row>
        <row r="66">
          <cell r="E66" t="str">
            <v>정웅양</v>
          </cell>
        </row>
        <row r="67">
          <cell r="E67" t="str">
            <v>김정현</v>
          </cell>
        </row>
        <row r="68">
          <cell r="E68" t="str">
            <v>서백진</v>
          </cell>
        </row>
        <row r="69">
          <cell r="E69" t="str">
            <v>나성진</v>
          </cell>
        </row>
        <row r="70">
          <cell r="E70" t="str">
            <v>김기진</v>
          </cell>
        </row>
        <row r="71">
          <cell r="E71" t="str">
            <v>홍재선</v>
          </cell>
        </row>
        <row r="72">
          <cell r="E72" t="str">
            <v>이승상</v>
          </cell>
        </row>
        <row r="73">
          <cell r="E73" t="str">
            <v>임상혁</v>
          </cell>
        </row>
        <row r="75">
          <cell r="E75" t="str">
            <v>최학동</v>
          </cell>
        </row>
        <row r="76">
          <cell r="E76" t="str">
            <v>윤창석</v>
          </cell>
        </row>
        <row r="77">
          <cell r="E77" t="str">
            <v>윤창석</v>
          </cell>
        </row>
        <row r="79">
          <cell r="E79" t="str">
            <v>진양희</v>
          </cell>
        </row>
        <row r="82">
          <cell r="E82" t="str">
            <v>이준홍</v>
          </cell>
        </row>
        <row r="83">
          <cell r="E83" t="str">
            <v>김태훈</v>
          </cell>
        </row>
        <row r="84">
          <cell r="E84" t="str">
            <v>백인경</v>
          </cell>
        </row>
        <row r="86">
          <cell r="E86" t="str">
            <v>조주용</v>
          </cell>
        </row>
        <row r="88">
          <cell r="E88" t="str">
            <v>이창욱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표지"/>
      <sheetName val="개정이력"/>
      <sheetName val="역할식별"/>
      <sheetName val="역할정의"/>
      <sheetName val="이해관계자참여정의"/>
      <sheetName val="기간별인력투입"/>
      <sheetName val="지식및스킬요구사항정의"/>
      <sheetName val="지식및스킬평가"/>
      <sheetName val="교육요구사항도출"/>
      <sheetName val="Sheet1"/>
      <sheetName val="Sheet2"/>
      <sheetName val="Sheet3"/>
      <sheetName val="개인별교육요구수준"/>
      <sheetName val="참조-RASI(Web)"/>
    </sheetNames>
    <sheetDataSet>
      <sheetData sheetId="0"/>
      <sheetData sheetId="1"/>
      <sheetData sheetId="2"/>
      <sheetData sheetId="3">
        <row r="48">
          <cell r="B48" t="e">
            <v>#REF!</v>
          </cell>
        </row>
        <row r="49">
          <cell r="B49" t="e">
            <v>#REF!</v>
          </cell>
        </row>
        <row r="50">
          <cell r="B50" t="e">
            <v>#REF!</v>
          </cell>
        </row>
        <row r="51">
          <cell r="B51" t="e">
            <v>#REF!</v>
          </cell>
        </row>
        <row r="52">
          <cell r="B52" t="e">
            <v>#REF!</v>
          </cell>
        </row>
        <row r="53">
          <cell r="B53" t="e">
            <v>#REF!</v>
          </cell>
        </row>
        <row r="54">
          <cell r="B54" t="e">
            <v>#REF!</v>
          </cell>
        </row>
        <row r="55">
          <cell r="B55" t="e">
            <v>#REF!</v>
          </cell>
        </row>
        <row r="56">
          <cell r="B56" t="e">
            <v>#REF!</v>
          </cell>
        </row>
        <row r="57">
          <cell r="B57" t="e">
            <v>#REF!</v>
          </cell>
        </row>
        <row r="58">
          <cell r="B58" t="e">
            <v>#REF!</v>
          </cell>
        </row>
        <row r="59">
          <cell r="B59" t="e">
            <v>#REF!</v>
          </cell>
        </row>
        <row r="60">
          <cell r="B60" t="e">
            <v>#REF!</v>
          </cell>
        </row>
        <row r="61">
          <cell r="B61" t="e">
            <v>#REF!</v>
          </cell>
        </row>
        <row r="62">
          <cell r="B62" t="e">
            <v>#REF!</v>
          </cell>
        </row>
        <row r="63">
          <cell r="B63" t="e">
            <v>#REF!</v>
          </cell>
        </row>
        <row r="64">
          <cell r="B64" t="e">
            <v>#REF!</v>
          </cell>
        </row>
        <row r="65">
          <cell r="B65" t="e">
            <v>#REF!</v>
          </cell>
        </row>
        <row r="66">
          <cell r="B66" t="e">
            <v>#REF!</v>
          </cell>
        </row>
        <row r="67">
          <cell r="B67" t="e">
            <v>#REF!</v>
          </cell>
        </row>
        <row r="68">
          <cell r="B68" t="e">
            <v>#REF!</v>
          </cell>
        </row>
        <row r="69">
          <cell r="B69" t="e">
            <v>#REF!</v>
          </cell>
        </row>
        <row r="70">
          <cell r="B70" t="e">
            <v>#REF!</v>
          </cell>
        </row>
        <row r="71">
          <cell r="B71" t="e">
            <v>#REF!</v>
          </cell>
        </row>
        <row r="72">
          <cell r="B72" t="e">
            <v>#REF!</v>
          </cell>
        </row>
        <row r="73">
          <cell r="B73" t="e">
            <v>#REF!</v>
          </cell>
        </row>
        <row r="74">
          <cell r="B74" t="e">
            <v>#REF!</v>
          </cell>
        </row>
        <row r="75">
          <cell r="B75" t="e">
            <v>#REF!</v>
          </cell>
        </row>
        <row r="76">
          <cell r="B76" t="e">
            <v>#REF!</v>
          </cell>
        </row>
        <row r="77">
          <cell r="B77" t="e">
            <v>#REF!</v>
          </cell>
        </row>
        <row r="78">
          <cell r="B78" t="e">
            <v>#REF!</v>
          </cell>
        </row>
        <row r="79">
          <cell r="B79" t="e">
            <v>#REF!</v>
          </cell>
        </row>
        <row r="80">
          <cell r="B80" t="e">
            <v>#REF!</v>
          </cell>
        </row>
        <row r="81">
          <cell r="B81" t="e">
            <v>#REF!</v>
          </cell>
        </row>
        <row r="82">
          <cell r="B82" t="e">
            <v>#REF!</v>
          </cell>
        </row>
        <row r="83">
          <cell r="B83" t="e">
            <v>#REF!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요약"/>
      <sheetName val="SIZE"/>
      <sheetName val="SIZE_DETAIL"/>
      <sheetName val="운영현황보고(6월)"/>
      <sheetName val="Summary"/>
      <sheetName val="유형별CSR처리현황"/>
      <sheetName val="등급(처리시간)별 CSR 처리현황"/>
      <sheetName val="주별 CSR 처리현황"/>
      <sheetName val="유형별 CSR 분석(모듈)"/>
      <sheetName val="규모,공수분석"/>
      <sheetName val="기타 공수분석"/>
      <sheetName val="CCR(최대CPU사용율)"/>
      <sheetName val="CCR(평균CPU사용율)"/>
      <sheetName val="CCR(최대PAGING SPACE IO"/>
      <sheetName val="CCR(디스크사용량)"/>
      <sheetName val="CSR납기분석"/>
      <sheetName val="inspection_data(5월)"/>
      <sheetName val="inspection_data(6월)"/>
      <sheetName val="결함유형분석"/>
      <sheetName val="결함종류별 분석"/>
      <sheetName val="TEST결함관리"/>
      <sheetName val="Inspection summary"/>
      <sheetName val="위험문제관리"/>
      <sheetName val="구성관리(실적)"/>
      <sheetName val="SQA"/>
      <sheetName val="교육"/>
      <sheetName val="2003년도_교육계획(안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.요약"/>
      <sheetName val="2.일정추적"/>
      <sheetName val="3.규모추적"/>
      <sheetName val="4.1공수분석_개발"/>
      <sheetName val="4.2공수추적_관리"/>
      <sheetName val="5.1결함분석_현황"/>
      <sheetName val="5.2결함분석_제거"/>
      <sheetName val="6.Risks"/>
      <sheetName val="7.실시내용 &amp; Issues"/>
      <sheetName val="8.Lessons"/>
      <sheetName val="99.1공수"/>
      <sheetName val="99.2결함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ormulae"/>
      <sheetName val="Log Form"/>
      <sheetName val="Data Input Sheet"/>
      <sheetName val="Certificate of Quality"/>
      <sheetName val="PPQA-M1"/>
      <sheetName val="PPQA-M2A"/>
      <sheetName val="PPQA-M2B"/>
      <sheetName val="PPQA-M2C"/>
      <sheetName val="PPQA-M3"/>
      <sheetName val="PPQA-M4"/>
      <sheetName val="QA Question Instructions"/>
      <sheetName val="OPF"/>
      <sheetName val="OPD"/>
      <sheetName val="OT"/>
      <sheetName val="Calc Sheet"/>
      <sheetName val="SP Summary"/>
      <sheetName val="Validations"/>
      <sheetName val="Defects"/>
      <sheetName val="Named Ranges"/>
      <sheetName val="Titles"/>
      <sheetName val="Change Control Log"/>
    </sheetNames>
    <sheetDataSet>
      <sheetData sheetId="0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LF &amp; EIF"/>
      <sheetName val="EI"/>
      <sheetName val="EQ"/>
      <sheetName val="EO"/>
      <sheetName val="FPA"/>
      <sheetName val="Package (In-House)"/>
      <sheetName val="In House"/>
      <sheetName val="VAF"/>
      <sheetName val="순수개발"/>
      <sheetName val="Macro상수지정"/>
      <sheetName val="Config"/>
      <sheetName val="Package (by ITSA)"/>
      <sheetName val="Dialog1"/>
      <sheetName val="Module1"/>
      <sheetName val="Module2"/>
      <sheetName val="영남_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pa_dev(dev)"/>
      <sheetName val="Data Vol"/>
    </sheetNames>
    <sheetDataSet>
      <sheetData sheetId="0" refreshError="1"/>
      <sheetData sheetId="1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pectionData"/>
      <sheetName val="이관Data"/>
      <sheetName val="이관Tracking"/>
      <sheetName val="InspectionTracking"/>
      <sheetName val="월별차트"/>
      <sheetName val="주별차트"/>
      <sheetName val="Criteri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4">
          <cell r="B4" t="str">
            <v>1월</v>
          </cell>
          <cell r="C4" t="str">
            <v>1주</v>
          </cell>
          <cell r="G4" t="str">
            <v>O</v>
          </cell>
        </row>
        <row r="5">
          <cell r="B5" t="str">
            <v>2월</v>
          </cell>
          <cell r="C5" t="str">
            <v>2주</v>
          </cell>
          <cell r="G5" t="str">
            <v>R</v>
          </cell>
        </row>
        <row r="6">
          <cell r="B6" t="str">
            <v>3월</v>
          </cell>
          <cell r="C6" t="str">
            <v>3주</v>
          </cell>
        </row>
        <row r="7">
          <cell r="B7" t="str">
            <v>4월</v>
          </cell>
          <cell r="C7" t="str">
            <v>4주</v>
          </cell>
        </row>
        <row r="8">
          <cell r="B8" t="str">
            <v>5월</v>
          </cell>
          <cell r="C8" t="str">
            <v>5주</v>
          </cell>
        </row>
        <row r="9">
          <cell r="B9" t="str">
            <v>6월</v>
          </cell>
        </row>
        <row r="10">
          <cell r="B10" t="str">
            <v>7월</v>
          </cell>
        </row>
        <row r="11">
          <cell r="B11" t="str">
            <v>8월</v>
          </cell>
        </row>
        <row r="12">
          <cell r="B12" t="str">
            <v>9월</v>
          </cell>
        </row>
        <row r="13">
          <cell r="B13" t="str">
            <v>10월</v>
          </cell>
        </row>
        <row r="14">
          <cell r="B14" t="str">
            <v>11월</v>
          </cell>
        </row>
        <row r="15">
          <cell r="B15" t="str">
            <v>12월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개정이력"/>
      <sheetName val="기본정보"/>
      <sheetName val="Data"/>
      <sheetName val="Transaction"/>
      <sheetName val="FPA_검증"/>
      <sheetName val="VAF"/>
      <sheetName val="공수견적"/>
      <sheetName val="비용산정"/>
      <sheetName val="품질항목"/>
      <sheetName val="CountingTip"/>
      <sheetName val="Macro상수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ormulae"/>
      <sheetName val="Log Form"/>
      <sheetName val="Data Input Sheet"/>
      <sheetName val="Certificate of Quality"/>
      <sheetName val="PPQA-M1"/>
      <sheetName val="PPQA-M2A"/>
      <sheetName val="PPQA-M2B"/>
      <sheetName val="PPQA-M2C"/>
      <sheetName val="PPQA-M3"/>
      <sheetName val="PPQA-M4"/>
      <sheetName val="QA Question Instructions"/>
      <sheetName val="RM"/>
      <sheetName val="PP"/>
      <sheetName val="PMC"/>
      <sheetName val="SAM"/>
      <sheetName val="MA"/>
      <sheetName val="CM"/>
      <sheetName val="RD"/>
      <sheetName val="TS"/>
      <sheetName val="PI"/>
      <sheetName val="VER"/>
      <sheetName val="VAL"/>
      <sheetName val="IPM"/>
      <sheetName val="RSKM"/>
      <sheetName val="DAR"/>
      <sheetName val="ISM"/>
      <sheetName val="Calc Sheet"/>
      <sheetName val="SP Summary"/>
      <sheetName val="Validations"/>
      <sheetName val="Defects"/>
      <sheetName val="Named Ranges"/>
      <sheetName val="Titles"/>
      <sheetName val="Change Control Log"/>
    </sheetNames>
    <sheetDataSet>
      <sheetData sheetId="0"/>
      <sheetData sheetId="1"/>
      <sheetData sheetId="2"/>
      <sheetData sheetId="3"/>
      <sheetData sheetId="4">
        <row r="11">
          <cell r="B11" t="str">
            <v xml:space="preserve">Plan </v>
          </cell>
        </row>
        <row r="14">
          <cell r="B14">
            <v>9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://www.cmsedi.or.kr/" TargetMode="External"/><Relationship Id="rId13" Type="http://schemas.openxmlformats.org/officeDocument/2006/relationships/hyperlink" Target="http://www.mobisign.or.kr/mobisign/index.do" TargetMode="External"/><Relationship Id="rId18" Type="http://schemas.openxmlformats.org/officeDocument/2006/relationships/hyperlink" Target="http://www.kftc.or.kr/kftc/main/EgovkftcMain.do" TargetMode="External"/><Relationship Id="rId3" Type="http://schemas.openxmlformats.org/officeDocument/2006/relationships/hyperlink" Target="http://www.yessign.or.kr/home/index.do" TargetMode="External"/><Relationship Id="rId21" Type="http://schemas.openxmlformats.org/officeDocument/2006/relationships/hyperlink" Target="http://www.billingone.or.kr/indexIE.jsp" TargetMode="External"/><Relationship Id="rId7" Type="http://schemas.openxmlformats.org/officeDocument/2006/relationships/hyperlink" Target="http://www.kftcvan.kr/" TargetMode="External"/><Relationship Id="rId12" Type="http://schemas.openxmlformats.org/officeDocument/2006/relationships/hyperlink" Target="http://www.rk.or.kr/" TargetMode="External"/><Relationship Id="rId17" Type="http://schemas.openxmlformats.org/officeDocument/2006/relationships/hyperlink" Target="http://www.exk.ktfc.or.kr/" TargetMode="External"/><Relationship Id="rId2" Type="http://schemas.openxmlformats.org/officeDocument/2006/relationships/hyperlink" Target="http://www.cardrotax.kr/index.giro" TargetMode="External"/><Relationship Id="rId16" Type="http://schemas.openxmlformats.org/officeDocument/2006/relationships/hyperlink" Target="http://www.knote.kr/" TargetMode="External"/><Relationship Id="rId20" Type="http://schemas.openxmlformats.org/officeDocument/2006/relationships/hyperlink" Target="http://onnuri.ktfc.or.kr/index.htm" TargetMode="External"/><Relationship Id="rId1" Type="http://schemas.openxmlformats.org/officeDocument/2006/relationships/hyperlink" Target="http://www.giro.kr/index.giro" TargetMode="External"/><Relationship Id="rId6" Type="http://schemas.openxmlformats.org/officeDocument/2006/relationships/hyperlink" Target="http://www.bankpay.or.kr/" TargetMode="External"/><Relationship Id="rId11" Type="http://schemas.openxmlformats.org/officeDocument/2006/relationships/hyperlink" Target="http://www.buycard.kr/" TargetMode="External"/><Relationship Id="rId24" Type="http://schemas.openxmlformats.org/officeDocument/2006/relationships/drawing" Target="../drawings/drawing3.xml"/><Relationship Id="rId5" Type="http://schemas.openxmlformats.org/officeDocument/2006/relationships/hyperlink" Target="http://www.kcash.co.kr/" TargetMode="External"/><Relationship Id="rId15" Type="http://schemas.openxmlformats.org/officeDocument/2006/relationships/hyperlink" Target="http://www.e-giro.giro.kr/" TargetMode="External"/><Relationship Id="rId23" Type="http://schemas.openxmlformats.org/officeDocument/2006/relationships/printerSettings" Target="../printerSettings/printerSettings5.bin"/><Relationship Id="rId10" Type="http://schemas.openxmlformats.org/officeDocument/2006/relationships/hyperlink" Target="http://www.u-note.kr/" TargetMode="External"/><Relationship Id="rId19" Type="http://schemas.openxmlformats.org/officeDocument/2006/relationships/hyperlink" Target="http://www.giro.or.kr/index.giro" TargetMode="External"/><Relationship Id="rId4" Type="http://schemas.openxmlformats.org/officeDocument/2006/relationships/hyperlink" Target="http://www.apt2you.com/" TargetMode="External"/><Relationship Id="rId9" Type="http://schemas.openxmlformats.org/officeDocument/2006/relationships/hyperlink" Target="http://www.trusbill.kr/MainForm.jsp" TargetMode="External"/><Relationship Id="rId14" Type="http://schemas.openxmlformats.org/officeDocument/2006/relationships/hyperlink" Target="http://www.narabill.kr/" TargetMode="External"/><Relationship Id="rId22" Type="http://schemas.openxmlformats.org/officeDocument/2006/relationships/hyperlink" Target="http://www.kftc.or.kr/kftc/data/EgovDataCopyrightInfo.d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8"/>
  <sheetViews>
    <sheetView showGridLines="0" view="pageBreakPreview" zoomScaleNormal="70" zoomScaleSheetLayoutView="100" workbookViewId="0">
      <selection activeCell="C9" sqref="C9"/>
    </sheetView>
  </sheetViews>
  <sheetFormatPr defaultColWidth="8.625" defaultRowHeight="15"/>
  <cols>
    <col min="1" max="1" width="0.5" style="128" customWidth="1"/>
    <col min="2" max="3" width="59.625" style="128" customWidth="1"/>
    <col min="4" max="4" width="8.625" style="128" customWidth="1"/>
    <col min="5" max="16384" width="8.625" style="128"/>
  </cols>
  <sheetData>
    <row r="1" spans="2:4" ht="6" customHeight="1"/>
    <row r="2" spans="2:4" s="111" customFormat="1" ht="168.75" customHeight="1">
      <c r="B2" s="110"/>
      <c r="C2" s="110"/>
    </row>
    <row r="3" spans="2:4" s="111" customFormat="1" ht="54.75" customHeight="1" thickBot="1">
      <c r="B3" s="637" t="s">
        <v>0</v>
      </c>
      <c r="C3" s="638"/>
    </row>
    <row r="4" spans="2:4" s="111" customFormat="1" ht="42.75" customHeight="1" thickTop="1">
      <c r="B4" s="639" t="s">
        <v>1</v>
      </c>
      <c r="C4" s="639"/>
    </row>
    <row r="5" spans="2:4" s="111" customFormat="1" ht="23.25" customHeight="1">
      <c r="B5" s="640"/>
      <c r="C5" s="640"/>
    </row>
    <row r="6" spans="2:4" ht="23.25" customHeight="1">
      <c r="B6" s="640" t="s">
        <v>2</v>
      </c>
      <c r="C6" s="640"/>
      <c r="D6" s="111"/>
    </row>
    <row r="7" spans="2:4" ht="3.75" customHeight="1">
      <c r="C7" s="129"/>
      <c r="D7" s="129"/>
    </row>
    <row r="8" spans="2:4" ht="23.25" customHeight="1">
      <c r="C8" s="130"/>
    </row>
    <row r="9" spans="2:4" ht="23.25" customHeight="1">
      <c r="C9" s="131" t="s">
        <v>3</v>
      </c>
    </row>
    <row r="10" spans="2:4" ht="23.25" customHeight="1"/>
    <row r="11" spans="2:4" ht="13.5" customHeight="1"/>
    <row r="12" spans="2:4" ht="23.25" customHeight="1"/>
    <row r="13" spans="2:4" ht="23.25" customHeight="1"/>
    <row r="14" spans="2:4" ht="23.25" customHeight="1">
      <c r="B14" s="132"/>
      <c r="C14" s="132"/>
    </row>
    <row r="15" spans="2:4" ht="9.75" customHeight="1"/>
    <row r="16" spans="2:4" ht="15.75">
      <c r="B16" s="641"/>
      <c r="C16" s="641"/>
    </row>
    <row r="18" spans="2:2">
      <c r="B18" s="133"/>
    </row>
  </sheetData>
  <mergeCells count="5">
    <mergeCell ref="B3:C3"/>
    <mergeCell ref="B4:C4"/>
    <mergeCell ref="B5:C5"/>
    <mergeCell ref="B6:C6"/>
    <mergeCell ref="B16:C16"/>
  </mergeCells>
  <phoneticPr fontId="1" type="noConversion"/>
  <printOptions horizontalCentered="1"/>
  <pageMargins left="0.39370078740157483" right="0.39370078740157483" top="0.55118110236220474" bottom="0.55118110236220474" header="0.31496062992125984" footer="0.31496062992125984"/>
  <pageSetup paperSize="9" orientation="landscape" r:id="rId1"/>
  <headerFooter differentFirst="1">
    <firstFooter>&amp;L&amp;8&amp;F&amp;R&amp;8&amp;D  &amp;T</first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5"/>
  <sheetViews>
    <sheetView showGridLines="0" view="pageBreakPreview" zoomScaleNormal="100" zoomScaleSheetLayoutView="100" workbookViewId="0">
      <selection activeCell="D13" sqref="D13"/>
    </sheetView>
  </sheetViews>
  <sheetFormatPr defaultColWidth="8.625" defaultRowHeight="15"/>
  <cols>
    <col min="1" max="1" width="0.5" style="111" customWidth="1"/>
    <col min="2" max="2" width="9.5" style="110" customWidth="1"/>
    <col min="3" max="3" width="11.75" style="110" customWidth="1"/>
    <col min="4" max="4" width="76.5" style="110" customWidth="1"/>
    <col min="5" max="5" width="10.625" style="110" customWidth="1"/>
    <col min="6" max="6" width="16.25" style="110" customWidth="1"/>
    <col min="7" max="7" width="5.75" style="111" customWidth="1"/>
    <col min="8" max="8" width="8.625" style="111" customWidth="1"/>
    <col min="9" max="16384" width="8.625" style="111"/>
  </cols>
  <sheetData>
    <row r="1" spans="2:6" ht="6.6" customHeight="1"/>
    <row r="2" spans="2:6" s="115" customFormat="1" ht="30" customHeight="1" thickBot="1">
      <c r="B2" s="112" t="s">
        <v>4</v>
      </c>
      <c r="C2" s="113"/>
      <c r="D2" s="114"/>
      <c r="E2" s="642" t="s">
        <v>5</v>
      </c>
      <c r="F2" s="643"/>
    </row>
    <row r="3" spans="2:6" s="118" customFormat="1" ht="18.75" customHeight="1">
      <c r="B3" s="116"/>
      <c r="C3" s="116"/>
      <c r="D3" s="116"/>
      <c r="E3" s="116"/>
      <c r="F3" s="117"/>
    </row>
    <row r="4" spans="2:6" s="118" customFormat="1" ht="21.75" customHeight="1">
      <c r="B4" s="644" t="s">
        <v>6</v>
      </c>
      <c r="C4" s="644"/>
      <c r="D4" s="644"/>
      <c r="E4" s="644"/>
      <c r="F4" s="644"/>
    </row>
    <row r="5" spans="2:6" s="118" customFormat="1" ht="9.6" customHeight="1">
      <c r="B5" s="119"/>
      <c r="C5" s="119"/>
      <c r="D5" s="119"/>
      <c r="E5" s="119"/>
      <c r="F5" s="119"/>
    </row>
    <row r="6" spans="2:6" ht="23.25" customHeight="1">
      <c r="B6" s="120" t="s">
        <v>7</v>
      </c>
      <c r="C6" s="120" t="s">
        <v>8</v>
      </c>
      <c r="D6" s="120" t="s">
        <v>9</v>
      </c>
      <c r="E6" s="120" t="s">
        <v>10</v>
      </c>
      <c r="F6" s="121" t="s">
        <v>11</v>
      </c>
    </row>
    <row r="7" spans="2:6" ht="21" customHeight="1">
      <c r="B7" s="122">
        <v>0.1</v>
      </c>
      <c r="C7" s="123">
        <v>44682</v>
      </c>
      <c r="D7" s="124" t="s">
        <v>12</v>
      </c>
      <c r="E7" s="125" t="s">
        <v>13</v>
      </c>
      <c r="F7" s="126"/>
    </row>
    <row r="8" spans="2:6" ht="21" customHeight="1">
      <c r="B8" s="122">
        <v>0.6</v>
      </c>
      <c r="C8" s="123">
        <v>44684</v>
      </c>
      <c r="D8" s="124" t="s">
        <v>14</v>
      </c>
      <c r="E8" s="125" t="s">
        <v>13</v>
      </c>
      <c r="F8" s="126"/>
    </row>
    <row r="9" spans="2:6" ht="21" customHeight="1">
      <c r="B9" s="122">
        <v>0.7</v>
      </c>
      <c r="C9" s="123">
        <v>44690</v>
      </c>
      <c r="D9" s="124" t="s">
        <v>15</v>
      </c>
      <c r="E9" s="125" t="s">
        <v>13</v>
      </c>
      <c r="F9" s="127"/>
    </row>
    <row r="10" spans="2:6" ht="21" customHeight="1">
      <c r="B10" s="122">
        <v>0.7</v>
      </c>
      <c r="C10" s="123">
        <v>44699</v>
      </c>
      <c r="D10" s="124" t="s">
        <v>16</v>
      </c>
      <c r="E10" s="125" t="s">
        <v>13</v>
      </c>
      <c r="F10" s="127"/>
    </row>
    <row r="11" spans="2:6" ht="21" customHeight="1">
      <c r="B11" s="122">
        <v>1</v>
      </c>
      <c r="C11" s="123">
        <v>44714</v>
      </c>
      <c r="D11" s="124" t="s">
        <v>17</v>
      </c>
      <c r="E11" s="125" t="s">
        <v>18</v>
      </c>
      <c r="F11" s="127"/>
    </row>
    <row r="12" spans="2:6" ht="21" customHeight="1">
      <c r="B12" s="122">
        <v>1</v>
      </c>
      <c r="C12" s="123">
        <v>44820</v>
      </c>
      <c r="D12" s="124" t="s">
        <v>19</v>
      </c>
      <c r="E12" s="125" t="s">
        <v>20</v>
      </c>
      <c r="F12" s="127"/>
    </row>
    <row r="13" spans="2:6" ht="21" customHeight="1">
      <c r="B13" s="122"/>
      <c r="C13" s="125"/>
      <c r="D13" s="124"/>
      <c r="E13" s="125"/>
      <c r="F13" s="127"/>
    </row>
    <row r="14" spans="2:6" ht="21" customHeight="1">
      <c r="B14" s="122"/>
      <c r="C14" s="125"/>
      <c r="D14" s="124"/>
      <c r="E14" s="125"/>
      <c r="F14" s="127"/>
    </row>
    <row r="15" spans="2:6" ht="21" customHeight="1">
      <c r="B15" s="122"/>
      <c r="C15" s="125"/>
      <c r="D15" s="124"/>
      <c r="E15" s="125"/>
      <c r="F15" s="127"/>
    </row>
    <row r="16" spans="2:6" ht="21" customHeight="1">
      <c r="B16" s="122"/>
      <c r="C16" s="125"/>
      <c r="D16" s="124"/>
      <c r="E16" s="125"/>
      <c r="F16" s="127"/>
    </row>
    <row r="17" spans="2:6" ht="21" customHeight="1">
      <c r="B17" s="122"/>
      <c r="C17" s="125"/>
      <c r="D17" s="124"/>
      <c r="E17" s="125"/>
      <c r="F17" s="127"/>
    </row>
    <row r="18" spans="2:6" ht="21" customHeight="1">
      <c r="B18" s="122"/>
      <c r="C18" s="125"/>
      <c r="D18" s="124"/>
      <c r="E18" s="125"/>
      <c r="F18" s="127"/>
    </row>
    <row r="19" spans="2:6" ht="21" customHeight="1">
      <c r="B19" s="122"/>
      <c r="C19" s="125"/>
      <c r="D19" s="124"/>
      <c r="E19" s="125"/>
      <c r="F19" s="127"/>
    </row>
    <row r="20" spans="2:6" ht="21" customHeight="1">
      <c r="B20" s="122"/>
      <c r="C20" s="125"/>
      <c r="D20" s="124"/>
      <c r="E20" s="125"/>
      <c r="F20" s="127"/>
    </row>
    <row r="21" spans="2:6" ht="21" customHeight="1">
      <c r="B21" s="122"/>
      <c r="C21" s="125"/>
      <c r="D21" s="124"/>
      <c r="E21" s="125"/>
      <c r="F21" s="127"/>
    </row>
    <row r="22" spans="2:6" ht="21" customHeight="1">
      <c r="B22" s="122"/>
      <c r="C22" s="125"/>
      <c r="D22" s="124"/>
      <c r="E22" s="125"/>
      <c r="F22" s="127"/>
    </row>
    <row r="23" spans="2:6" ht="21" customHeight="1">
      <c r="B23" s="122"/>
      <c r="C23" s="125"/>
      <c r="D23" s="124"/>
      <c r="E23" s="125"/>
      <c r="F23" s="127"/>
    </row>
    <row r="24" spans="2:6" ht="21" customHeight="1">
      <c r="B24" s="122"/>
      <c r="C24" s="125"/>
      <c r="D24" s="124"/>
      <c r="E24" s="125"/>
      <c r="F24" s="127"/>
    </row>
    <row r="25" spans="2:6" ht="21" customHeight="1">
      <c r="B25" s="122"/>
      <c r="C25" s="125"/>
      <c r="D25" s="124"/>
      <c r="E25" s="125"/>
      <c r="F25" s="127"/>
    </row>
  </sheetData>
  <mergeCells count="2">
    <mergeCell ref="E2:F2"/>
    <mergeCell ref="B4:F4"/>
  </mergeCells>
  <phoneticPr fontId="1" type="noConversion"/>
  <printOptions horizontalCentered="1"/>
  <pageMargins left="0.23622047244094491" right="0.23622047244094491" top="0.51181102362204722" bottom="0.51181102362204722" header="0.31496062992125984" footer="0.19685039370078741"/>
  <pageSetup paperSize="9" orientation="landscape" r:id="rId1"/>
  <headerFooter>
    <oddFooter>&amp;L&amp;7&amp;F&amp;R&amp;7&amp;D 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392"/>
  <sheetViews>
    <sheetView tabSelected="1" zoomScaleNormal="100" workbookViewId="0">
      <pane xSplit="1" ySplit="5" topLeftCell="B146" activePane="bottomRight" state="frozen"/>
      <selection pane="topRight"/>
      <selection pane="bottomLeft"/>
      <selection pane="bottomRight" activeCell="AQ167" sqref="AQ167"/>
    </sheetView>
  </sheetViews>
  <sheetFormatPr defaultRowHeight="16.5"/>
  <cols>
    <col min="1" max="1" width="4.375" customWidth="1"/>
    <col min="2" max="2" width="38.25" bestFit="1" customWidth="1"/>
    <col min="3" max="3" width="5" style="234" bestFit="1" customWidth="1"/>
    <col min="4" max="4" width="23.625" style="109" bestFit="1" customWidth="1"/>
    <col min="5" max="5" width="3.25" style="234" bestFit="1" customWidth="1"/>
    <col min="6" max="6" width="28.625" bestFit="1" customWidth="1"/>
    <col min="7" max="7" width="3.875" style="315" bestFit="1" customWidth="1"/>
    <col min="8" max="8" width="28.625" customWidth="1"/>
    <col min="9" max="9" width="4.5" style="315" customWidth="1"/>
    <col min="10" max="10" width="13" style="329" bestFit="1" customWidth="1"/>
    <col min="11" max="11" width="25.875" bestFit="1" customWidth="1"/>
    <col min="12" max="12" width="10.875" hidden="1" customWidth="1"/>
    <col min="13" max="13" width="9.875" hidden="1" customWidth="1"/>
    <col min="14" max="14" width="9" hidden="1" customWidth="1"/>
    <col min="15" max="15" width="13.375" hidden="1" customWidth="1"/>
    <col min="16" max="16" width="20.75" hidden="1" customWidth="1"/>
    <col min="17" max="18" width="9" hidden="1" customWidth="1"/>
    <col min="19" max="35" width="8.75" hidden="1" customWidth="1"/>
    <col min="36" max="36" width="24.375" hidden="1" customWidth="1"/>
    <col min="37" max="37" width="37.625" style="136" hidden="1" customWidth="1"/>
    <col min="38" max="38" width="18.875" hidden="1" customWidth="1"/>
    <col min="39" max="39" width="30.5" bestFit="1" customWidth="1"/>
    <col min="40" max="40" width="49.375" bestFit="1" customWidth="1"/>
    <col min="41" max="41" width="13.5" style="234" bestFit="1" customWidth="1"/>
    <col min="42" max="42" width="12" style="234" bestFit="1" customWidth="1"/>
    <col min="43" max="43" width="75.5" style="54" bestFit="1" customWidth="1"/>
  </cols>
  <sheetData>
    <row r="1" spans="1:43" s="11" customFormat="1" ht="15" customHeight="1">
      <c r="B1" s="97" t="s">
        <v>21</v>
      </c>
      <c r="C1" s="285"/>
      <c r="D1" s="97" t="s">
        <v>22</v>
      </c>
      <c r="E1" s="285"/>
      <c r="F1" s="98" t="s">
        <v>23</v>
      </c>
      <c r="G1" s="312"/>
      <c r="H1" s="98"/>
      <c r="I1" s="312"/>
      <c r="J1" s="325"/>
      <c r="K1" s="84"/>
      <c r="L1" s="12"/>
      <c r="M1" s="12"/>
      <c r="N1" s="12"/>
      <c r="O1" s="12"/>
      <c r="P1" s="12"/>
      <c r="Q1" s="12"/>
      <c r="R1" s="12"/>
      <c r="S1" s="92"/>
      <c r="T1" s="92"/>
      <c r="U1" s="92"/>
      <c r="V1" s="91"/>
      <c r="W1" s="92"/>
      <c r="X1" s="92"/>
      <c r="Y1" s="92"/>
      <c r="Z1" s="91"/>
      <c r="AA1" s="92"/>
      <c r="AB1" s="92"/>
      <c r="AC1" s="92"/>
      <c r="AD1" s="91"/>
      <c r="AE1" s="92"/>
      <c r="AF1" s="92"/>
      <c r="AG1" s="92"/>
      <c r="AH1" s="91"/>
      <c r="AI1" s="91"/>
      <c r="AJ1" s="91"/>
      <c r="AK1" s="135"/>
      <c r="AO1" s="12"/>
      <c r="AP1" s="12"/>
      <c r="AQ1" s="90"/>
    </row>
    <row r="2" spans="1:43" s="11" customFormat="1" ht="29.25" customHeight="1">
      <c r="B2" s="716" t="s">
        <v>24</v>
      </c>
      <c r="C2" s="716"/>
      <c r="D2" s="717"/>
      <c r="E2" s="717"/>
      <c r="F2" s="717"/>
      <c r="G2" s="717"/>
      <c r="H2" s="717"/>
      <c r="I2" s="313"/>
      <c r="J2" s="325"/>
      <c r="K2" s="84"/>
      <c r="L2" s="12"/>
      <c r="M2" s="12"/>
      <c r="N2" s="12"/>
      <c r="O2" s="12"/>
      <c r="P2" s="12"/>
      <c r="Q2" s="12"/>
      <c r="R2" s="12"/>
      <c r="S2" s="92"/>
      <c r="T2" s="92"/>
      <c r="U2" s="92"/>
      <c r="V2" s="91"/>
      <c r="W2" s="92"/>
      <c r="X2" s="92"/>
      <c r="Y2" s="92"/>
      <c r="Z2" s="91"/>
      <c r="AA2" s="92"/>
      <c r="AB2" s="92"/>
      <c r="AC2" s="92"/>
      <c r="AD2" s="91"/>
      <c r="AE2" s="92"/>
      <c r="AF2" s="92"/>
      <c r="AG2" s="92"/>
      <c r="AH2" s="91"/>
      <c r="AI2" s="91"/>
      <c r="AJ2" s="91"/>
      <c r="AK2" s="135"/>
      <c r="AO2" s="12"/>
      <c r="AP2" s="12"/>
      <c r="AQ2" s="90"/>
    </row>
    <row r="3" spans="1:43" s="11" customFormat="1" ht="15" customHeight="1" thickBot="1">
      <c r="B3" s="93"/>
      <c r="C3" s="12"/>
      <c r="D3" s="93"/>
      <c r="E3" s="12"/>
      <c r="G3" s="302"/>
      <c r="I3" s="302"/>
      <c r="J3" s="325"/>
      <c r="K3" s="84"/>
      <c r="L3" s="12"/>
      <c r="M3" s="12"/>
      <c r="N3" s="12"/>
      <c r="O3" s="12"/>
      <c r="P3" s="12"/>
      <c r="Q3" s="12"/>
      <c r="R3" s="12"/>
      <c r="S3" s="92"/>
      <c r="T3" s="92"/>
      <c r="U3" s="92"/>
      <c r="V3" s="91"/>
      <c r="W3" s="92"/>
      <c r="X3" s="92"/>
      <c r="Y3" s="92"/>
      <c r="Z3" s="91"/>
      <c r="AA3" s="92"/>
      <c r="AB3" s="92"/>
      <c r="AC3" s="92"/>
      <c r="AD3" s="91"/>
      <c r="AE3" s="92"/>
      <c r="AF3" s="92"/>
      <c r="AG3" s="92"/>
      <c r="AH3" s="91"/>
      <c r="AI3" s="91"/>
      <c r="AJ3" s="91"/>
      <c r="AK3" s="135"/>
      <c r="AO3" s="12"/>
      <c r="AP3" s="12"/>
      <c r="AQ3" s="90"/>
    </row>
    <row r="4" spans="1:43" s="11" customFormat="1" ht="15" customHeight="1">
      <c r="B4" s="718" t="s">
        <v>25</v>
      </c>
      <c r="C4" s="319"/>
      <c r="D4" s="720" t="s">
        <v>26</v>
      </c>
      <c r="E4" s="339"/>
      <c r="F4" s="674" t="s">
        <v>27</v>
      </c>
      <c r="G4" s="294"/>
      <c r="H4" s="674" t="s">
        <v>618</v>
      </c>
      <c r="I4" s="308"/>
      <c r="J4" s="678" t="s">
        <v>621</v>
      </c>
      <c r="K4" s="676" t="s">
        <v>29</v>
      </c>
      <c r="L4" s="676" t="s">
        <v>30</v>
      </c>
      <c r="M4" s="676" t="s">
        <v>31</v>
      </c>
      <c r="N4" s="676" t="s">
        <v>32</v>
      </c>
      <c r="O4" s="676" t="s">
        <v>33</v>
      </c>
      <c r="P4" s="676" t="s">
        <v>34</v>
      </c>
      <c r="Q4" s="676" t="s">
        <v>35</v>
      </c>
      <c r="R4" s="676" t="s">
        <v>36</v>
      </c>
      <c r="S4" s="713" t="s">
        <v>37</v>
      </c>
      <c r="T4" s="713"/>
      <c r="U4" s="713"/>
      <c r="V4" s="713"/>
      <c r="W4" s="714" t="s">
        <v>38</v>
      </c>
      <c r="X4" s="714"/>
      <c r="Y4" s="714"/>
      <c r="Z4" s="714"/>
      <c r="AA4" s="725" t="s">
        <v>39</v>
      </c>
      <c r="AB4" s="725"/>
      <c r="AC4" s="725"/>
      <c r="AD4" s="725"/>
      <c r="AE4" s="726" t="s">
        <v>40</v>
      </c>
      <c r="AF4" s="727"/>
      <c r="AG4" s="727"/>
      <c r="AH4" s="728"/>
      <c r="AI4" s="676" t="s">
        <v>41</v>
      </c>
      <c r="AJ4" s="676" t="s">
        <v>42</v>
      </c>
      <c r="AK4" s="723" t="s">
        <v>43</v>
      </c>
      <c r="AL4" s="710" t="s">
        <v>44</v>
      </c>
      <c r="AM4" s="676" t="s">
        <v>619</v>
      </c>
      <c r="AN4" s="669" t="s">
        <v>604</v>
      </c>
      <c r="AO4" s="669" t="s">
        <v>686</v>
      </c>
      <c r="AP4" s="669" t="s">
        <v>672</v>
      </c>
      <c r="AQ4" s="710" t="s">
        <v>45</v>
      </c>
    </row>
    <row r="5" spans="1:43" s="90" customFormat="1" ht="17.100000000000001" customHeight="1" thickBot="1">
      <c r="B5" s="719"/>
      <c r="C5" s="320"/>
      <c r="D5" s="721"/>
      <c r="E5" s="340"/>
      <c r="F5" s="722"/>
      <c r="G5" s="295"/>
      <c r="H5" s="675"/>
      <c r="I5" s="309"/>
      <c r="J5" s="679"/>
      <c r="K5" s="677"/>
      <c r="L5" s="677"/>
      <c r="M5" s="677"/>
      <c r="N5" s="677"/>
      <c r="O5" s="677"/>
      <c r="P5" s="677"/>
      <c r="Q5" s="677"/>
      <c r="R5" s="677"/>
      <c r="S5" s="140" t="s">
        <v>46</v>
      </c>
      <c r="T5" s="141" t="s">
        <v>47</v>
      </c>
      <c r="U5" s="141" t="s">
        <v>48</v>
      </c>
      <c r="V5" s="142" t="s">
        <v>49</v>
      </c>
      <c r="W5" s="143" t="s">
        <v>46</v>
      </c>
      <c r="X5" s="143" t="s">
        <v>47</v>
      </c>
      <c r="Y5" s="143" t="s">
        <v>50</v>
      </c>
      <c r="Z5" s="144" t="s">
        <v>49</v>
      </c>
      <c r="AA5" s="145" t="s">
        <v>51</v>
      </c>
      <c r="AB5" s="145" t="s">
        <v>52</v>
      </c>
      <c r="AC5" s="145" t="s">
        <v>50</v>
      </c>
      <c r="AD5" s="146" t="s">
        <v>49</v>
      </c>
      <c r="AE5" s="147" t="s">
        <v>51</v>
      </c>
      <c r="AF5" s="147" t="s">
        <v>52</v>
      </c>
      <c r="AG5" s="147" t="s">
        <v>50</v>
      </c>
      <c r="AH5" s="148" t="s">
        <v>49</v>
      </c>
      <c r="AI5" s="677"/>
      <c r="AJ5" s="677"/>
      <c r="AK5" s="724"/>
      <c r="AL5" s="711"/>
      <c r="AM5" s="677"/>
      <c r="AN5" s="670"/>
      <c r="AO5" s="670"/>
      <c r="AP5" s="670"/>
      <c r="AQ5" s="711"/>
    </row>
    <row r="6" spans="1:43" s="54" customFormat="1" ht="24" customHeight="1" thickBot="1">
      <c r="A6" s="90"/>
      <c r="B6" s="671" t="s">
        <v>752</v>
      </c>
      <c r="C6" s="360" t="s">
        <v>766</v>
      </c>
      <c r="D6" s="361" t="s">
        <v>697</v>
      </c>
      <c r="E6" s="367" t="s">
        <v>713</v>
      </c>
      <c r="F6" s="361"/>
      <c r="G6" s="362" t="s">
        <v>721</v>
      </c>
      <c r="H6" s="361"/>
      <c r="I6" s="363" t="s">
        <v>700</v>
      </c>
      <c r="J6" s="364" t="str">
        <f xml:space="preserve"> "AP_" &amp; C6 &amp; E6 &amp; G6 &amp; I6</f>
        <v>AP_ACT가LG00</v>
      </c>
      <c r="K6" s="361" t="s">
        <v>53</v>
      </c>
      <c r="L6" s="150"/>
      <c r="M6" s="151"/>
      <c r="N6" s="152"/>
      <c r="O6" s="151"/>
      <c r="P6" s="153"/>
      <c r="Q6" s="151"/>
      <c r="R6" s="151"/>
      <c r="S6" s="154"/>
      <c r="T6" s="154"/>
      <c r="U6" s="154"/>
      <c r="V6" s="155"/>
      <c r="W6" s="154"/>
      <c r="X6" s="154"/>
      <c r="Y6" s="154"/>
      <c r="Z6" s="156"/>
      <c r="AA6" s="154"/>
      <c r="AB6" s="154"/>
      <c r="AC6" s="154"/>
      <c r="AD6" s="156"/>
      <c r="AE6" s="154"/>
      <c r="AF6" s="154"/>
      <c r="AG6" s="154"/>
      <c r="AH6" s="156"/>
      <c r="AI6" s="156"/>
      <c r="AJ6" s="157"/>
      <c r="AK6" s="175"/>
      <c r="AL6" s="158"/>
      <c r="AM6" s="361"/>
      <c r="AN6" s="384"/>
      <c r="AO6" s="385" t="s">
        <v>687</v>
      </c>
      <c r="AP6" s="386" t="s">
        <v>673</v>
      </c>
      <c r="AQ6" s="213"/>
    </row>
    <row r="7" spans="1:43" s="54" customFormat="1" ht="24" customHeight="1" thickBot="1">
      <c r="A7" s="90"/>
      <c r="B7" s="672"/>
      <c r="C7" s="360" t="s">
        <v>794</v>
      </c>
      <c r="D7" s="361" t="s">
        <v>795</v>
      </c>
      <c r="E7" s="367" t="s">
        <v>796</v>
      </c>
      <c r="F7" s="361"/>
      <c r="G7" s="362" t="s">
        <v>797</v>
      </c>
      <c r="H7" s="361"/>
      <c r="I7" s="363" t="s">
        <v>798</v>
      </c>
      <c r="J7" s="364" t="str">
        <f xml:space="preserve"> "AP_" &amp; C7 &amp; E7 &amp; G7 &amp; I7</f>
        <v>AP_ACT가UP00</v>
      </c>
      <c r="K7" s="361" t="s">
        <v>799</v>
      </c>
      <c r="L7" s="150"/>
      <c r="M7" s="151"/>
      <c r="N7" s="152"/>
      <c r="O7" s="151"/>
      <c r="P7" s="153"/>
      <c r="Q7" s="151"/>
      <c r="R7" s="151"/>
      <c r="S7" s="154"/>
      <c r="T7" s="154"/>
      <c r="U7" s="154"/>
      <c r="V7" s="155"/>
      <c r="W7" s="154"/>
      <c r="X7" s="154"/>
      <c r="Y7" s="154"/>
      <c r="Z7" s="156"/>
      <c r="AA7" s="154"/>
      <c r="AB7" s="154"/>
      <c r="AC7" s="154"/>
      <c r="AD7" s="156"/>
      <c r="AE7" s="154"/>
      <c r="AF7" s="154"/>
      <c r="AG7" s="154"/>
      <c r="AH7" s="156"/>
      <c r="AI7" s="156"/>
      <c r="AJ7" s="157"/>
      <c r="AK7" s="175"/>
      <c r="AL7" s="158"/>
      <c r="AM7" s="387"/>
      <c r="AN7" s="384"/>
      <c r="AO7" s="385" t="s">
        <v>687</v>
      </c>
      <c r="AP7" s="386" t="s">
        <v>673</v>
      </c>
      <c r="AQ7" s="213"/>
    </row>
    <row r="8" spans="1:43" s="54" customFormat="1" ht="19.5" customHeight="1" thickBot="1">
      <c r="A8" s="90"/>
      <c r="B8" s="672"/>
      <c r="C8" s="360" t="s">
        <v>766</v>
      </c>
      <c r="D8" s="361" t="s">
        <v>787</v>
      </c>
      <c r="E8" s="367" t="s">
        <v>713</v>
      </c>
      <c r="F8" s="361"/>
      <c r="G8" s="362" t="s">
        <v>725</v>
      </c>
      <c r="H8" s="361"/>
      <c r="I8" s="363" t="s">
        <v>694</v>
      </c>
      <c r="J8" s="364" t="str">
        <f xml:space="preserve"> "AP_" &amp; C8 &amp; E8 &amp; G8 &amp; I8</f>
        <v>AP_ACT가UP01</v>
      </c>
      <c r="K8" s="361" t="s">
        <v>787</v>
      </c>
      <c r="L8" s="150"/>
      <c r="M8" s="151"/>
      <c r="N8" s="152"/>
      <c r="O8" s="151"/>
      <c r="P8" s="153"/>
      <c r="Q8" s="151"/>
      <c r="R8" s="151"/>
      <c r="S8" s="154"/>
      <c r="T8" s="154"/>
      <c r="U8" s="154"/>
      <c r="V8" s="155"/>
      <c r="W8" s="154"/>
      <c r="X8" s="154"/>
      <c r="Y8" s="154"/>
      <c r="Z8" s="156"/>
      <c r="AA8" s="154"/>
      <c r="AB8" s="154"/>
      <c r="AC8" s="154"/>
      <c r="AD8" s="156"/>
      <c r="AE8" s="154"/>
      <c r="AF8" s="154"/>
      <c r="AG8" s="154"/>
      <c r="AH8" s="156"/>
      <c r="AI8" s="156"/>
      <c r="AJ8" s="157"/>
      <c r="AK8" s="175"/>
      <c r="AL8" s="158"/>
      <c r="AM8" s="361"/>
      <c r="AN8" s="384"/>
      <c r="AO8" s="385" t="s">
        <v>687</v>
      </c>
      <c r="AP8" s="386" t="s">
        <v>673</v>
      </c>
      <c r="AQ8" s="213"/>
    </row>
    <row r="9" spans="1:43" s="134" customFormat="1" ht="18" customHeight="1" thickBot="1">
      <c r="B9" s="672"/>
      <c r="C9" s="360" t="s">
        <v>766</v>
      </c>
      <c r="D9" s="361" t="s">
        <v>788</v>
      </c>
      <c r="E9" s="367" t="s">
        <v>713</v>
      </c>
      <c r="F9" s="365"/>
      <c r="G9" s="363" t="s">
        <v>786</v>
      </c>
      <c r="H9" s="365"/>
      <c r="I9" s="363" t="s">
        <v>792</v>
      </c>
      <c r="J9" s="364" t="str">
        <f xml:space="preserve"> "AP_" &amp; C9 &amp; E9 &amp; G9 &amp; I9</f>
        <v>AP_ACT가VW00</v>
      </c>
      <c r="K9" s="361" t="s">
        <v>788</v>
      </c>
      <c r="L9" s="160"/>
      <c r="M9" s="161"/>
      <c r="N9" s="161"/>
      <c r="O9" s="161"/>
      <c r="P9" s="160"/>
      <c r="Q9" s="161"/>
      <c r="R9" s="177"/>
      <c r="S9" s="162"/>
      <c r="T9" s="162"/>
      <c r="U9" s="162"/>
      <c r="V9" s="163"/>
      <c r="W9" s="162"/>
      <c r="X9" s="162"/>
      <c r="Y9" s="162"/>
      <c r="Z9" s="164"/>
      <c r="AA9" s="162"/>
      <c r="AB9" s="162"/>
      <c r="AC9" s="162"/>
      <c r="AD9" s="164"/>
      <c r="AE9" s="162"/>
      <c r="AF9" s="162"/>
      <c r="AG9" s="162"/>
      <c r="AH9" s="164"/>
      <c r="AI9" s="164"/>
      <c r="AJ9" s="165"/>
      <c r="AK9" s="175"/>
      <c r="AL9" s="166"/>
      <c r="AM9" s="365"/>
      <c r="AN9" s="388"/>
      <c r="AO9" s="385" t="s">
        <v>687</v>
      </c>
      <c r="AP9" s="386" t="s">
        <v>673</v>
      </c>
      <c r="AQ9" s="159"/>
    </row>
    <row r="10" spans="1:43" s="134" customFormat="1" ht="18" customHeight="1" thickBot="1">
      <c r="B10" s="673"/>
      <c r="C10" s="360" t="s">
        <v>790</v>
      </c>
      <c r="D10" s="361" t="s">
        <v>791</v>
      </c>
      <c r="E10" s="367" t="s">
        <v>713</v>
      </c>
      <c r="F10" s="365"/>
      <c r="G10" s="363" t="s">
        <v>786</v>
      </c>
      <c r="H10" s="365"/>
      <c r="I10" s="363" t="s">
        <v>793</v>
      </c>
      <c r="J10" s="364" t="str">
        <f t="shared" ref="J10:J147" si="0" xml:space="preserve"> "AP_" &amp; C10 &amp; E10 &amp; G10 &amp; I10</f>
        <v>AP_ACT가VW01</v>
      </c>
      <c r="K10" s="361" t="s">
        <v>791</v>
      </c>
      <c r="L10" s="160"/>
      <c r="M10" s="161"/>
      <c r="N10" s="161"/>
      <c r="O10" s="161"/>
      <c r="P10" s="160"/>
      <c r="Q10" s="161"/>
      <c r="R10" s="177"/>
      <c r="S10" s="162"/>
      <c r="T10" s="162"/>
      <c r="U10" s="162"/>
      <c r="V10" s="163"/>
      <c r="W10" s="162"/>
      <c r="X10" s="162"/>
      <c r="Y10" s="162"/>
      <c r="Z10" s="164"/>
      <c r="AA10" s="162"/>
      <c r="AB10" s="162"/>
      <c r="AC10" s="162"/>
      <c r="AD10" s="164"/>
      <c r="AE10" s="162"/>
      <c r="AF10" s="162"/>
      <c r="AG10" s="162"/>
      <c r="AH10" s="164"/>
      <c r="AI10" s="164"/>
      <c r="AJ10" s="165"/>
      <c r="AK10" s="175"/>
      <c r="AL10" s="166"/>
      <c r="AM10" s="365"/>
      <c r="AN10" s="388"/>
      <c r="AO10" s="385" t="s">
        <v>687</v>
      </c>
      <c r="AP10" s="386" t="s">
        <v>673</v>
      </c>
      <c r="AQ10" s="159"/>
    </row>
    <row r="11" spans="1:43" s="54" customFormat="1" ht="18" customHeight="1" thickBot="1">
      <c r="A11" s="85"/>
      <c r="B11" s="284" t="s">
        <v>753</v>
      </c>
      <c r="C11" s="230" t="s">
        <v>750</v>
      </c>
      <c r="D11" s="168"/>
      <c r="E11" s="279" t="s">
        <v>714</v>
      </c>
      <c r="F11" s="168"/>
      <c r="G11" s="279" t="s">
        <v>726</v>
      </c>
      <c r="H11" s="139"/>
      <c r="I11" s="279" t="s">
        <v>743</v>
      </c>
      <c r="J11" s="338" t="str">
        <f t="shared" si="0"/>
        <v>AP_MAI가VW00</v>
      </c>
      <c r="K11" s="149" t="s">
        <v>654</v>
      </c>
      <c r="L11" s="150"/>
      <c r="M11" s="151"/>
      <c r="N11" s="152"/>
      <c r="O11" s="151"/>
      <c r="P11" s="153"/>
      <c r="Q11" s="151"/>
      <c r="R11" s="178"/>
      <c r="S11" s="154"/>
      <c r="T11" s="154"/>
      <c r="U11" s="154"/>
      <c r="V11" s="156"/>
      <c r="W11" s="154"/>
      <c r="X11" s="154"/>
      <c r="Y11" s="154"/>
      <c r="Z11" s="156"/>
      <c r="AA11" s="154"/>
      <c r="AB11" s="154"/>
      <c r="AC11" s="154"/>
      <c r="AD11" s="156"/>
      <c r="AE11" s="154"/>
      <c r="AF11" s="154"/>
      <c r="AG11" s="154"/>
      <c r="AH11" s="156"/>
      <c r="AI11" s="156"/>
      <c r="AJ11" s="157"/>
      <c r="AK11" s="175"/>
      <c r="AL11" s="158"/>
      <c r="AM11" s="169"/>
      <c r="AN11" s="186"/>
      <c r="AO11" s="276" t="s">
        <v>687</v>
      </c>
      <c r="AP11" s="225" t="s">
        <v>682</v>
      </c>
      <c r="AQ11" s="214"/>
    </row>
    <row r="12" spans="1:43" s="54" customFormat="1" ht="18" customHeight="1" thickBot="1">
      <c r="A12" s="85"/>
      <c r="B12" s="649" t="s">
        <v>754</v>
      </c>
      <c r="C12" s="543" t="s">
        <v>749</v>
      </c>
      <c r="D12" s="694" t="s">
        <v>864</v>
      </c>
      <c r="E12" s="402" t="s">
        <v>714</v>
      </c>
      <c r="F12" s="538" t="s">
        <v>665</v>
      </c>
      <c r="G12" s="363" t="s">
        <v>723</v>
      </c>
      <c r="H12" s="542"/>
      <c r="I12" s="363" t="s">
        <v>695</v>
      </c>
      <c r="J12" s="364" t="str">
        <f t="shared" si="0"/>
        <v>AP_CMN가LS01</v>
      </c>
      <c r="K12" s="538" t="s">
        <v>615</v>
      </c>
      <c r="L12" s="390"/>
      <c r="M12" s="391"/>
      <c r="N12" s="392"/>
      <c r="O12" s="391"/>
      <c r="P12" s="393"/>
      <c r="Q12" s="391"/>
      <c r="R12" s="391"/>
      <c r="S12" s="394"/>
      <c r="T12" s="394"/>
      <c r="U12" s="394"/>
      <c r="V12" s="395"/>
      <c r="W12" s="394"/>
      <c r="X12" s="394"/>
      <c r="Y12" s="394"/>
      <c r="Z12" s="395"/>
      <c r="AA12" s="394"/>
      <c r="AB12" s="394"/>
      <c r="AC12" s="394"/>
      <c r="AD12" s="395"/>
      <c r="AE12" s="394"/>
      <c r="AF12" s="394"/>
      <c r="AG12" s="394"/>
      <c r="AH12" s="395"/>
      <c r="AI12" s="395"/>
      <c r="AJ12" s="396"/>
      <c r="AK12" s="404"/>
      <c r="AL12" s="398"/>
      <c r="AM12" s="406"/>
      <c r="AN12" s="384"/>
      <c r="AO12" s="385" t="s">
        <v>687</v>
      </c>
      <c r="AP12" s="400" t="s">
        <v>681</v>
      </c>
      <c r="AQ12" s="214"/>
    </row>
    <row r="13" spans="1:43" s="54" customFormat="1" ht="18" customHeight="1" thickBot="1">
      <c r="A13" s="85"/>
      <c r="B13" s="650"/>
      <c r="C13" s="543" t="s">
        <v>749</v>
      </c>
      <c r="D13" s="695"/>
      <c r="E13" s="402" t="s">
        <v>714</v>
      </c>
      <c r="F13" s="538" t="s">
        <v>899</v>
      </c>
      <c r="G13" s="363" t="s">
        <v>723</v>
      </c>
      <c r="H13" s="542"/>
      <c r="I13" s="363" t="s">
        <v>698</v>
      </c>
      <c r="J13" s="364" t="str">
        <f t="shared" si="0"/>
        <v>AP_CMN가LS02</v>
      </c>
      <c r="K13" s="538" t="s">
        <v>612</v>
      </c>
      <c r="L13" s="390"/>
      <c r="M13" s="391"/>
      <c r="N13" s="392"/>
      <c r="O13" s="391"/>
      <c r="P13" s="393"/>
      <c r="Q13" s="391"/>
      <c r="R13" s="391"/>
      <c r="S13" s="394"/>
      <c r="T13" s="394"/>
      <c r="U13" s="394"/>
      <c r="V13" s="395"/>
      <c r="W13" s="394"/>
      <c r="X13" s="394"/>
      <c r="Y13" s="394"/>
      <c r="Z13" s="395"/>
      <c r="AA13" s="394"/>
      <c r="AB13" s="394"/>
      <c r="AC13" s="394"/>
      <c r="AD13" s="395"/>
      <c r="AE13" s="394"/>
      <c r="AF13" s="394"/>
      <c r="AG13" s="394"/>
      <c r="AH13" s="395"/>
      <c r="AI13" s="395"/>
      <c r="AJ13" s="396"/>
      <c r="AK13" s="404"/>
      <c r="AL13" s="398"/>
      <c r="AM13" s="406"/>
      <c r="AN13" s="384"/>
      <c r="AO13" s="385" t="s">
        <v>687</v>
      </c>
      <c r="AP13" s="400" t="s">
        <v>681</v>
      </c>
      <c r="AQ13" s="214"/>
    </row>
    <row r="14" spans="1:43" s="54" customFormat="1" ht="18" customHeight="1" thickBot="1">
      <c r="A14" s="85"/>
      <c r="B14" s="650"/>
      <c r="C14" s="543" t="s">
        <v>749</v>
      </c>
      <c r="D14" s="695"/>
      <c r="E14" s="402" t="s">
        <v>714</v>
      </c>
      <c r="F14" s="538" t="s">
        <v>898</v>
      </c>
      <c r="G14" s="363" t="s">
        <v>723</v>
      </c>
      <c r="H14" s="542"/>
      <c r="I14" s="363" t="s">
        <v>699</v>
      </c>
      <c r="J14" s="364" t="str">
        <f t="shared" si="0"/>
        <v>AP_CMN가LS03</v>
      </c>
      <c r="K14" s="538" t="s">
        <v>613</v>
      </c>
      <c r="L14" s="390"/>
      <c r="M14" s="391"/>
      <c r="N14" s="392"/>
      <c r="O14" s="391"/>
      <c r="P14" s="393"/>
      <c r="Q14" s="391"/>
      <c r="R14" s="391"/>
      <c r="S14" s="394"/>
      <c r="T14" s="394"/>
      <c r="U14" s="394"/>
      <c r="V14" s="395"/>
      <c r="W14" s="394"/>
      <c r="X14" s="394"/>
      <c r="Y14" s="394"/>
      <c r="Z14" s="395"/>
      <c r="AA14" s="394"/>
      <c r="AB14" s="394"/>
      <c r="AC14" s="394"/>
      <c r="AD14" s="395"/>
      <c r="AE14" s="394"/>
      <c r="AF14" s="394"/>
      <c r="AG14" s="394"/>
      <c r="AH14" s="395"/>
      <c r="AI14" s="395"/>
      <c r="AJ14" s="396"/>
      <c r="AK14" s="404"/>
      <c r="AL14" s="398"/>
      <c r="AM14" s="406"/>
      <c r="AN14" s="384"/>
      <c r="AO14" s="385" t="s">
        <v>687</v>
      </c>
      <c r="AP14" s="400" t="s">
        <v>680</v>
      </c>
      <c r="AQ14" s="214"/>
    </row>
    <row r="15" spans="1:43" s="54" customFormat="1" ht="18" customHeight="1" thickBot="1">
      <c r="A15" s="85"/>
      <c r="B15" s="650"/>
      <c r="C15" s="543" t="s">
        <v>749</v>
      </c>
      <c r="D15" s="695"/>
      <c r="E15" s="402" t="s">
        <v>714</v>
      </c>
      <c r="F15" s="538" t="s">
        <v>789</v>
      </c>
      <c r="G15" s="363" t="s">
        <v>723</v>
      </c>
      <c r="H15" s="542"/>
      <c r="I15" s="363" t="s">
        <v>701</v>
      </c>
      <c r="J15" s="364" t="str">
        <f t="shared" si="0"/>
        <v>AP_CMN가LS04</v>
      </c>
      <c r="K15" s="538" t="s">
        <v>614</v>
      </c>
      <c r="L15" s="390"/>
      <c r="M15" s="391"/>
      <c r="N15" s="392"/>
      <c r="O15" s="391"/>
      <c r="P15" s="393"/>
      <c r="Q15" s="391"/>
      <c r="R15" s="391"/>
      <c r="S15" s="394"/>
      <c r="T15" s="394"/>
      <c r="U15" s="394"/>
      <c r="V15" s="395"/>
      <c r="W15" s="394"/>
      <c r="X15" s="394"/>
      <c r="Y15" s="394"/>
      <c r="Z15" s="395"/>
      <c r="AA15" s="394"/>
      <c r="AB15" s="394"/>
      <c r="AC15" s="394"/>
      <c r="AD15" s="395"/>
      <c r="AE15" s="394"/>
      <c r="AF15" s="394"/>
      <c r="AG15" s="394"/>
      <c r="AH15" s="395"/>
      <c r="AI15" s="395"/>
      <c r="AJ15" s="396"/>
      <c r="AK15" s="404"/>
      <c r="AL15" s="398"/>
      <c r="AM15" s="406"/>
      <c r="AN15" s="384"/>
      <c r="AO15" s="385" t="s">
        <v>687</v>
      </c>
      <c r="AP15" s="400" t="s">
        <v>680</v>
      </c>
      <c r="AQ15" s="214"/>
    </row>
    <row r="16" spans="1:43" s="54" customFormat="1" ht="18" customHeight="1" thickBot="1">
      <c r="A16" s="85"/>
      <c r="B16" s="650"/>
      <c r="C16" s="543" t="s">
        <v>749</v>
      </c>
      <c r="D16" s="695"/>
      <c r="E16" s="402" t="s">
        <v>714</v>
      </c>
      <c r="F16" s="538" t="s">
        <v>666</v>
      </c>
      <c r="G16" s="363" t="s">
        <v>723</v>
      </c>
      <c r="H16" s="542"/>
      <c r="I16" s="363" t="s">
        <v>702</v>
      </c>
      <c r="J16" s="364" t="str">
        <f t="shared" si="0"/>
        <v>AP_CMN가LS05</v>
      </c>
      <c r="K16" s="538" t="s">
        <v>652</v>
      </c>
      <c r="L16" s="390"/>
      <c r="M16" s="391"/>
      <c r="N16" s="392"/>
      <c r="O16" s="391"/>
      <c r="P16" s="393"/>
      <c r="Q16" s="391"/>
      <c r="R16" s="391"/>
      <c r="S16" s="394"/>
      <c r="T16" s="394"/>
      <c r="U16" s="394"/>
      <c r="V16" s="395"/>
      <c r="W16" s="394"/>
      <c r="X16" s="394"/>
      <c r="Y16" s="394"/>
      <c r="Z16" s="395"/>
      <c r="AA16" s="394"/>
      <c r="AB16" s="394"/>
      <c r="AC16" s="394"/>
      <c r="AD16" s="395"/>
      <c r="AE16" s="394"/>
      <c r="AF16" s="394"/>
      <c r="AG16" s="394"/>
      <c r="AH16" s="395"/>
      <c r="AI16" s="395"/>
      <c r="AJ16" s="396"/>
      <c r="AK16" s="404"/>
      <c r="AL16" s="398"/>
      <c r="AM16" s="406"/>
      <c r="AN16" s="384"/>
      <c r="AO16" s="385" t="s">
        <v>687</v>
      </c>
      <c r="AP16" s="400" t="s">
        <v>680</v>
      </c>
      <c r="AQ16" s="214"/>
    </row>
    <row r="17" spans="1:43" s="54" customFormat="1" ht="18" customHeight="1" thickBot="1">
      <c r="A17" s="85"/>
      <c r="B17" s="650"/>
      <c r="C17" s="224" t="s">
        <v>749</v>
      </c>
      <c r="D17" s="695"/>
      <c r="E17" s="286" t="s">
        <v>714</v>
      </c>
      <c r="F17" s="168" t="s">
        <v>667</v>
      </c>
      <c r="G17" s="279" t="s">
        <v>723</v>
      </c>
      <c r="H17" s="139"/>
      <c r="I17" s="279" t="s">
        <v>703</v>
      </c>
      <c r="J17" s="338" t="str">
        <f t="shared" si="0"/>
        <v>AP_CMN가LS06</v>
      </c>
      <c r="K17" s="168" t="s">
        <v>653</v>
      </c>
      <c r="L17" s="230"/>
      <c r="M17" s="178"/>
      <c r="N17" s="624"/>
      <c r="O17" s="178"/>
      <c r="P17" s="625"/>
      <c r="Q17" s="178"/>
      <c r="R17" s="178"/>
      <c r="S17" s="626"/>
      <c r="T17" s="626"/>
      <c r="U17" s="626"/>
      <c r="V17" s="627"/>
      <c r="W17" s="626"/>
      <c r="X17" s="626"/>
      <c r="Y17" s="626"/>
      <c r="Z17" s="627"/>
      <c r="AA17" s="626"/>
      <c r="AB17" s="626"/>
      <c r="AC17" s="626"/>
      <c r="AD17" s="627"/>
      <c r="AE17" s="626"/>
      <c r="AF17" s="626"/>
      <c r="AG17" s="626"/>
      <c r="AH17" s="627"/>
      <c r="AI17" s="627"/>
      <c r="AJ17" s="628"/>
      <c r="AK17" s="629"/>
      <c r="AL17" s="630"/>
      <c r="AM17" s="212"/>
      <c r="AN17" s="190"/>
      <c r="AO17" s="631" t="s">
        <v>687</v>
      </c>
      <c r="AP17" s="632" t="s">
        <v>680</v>
      </c>
      <c r="AQ17" s="214"/>
    </row>
    <row r="18" spans="1:43" s="54" customFormat="1" ht="17.25" customHeight="1" thickBot="1">
      <c r="A18" s="85"/>
      <c r="B18" s="650"/>
      <c r="C18" s="543" t="s">
        <v>749</v>
      </c>
      <c r="D18" s="695"/>
      <c r="E18" s="363" t="s">
        <v>851</v>
      </c>
      <c r="F18" s="403" t="s">
        <v>850</v>
      </c>
      <c r="G18" s="363" t="s">
        <v>723</v>
      </c>
      <c r="H18" s="390"/>
      <c r="I18" s="363" t="s">
        <v>860</v>
      </c>
      <c r="J18" s="364" t="str">
        <f t="shared" si="0"/>
        <v>AP_CMN가LS07</v>
      </c>
      <c r="K18" s="403" t="s">
        <v>850</v>
      </c>
      <c r="L18" s="544"/>
      <c r="M18" s="391"/>
      <c r="N18" s="391"/>
      <c r="O18" s="391"/>
      <c r="P18" s="393"/>
      <c r="Q18" s="391"/>
      <c r="R18" s="391"/>
      <c r="S18" s="394"/>
      <c r="T18" s="394"/>
      <c r="U18" s="394"/>
      <c r="V18" s="395"/>
      <c r="W18" s="394"/>
      <c r="X18" s="394"/>
      <c r="Y18" s="394"/>
      <c r="Z18" s="395"/>
      <c r="AA18" s="394"/>
      <c r="AB18" s="394"/>
      <c r="AC18" s="394"/>
      <c r="AD18" s="395"/>
      <c r="AE18" s="394"/>
      <c r="AF18" s="394"/>
      <c r="AG18" s="394"/>
      <c r="AH18" s="395"/>
      <c r="AI18" s="395"/>
      <c r="AJ18" s="396"/>
      <c r="AK18" s="404"/>
      <c r="AL18" s="398"/>
      <c r="AM18" s="542"/>
      <c r="AN18" s="384"/>
      <c r="AO18" s="385" t="s">
        <v>687</v>
      </c>
      <c r="AP18" s="400" t="s">
        <v>680</v>
      </c>
      <c r="AQ18" s="214"/>
    </row>
    <row r="19" spans="1:43" s="54" customFormat="1" ht="17.25" customHeight="1" thickBot="1">
      <c r="A19" s="85"/>
      <c r="B19" s="650"/>
      <c r="C19" s="543" t="s">
        <v>829</v>
      </c>
      <c r="D19" s="695"/>
      <c r="E19" s="363" t="s">
        <v>831</v>
      </c>
      <c r="F19" s="403" t="s">
        <v>832</v>
      </c>
      <c r="G19" s="363" t="s">
        <v>723</v>
      </c>
      <c r="H19" s="390"/>
      <c r="I19" s="363" t="s">
        <v>861</v>
      </c>
      <c r="J19" s="364" t="str">
        <f t="shared" ref="J19:J39" si="1" xml:space="preserve"> "AP_" &amp; C19 &amp; E19 &amp; G19 &amp; I19</f>
        <v>AP_CMN가LS08</v>
      </c>
      <c r="K19" s="403" t="s">
        <v>833</v>
      </c>
      <c r="L19" s="544"/>
      <c r="M19" s="391"/>
      <c r="N19" s="391"/>
      <c r="O19" s="391"/>
      <c r="P19" s="393"/>
      <c r="Q19" s="391"/>
      <c r="R19" s="391"/>
      <c r="S19" s="394"/>
      <c r="T19" s="394"/>
      <c r="U19" s="394"/>
      <c r="V19" s="395"/>
      <c r="W19" s="394"/>
      <c r="X19" s="394"/>
      <c r="Y19" s="394"/>
      <c r="Z19" s="395"/>
      <c r="AA19" s="394"/>
      <c r="AB19" s="394"/>
      <c r="AC19" s="394"/>
      <c r="AD19" s="395"/>
      <c r="AE19" s="394"/>
      <c r="AF19" s="394"/>
      <c r="AG19" s="394"/>
      <c r="AH19" s="395"/>
      <c r="AI19" s="395"/>
      <c r="AJ19" s="396"/>
      <c r="AK19" s="404"/>
      <c r="AL19" s="398"/>
      <c r="AM19" s="542"/>
      <c r="AN19" s="384"/>
      <c r="AO19" s="385" t="s">
        <v>687</v>
      </c>
      <c r="AP19" s="400" t="s">
        <v>680</v>
      </c>
      <c r="AQ19" s="214"/>
    </row>
    <row r="20" spans="1:43" s="54" customFormat="1" ht="17.25" customHeight="1" thickBot="1">
      <c r="A20" s="85"/>
      <c r="B20" s="650"/>
      <c r="C20" s="543" t="s">
        <v>749</v>
      </c>
      <c r="D20" s="695"/>
      <c r="E20" s="363" t="s">
        <v>836</v>
      </c>
      <c r="F20" s="403" t="s">
        <v>835</v>
      </c>
      <c r="G20" s="363" t="s">
        <v>723</v>
      </c>
      <c r="H20" s="390"/>
      <c r="I20" s="363" t="s">
        <v>862</v>
      </c>
      <c r="J20" s="364" t="str">
        <f t="shared" ref="J20:J27" si="2" xml:space="preserve"> "AP_" &amp; C20 &amp; E20 &amp; G20 &amp; I20</f>
        <v>AP_CMN가LS09</v>
      </c>
      <c r="K20" s="403" t="s">
        <v>835</v>
      </c>
      <c r="L20" s="544"/>
      <c r="M20" s="391"/>
      <c r="N20" s="391"/>
      <c r="O20" s="391"/>
      <c r="P20" s="393"/>
      <c r="Q20" s="391"/>
      <c r="R20" s="391"/>
      <c r="S20" s="394"/>
      <c r="T20" s="394"/>
      <c r="U20" s="394"/>
      <c r="V20" s="395"/>
      <c r="W20" s="394"/>
      <c r="X20" s="394"/>
      <c r="Y20" s="394"/>
      <c r="Z20" s="395"/>
      <c r="AA20" s="394"/>
      <c r="AB20" s="394"/>
      <c r="AC20" s="394"/>
      <c r="AD20" s="395"/>
      <c r="AE20" s="394"/>
      <c r="AF20" s="394"/>
      <c r="AG20" s="394"/>
      <c r="AH20" s="395"/>
      <c r="AI20" s="395"/>
      <c r="AJ20" s="396"/>
      <c r="AK20" s="404"/>
      <c r="AL20" s="398"/>
      <c r="AM20" s="542"/>
      <c r="AN20" s="384"/>
      <c r="AO20" s="385" t="s">
        <v>687</v>
      </c>
      <c r="AP20" s="400" t="s">
        <v>680</v>
      </c>
      <c r="AQ20" s="214"/>
    </row>
    <row r="21" spans="1:43" s="54" customFormat="1" ht="17.25" customHeight="1" thickBot="1">
      <c r="A21" s="85"/>
      <c r="B21" s="650"/>
      <c r="C21" s="543" t="s">
        <v>749</v>
      </c>
      <c r="D21" s="695"/>
      <c r="E21" s="363" t="s">
        <v>836</v>
      </c>
      <c r="F21" s="403" t="s">
        <v>1057</v>
      </c>
      <c r="G21" s="363" t="s">
        <v>723</v>
      </c>
      <c r="H21" s="390"/>
      <c r="I21" s="363" t="s">
        <v>745</v>
      </c>
      <c r="J21" s="364" t="str">
        <f t="shared" si="2"/>
        <v>AP_CMN가LS10</v>
      </c>
      <c r="K21" s="403" t="s">
        <v>1057</v>
      </c>
      <c r="L21" s="544"/>
      <c r="M21" s="391"/>
      <c r="N21" s="391"/>
      <c r="O21" s="391"/>
      <c r="P21" s="393"/>
      <c r="Q21" s="391"/>
      <c r="R21" s="391"/>
      <c r="S21" s="394"/>
      <c r="T21" s="394"/>
      <c r="U21" s="394"/>
      <c r="V21" s="395"/>
      <c r="W21" s="394"/>
      <c r="X21" s="394"/>
      <c r="Y21" s="394"/>
      <c r="Z21" s="395"/>
      <c r="AA21" s="394"/>
      <c r="AB21" s="394"/>
      <c r="AC21" s="394"/>
      <c r="AD21" s="395"/>
      <c r="AE21" s="394"/>
      <c r="AF21" s="394"/>
      <c r="AG21" s="394"/>
      <c r="AH21" s="395"/>
      <c r="AI21" s="395"/>
      <c r="AJ21" s="396"/>
      <c r="AK21" s="404"/>
      <c r="AL21" s="398"/>
      <c r="AM21" s="542"/>
      <c r="AN21" s="384"/>
      <c r="AO21" s="385" t="s">
        <v>687</v>
      </c>
      <c r="AP21" s="400" t="s">
        <v>680</v>
      </c>
      <c r="AQ21" s="214"/>
    </row>
    <row r="22" spans="1:43" s="54" customFormat="1" ht="17.25" customHeight="1" thickBot="1">
      <c r="A22" s="85"/>
      <c r="B22" s="650"/>
      <c r="C22" s="543" t="s">
        <v>749</v>
      </c>
      <c r="D22" s="695"/>
      <c r="E22" s="363" t="s">
        <v>836</v>
      </c>
      <c r="F22" s="403" t="s">
        <v>1058</v>
      </c>
      <c r="G22" s="363" t="s">
        <v>723</v>
      </c>
      <c r="H22" s="390"/>
      <c r="I22" s="363" t="s">
        <v>1061</v>
      </c>
      <c r="J22" s="364" t="str">
        <f t="shared" si="2"/>
        <v>AP_CMN가LS11</v>
      </c>
      <c r="K22" s="403" t="s">
        <v>1058</v>
      </c>
      <c r="L22" s="544"/>
      <c r="M22" s="391"/>
      <c r="N22" s="391"/>
      <c r="O22" s="391"/>
      <c r="P22" s="393"/>
      <c r="Q22" s="391"/>
      <c r="R22" s="391"/>
      <c r="S22" s="394"/>
      <c r="T22" s="394"/>
      <c r="U22" s="394"/>
      <c r="V22" s="395"/>
      <c r="W22" s="394"/>
      <c r="X22" s="394"/>
      <c r="Y22" s="394"/>
      <c r="Z22" s="395"/>
      <c r="AA22" s="394"/>
      <c r="AB22" s="394"/>
      <c r="AC22" s="394"/>
      <c r="AD22" s="395"/>
      <c r="AE22" s="394"/>
      <c r="AF22" s="394"/>
      <c r="AG22" s="394"/>
      <c r="AH22" s="395"/>
      <c r="AI22" s="395"/>
      <c r="AJ22" s="396"/>
      <c r="AK22" s="404"/>
      <c r="AL22" s="398"/>
      <c r="AM22" s="542"/>
      <c r="AN22" s="384"/>
      <c r="AO22" s="385" t="s">
        <v>687</v>
      </c>
      <c r="AP22" s="400" t="s">
        <v>680</v>
      </c>
      <c r="AQ22" s="214"/>
    </row>
    <row r="23" spans="1:43" s="54" customFormat="1" ht="17.25" customHeight="1" thickBot="1">
      <c r="A23" s="85"/>
      <c r="B23" s="650"/>
      <c r="C23" s="543" t="s">
        <v>749</v>
      </c>
      <c r="D23" s="695"/>
      <c r="E23" s="363" t="s">
        <v>836</v>
      </c>
      <c r="F23" s="403" t="s">
        <v>1059</v>
      </c>
      <c r="G23" s="363" t="s">
        <v>723</v>
      </c>
      <c r="H23" s="390"/>
      <c r="I23" s="363" t="s">
        <v>868</v>
      </c>
      <c r="J23" s="364" t="str">
        <f t="shared" si="2"/>
        <v>AP_CMN가LS12</v>
      </c>
      <c r="K23" s="403" t="s">
        <v>1059</v>
      </c>
      <c r="L23" s="544"/>
      <c r="M23" s="391"/>
      <c r="N23" s="391"/>
      <c r="O23" s="391"/>
      <c r="P23" s="393"/>
      <c r="Q23" s="391"/>
      <c r="R23" s="391"/>
      <c r="S23" s="394"/>
      <c r="T23" s="394"/>
      <c r="U23" s="394"/>
      <c r="V23" s="395"/>
      <c r="W23" s="394"/>
      <c r="X23" s="394"/>
      <c r="Y23" s="394"/>
      <c r="Z23" s="395"/>
      <c r="AA23" s="394"/>
      <c r="AB23" s="394"/>
      <c r="AC23" s="394"/>
      <c r="AD23" s="395"/>
      <c r="AE23" s="394"/>
      <c r="AF23" s="394"/>
      <c r="AG23" s="394"/>
      <c r="AH23" s="395"/>
      <c r="AI23" s="395"/>
      <c r="AJ23" s="396"/>
      <c r="AK23" s="404"/>
      <c r="AL23" s="398"/>
      <c r="AM23" s="542"/>
      <c r="AN23" s="384"/>
      <c r="AO23" s="385" t="s">
        <v>687</v>
      </c>
      <c r="AP23" s="400" t="s">
        <v>680</v>
      </c>
      <c r="AQ23" s="214"/>
    </row>
    <row r="24" spans="1:43" s="54" customFormat="1" ht="17.25" customHeight="1" thickBot="1">
      <c r="A24" s="85"/>
      <c r="B24" s="650"/>
      <c r="C24" s="543" t="s">
        <v>749</v>
      </c>
      <c r="D24" s="695"/>
      <c r="E24" s="363" t="s">
        <v>836</v>
      </c>
      <c r="F24" s="403" t="s">
        <v>1149</v>
      </c>
      <c r="G24" s="363" t="s">
        <v>723</v>
      </c>
      <c r="H24" s="390"/>
      <c r="I24" s="363" t="s">
        <v>1062</v>
      </c>
      <c r="J24" s="364" t="str">
        <f t="shared" si="2"/>
        <v>AP_CMN가LS13</v>
      </c>
      <c r="K24" s="403" t="s">
        <v>1149</v>
      </c>
      <c r="L24" s="544"/>
      <c r="M24" s="391"/>
      <c r="N24" s="391"/>
      <c r="O24" s="391"/>
      <c r="P24" s="393"/>
      <c r="Q24" s="391"/>
      <c r="R24" s="391"/>
      <c r="S24" s="394"/>
      <c r="T24" s="394"/>
      <c r="U24" s="394"/>
      <c r="V24" s="395"/>
      <c r="W24" s="394"/>
      <c r="X24" s="394"/>
      <c r="Y24" s="394"/>
      <c r="Z24" s="395"/>
      <c r="AA24" s="394"/>
      <c r="AB24" s="394"/>
      <c r="AC24" s="394"/>
      <c r="AD24" s="395"/>
      <c r="AE24" s="394"/>
      <c r="AF24" s="394"/>
      <c r="AG24" s="394"/>
      <c r="AH24" s="395"/>
      <c r="AI24" s="395"/>
      <c r="AJ24" s="396"/>
      <c r="AK24" s="404"/>
      <c r="AL24" s="398"/>
      <c r="AM24" s="542"/>
      <c r="AN24" s="384"/>
      <c r="AO24" s="385" t="s">
        <v>18</v>
      </c>
      <c r="AP24" s="400" t="s">
        <v>680</v>
      </c>
      <c r="AQ24" s="214"/>
    </row>
    <row r="25" spans="1:43" s="54" customFormat="1" ht="17.25" customHeight="1" thickBot="1">
      <c r="A25" s="85"/>
      <c r="B25" s="650"/>
      <c r="C25" s="543" t="s">
        <v>749</v>
      </c>
      <c r="D25" s="695"/>
      <c r="E25" s="363" t="s">
        <v>836</v>
      </c>
      <c r="F25" s="403" t="s">
        <v>1060</v>
      </c>
      <c r="G25" s="363" t="s">
        <v>723</v>
      </c>
      <c r="H25" s="390"/>
      <c r="I25" s="363" t="s">
        <v>1063</v>
      </c>
      <c r="J25" s="364" t="str">
        <f t="shared" si="2"/>
        <v>AP_CMN가LS14</v>
      </c>
      <c r="K25" s="403" t="s">
        <v>1060</v>
      </c>
      <c r="L25" s="544"/>
      <c r="M25" s="391"/>
      <c r="N25" s="391"/>
      <c r="O25" s="391"/>
      <c r="P25" s="393"/>
      <c r="Q25" s="391"/>
      <c r="R25" s="391"/>
      <c r="S25" s="394"/>
      <c r="T25" s="394"/>
      <c r="U25" s="394"/>
      <c r="V25" s="395"/>
      <c r="W25" s="394"/>
      <c r="X25" s="394"/>
      <c r="Y25" s="394"/>
      <c r="Z25" s="395"/>
      <c r="AA25" s="394"/>
      <c r="AB25" s="394"/>
      <c r="AC25" s="394"/>
      <c r="AD25" s="395"/>
      <c r="AE25" s="394"/>
      <c r="AF25" s="394"/>
      <c r="AG25" s="394"/>
      <c r="AH25" s="395"/>
      <c r="AI25" s="395"/>
      <c r="AJ25" s="396"/>
      <c r="AK25" s="404"/>
      <c r="AL25" s="398"/>
      <c r="AM25" s="542"/>
      <c r="AN25" s="384"/>
      <c r="AO25" s="385" t="s">
        <v>18</v>
      </c>
      <c r="AP25" s="400" t="s">
        <v>680</v>
      </c>
      <c r="AQ25" s="214"/>
    </row>
    <row r="26" spans="1:43" s="54" customFormat="1" ht="17.25" customHeight="1" thickBot="1">
      <c r="A26" s="85"/>
      <c r="B26" s="650"/>
      <c r="C26" s="482" t="s">
        <v>749</v>
      </c>
      <c r="D26" s="695"/>
      <c r="E26" s="427" t="s">
        <v>836</v>
      </c>
      <c r="F26" s="431" t="s">
        <v>1064</v>
      </c>
      <c r="G26" s="427" t="s">
        <v>723</v>
      </c>
      <c r="H26" s="418"/>
      <c r="I26" s="427" t="s">
        <v>982</v>
      </c>
      <c r="J26" s="417" t="str">
        <f t="shared" si="2"/>
        <v>AP_CMN가LS15</v>
      </c>
      <c r="K26" s="431" t="s">
        <v>1064</v>
      </c>
      <c r="L26" s="432"/>
      <c r="M26" s="419"/>
      <c r="N26" s="419"/>
      <c r="O26" s="419"/>
      <c r="P26" s="421"/>
      <c r="Q26" s="419"/>
      <c r="R26" s="419"/>
      <c r="S26" s="422"/>
      <c r="T26" s="422"/>
      <c r="U26" s="422"/>
      <c r="V26" s="423"/>
      <c r="W26" s="422"/>
      <c r="X26" s="422"/>
      <c r="Y26" s="422"/>
      <c r="Z26" s="423"/>
      <c r="AA26" s="422"/>
      <c r="AB26" s="422"/>
      <c r="AC26" s="422"/>
      <c r="AD26" s="423"/>
      <c r="AE26" s="422"/>
      <c r="AF26" s="422"/>
      <c r="AG26" s="422"/>
      <c r="AH26" s="423"/>
      <c r="AI26" s="423"/>
      <c r="AJ26" s="424"/>
      <c r="AK26" s="425"/>
      <c r="AL26" s="433"/>
      <c r="AM26" s="434"/>
      <c r="AN26" s="435"/>
      <c r="AO26" s="428" t="s">
        <v>687</v>
      </c>
      <c r="AP26" s="429" t="s">
        <v>1178</v>
      </c>
      <c r="AQ26" s="214"/>
    </row>
    <row r="27" spans="1:43" s="54" customFormat="1" ht="17.25" customHeight="1" thickBot="1">
      <c r="A27" s="85"/>
      <c r="B27" s="650"/>
      <c r="C27" s="482" t="s">
        <v>749</v>
      </c>
      <c r="D27" s="695"/>
      <c r="E27" s="427" t="s">
        <v>836</v>
      </c>
      <c r="F27" s="431" t="s">
        <v>1065</v>
      </c>
      <c r="G27" s="427" t="s">
        <v>723</v>
      </c>
      <c r="H27" s="418"/>
      <c r="I27" s="427" t="s">
        <v>983</v>
      </c>
      <c r="J27" s="417" t="str">
        <f t="shared" si="2"/>
        <v>AP_CMN가LS16</v>
      </c>
      <c r="K27" s="431" t="s">
        <v>1065</v>
      </c>
      <c r="L27" s="432"/>
      <c r="M27" s="419"/>
      <c r="N27" s="419"/>
      <c r="O27" s="419"/>
      <c r="P27" s="421"/>
      <c r="Q27" s="419"/>
      <c r="R27" s="419"/>
      <c r="S27" s="422"/>
      <c r="T27" s="422"/>
      <c r="U27" s="422"/>
      <c r="V27" s="423"/>
      <c r="W27" s="422"/>
      <c r="X27" s="422"/>
      <c r="Y27" s="422"/>
      <c r="Z27" s="423"/>
      <c r="AA27" s="422"/>
      <c r="AB27" s="422"/>
      <c r="AC27" s="422"/>
      <c r="AD27" s="423"/>
      <c r="AE27" s="422"/>
      <c r="AF27" s="422"/>
      <c r="AG27" s="422"/>
      <c r="AH27" s="423"/>
      <c r="AI27" s="423"/>
      <c r="AJ27" s="424"/>
      <c r="AK27" s="425"/>
      <c r="AL27" s="433"/>
      <c r="AM27" s="434"/>
      <c r="AN27" s="435"/>
      <c r="AO27" s="428" t="s">
        <v>687</v>
      </c>
      <c r="AP27" s="429" t="s">
        <v>1178</v>
      </c>
      <c r="AQ27" s="214"/>
    </row>
    <row r="28" spans="1:43" s="54" customFormat="1" ht="17.25" customHeight="1" thickBot="1">
      <c r="A28" s="85"/>
      <c r="B28" s="650"/>
      <c r="C28" s="224"/>
      <c r="D28" s="729"/>
      <c r="E28" s="279"/>
      <c r="F28" s="316"/>
      <c r="G28" s="279"/>
      <c r="H28" s="230"/>
      <c r="I28" s="279"/>
      <c r="J28" s="338"/>
      <c r="K28" s="316"/>
      <c r="L28" s="173"/>
      <c r="M28" s="151"/>
      <c r="N28" s="151"/>
      <c r="O28" s="151"/>
      <c r="P28" s="153"/>
      <c r="Q28" s="151"/>
      <c r="R28" s="178"/>
      <c r="S28" s="154"/>
      <c r="T28" s="154"/>
      <c r="U28" s="154"/>
      <c r="V28" s="156"/>
      <c r="W28" s="154"/>
      <c r="X28" s="154"/>
      <c r="Y28" s="154"/>
      <c r="Z28" s="156"/>
      <c r="AA28" s="154"/>
      <c r="AB28" s="154"/>
      <c r="AC28" s="154"/>
      <c r="AD28" s="156"/>
      <c r="AE28" s="154"/>
      <c r="AF28" s="154"/>
      <c r="AG28" s="154"/>
      <c r="AH28" s="156"/>
      <c r="AI28" s="156"/>
      <c r="AJ28" s="157"/>
      <c r="AK28" s="175"/>
      <c r="AL28" s="158"/>
      <c r="AM28" s="139"/>
      <c r="AN28" s="186"/>
      <c r="AO28" s="276"/>
      <c r="AP28" s="226"/>
      <c r="AQ28" s="214"/>
    </row>
    <row r="29" spans="1:43" s="54" customFormat="1" ht="17.25" customHeight="1" thickBot="1">
      <c r="A29" s="85"/>
      <c r="B29" s="650"/>
      <c r="C29" s="543" t="s">
        <v>834</v>
      </c>
      <c r="D29" s="694" t="s">
        <v>865</v>
      </c>
      <c r="E29" s="363" t="s">
        <v>857</v>
      </c>
      <c r="F29" s="403" t="s">
        <v>838</v>
      </c>
      <c r="G29" s="363" t="s">
        <v>837</v>
      </c>
      <c r="H29" s="390"/>
      <c r="I29" s="363" t="s">
        <v>867</v>
      </c>
      <c r="J29" s="364" t="str">
        <f t="shared" si="1"/>
        <v>AP_CMN나LS01</v>
      </c>
      <c r="K29" s="403" t="s">
        <v>838</v>
      </c>
      <c r="L29" s="544"/>
      <c r="M29" s="391"/>
      <c r="N29" s="391"/>
      <c r="O29" s="391"/>
      <c r="P29" s="393"/>
      <c r="Q29" s="391"/>
      <c r="R29" s="391"/>
      <c r="S29" s="394"/>
      <c r="T29" s="394"/>
      <c r="U29" s="394"/>
      <c r="V29" s="395"/>
      <c r="W29" s="394"/>
      <c r="X29" s="394"/>
      <c r="Y29" s="394"/>
      <c r="Z29" s="395"/>
      <c r="AA29" s="394"/>
      <c r="AB29" s="394"/>
      <c r="AC29" s="394"/>
      <c r="AD29" s="395"/>
      <c r="AE29" s="394"/>
      <c r="AF29" s="394"/>
      <c r="AG29" s="394"/>
      <c r="AH29" s="395"/>
      <c r="AI29" s="395"/>
      <c r="AJ29" s="396"/>
      <c r="AK29" s="404"/>
      <c r="AL29" s="398"/>
      <c r="AM29" s="542"/>
      <c r="AN29" s="384"/>
      <c r="AO29" s="385" t="s">
        <v>687</v>
      </c>
      <c r="AP29" s="400" t="s">
        <v>680</v>
      </c>
      <c r="AQ29" s="214"/>
    </row>
    <row r="30" spans="1:43" s="54" customFormat="1" ht="17.25" customHeight="1" thickBot="1">
      <c r="A30" s="85"/>
      <c r="B30" s="650"/>
      <c r="C30" s="543" t="s">
        <v>834</v>
      </c>
      <c r="D30" s="695"/>
      <c r="E30" s="363" t="s">
        <v>857</v>
      </c>
      <c r="F30" s="403" t="s">
        <v>839</v>
      </c>
      <c r="G30" s="363" t="s">
        <v>837</v>
      </c>
      <c r="H30" s="390"/>
      <c r="I30" s="363" t="s">
        <v>870</v>
      </c>
      <c r="J30" s="364" t="str">
        <f t="shared" si="1"/>
        <v>AP_CMN나LS02</v>
      </c>
      <c r="K30" s="403" t="s">
        <v>839</v>
      </c>
      <c r="L30" s="544"/>
      <c r="M30" s="391"/>
      <c r="N30" s="391"/>
      <c r="O30" s="391"/>
      <c r="P30" s="393"/>
      <c r="Q30" s="391"/>
      <c r="R30" s="391"/>
      <c r="S30" s="394"/>
      <c r="T30" s="394"/>
      <c r="U30" s="394"/>
      <c r="V30" s="395"/>
      <c r="W30" s="394"/>
      <c r="X30" s="394"/>
      <c r="Y30" s="394"/>
      <c r="Z30" s="395"/>
      <c r="AA30" s="394"/>
      <c r="AB30" s="394"/>
      <c r="AC30" s="394"/>
      <c r="AD30" s="395"/>
      <c r="AE30" s="394"/>
      <c r="AF30" s="394"/>
      <c r="AG30" s="394"/>
      <c r="AH30" s="395"/>
      <c r="AI30" s="395"/>
      <c r="AJ30" s="396"/>
      <c r="AK30" s="404"/>
      <c r="AL30" s="398"/>
      <c r="AM30" s="542"/>
      <c r="AN30" s="384"/>
      <c r="AO30" s="385" t="s">
        <v>687</v>
      </c>
      <c r="AP30" s="400" t="s">
        <v>680</v>
      </c>
      <c r="AQ30" s="214"/>
    </row>
    <row r="31" spans="1:43" s="54" customFormat="1" ht="17.25" customHeight="1" thickBot="1">
      <c r="A31" s="85"/>
      <c r="B31" s="650"/>
      <c r="C31" s="543" t="s">
        <v>834</v>
      </c>
      <c r="D31" s="695"/>
      <c r="E31" s="363" t="s">
        <v>855</v>
      </c>
      <c r="F31" s="403" t="s">
        <v>840</v>
      </c>
      <c r="G31" s="363" t="s">
        <v>837</v>
      </c>
      <c r="H31" s="390"/>
      <c r="I31" s="363" t="s">
        <v>871</v>
      </c>
      <c r="J31" s="364" t="str">
        <f t="shared" si="1"/>
        <v>AP_CMN나LS03</v>
      </c>
      <c r="K31" s="403" t="s">
        <v>840</v>
      </c>
      <c r="L31" s="544"/>
      <c r="M31" s="391"/>
      <c r="N31" s="391"/>
      <c r="O31" s="391"/>
      <c r="P31" s="393"/>
      <c r="Q31" s="391"/>
      <c r="R31" s="391"/>
      <c r="S31" s="394"/>
      <c r="T31" s="394"/>
      <c r="U31" s="394"/>
      <c r="V31" s="395"/>
      <c r="W31" s="394"/>
      <c r="X31" s="394"/>
      <c r="Y31" s="394"/>
      <c r="Z31" s="395"/>
      <c r="AA31" s="394"/>
      <c r="AB31" s="394"/>
      <c r="AC31" s="394"/>
      <c r="AD31" s="395"/>
      <c r="AE31" s="394"/>
      <c r="AF31" s="394"/>
      <c r="AG31" s="394"/>
      <c r="AH31" s="395"/>
      <c r="AI31" s="395"/>
      <c r="AJ31" s="396"/>
      <c r="AK31" s="404"/>
      <c r="AL31" s="398"/>
      <c r="AM31" s="542"/>
      <c r="AN31" s="384"/>
      <c r="AO31" s="385" t="s">
        <v>687</v>
      </c>
      <c r="AP31" s="400" t="s">
        <v>680</v>
      </c>
      <c r="AQ31" s="214"/>
    </row>
    <row r="32" spans="1:43" s="54" customFormat="1" ht="17.25" customHeight="1" thickBot="1">
      <c r="A32" s="85"/>
      <c r="B32" s="650"/>
      <c r="C32" s="543" t="s">
        <v>834</v>
      </c>
      <c r="D32" s="695"/>
      <c r="E32" s="363" t="s">
        <v>856</v>
      </c>
      <c r="F32" s="403" t="s">
        <v>890</v>
      </c>
      <c r="G32" s="363" t="s">
        <v>837</v>
      </c>
      <c r="H32" s="390"/>
      <c r="I32" s="363" t="s">
        <v>872</v>
      </c>
      <c r="J32" s="364" t="str">
        <f t="shared" si="1"/>
        <v>AP_CMN나LS04</v>
      </c>
      <c r="K32" s="403" t="s">
        <v>841</v>
      </c>
      <c r="L32" s="544"/>
      <c r="M32" s="391"/>
      <c r="N32" s="391"/>
      <c r="O32" s="391"/>
      <c r="P32" s="393"/>
      <c r="Q32" s="391"/>
      <c r="R32" s="391"/>
      <c r="S32" s="394"/>
      <c r="T32" s="394"/>
      <c r="U32" s="394"/>
      <c r="V32" s="395"/>
      <c r="W32" s="394"/>
      <c r="X32" s="394"/>
      <c r="Y32" s="394"/>
      <c r="Z32" s="395"/>
      <c r="AA32" s="394"/>
      <c r="AB32" s="394"/>
      <c r="AC32" s="394"/>
      <c r="AD32" s="395"/>
      <c r="AE32" s="394"/>
      <c r="AF32" s="394"/>
      <c r="AG32" s="394"/>
      <c r="AH32" s="395"/>
      <c r="AI32" s="395"/>
      <c r="AJ32" s="396"/>
      <c r="AK32" s="404"/>
      <c r="AL32" s="398"/>
      <c r="AM32" s="542"/>
      <c r="AN32" s="384"/>
      <c r="AO32" s="385" t="s">
        <v>687</v>
      </c>
      <c r="AP32" s="400" t="s">
        <v>680</v>
      </c>
      <c r="AQ32" s="214"/>
    </row>
    <row r="33" spans="1:43" s="54" customFormat="1" ht="17.25" customHeight="1" thickBot="1">
      <c r="A33" s="85"/>
      <c r="B33" s="650"/>
      <c r="C33" s="543" t="s">
        <v>834</v>
      </c>
      <c r="D33" s="695"/>
      <c r="E33" s="363" t="s">
        <v>715</v>
      </c>
      <c r="F33" s="403" t="s">
        <v>844</v>
      </c>
      <c r="G33" s="363" t="s">
        <v>837</v>
      </c>
      <c r="H33" s="390"/>
      <c r="I33" s="363" t="s">
        <v>873</v>
      </c>
      <c r="J33" s="364" t="str">
        <f t="shared" si="1"/>
        <v>AP_CMN나LS05</v>
      </c>
      <c r="K33" s="403" t="s">
        <v>844</v>
      </c>
      <c r="L33" s="544"/>
      <c r="M33" s="391"/>
      <c r="N33" s="391"/>
      <c r="O33" s="391"/>
      <c r="P33" s="393"/>
      <c r="Q33" s="391"/>
      <c r="R33" s="391"/>
      <c r="S33" s="394"/>
      <c r="T33" s="394"/>
      <c r="U33" s="394"/>
      <c r="V33" s="395"/>
      <c r="W33" s="394"/>
      <c r="X33" s="394"/>
      <c r="Y33" s="394"/>
      <c r="Z33" s="395"/>
      <c r="AA33" s="394"/>
      <c r="AB33" s="394"/>
      <c r="AC33" s="394"/>
      <c r="AD33" s="395"/>
      <c r="AE33" s="394"/>
      <c r="AF33" s="394"/>
      <c r="AG33" s="394"/>
      <c r="AH33" s="395"/>
      <c r="AI33" s="395"/>
      <c r="AJ33" s="396"/>
      <c r="AK33" s="404"/>
      <c r="AL33" s="398"/>
      <c r="AM33" s="542"/>
      <c r="AN33" s="384"/>
      <c r="AO33" s="385" t="s">
        <v>687</v>
      </c>
      <c r="AP33" s="400" t="s">
        <v>680</v>
      </c>
      <c r="AQ33" s="214"/>
    </row>
    <row r="34" spans="1:43" s="54" customFormat="1" ht="17.25" customHeight="1" thickBot="1">
      <c r="A34" s="85"/>
      <c r="B34" s="650"/>
      <c r="C34" s="543" t="s">
        <v>834</v>
      </c>
      <c r="D34" s="695"/>
      <c r="E34" s="363" t="s">
        <v>715</v>
      </c>
      <c r="F34" s="403" t="s">
        <v>845</v>
      </c>
      <c r="G34" s="363" t="s">
        <v>837</v>
      </c>
      <c r="H34" s="390"/>
      <c r="I34" s="363" t="s">
        <v>874</v>
      </c>
      <c r="J34" s="364" t="str">
        <f t="shared" si="1"/>
        <v>AP_CMN나LS06</v>
      </c>
      <c r="K34" s="403" t="s">
        <v>845</v>
      </c>
      <c r="L34" s="544"/>
      <c r="M34" s="391"/>
      <c r="N34" s="391"/>
      <c r="O34" s="391"/>
      <c r="P34" s="393"/>
      <c r="Q34" s="391"/>
      <c r="R34" s="391"/>
      <c r="S34" s="394"/>
      <c r="T34" s="394"/>
      <c r="U34" s="394"/>
      <c r="V34" s="395"/>
      <c r="W34" s="394"/>
      <c r="X34" s="394"/>
      <c r="Y34" s="394"/>
      <c r="Z34" s="395"/>
      <c r="AA34" s="394"/>
      <c r="AB34" s="394"/>
      <c r="AC34" s="394"/>
      <c r="AD34" s="395"/>
      <c r="AE34" s="394"/>
      <c r="AF34" s="394"/>
      <c r="AG34" s="394"/>
      <c r="AH34" s="395"/>
      <c r="AI34" s="395"/>
      <c r="AJ34" s="396"/>
      <c r="AK34" s="404"/>
      <c r="AL34" s="398"/>
      <c r="AM34" s="542"/>
      <c r="AN34" s="384"/>
      <c r="AO34" s="385" t="s">
        <v>687</v>
      </c>
      <c r="AP34" s="400" t="s">
        <v>680</v>
      </c>
      <c r="AQ34" s="214"/>
    </row>
    <row r="35" spans="1:43" s="54" customFormat="1" ht="17.25" customHeight="1" thickBot="1">
      <c r="A35" s="85"/>
      <c r="B35" s="650"/>
      <c r="C35" s="543" t="s">
        <v>834</v>
      </c>
      <c r="D35" s="695"/>
      <c r="E35" s="363" t="s">
        <v>857</v>
      </c>
      <c r="F35" s="403" t="s">
        <v>846</v>
      </c>
      <c r="G35" s="363" t="s">
        <v>837</v>
      </c>
      <c r="H35" s="390"/>
      <c r="I35" s="363" t="s">
        <v>875</v>
      </c>
      <c r="J35" s="364" t="str">
        <f t="shared" si="1"/>
        <v>AP_CMN나LS07</v>
      </c>
      <c r="K35" s="403" t="s">
        <v>846</v>
      </c>
      <c r="L35" s="544"/>
      <c r="M35" s="391"/>
      <c r="N35" s="391"/>
      <c r="O35" s="391"/>
      <c r="P35" s="393"/>
      <c r="Q35" s="391"/>
      <c r="R35" s="391"/>
      <c r="S35" s="394"/>
      <c r="T35" s="394"/>
      <c r="U35" s="394"/>
      <c r="V35" s="395"/>
      <c r="W35" s="394"/>
      <c r="X35" s="394"/>
      <c r="Y35" s="394"/>
      <c r="Z35" s="395"/>
      <c r="AA35" s="394"/>
      <c r="AB35" s="394"/>
      <c r="AC35" s="394"/>
      <c r="AD35" s="395"/>
      <c r="AE35" s="394"/>
      <c r="AF35" s="394"/>
      <c r="AG35" s="394"/>
      <c r="AH35" s="395"/>
      <c r="AI35" s="395"/>
      <c r="AJ35" s="396"/>
      <c r="AK35" s="404"/>
      <c r="AL35" s="398"/>
      <c r="AM35" s="542"/>
      <c r="AN35" s="384"/>
      <c r="AO35" s="385" t="s">
        <v>687</v>
      </c>
      <c r="AP35" s="400" t="s">
        <v>680</v>
      </c>
      <c r="AQ35" s="214"/>
    </row>
    <row r="36" spans="1:43" s="54" customFormat="1" ht="17.25" customHeight="1" thickBot="1">
      <c r="A36" s="85"/>
      <c r="B36" s="650"/>
      <c r="C36" s="543" t="s">
        <v>834</v>
      </c>
      <c r="D36" s="695"/>
      <c r="E36" s="363" t="s">
        <v>858</v>
      </c>
      <c r="F36" s="403" t="s">
        <v>847</v>
      </c>
      <c r="G36" s="363" t="s">
        <v>837</v>
      </c>
      <c r="H36" s="390"/>
      <c r="I36" s="363" t="s">
        <v>876</v>
      </c>
      <c r="J36" s="364" t="str">
        <f t="shared" si="1"/>
        <v>AP_CMN나LS08</v>
      </c>
      <c r="K36" s="403" t="s">
        <v>847</v>
      </c>
      <c r="L36" s="544"/>
      <c r="M36" s="391"/>
      <c r="N36" s="391"/>
      <c r="O36" s="391"/>
      <c r="P36" s="393"/>
      <c r="Q36" s="391"/>
      <c r="R36" s="391"/>
      <c r="S36" s="394"/>
      <c r="T36" s="394"/>
      <c r="U36" s="394"/>
      <c r="V36" s="395"/>
      <c r="W36" s="394"/>
      <c r="X36" s="394"/>
      <c r="Y36" s="394"/>
      <c r="Z36" s="395"/>
      <c r="AA36" s="394"/>
      <c r="AB36" s="394"/>
      <c r="AC36" s="394"/>
      <c r="AD36" s="395"/>
      <c r="AE36" s="394"/>
      <c r="AF36" s="394"/>
      <c r="AG36" s="394"/>
      <c r="AH36" s="395"/>
      <c r="AI36" s="395"/>
      <c r="AJ36" s="396"/>
      <c r="AK36" s="404"/>
      <c r="AL36" s="398"/>
      <c r="AM36" s="542"/>
      <c r="AN36" s="384"/>
      <c r="AO36" s="385" t="s">
        <v>687</v>
      </c>
      <c r="AP36" s="400" t="s">
        <v>680</v>
      </c>
      <c r="AQ36" s="214"/>
    </row>
    <row r="37" spans="1:43" s="54" customFormat="1" ht="17.25" customHeight="1" thickBot="1">
      <c r="A37" s="85"/>
      <c r="B37" s="650"/>
      <c r="C37" s="482" t="s">
        <v>834</v>
      </c>
      <c r="D37" s="695"/>
      <c r="E37" s="427" t="s">
        <v>857</v>
      </c>
      <c r="F37" s="431" t="s">
        <v>842</v>
      </c>
      <c r="G37" s="427" t="s">
        <v>837</v>
      </c>
      <c r="H37" s="418"/>
      <c r="I37" s="427" t="s">
        <v>877</v>
      </c>
      <c r="J37" s="417" t="str">
        <f t="shared" si="1"/>
        <v>AP_CMN나LS09</v>
      </c>
      <c r="K37" s="431" t="s">
        <v>842</v>
      </c>
      <c r="L37" s="432"/>
      <c r="M37" s="419"/>
      <c r="N37" s="419"/>
      <c r="O37" s="419"/>
      <c r="P37" s="421"/>
      <c r="Q37" s="419"/>
      <c r="R37" s="419"/>
      <c r="S37" s="422"/>
      <c r="T37" s="422"/>
      <c r="U37" s="422"/>
      <c r="V37" s="423"/>
      <c r="W37" s="422"/>
      <c r="X37" s="422"/>
      <c r="Y37" s="422"/>
      <c r="Z37" s="423"/>
      <c r="AA37" s="422"/>
      <c r="AB37" s="422"/>
      <c r="AC37" s="422"/>
      <c r="AD37" s="423"/>
      <c r="AE37" s="422"/>
      <c r="AF37" s="422"/>
      <c r="AG37" s="422"/>
      <c r="AH37" s="423"/>
      <c r="AI37" s="423"/>
      <c r="AJ37" s="424"/>
      <c r="AK37" s="425"/>
      <c r="AL37" s="433"/>
      <c r="AM37" s="434"/>
      <c r="AN37" s="435"/>
      <c r="AO37" s="428" t="s">
        <v>687</v>
      </c>
      <c r="AP37" s="429" t="s">
        <v>680</v>
      </c>
      <c r="AQ37" s="214"/>
    </row>
    <row r="38" spans="1:43" s="54" customFormat="1" ht="17.25" customHeight="1" thickBot="1">
      <c r="A38" s="85"/>
      <c r="B38" s="650"/>
      <c r="C38" s="482" t="s">
        <v>834</v>
      </c>
      <c r="D38" s="695"/>
      <c r="E38" s="427" t="s">
        <v>855</v>
      </c>
      <c r="F38" s="431" t="s">
        <v>843</v>
      </c>
      <c r="G38" s="427" t="s">
        <v>837</v>
      </c>
      <c r="H38" s="418"/>
      <c r="I38" s="427" t="s">
        <v>863</v>
      </c>
      <c r="J38" s="417" t="str">
        <f t="shared" si="1"/>
        <v>AP_CMN나LS10</v>
      </c>
      <c r="K38" s="431" t="s">
        <v>843</v>
      </c>
      <c r="L38" s="432"/>
      <c r="M38" s="419"/>
      <c r="N38" s="419"/>
      <c r="O38" s="419"/>
      <c r="P38" s="421"/>
      <c r="Q38" s="419"/>
      <c r="R38" s="419"/>
      <c r="S38" s="422"/>
      <c r="T38" s="422"/>
      <c r="U38" s="422"/>
      <c r="V38" s="423"/>
      <c r="W38" s="422"/>
      <c r="X38" s="422"/>
      <c r="Y38" s="422"/>
      <c r="Z38" s="423"/>
      <c r="AA38" s="422"/>
      <c r="AB38" s="422"/>
      <c r="AC38" s="422"/>
      <c r="AD38" s="423"/>
      <c r="AE38" s="422"/>
      <c r="AF38" s="422"/>
      <c r="AG38" s="422"/>
      <c r="AH38" s="423"/>
      <c r="AI38" s="423"/>
      <c r="AJ38" s="424"/>
      <c r="AK38" s="425"/>
      <c r="AL38" s="433"/>
      <c r="AM38" s="434"/>
      <c r="AN38" s="435"/>
      <c r="AO38" s="428" t="s">
        <v>687</v>
      </c>
      <c r="AP38" s="429" t="s">
        <v>680</v>
      </c>
      <c r="AQ38" s="214"/>
    </row>
    <row r="39" spans="1:43" s="54" customFormat="1" ht="17.25" customHeight="1" thickBot="1">
      <c r="A39" s="85"/>
      <c r="B39" s="650"/>
      <c r="C39" s="543" t="s">
        <v>854</v>
      </c>
      <c r="D39" s="695"/>
      <c r="E39" s="363" t="s">
        <v>859</v>
      </c>
      <c r="F39" s="403" t="s">
        <v>884</v>
      </c>
      <c r="G39" s="363" t="s">
        <v>723</v>
      </c>
      <c r="H39" s="390"/>
      <c r="I39" s="363" t="s">
        <v>878</v>
      </c>
      <c r="J39" s="364" t="str">
        <f t="shared" si="1"/>
        <v>AP_CMN나LS11</v>
      </c>
      <c r="K39" s="403" t="s">
        <v>885</v>
      </c>
      <c r="L39" s="544"/>
      <c r="M39" s="391"/>
      <c r="N39" s="391"/>
      <c r="O39" s="391"/>
      <c r="P39" s="393"/>
      <c r="Q39" s="391"/>
      <c r="R39" s="391"/>
      <c r="S39" s="394"/>
      <c r="T39" s="394"/>
      <c r="U39" s="394"/>
      <c r="V39" s="395"/>
      <c r="W39" s="394"/>
      <c r="X39" s="394"/>
      <c r="Y39" s="394"/>
      <c r="Z39" s="395"/>
      <c r="AA39" s="394"/>
      <c r="AB39" s="394"/>
      <c r="AC39" s="394"/>
      <c r="AD39" s="395"/>
      <c r="AE39" s="394"/>
      <c r="AF39" s="394"/>
      <c r="AG39" s="394"/>
      <c r="AH39" s="395"/>
      <c r="AI39" s="395"/>
      <c r="AJ39" s="396"/>
      <c r="AK39" s="404"/>
      <c r="AL39" s="398"/>
      <c r="AM39" s="542"/>
      <c r="AN39" s="384"/>
      <c r="AO39" s="385" t="s">
        <v>687</v>
      </c>
      <c r="AP39" s="400" t="s">
        <v>680</v>
      </c>
      <c r="AQ39" s="214"/>
    </row>
    <row r="40" spans="1:43" s="54" customFormat="1" ht="17.25" customHeight="1" thickBot="1">
      <c r="A40" s="85"/>
      <c r="B40" s="650"/>
      <c r="C40" s="543" t="s">
        <v>854</v>
      </c>
      <c r="D40" s="695"/>
      <c r="E40" s="363" t="s">
        <v>859</v>
      </c>
      <c r="F40" s="403" t="s">
        <v>891</v>
      </c>
      <c r="G40" s="363" t="s">
        <v>723</v>
      </c>
      <c r="H40" s="390"/>
      <c r="I40" s="363" t="s">
        <v>868</v>
      </c>
      <c r="J40" s="364" t="str">
        <f t="shared" ref="J40:J47" si="3" xml:space="preserve"> "AP_" &amp; C40 &amp; E40 &amp; G40 &amp; I40</f>
        <v>AP_CMN나LS12</v>
      </c>
      <c r="K40" s="403" t="s">
        <v>892</v>
      </c>
      <c r="L40" s="544"/>
      <c r="M40" s="391"/>
      <c r="N40" s="391"/>
      <c r="O40" s="391"/>
      <c r="P40" s="393"/>
      <c r="Q40" s="391"/>
      <c r="R40" s="391"/>
      <c r="S40" s="394"/>
      <c r="T40" s="394"/>
      <c r="U40" s="394"/>
      <c r="V40" s="395"/>
      <c r="W40" s="394"/>
      <c r="X40" s="394"/>
      <c r="Y40" s="394"/>
      <c r="Z40" s="395"/>
      <c r="AA40" s="394"/>
      <c r="AB40" s="394"/>
      <c r="AC40" s="394"/>
      <c r="AD40" s="395"/>
      <c r="AE40" s="394"/>
      <c r="AF40" s="394"/>
      <c r="AG40" s="394"/>
      <c r="AH40" s="395"/>
      <c r="AI40" s="395"/>
      <c r="AJ40" s="396"/>
      <c r="AK40" s="404"/>
      <c r="AL40" s="398"/>
      <c r="AM40" s="542"/>
      <c r="AN40" s="384"/>
      <c r="AO40" s="385" t="s">
        <v>687</v>
      </c>
      <c r="AP40" s="400" t="s">
        <v>680</v>
      </c>
      <c r="AQ40" s="214"/>
    </row>
    <row r="41" spans="1:43" s="54" customFormat="1" ht="17.25" customHeight="1" thickBot="1">
      <c r="A41" s="85"/>
      <c r="B41" s="650"/>
      <c r="C41" s="543" t="s">
        <v>749</v>
      </c>
      <c r="D41" s="695"/>
      <c r="E41" s="363" t="s">
        <v>859</v>
      </c>
      <c r="F41" s="403" t="s">
        <v>893</v>
      </c>
      <c r="G41" s="363" t="s">
        <v>723</v>
      </c>
      <c r="H41" s="390"/>
      <c r="I41" s="363" t="s">
        <v>894</v>
      </c>
      <c r="J41" s="364" t="str">
        <f t="shared" si="3"/>
        <v>AP_CMN나LS13</v>
      </c>
      <c r="K41" s="403" t="s">
        <v>893</v>
      </c>
      <c r="L41" s="544"/>
      <c r="M41" s="391"/>
      <c r="N41" s="391"/>
      <c r="O41" s="391"/>
      <c r="P41" s="393"/>
      <c r="Q41" s="391"/>
      <c r="R41" s="391"/>
      <c r="S41" s="394"/>
      <c r="T41" s="394"/>
      <c r="U41" s="394"/>
      <c r="V41" s="395"/>
      <c r="W41" s="394"/>
      <c r="X41" s="394"/>
      <c r="Y41" s="394"/>
      <c r="Z41" s="395"/>
      <c r="AA41" s="394"/>
      <c r="AB41" s="394"/>
      <c r="AC41" s="394"/>
      <c r="AD41" s="395"/>
      <c r="AE41" s="394"/>
      <c r="AF41" s="394"/>
      <c r="AG41" s="394"/>
      <c r="AH41" s="395"/>
      <c r="AI41" s="395"/>
      <c r="AJ41" s="396"/>
      <c r="AK41" s="404"/>
      <c r="AL41" s="398"/>
      <c r="AM41" s="542"/>
      <c r="AN41" s="384"/>
      <c r="AO41" s="385" t="s">
        <v>687</v>
      </c>
      <c r="AP41" s="400" t="s">
        <v>680</v>
      </c>
      <c r="AQ41" s="214"/>
    </row>
    <row r="42" spans="1:43" s="54" customFormat="1" ht="17.25" customHeight="1" thickBot="1">
      <c r="A42" s="85"/>
      <c r="B42" s="650"/>
      <c r="C42" s="543" t="s">
        <v>749</v>
      </c>
      <c r="D42" s="695"/>
      <c r="E42" s="363" t="s">
        <v>974</v>
      </c>
      <c r="F42" s="403" t="s">
        <v>1048</v>
      </c>
      <c r="G42" s="363" t="s">
        <v>723</v>
      </c>
      <c r="H42" s="390"/>
      <c r="I42" s="363" t="s">
        <v>981</v>
      </c>
      <c r="J42" s="364" t="str">
        <f t="shared" si="3"/>
        <v>AP_CMN나LS14</v>
      </c>
      <c r="K42" s="403" t="s">
        <v>975</v>
      </c>
      <c r="L42" s="544"/>
      <c r="M42" s="391"/>
      <c r="N42" s="391"/>
      <c r="O42" s="391"/>
      <c r="P42" s="393"/>
      <c r="Q42" s="391"/>
      <c r="R42" s="391"/>
      <c r="S42" s="394"/>
      <c r="T42" s="394"/>
      <c r="U42" s="394"/>
      <c r="V42" s="395"/>
      <c r="W42" s="394"/>
      <c r="X42" s="394"/>
      <c r="Y42" s="394"/>
      <c r="Z42" s="395"/>
      <c r="AA42" s="394"/>
      <c r="AB42" s="394"/>
      <c r="AC42" s="394"/>
      <c r="AD42" s="395"/>
      <c r="AE42" s="394"/>
      <c r="AF42" s="394"/>
      <c r="AG42" s="394"/>
      <c r="AH42" s="395"/>
      <c r="AI42" s="395"/>
      <c r="AJ42" s="396"/>
      <c r="AK42" s="404"/>
      <c r="AL42" s="398"/>
      <c r="AM42" s="542"/>
      <c r="AN42" s="384"/>
      <c r="AO42" s="385" t="s">
        <v>687</v>
      </c>
      <c r="AP42" s="400" t="s">
        <v>680</v>
      </c>
      <c r="AQ42" s="214"/>
    </row>
    <row r="43" spans="1:43" s="54" customFormat="1" ht="17.25" customHeight="1" thickBot="1">
      <c r="A43" s="85"/>
      <c r="B43" s="650"/>
      <c r="C43" s="543" t="s">
        <v>749</v>
      </c>
      <c r="D43" s="695"/>
      <c r="E43" s="363" t="s">
        <v>974</v>
      </c>
      <c r="F43" s="403" t="s">
        <v>1047</v>
      </c>
      <c r="G43" s="363" t="s">
        <v>723</v>
      </c>
      <c r="H43" s="390"/>
      <c r="I43" s="363" t="s">
        <v>982</v>
      </c>
      <c r="J43" s="364" t="str">
        <f t="shared" si="3"/>
        <v>AP_CMN나LS15</v>
      </c>
      <c r="K43" s="403" t="s">
        <v>976</v>
      </c>
      <c r="L43" s="544"/>
      <c r="M43" s="391"/>
      <c r="N43" s="391"/>
      <c r="O43" s="391"/>
      <c r="P43" s="393"/>
      <c r="Q43" s="391"/>
      <c r="R43" s="391"/>
      <c r="S43" s="394"/>
      <c r="T43" s="394"/>
      <c r="U43" s="394"/>
      <c r="V43" s="395"/>
      <c r="W43" s="394"/>
      <c r="X43" s="394"/>
      <c r="Y43" s="394"/>
      <c r="Z43" s="395"/>
      <c r="AA43" s="394"/>
      <c r="AB43" s="394"/>
      <c r="AC43" s="394"/>
      <c r="AD43" s="395"/>
      <c r="AE43" s="394"/>
      <c r="AF43" s="394"/>
      <c r="AG43" s="394"/>
      <c r="AH43" s="395"/>
      <c r="AI43" s="395"/>
      <c r="AJ43" s="396"/>
      <c r="AK43" s="404"/>
      <c r="AL43" s="398"/>
      <c r="AM43" s="542"/>
      <c r="AN43" s="384"/>
      <c r="AO43" s="385" t="s">
        <v>687</v>
      </c>
      <c r="AP43" s="400" t="s">
        <v>680</v>
      </c>
      <c r="AQ43" s="214"/>
    </row>
    <row r="44" spans="1:43" s="54" customFormat="1" ht="17.25" customHeight="1" thickBot="1">
      <c r="A44" s="85"/>
      <c r="B44" s="650"/>
      <c r="C44" s="543" t="s">
        <v>749</v>
      </c>
      <c r="D44" s="695"/>
      <c r="E44" s="363" t="s">
        <v>715</v>
      </c>
      <c r="F44" s="403" t="s">
        <v>1056</v>
      </c>
      <c r="G44" s="363" t="s">
        <v>723</v>
      </c>
      <c r="H44" s="390"/>
      <c r="I44" s="363" t="s">
        <v>983</v>
      </c>
      <c r="J44" s="364" t="str">
        <f t="shared" si="3"/>
        <v>AP_CMN나LS16</v>
      </c>
      <c r="K44" s="403" t="s">
        <v>1037</v>
      </c>
      <c r="L44" s="544"/>
      <c r="M44" s="391"/>
      <c r="N44" s="391"/>
      <c r="O44" s="391"/>
      <c r="P44" s="393"/>
      <c r="Q44" s="391"/>
      <c r="R44" s="391"/>
      <c r="S44" s="394"/>
      <c r="T44" s="394"/>
      <c r="U44" s="394"/>
      <c r="V44" s="395"/>
      <c r="W44" s="394"/>
      <c r="X44" s="394"/>
      <c r="Y44" s="394"/>
      <c r="Z44" s="395"/>
      <c r="AA44" s="394"/>
      <c r="AB44" s="394"/>
      <c r="AC44" s="394"/>
      <c r="AD44" s="395"/>
      <c r="AE44" s="394"/>
      <c r="AF44" s="394"/>
      <c r="AG44" s="394"/>
      <c r="AH44" s="395"/>
      <c r="AI44" s="395"/>
      <c r="AJ44" s="396"/>
      <c r="AK44" s="404"/>
      <c r="AL44" s="398"/>
      <c r="AM44" s="542"/>
      <c r="AN44" s="384"/>
      <c r="AO44" s="385" t="s">
        <v>18</v>
      </c>
      <c r="AP44" s="400" t="s">
        <v>680</v>
      </c>
      <c r="AQ44" s="214"/>
    </row>
    <row r="45" spans="1:43" s="54" customFormat="1" ht="17.25" customHeight="1" thickBot="1">
      <c r="A45" s="85"/>
      <c r="B45" s="650"/>
      <c r="C45" s="341" t="s">
        <v>749</v>
      </c>
      <c r="D45" s="695"/>
      <c r="E45" s="344" t="s">
        <v>974</v>
      </c>
      <c r="F45" s="342" t="s">
        <v>977</v>
      </c>
      <c r="G45" s="344" t="s">
        <v>723</v>
      </c>
      <c r="H45" s="343"/>
      <c r="I45" s="344" t="s">
        <v>1038</v>
      </c>
      <c r="J45" s="557" t="str">
        <f t="shared" si="3"/>
        <v>AP_CMN나LS17</v>
      </c>
      <c r="K45" s="342" t="s">
        <v>977</v>
      </c>
      <c r="L45" s="558"/>
      <c r="M45" s="371"/>
      <c r="N45" s="371"/>
      <c r="O45" s="371"/>
      <c r="P45" s="373"/>
      <c r="Q45" s="371"/>
      <c r="R45" s="371"/>
      <c r="S45" s="374"/>
      <c r="T45" s="374"/>
      <c r="U45" s="374"/>
      <c r="V45" s="375"/>
      <c r="W45" s="374"/>
      <c r="X45" s="374"/>
      <c r="Y45" s="374"/>
      <c r="Z45" s="375"/>
      <c r="AA45" s="374"/>
      <c r="AB45" s="374"/>
      <c r="AC45" s="374"/>
      <c r="AD45" s="375"/>
      <c r="AE45" s="374"/>
      <c r="AF45" s="374"/>
      <c r="AG45" s="374"/>
      <c r="AH45" s="375"/>
      <c r="AI45" s="375"/>
      <c r="AJ45" s="376"/>
      <c r="AK45" s="377"/>
      <c r="AL45" s="559"/>
      <c r="AM45" s="560"/>
      <c r="AN45" s="561"/>
      <c r="AO45" s="380" t="s">
        <v>687</v>
      </c>
      <c r="AP45" s="381" t="s">
        <v>680</v>
      </c>
      <c r="AQ45" s="214"/>
    </row>
    <row r="46" spans="1:43" s="54" customFormat="1" ht="17.25" customHeight="1" thickBot="1">
      <c r="A46" s="85"/>
      <c r="B46" s="650"/>
      <c r="C46" s="341" t="s">
        <v>749</v>
      </c>
      <c r="D46" s="695"/>
      <c r="E46" s="344" t="s">
        <v>979</v>
      </c>
      <c r="F46" s="342" t="s">
        <v>980</v>
      </c>
      <c r="G46" s="344" t="s">
        <v>723</v>
      </c>
      <c r="H46" s="343"/>
      <c r="I46" s="344" t="s">
        <v>984</v>
      </c>
      <c r="J46" s="557" t="str">
        <f t="shared" si="3"/>
        <v>AP_CMN나LS18</v>
      </c>
      <c r="K46" s="342" t="s">
        <v>980</v>
      </c>
      <c r="L46" s="558"/>
      <c r="M46" s="371"/>
      <c r="N46" s="371"/>
      <c r="O46" s="371"/>
      <c r="P46" s="373"/>
      <c r="Q46" s="371"/>
      <c r="R46" s="371"/>
      <c r="S46" s="374"/>
      <c r="T46" s="374"/>
      <c r="U46" s="374"/>
      <c r="V46" s="375"/>
      <c r="W46" s="374"/>
      <c r="X46" s="374"/>
      <c r="Y46" s="374"/>
      <c r="Z46" s="375"/>
      <c r="AA46" s="374"/>
      <c r="AB46" s="374"/>
      <c r="AC46" s="374"/>
      <c r="AD46" s="375"/>
      <c r="AE46" s="374"/>
      <c r="AF46" s="374"/>
      <c r="AG46" s="374"/>
      <c r="AH46" s="375"/>
      <c r="AI46" s="375"/>
      <c r="AJ46" s="376"/>
      <c r="AK46" s="377"/>
      <c r="AL46" s="559"/>
      <c r="AM46" s="560"/>
      <c r="AN46" s="561"/>
      <c r="AO46" s="380" t="s">
        <v>687</v>
      </c>
      <c r="AP46" s="381" t="s">
        <v>680</v>
      </c>
      <c r="AQ46" s="214"/>
    </row>
    <row r="47" spans="1:43" s="54" customFormat="1" ht="17.25" customHeight="1" thickBot="1">
      <c r="A47" s="85"/>
      <c r="B47" s="650"/>
      <c r="C47" s="341" t="s">
        <v>749</v>
      </c>
      <c r="D47" s="695"/>
      <c r="E47" s="344" t="s">
        <v>974</v>
      </c>
      <c r="F47" s="342" t="s">
        <v>1036</v>
      </c>
      <c r="G47" s="344" t="s">
        <v>723</v>
      </c>
      <c r="H47" s="343"/>
      <c r="I47" s="344" t="s">
        <v>1039</v>
      </c>
      <c r="J47" s="557" t="str">
        <f t="shared" si="3"/>
        <v>AP_CMN나LS19</v>
      </c>
      <c r="K47" s="342" t="s">
        <v>978</v>
      </c>
      <c r="L47" s="558"/>
      <c r="M47" s="371"/>
      <c r="N47" s="371"/>
      <c r="O47" s="371"/>
      <c r="P47" s="373"/>
      <c r="Q47" s="371"/>
      <c r="R47" s="371"/>
      <c r="S47" s="374"/>
      <c r="T47" s="374"/>
      <c r="U47" s="374"/>
      <c r="V47" s="375"/>
      <c r="W47" s="374"/>
      <c r="X47" s="374"/>
      <c r="Y47" s="374"/>
      <c r="Z47" s="375"/>
      <c r="AA47" s="374"/>
      <c r="AB47" s="374"/>
      <c r="AC47" s="374"/>
      <c r="AD47" s="375"/>
      <c r="AE47" s="374"/>
      <c r="AF47" s="374"/>
      <c r="AG47" s="374"/>
      <c r="AH47" s="375"/>
      <c r="AI47" s="375"/>
      <c r="AJ47" s="376"/>
      <c r="AK47" s="377"/>
      <c r="AL47" s="559"/>
      <c r="AM47" s="560"/>
      <c r="AN47" s="561"/>
      <c r="AO47" s="380" t="s">
        <v>687</v>
      </c>
      <c r="AP47" s="381" t="s">
        <v>680</v>
      </c>
      <c r="AQ47" s="214"/>
    </row>
    <row r="48" spans="1:43" s="54" customFormat="1" ht="17.25" customHeight="1" thickBot="1">
      <c r="A48" s="85"/>
      <c r="B48" s="650"/>
      <c r="C48" s="224"/>
      <c r="D48" s="729"/>
      <c r="E48" s="279"/>
      <c r="F48" s="316"/>
      <c r="G48" s="279"/>
      <c r="H48" s="230"/>
      <c r="I48" s="279"/>
      <c r="J48" s="338"/>
      <c r="K48" s="316"/>
      <c r="L48" s="173"/>
      <c r="M48" s="151"/>
      <c r="N48" s="151"/>
      <c r="O48" s="151"/>
      <c r="P48" s="153"/>
      <c r="Q48" s="151"/>
      <c r="R48" s="178"/>
      <c r="S48" s="154"/>
      <c r="T48" s="154"/>
      <c r="U48" s="154"/>
      <c r="V48" s="156"/>
      <c r="W48" s="154"/>
      <c r="X48" s="154"/>
      <c r="Y48" s="154"/>
      <c r="Z48" s="156"/>
      <c r="AA48" s="154"/>
      <c r="AB48" s="154"/>
      <c r="AC48" s="154"/>
      <c r="AD48" s="156"/>
      <c r="AE48" s="154"/>
      <c r="AF48" s="154"/>
      <c r="AG48" s="154"/>
      <c r="AH48" s="156"/>
      <c r="AI48" s="156"/>
      <c r="AJ48" s="157"/>
      <c r="AK48" s="175"/>
      <c r="AL48" s="158"/>
      <c r="AM48" s="139"/>
      <c r="AN48" s="186"/>
      <c r="AO48" s="276"/>
      <c r="AP48" s="226"/>
      <c r="AQ48" s="214"/>
    </row>
    <row r="49" spans="1:43" s="54" customFormat="1" ht="17.25" customHeight="1" thickBot="1">
      <c r="A49" s="85"/>
      <c r="B49" s="650"/>
      <c r="C49" s="543" t="s">
        <v>749</v>
      </c>
      <c r="D49" s="562" t="s">
        <v>1068</v>
      </c>
      <c r="E49" s="363" t="s">
        <v>716</v>
      </c>
      <c r="F49" s="403" t="s">
        <v>1179</v>
      </c>
      <c r="G49" s="363" t="s">
        <v>1041</v>
      </c>
      <c r="H49" s="390"/>
      <c r="I49" s="363" t="s">
        <v>1067</v>
      </c>
      <c r="J49" s="364" t="str">
        <f t="shared" ref="J49:J53" si="4" xml:space="preserve"> "AP_" &amp; C49 &amp; E49 &amp; G49 &amp; I49</f>
        <v>AP_CMN다LS01</v>
      </c>
      <c r="K49" s="403" t="s">
        <v>1042</v>
      </c>
      <c r="L49" s="544"/>
      <c r="M49" s="391"/>
      <c r="N49" s="391"/>
      <c r="O49" s="391"/>
      <c r="P49" s="393"/>
      <c r="Q49" s="391"/>
      <c r="R49" s="391"/>
      <c r="S49" s="394"/>
      <c r="T49" s="394"/>
      <c r="U49" s="394"/>
      <c r="V49" s="395"/>
      <c r="W49" s="394"/>
      <c r="X49" s="394"/>
      <c r="Y49" s="394"/>
      <c r="Z49" s="395"/>
      <c r="AA49" s="394"/>
      <c r="AB49" s="394"/>
      <c r="AC49" s="394"/>
      <c r="AD49" s="395"/>
      <c r="AE49" s="394"/>
      <c r="AF49" s="394"/>
      <c r="AG49" s="394"/>
      <c r="AH49" s="395"/>
      <c r="AI49" s="395"/>
      <c r="AJ49" s="396"/>
      <c r="AK49" s="404"/>
      <c r="AL49" s="398"/>
      <c r="AM49" s="542"/>
      <c r="AN49" s="384"/>
      <c r="AO49" s="385" t="s">
        <v>687</v>
      </c>
      <c r="AP49" s="400" t="s">
        <v>680</v>
      </c>
      <c r="AQ49" s="214"/>
    </row>
    <row r="50" spans="1:43" s="54" customFormat="1" ht="17.25" customHeight="1" thickBot="1">
      <c r="A50" s="85"/>
      <c r="B50" s="650"/>
      <c r="C50" s="543" t="s">
        <v>749</v>
      </c>
      <c r="D50" s="564"/>
      <c r="E50" s="363" t="s">
        <v>716</v>
      </c>
      <c r="F50" s="403" t="s">
        <v>1075</v>
      </c>
      <c r="G50" s="363" t="s">
        <v>1041</v>
      </c>
      <c r="H50" s="390"/>
      <c r="I50" s="363" t="s">
        <v>1077</v>
      </c>
      <c r="J50" s="364" t="str">
        <f t="shared" si="4"/>
        <v>AP_CMN다LS02</v>
      </c>
      <c r="K50" s="403" t="s">
        <v>1075</v>
      </c>
      <c r="L50" s="544"/>
      <c r="M50" s="391"/>
      <c r="N50" s="391"/>
      <c r="O50" s="391"/>
      <c r="P50" s="393"/>
      <c r="Q50" s="391"/>
      <c r="R50" s="391"/>
      <c r="S50" s="394"/>
      <c r="T50" s="394"/>
      <c r="U50" s="394"/>
      <c r="V50" s="395"/>
      <c r="W50" s="394"/>
      <c r="X50" s="394"/>
      <c r="Y50" s="394"/>
      <c r="Z50" s="395"/>
      <c r="AA50" s="394"/>
      <c r="AB50" s="394"/>
      <c r="AC50" s="394"/>
      <c r="AD50" s="395"/>
      <c r="AE50" s="394"/>
      <c r="AF50" s="394"/>
      <c r="AG50" s="394"/>
      <c r="AH50" s="395"/>
      <c r="AI50" s="395"/>
      <c r="AJ50" s="396"/>
      <c r="AK50" s="404"/>
      <c r="AL50" s="398"/>
      <c r="AM50" s="542"/>
      <c r="AN50" s="384"/>
      <c r="AO50" s="385"/>
      <c r="AP50" s="400"/>
      <c r="AQ50" s="214"/>
    </row>
    <row r="51" spans="1:43" s="54" customFormat="1" ht="17.25" customHeight="1" thickBot="1">
      <c r="A51" s="85"/>
      <c r="B51" s="650"/>
      <c r="C51" s="543" t="s">
        <v>1074</v>
      </c>
      <c r="D51" s="564"/>
      <c r="E51" s="363" t="s">
        <v>716</v>
      </c>
      <c r="F51" s="403" t="s">
        <v>1076</v>
      </c>
      <c r="G51" s="363" t="s">
        <v>1041</v>
      </c>
      <c r="H51" s="390"/>
      <c r="I51" s="363" t="s">
        <v>1078</v>
      </c>
      <c r="J51" s="364" t="str">
        <f t="shared" si="4"/>
        <v>AP_CMN다LS03</v>
      </c>
      <c r="K51" s="403" t="s">
        <v>1076</v>
      </c>
      <c r="L51" s="544"/>
      <c r="M51" s="391"/>
      <c r="N51" s="391"/>
      <c r="O51" s="391"/>
      <c r="P51" s="393"/>
      <c r="Q51" s="391"/>
      <c r="R51" s="391"/>
      <c r="S51" s="394"/>
      <c r="T51" s="394"/>
      <c r="U51" s="394"/>
      <c r="V51" s="395"/>
      <c r="W51" s="394"/>
      <c r="X51" s="394"/>
      <c r="Y51" s="394"/>
      <c r="Z51" s="395"/>
      <c r="AA51" s="394"/>
      <c r="AB51" s="394"/>
      <c r="AC51" s="394"/>
      <c r="AD51" s="395"/>
      <c r="AE51" s="394"/>
      <c r="AF51" s="394"/>
      <c r="AG51" s="394"/>
      <c r="AH51" s="395"/>
      <c r="AI51" s="395"/>
      <c r="AJ51" s="396"/>
      <c r="AK51" s="404"/>
      <c r="AL51" s="398"/>
      <c r="AM51" s="542"/>
      <c r="AN51" s="384"/>
      <c r="AO51" s="385"/>
      <c r="AP51" s="400"/>
      <c r="AQ51" s="214"/>
    </row>
    <row r="52" spans="1:43" s="54" customFormat="1" ht="17.25" customHeight="1" thickBot="1">
      <c r="A52" s="85"/>
      <c r="B52" s="650"/>
      <c r="C52" s="543" t="s">
        <v>1074</v>
      </c>
      <c r="D52" s="564"/>
      <c r="E52" s="363" t="s">
        <v>716</v>
      </c>
      <c r="F52" s="403" t="s">
        <v>1150</v>
      </c>
      <c r="G52" s="363" t="s">
        <v>815</v>
      </c>
      <c r="H52" s="390"/>
      <c r="I52" s="363" t="s">
        <v>701</v>
      </c>
      <c r="J52" s="364" t="str">
        <f t="shared" si="4"/>
        <v>AP_CMN다LS04</v>
      </c>
      <c r="K52" s="403" t="s">
        <v>1150</v>
      </c>
      <c r="L52" s="544"/>
      <c r="M52" s="391"/>
      <c r="N52" s="391"/>
      <c r="O52" s="391"/>
      <c r="P52" s="393"/>
      <c r="Q52" s="391"/>
      <c r="R52" s="391"/>
      <c r="S52" s="394"/>
      <c r="T52" s="394"/>
      <c r="U52" s="394"/>
      <c r="V52" s="395"/>
      <c r="W52" s="394"/>
      <c r="X52" s="394"/>
      <c r="Y52" s="394"/>
      <c r="Z52" s="395"/>
      <c r="AA52" s="394"/>
      <c r="AB52" s="394"/>
      <c r="AC52" s="394"/>
      <c r="AD52" s="395"/>
      <c r="AE52" s="394"/>
      <c r="AF52" s="394"/>
      <c r="AG52" s="394"/>
      <c r="AH52" s="395"/>
      <c r="AI52" s="395"/>
      <c r="AJ52" s="396"/>
      <c r="AK52" s="404"/>
      <c r="AL52" s="398"/>
      <c r="AM52" s="542"/>
      <c r="AN52" s="384"/>
      <c r="AO52" s="385"/>
      <c r="AP52" s="400"/>
      <c r="AQ52" s="214"/>
    </row>
    <row r="53" spans="1:43" s="54" customFormat="1" ht="17.25" customHeight="1" thickBot="1">
      <c r="A53" s="85"/>
      <c r="B53" s="650"/>
      <c r="C53" s="543" t="s">
        <v>1074</v>
      </c>
      <c r="D53" s="564"/>
      <c r="E53" s="363" t="s">
        <v>716</v>
      </c>
      <c r="F53" s="403" t="s">
        <v>1151</v>
      </c>
      <c r="G53" s="363" t="s">
        <v>815</v>
      </c>
      <c r="H53" s="390"/>
      <c r="I53" s="363" t="s">
        <v>702</v>
      </c>
      <c r="J53" s="364" t="str">
        <f t="shared" si="4"/>
        <v>AP_CMN다LS05</v>
      </c>
      <c r="K53" s="403" t="s">
        <v>1151</v>
      </c>
      <c r="L53" s="544"/>
      <c r="M53" s="391"/>
      <c r="N53" s="391"/>
      <c r="O53" s="391"/>
      <c r="P53" s="393"/>
      <c r="Q53" s="391"/>
      <c r="R53" s="391"/>
      <c r="S53" s="394"/>
      <c r="T53" s="394"/>
      <c r="U53" s="394"/>
      <c r="V53" s="395"/>
      <c r="W53" s="394"/>
      <c r="X53" s="394"/>
      <c r="Y53" s="394"/>
      <c r="Z53" s="395"/>
      <c r="AA53" s="394"/>
      <c r="AB53" s="394"/>
      <c r="AC53" s="394"/>
      <c r="AD53" s="395"/>
      <c r="AE53" s="394"/>
      <c r="AF53" s="394"/>
      <c r="AG53" s="394"/>
      <c r="AH53" s="395"/>
      <c r="AI53" s="395"/>
      <c r="AJ53" s="396"/>
      <c r="AK53" s="404"/>
      <c r="AL53" s="398"/>
      <c r="AM53" s="542"/>
      <c r="AN53" s="384"/>
      <c r="AO53" s="385"/>
      <c r="AP53" s="400"/>
      <c r="AQ53" s="214"/>
    </row>
    <row r="54" spans="1:43" s="54" customFormat="1" ht="17.25" customHeight="1" thickBot="1">
      <c r="A54" s="85"/>
      <c r="B54" s="650"/>
      <c r="C54" s="224"/>
      <c r="D54" s="563"/>
      <c r="E54" s="279"/>
      <c r="F54" s="539"/>
      <c r="G54" s="279"/>
      <c r="H54" s="230"/>
      <c r="I54" s="279"/>
      <c r="J54" s="338"/>
      <c r="K54" s="539"/>
      <c r="L54" s="173"/>
      <c r="M54" s="151"/>
      <c r="N54" s="151"/>
      <c r="O54" s="151"/>
      <c r="P54" s="153"/>
      <c r="Q54" s="151"/>
      <c r="R54" s="178"/>
      <c r="S54" s="154"/>
      <c r="T54" s="154"/>
      <c r="U54" s="154"/>
      <c r="V54" s="156"/>
      <c r="W54" s="154"/>
      <c r="X54" s="154"/>
      <c r="Y54" s="154"/>
      <c r="Z54" s="156"/>
      <c r="AA54" s="154"/>
      <c r="AB54" s="154"/>
      <c r="AC54" s="154"/>
      <c r="AD54" s="156"/>
      <c r="AE54" s="154"/>
      <c r="AF54" s="154"/>
      <c r="AG54" s="154"/>
      <c r="AH54" s="156"/>
      <c r="AI54" s="156"/>
      <c r="AJ54" s="157"/>
      <c r="AK54" s="175"/>
      <c r="AL54" s="158"/>
      <c r="AM54" s="139"/>
      <c r="AN54" s="186"/>
      <c r="AO54" s="276"/>
      <c r="AP54" s="226"/>
      <c r="AQ54" s="214"/>
    </row>
    <row r="55" spans="1:43" s="54" customFormat="1" ht="17.25" customHeight="1" thickBot="1">
      <c r="A55" s="85"/>
      <c r="B55" s="650"/>
      <c r="C55" s="543" t="s">
        <v>749</v>
      </c>
      <c r="D55" s="694" t="s">
        <v>866</v>
      </c>
      <c r="E55" s="363" t="s">
        <v>1066</v>
      </c>
      <c r="F55" s="403" t="s">
        <v>830</v>
      </c>
      <c r="G55" s="363" t="s">
        <v>726</v>
      </c>
      <c r="H55" s="390"/>
      <c r="I55" s="363" t="s">
        <v>694</v>
      </c>
      <c r="J55" s="364" t="str">
        <f t="shared" ref="J55" si="5" xml:space="preserve"> "AP_" &amp; C55 &amp; E55 &amp; G55 &amp; I55</f>
        <v>AP_CMN라VW01</v>
      </c>
      <c r="K55" s="403" t="s">
        <v>830</v>
      </c>
      <c r="L55" s="544"/>
      <c r="M55" s="391"/>
      <c r="N55" s="391"/>
      <c r="O55" s="391"/>
      <c r="P55" s="393"/>
      <c r="Q55" s="391"/>
      <c r="R55" s="391"/>
      <c r="S55" s="394"/>
      <c r="T55" s="394"/>
      <c r="U55" s="394"/>
      <c r="V55" s="395"/>
      <c r="W55" s="394"/>
      <c r="X55" s="394"/>
      <c r="Y55" s="394"/>
      <c r="Z55" s="395"/>
      <c r="AA55" s="394"/>
      <c r="AB55" s="394"/>
      <c r="AC55" s="394"/>
      <c r="AD55" s="395"/>
      <c r="AE55" s="394"/>
      <c r="AF55" s="394"/>
      <c r="AG55" s="394"/>
      <c r="AH55" s="395"/>
      <c r="AI55" s="395"/>
      <c r="AJ55" s="396"/>
      <c r="AK55" s="404"/>
      <c r="AL55" s="398"/>
      <c r="AM55" s="542"/>
      <c r="AN55" s="384"/>
      <c r="AO55" s="385" t="s">
        <v>687</v>
      </c>
      <c r="AP55" s="400" t="s">
        <v>680</v>
      </c>
      <c r="AQ55" s="214"/>
    </row>
    <row r="56" spans="1:43" s="54" customFormat="1" ht="17.25" customHeight="1" thickBot="1">
      <c r="A56" s="85"/>
      <c r="B56" s="650"/>
      <c r="C56" s="224" t="s">
        <v>834</v>
      </c>
      <c r="D56" s="695"/>
      <c r="E56" s="279" t="s">
        <v>1066</v>
      </c>
      <c r="F56" s="316" t="s">
        <v>614</v>
      </c>
      <c r="G56" s="279" t="s">
        <v>879</v>
      </c>
      <c r="H56" s="230"/>
      <c r="I56" s="279" t="s">
        <v>881</v>
      </c>
      <c r="J56" s="338" t="str">
        <f t="shared" ref="J56:J58" si="6" xml:space="preserve"> "AP_" &amp; C56 &amp; E56 &amp; G56 &amp; I56</f>
        <v>AP_CMN라LS01</v>
      </c>
      <c r="K56" s="444" t="s">
        <v>614</v>
      </c>
      <c r="L56" s="173"/>
      <c r="M56" s="151"/>
      <c r="N56" s="151"/>
      <c r="O56" s="151"/>
      <c r="P56" s="153"/>
      <c r="Q56" s="151"/>
      <c r="R56" s="178"/>
      <c r="S56" s="154"/>
      <c r="T56" s="154"/>
      <c r="U56" s="154"/>
      <c r="V56" s="156"/>
      <c r="W56" s="154"/>
      <c r="X56" s="154"/>
      <c r="Y56" s="154"/>
      <c r="Z56" s="156"/>
      <c r="AA56" s="154"/>
      <c r="AB56" s="154"/>
      <c r="AC56" s="154"/>
      <c r="AD56" s="156"/>
      <c r="AE56" s="154"/>
      <c r="AF56" s="154"/>
      <c r="AG56" s="154"/>
      <c r="AH56" s="156"/>
      <c r="AI56" s="156"/>
      <c r="AJ56" s="157"/>
      <c r="AK56" s="175"/>
      <c r="AL56" s="158"/>
      <c r="AM56" s="139"/>
      <c r="AN56" s="186"/>
      <c r="AO56" s="276" t="s">
        <v>687</v>
      </c>
      <c r="AP56" s="226" t="s">
        <v>680</v>
      </c>
      <c r="AQ56" s="214"/>
    </row>
    <row r="57" spans="1:43" s="54" customFormat="1" ht="17.25" customHeight="1" thickBot="1">
      <c r="A57" s="85"/>
      <c r="B57" s="650"/>
      <c r="C57" s="224" t="s">
        <v>834</v>
      </c>
      <c r="D57" s="695"/>
      <c r="E57" s="279" t="s">
        <v>1066</v>
      </c>
      <c r="F57" s="316" t="s">
        <v>848</v>
      </c>
      <c r="G57" s="279" t="s">
        <v>879</v>
      </c>
      <c r="H57" s="230"/>
      <c r="I57" s="279" t="s">
        <v>869</v>
      </c>
      <c r="J57" s="338" t="str">
        <f t="shared" si="6"/>
        <v>AP_CMN라LS02</v>
      </c>
      <c r="K57" s="444" t="s">
        <v>848</v>
      </c>
      <c r="L57" s="173"/>
      <c r="M57" s="151"/>
      <c r="N57" s="151"/>
      <c r="O57" s="151"/>
      <c r="P57" s="153"/>
      <c r="Q57" s="151"/>
      <c r="R57" s="178"/>
      <c r="S57" s="154"/>
      <c r="T57" s="154"/>
      <c r="U57" s="154"/>
      <c r="V57" s="156"/>
      <c r="W57" s="154"/>
      <c r="X57" s="154"/>
      <c r="Y57" s="154"/>
      <c r="Z57" s="156"/>
      <c r="AA57" s="154"/>
      <c r="AB57" s="154"/>
      <c r="AC57" s="154"/>
      <c r="AD57" s="156"/>
      <c r="AE57" s="154"/>
      <c r="AF57" s="154"/>
      <c r="AG57" s="154"/>
      <c r="AH57" s="156"/>
      <c r="AI57" s="156"/>
      <c r="AJ57" s="157"/>
      <c r="AK57" s="175"/>
      <c r="AL57" s="158"/>
      <c r="AM57" s="139"/>
      <c r="AN57" s="186"/>
      <c r="AO57" s="276" t="s">
        <v>687</v>
      </c>
      <c r="AP57" s="226" t="s">
        <v>680</v>
      </c>
      <c r="AQ57" s="214"/>
    </row>
    <row r="58" spans="1:43" s="54" customFormat="1" ht="17.25" customHeight="1" thickBot="1">
      <c r="A58" s="85"/>
      <c r="B58" s="650"/>
      <c r="C58" s="224" t="s">
        <v>834</v>
      </c>
      <c r="D58" s="695"/>
      <c r="E58" s="279" t="s">
        <v>1066</v>
      </c>
      <c r="F58" s="316" t="s">
        <v>849</v>
      </c>
      <c r="G58" s="279" t="s">
        <v>880</v>
      </c>
      <c r="H58" s="230"/>
      <c r="I58" s="279" t="s">
        <v>871</v>
      </c>
      <c r="J58" s="338" t="str">
        <f t="shared" si="6"/>
        <v>AP_CMN라LS03</v>
      </c>
      <c r="K58" s="444" t="s">
        <v>849</v>
      </c>
      <c r="L58" s="173"/>
      <c r="M58" s="151"/>
      <c r="N58" s="151"/>
      <c r="O58" s="151"/>
      <c r="P58" s="153"/>
      <c r="Q58" s="151"/>
      <c r="R58" s="178"/>
      <c r="S58" s="154"/>
      <c r="T58" s="154"/>
      <c r="U58" s="154"/>
      <c r="V58" s="156"/>
      <c r="W58" s="154"/>
      <c r="X58" s="154"/>
      <c r="Y58" s="154"/>
      <c r="Z58" s="156"/>
      <c r="AA58" s="154"/>
      <c r="AB58" s="154"/>
      <c r="AC58" s="154"/>
      <c r="AD58" s="156"/>
      <c r="AE58" s="154"/>
      <c r="AF58" s="154"/>
      <c r="AG58" s="154"/>
      <c r="AH58" s="156"/>
      <c r="AI58" s="156"/>
      <c r="AJ58" s="157"/>
      <c r="AK58" s="175"/>
      <c r="AL58" s="158"/>
      <c r="AM58" s="139"/>
      <c r="AN58" s="186"/>
      <c r="AO58" s="276" t="s">
        <v>687</v>
      </c>
      <c r="AP58" s="226" t="s">
        <v>680</v>
      </c>
      <c r="AQ58" s="214"/>
    </row>
    <row r="59" spans="1:43" s="54" customFormat="1" ht="18" customHeight="1" thickBot="1">
      <c r="A59" s="85"/>
      <c r="B59" s="650"/>
      <c r="C59" s="224" t="s">
        <v>749</v>
      </c>
      <c r="D59" s="695"/>
      <c r="E59" s="279" t="s">
        <v>1066</v>
      </c>
      <c r="F59" s="168" t="s">
        <v>668</v>
      </c>
      <c r="G59" s="279" t="s">
        <v>723</v>
      </c>
      <c r="H59" s="139"/>
      <c r="I59" s="279" t="s">
        <v>882</v>
      </c>
      <c r="J59" s="338" t="str">
        <f t="shared" ref="J59:J62" si="7" xml:space="preserve"> "AP_" &amp; C59 &amp; E59 &amp; G59 &amp; I59</f>
        <v>AP_CMN라LS04</v>
      </c>
      <c r="K59" s="139" t="s">
        <v>668</v>
      </c>
      <c r="L59" s="150"/>
      <c r="M59" s="151"/>
      <c r="N59" s="152"/>
      <c r="O59" s="151"/>
      <c r="P59" s="153"/>
      <c r="Q59" s="151"/>
      <c r="R59" s="178"/>
      <c r="S59" s="154"/>
      <c r="T59" s="154"/>
      <c r="U59" s="154"/>
      <c r="V59" s="156"/>
      <c r="W59" s="154"/>
      <c r="X59" s="154"/>
      <c r="Y59" s="154"/>
      <c r="Z59" s="156"/>
      <c r="AA59" s="154"/>
      <c r="AB59" s="154"/>
      <c r="AC59" s="154"/>
      <c r="AD59" s="156"/>
      <c r="AE59" s="154"/>
      <c r="AF59" s="154"/>
      <c r="AG59" s="154"/>
      <c r="AH59" s="156"/>
      <c r="AI59" s="156"/>
      <c r="AJ59" s="157"/>
      <c r="AK59" s="175"/>
      <c r="AL59" s="158"/>
      <c r="AM59" s="212"/>
      <c r="AN59" s="186"/>
      <c r="AO59" s="276" t="s">
        <v>687</v>
      </c>
      <c r="AP59" s="226" t="s">
        <v>680</v>
      </c>
      <c r="AQ59" s="214"/>
    </row>
    <row r="60" spans="1:43" s="54" customFormat="1" ht="18" customHeight="1" thickBot="1">
      <c r="A60" s="85"/>
      <c r="B60" s="650"/>
      <c r="C60" s="224" t="s">
        <v>749</v>
      </c>
      <c r="D60" s="695"/>
      <c r="E60" s="279" t="s">
        <v>1066</v>
      </c>
      <c r="F60" s="168" t="s">
        <v>669</v>
      </c>
      <c r="G60" s="279" t="s">
        <v>723</v>
      </c>
      <c r="H60" s="139"/>
      <c r="I60" s="279" t="s">
        <v>873</v>
      </c>
      <c r="J60" s="338" t="str">
        <f t="shared" si="7"/>
        <v>AP_CMN라LS05</v>
      </c>
      <c r="K60" s="139" t="s">
        <v>669</v>
      </c>
      <c r="L60" s="150"/>
      <c r="M60" s="151"/>
      <c r="N60" s="152"/>
      <c r="O60" s="151"/>
      <c r="P60" s="153"/>
      <c r="Q60" s="151"/>
      <c r="R60" s="178"/>
      <c r="S60" s="154"/>
      <c r="T60" s="154"/>
      <c r="U60" s="154"/>
      <c r="V60" s="156"/>
      <c r="W60" s="154"/>
      <c r="X60" s="154"/>
      <c r="Y60" s="154"/>
      <c r="Z60" s="156"/>
      <c r="AA60" s="154"/>
      <c r="AB60" s="154"/>
      <c r="AC60" s="154"/>
      <c r="AD60" s="156"/>
      <c r="AE60" s="154"/>
      <c r="AF60" s="154"/>
      <c r="AG60" s="154"/>
      <c r="AH60" s="156"/>
      <c r="AI60" s="156"/>
      <c r="AJ60" s="157"/>
      <c r="AK60" s="175"/>
      <c r="AL60" s="158"/>
      <c r="AM60" s="212"/>
      <c r="AN60" s="186"/>
      <c r="AO60" s="276" t="s">
        <v>687</v>
      </c>
      <c r="AP60" s="226" t="s">
        <v>680</v>
      </c>
      <c r="AQ60" s="214"/>
    </row>
    <row r="61" spans="1:43" s="54" customFormat="1" ht="17.25" customHeight="1" thickBot="1">
      <c r="A61" s="85"/>
      <c r="B61" s="650"/>
      <c r="C61" s="224" t="s">
        <v>749</v>
      </c>
      <c r="D61" s="695"/>
      <c r="E61" s="279" t="s">
        <v>1066</v>
      </c>
      <c r="F61" s="168" t="s">
        <v>670</v>
      </c>
      <c r="G61" s="279" t="s">
        <v>723</v>
      </c>
      <c r="H61" s="230"/>
      <c r="I61" s="279" t="s">
        <v>883</v>
      </c>
      <c r="J61" s="338" t="str">
        <f t="shared" si="7"/>
        <v>AP_CMN라LS06</v>
      </c>
      <c r="K61" s="139" t="s">
        <v>670</v>
      </c>
      <c r="L61" s="173"/>
      <c r="M61" s="151"/>
      <c r="N61" s="151"/>
      <c r="O61" s="151"/>
      <c r="P61" s="153"/>
      <c r="Q61" s="151"/>
      <c r="R61" s="178"/>
      <c r="S61" s="154"/>
      <c r="T61" s="154"/>
      <c r="U61" s="154"/>
      <c r="V61" s="156"/>
      <c r="W61" s="154"/>
      <c r="X61" s="154"/>
      <c r="Y61" s="154"/>
      <c r="Z61" s="156"/>
      <c r="AA61" s="154"/>
      <c r="AB61" s="154"/>
      <c r="AC61" s="154"/>
      <c r="AD61" s="156"/>
      <c r="AE61" s="154"/>
      <c r="AF61" s="154"/>
      <c r="AG61" s="154"/>
      <c r="AH61" s="156"/>
      <c r="AI61" s="156"/>
      <c r="AJ61" s="157"/>
      <c r="AK61" s="175"/>
      <c r="AL61" s="158"/>
      <c r="AM61" s="139"/>
      <c r="AN61" s="186"/>
      <c r="AO61" s="276" t="s">
        <v>687</v>
      </c>
      <c r="AP61" s="226" t="s">
        <v>680</v>
      </c>
      <c r="AQ61" s="214"/>
    </row>
    <row r="62" spans="1:43" s="54" customFormat="1" ht="17.25" customHeight="1" thickBot="1">
      <c r="A62" s="85"/>
      <c r="B62" s="650"/>
      <c r="C62" s="341" t="s">
        <v>749</v>
      </c>
      <c r="D62" s="695"/>
      <c r="E62" s="556" t="s">
        <v>1066</v>
      </c>
      <c r="F62" s="342" t="s">
        <v>785</v>
      </c>
      <c r="G62" s="344" t="s">
        <v>726</v>
      </c>
      <c r="H62" s="343"/>
      <c r="I62" s="344" t="s">
        <v>860</v>
      </c>
      <c r="J62" s="345" t="str">
        <f t="shared" si="7"/>
        <v>AP_CMN라VW07</v>
      </c>
      <c r="K62" s="342" t="s">
        <v>784</v>
      </c>
      <c r="L62" s="346"/>
      <c r="M62" s="347"/>
      <c r="N62" s="347"/>
      <c r="O62" s="347"/>
      <c r="P62" s="348"/>
      <c r="Q62" s="347"/>
      <c r="R62" s="347"/>
      <c r="S62" s="349"/>
      <c r="T62" s="349"/>
      <c r="U62" s="349"/>
      <c r="V62" s="350"/>
      <c r="W62" s="349"/>
      <c r="X62" s="349"/>
      <c r="Y62" s="349"/>
      <c r="Z62" s="350"/>
      <c r="AA62" s="349"/>
      <c r="AB62" s="349"/>
      <c r="AC62" s="349"/>
      <c r="AD62" s="350"/>
      <c r="AE62" s="349"/>
      <c r="AF62" s="349"/>
      <c r="AG62" s="349"/>
      <c r="AH62" s="350"/>
      <c r="AI62" s="350"/>
      <c r="AJ62" s="351"/>
      <c r="AK62" s="352"/>
      <c r="AL62" s="353"/>
      <c r="AM62" s="354"/>
      <c r="AN62" s="355"/>
      <c r="AO62" s="356" t="s">
        <v>687</v>
      </c>
      <c r="AP62" s="357" t="s">
        <v>680</v>
      </c>
      <c r="AQ62" s="214"/>
    </row>
    <row r="63" spans="1:43" s="54" customFormat="1" ht="17.25" customHeight="1" thickBot="1">
      <c r="A63" s="85"/>
      <c r="B63" s="651"/>
      <c r="C63" s="224"/>
      <c r="D63" s="316"/>
      <c r="E63" s="279"/>
      <c r="F63" s="171"/>
      <c r="G63" s="279"/>
      <c r="H63" s="171"/>
      <c r="I63" s="279"/>
      <c r="J63" s="338"/>
      <c r="K63" s="172"/>
      <c r="L63" s="173"/>
      <c r="M63" s="151"/>
      <c r="N63" s="151"/>
      <c r="O63" s="151"/>
      <c r="P63" s="153"/>
      <c r="Q63" s="151"/>
      <c r="R63" s="178"/>
      <c r="S63" s="154"/>
      <c r="T63" s="154"/>
      <c r="U63" s="154"/>
      <c r="V63" s="156"/>
      <c r="W63" s="154"/>
      <c r="X63" s="154"/>
      <c r="Y63" s="154"/>
      <c r="Z63" s="156"/>
      <c r="AA63" s="154"/>
      <c r="AB63" s="154"/>
      <c r="AC63" s="154"/>
      <c r="AD63" s="156"/>
      <c r="AE63" s="154"/>
      <c r="AF63" s="154"/>
      <c r="AG63" s="154"/>
      <c r="AH63" s="156"/>
      <c r="AI63" s="156"/>
      <c r="AJ63" s="157"/>
      <c r="AK63" s="175"/>
      <c r="AL63" s="158"/>
      <c r="AM63" s="139"/>
      <c r="AN63" s="186"/>
      <c r="AO63" s="276" t="s">
        <v>687</v>
      </c>
      <c r="AP63" s="225" t="s">
        <v>680</v>
      </c>
      <c r="AQ63" s="214"/>
    </row>
    <row r="64" spans="1:43" s="54" customFormat="1" ht="17.25" customHeight="1" thickBot="1">
      <c r="A64" s="85"/>
      <c r="B64" s="691" t="s">
        <v>755</v>
      </c>
      <c r="C64" s="389" t="s">
        <v>756</v>
      </c>
      <c r="D64" s="688" t="s">
        <v>399</v>
      </c>
      <c r="E64" s="367" t="s">
        <v>714</v>
      </c>
      <c r="F64" s="361" t="s">
        <v>458</v>
      </c>
      <c r="G64" s="362" t="s">
        <v>723</v>
      </c>
      <c r="H64" s="361"/>
      <c r="I64" s="363" t="s">
        <v>696</v>
      </c>
      <c r="J64" s="364" t="str">
        <f t="shared" si="0"/>
        <v>AP_CPY가LS00</v>
      </c>
      <c r="K64" s="361" t="s">
        <v>458</v>
      </c>
      <c r="L64" s="390"/>
      <c r="M64" s="391"/>
      <c r="N64" s="392"/>
      <c r="O64" s="391"/>
      <c r="P64" s="393"/>
      <c r="Q64" s="391"/>
      <c r="R64" s="391"/>
      <c r="S64" s="394"/>
      <c r="T64" s="394"/>
      <c r="U64" s="394"/>
      <c r="V64" s="395"/>
      <c r="W64" s="394"/>
      <c r="X64" s="394"/>
      <c r="Y64" s="394"/>
      <c r="Z64" s="395"/>
      <c r="AA64" s="394"/>
      <c r="AB64" s="394"/>
      <c r="AC64" s="394"/>
      <c r="AD64" s="395"/>
      <c r="AE64" s="394"/>
      <c r="AF64" s="394"/>
      <c r="AG64" s="394"/>
      <c r="AH64" s="395"/>
      <c r="AI64" s="395"/>
      <c r="AJ64" s="396"/>
      <c r="AK64" s="397"/>
      <c r="AL64" s="398"/>
      <c r="AM64" s="399"/>
      <c r="AN64" s="384"/>
      <c r="AO64" s="385" t="s">
        <v>687</v>
      </c>
      <c r="AP64" s="400" t="s">
        <v>675</v>
      </c>
      <c r="AQ64" s="216"/>
    </row>
    <row r="65" spans="1:43" s="54" customFormat="1" ht="60.75" thickBot="1">
      <c r="A65" s="85"/>
      <c r="B65" s="692"/>
      <c r="C65" s="389" t="s">
        <v>756</v>
      </c>
      <c r="D65" s="689"/>
      <c r="E65" s="367" t="s">
        <v>714</v>
      </c>
      <c r="F65" s="537" t="s">
        <v>1043</v>
      </c>
      <c r="G65" s="362" t="s">
        <v>727</v>
      </c>
      <c r="H65" s="537"/>
      <c r="I65" s="402" t="s">
        <v>744</v>
      </c>
      <c r="J65" s="364" t="str">
        <f t="shared" si="0"/>
        <v>AP_CPY가VW00</v>
      </c>
      <c r="K65" s="403" t="s">
        <v>941</v>
      </c>
      <c r="L65" s="390"/>
      <c r="M65" s="391"/>
      <c r="N65" s="392"/>
      <c r="O65" s="391"/>
      <c r="P65" s="393"/>
      <c r="Q65" s="391"/>
      <c r="R65" s="391"/>
      <c r="S65" s="394"/>
      <c r="T65" s="394"/>
      <c r="U65" s="394"/>
      <c r="V65" s="395"/>
      <c r="W65" s="394"/>
      <c r="X65" s="394"/>
      <c r="Y65" s="394"/>
      <c r="Z65" s="395"/>
      <c r="AA65" s="394"/>
      <c r="AB65" s="394"/>
      <c r="AC65" s="394"/>
      <c r="AD65" s="395"/>
      <c r="AE65" s="394"/>
      <c r="AF65" s="394"/>
      <c r="AG65" s="394"/>
      <c r="AH65" s="395"/>
      <c r="AI65" s="395"/>
      <c r="AJ65" s="396"/>
      <c r="AK65" s="397"/>
      <c r="AL65" s="398"/>
      <c r="AM65" s="399" t="s">
        <v>853</v>
      </c>
      <c r="AN65" s="540"/>
      <c r="AO65" s="541" t="s">
        <v>685</v>
      </c>
      <c r="AP65" s="540" t="s">
        <v>674</v>
      </c>
      <c r="AQ65" s="216"/>
    </row>
    <row r="66" spans="1:43" s="54" customFormat="1" ht="12.75" thickBot="1">
      <c r="A66" s="85"/>
      <c r="B66" s="692"/>
      <c r="C66" s="389" t="s">
        <v>756</v>
      </c>
      <c r="D66" s="689"/>
      <c r="E66" s="367" t="s">
        <v>713</v>
      </c>
      <c r="F66" s="537" t="s">
        <v>935</v>
      </c>
      <c r="G66" s="362" t="s">
        <v>726</v>
      </c>
      <c r="H66" s="537"/>
      <c r="I66" s="402" t="s">
        <v>917</v>
      </c>
      <c r="J66" s="364" t="str">
        <f t="shared" si="0"/>
        <v>AP_CPY가VW01</v>
      </c>
      <c r="K66" s="403" t="s">
        <v>942</v>
      </c>
      <c r="L66" s="390"/>
      <c r="M66" s="391"/>
      <c r="N66" s="392"/>
      <c r="O66" s="391"/>
      <c r="P66" s="393"/>
      <c r="Q66" s="391"/>
      <c r="R66" s="391"/>
      <c r="S66" s="394"/>
      <c r="T66" s="394"/>
      <c r="U66" s="394"/>
      <c r="V66" s="395"/>
      <c r="W66" s="394"/>
      <c r="X66" s="394"/>
      <c r="Y66" s="394"/>
      <c r="Z66" s="395"/>
      <c r="AA66" s="394"/>
      <c r="AB66" s="394"/>
      <c r="AC66" s="394"/>
      <c r="AD66" s="395"/>
      <c r="AE66" s="394"/>
      <c r="AF66" s="394"/>
      <c r="AG66" s="394"/>
      <c r="AH66" s="395"/>
      <c r="AI66" s="395"/>
      <c r="AJ66" s="396"/>
      <c r="AK66" s="397"/>
      <c r="AL66" s="398"/>
      <c r="AM66" s="399"/>
      <c r="AN66" s="540"/>
      <c r="AO66" s="541"/>
      <c r="AP66" s="540"/>
      <c r="AQ66" s="216"/>
    </row>
    <row r="67" spans="1:43" s="54" customFormat="1" ht="12.75" thickBot="1">
      <c r="A67" s="85"/>
      <c r="B67" s="692"/>
      <c r="C67" s="389" t="s">
        <v>756</v>
      </c>
      <c r="D67" s="689"/>
      <c r="E67" s="367" t="s">
        <v>713</v>
      </c>
      <c r="F67" s="537" t="s">
        <v>936</v>
      </c>
      <c r="G67" s="362" t="s">
        <v>726</v>
      </c>
      <c r="H67" s="537"/>
      <c r="I67" s="402" t="s">
        <v>698</v>
      </c>
      <c r="J67" s="364" t="str">
        <f t="shared" si="0"/>
        <v>AP_CPY가VW02</v>
      </c>
      <c r="K67" s="403" t="s">
        <v>943</v>
      </c>
      <c r="L67" s="390"/>
      <c r="M67" s="391"/>
      <c r="N67" s="392"/>
      <c r="O67" s="391"/>
      <c r="P67" s="393"/>
      <c r="Q67" s="391"/>
      <c r="R67" s="391"/>
      <c r="S67" s="394"/>
      <c r="T67" s="394"/>
      <c r="U67" s="394"/>
      <c r="V67" s="395"/>
      <c r="W67" s="394"/>
      <c r="X67" s="394"/>
      <c r="Y67" s="394"/>
      <c r="Z67" s="395"/>
      <c r="AA67" s="394"/>
      <c r="AB67" s="394"/>
      <c r="AC67" s="394"/>
      <c r="AD67" s="395"/>
      <c r="AE67" s="394"/>
      <c r="AF67" s="394"/>
      <c r="AG67" s="394"/>
      <c r="AH67" s="395"/>
      <c r="AI67" s="395"/>
      <c r="AJ67" s="396"/>
      <c r="AK67" s="397"/>
      <c r="AL67" s="398"/>
      <c r="AM67" s="399"/>
      <c r="AN67" s="540"/>
      <c r="AO67" s="541"/>
      <c r="AP67" s="540"/>
      <c r="AQ67" s="216"/>
    </row>
    <row r="68" spans="1:43" s="54" customFormat="1" ht="12.75" thickBot="1">
      <c r="A68" s="85"/>
      <c r="B68" s="692"/>
      <c r="C68" s="389" t="s">
        <v>756</v>
      </c>
      <c r="D68" s="689"/>
      <c r="E68" s="367" t="s">
        <v>713</v>
      </c>
      <c r="F68" s="537" t="s">
        <v>937</v>
      </c>
      <c r="G68" s="362" t="s">
        <v>726</v>
      </c>
      <c r="H68" s="537"/>
      <c r="I68" s="402" t="s">
        <v>699</v>
      </c>
      <c r="J68" s="364" t="str">
        <f t="shared" si="0"/>
        <v>AP_CPY가VW03</v>
      </c>
      <c r="K68" s="403" t="s">
        <v>944</v>
      </c>
      <c r="L68" s="390"/>
      <c r="M68" s="391"/>
      <c r="N68" s="392"/>
      <c r="O68" s="391"/>
      <c r="P68" s="393"/>
      <c r="Q68" s="391"/>
      <c r="R68" s="391"/>
      <c r="S68" s="394"/>
      <c r="T68" s="394"/>
      <c r="U68" s="394"/>
      <c r="V68" s="395"/>
      <c r="W68" s="394"/>
      <c r="X68" s="394"/>
      <c r="Y68" s="394"/>
      <c r="Z68" s="395"/>
      <c r="AA68" s="394"/>
      <c r="AB68" s="394"/>
      <c r="AC68" s="394"/>
      <c r="AD68" s="395"/>
      <c r="AE68" s="394"/>
      <c r="AF68" s="394"/>
      <c r="AG68" s="394"/>
      <c r="AH68" s="395"/>
      <c r="AI68" s="395"/>
      <c r="AJ68" s="396"/>
      <c r="AK68" s="397"/>
      <c r="AL68" s="398"/>
      <c r="AM68" s="399"/>
      <c r="AN68" s="540"/>
      <c r="AO68" s="541"/>
      <c r="AP68" s="540"/>
      <c r="AQ68" s="216"/>
    </row>
    <row r="69" spans="1:43" s="54" customFormat="1" ht="12.75" thickBot="1">
      <c r="A69" s="85"/>
      <c r="B69" s="692"/>
      <c r="C69" s="389" t="s">
        <v>756</v>
      </c>
      <c r="D69" s="689"/>
      <c r="E69" s="367" t="s">
        <v>713</v>
      </c>
      <c r="F69" s="537" t="s">
        <v>938</v>
      </c>
      <c r="G69" s="362" t="s">
        <v>726</v>
      </c>
      <c r="H69" s="537"/>
      <c r="I69" s="402" t="s">
        <v>701</v>
      </c>
      <c r="J69" s="364" t="str">
        <f t="shared" si="0"/>
        <v>AP_CPY가VW04</v>
      </c>
      <c r="K69" s="403" t="s">
        <v>945</v>
      </c>
      <c r="L69" s="390"/>
      <c r="M69" s="391"/>
      <c r="N69" s="392"/>
      <c r="O69" s="391"/>
      <c r="P69" s="393"/>
      <c r="Q69" s="391"/>
      <c r="R69" s="391"/>
      <c r="S69" s="394"/>
      <c r="T69" s="394"/>
      <c r="U69" s="394"/>
      <c r="V69" s="395"/>
      <c r="W69" s="394"/>
      <c r="X69" s="394"/>
      <c r="Y69" s="394"/>
      <c r="Z69" s="395"/>
      <c r="AA69" s="394"/>
      <c r="AB69" s="394"/>
      <c r="AC69" s="394"/>
      <c r="AD69" s="395"/>
      <c r="AE69" s="394"/>
      <c r="AF69" s="394"/>
      <c r="AG69" s="394"/>
      <c r="AH69" s="395"/>
      <c r="AI69" s="395"/>
      <c r="AJ69" s="396"/>
      <c r="AK69" s="397"/>
      <c r="AL69" s="398"/>
      <c r="AM69" s="399"/>
      <c r="AN69" s="540"/>
      <c r="AO69" s="541"/>
      <c r="AP69" s="540"/>
      <c r="AQ69" s="216"/>
    </row>
    <row r="70" spans="1:43" s="54" customFormat="1" ht="12.75" thickBot="1">
      <c r="A70" s="85"/>
      <c r="B70" s="692"/>
      <c r="C70" s="441" t="s">
        <v>756</v>
      </c>
      <c r="D70" s="689"/>
      <c r="E70" s="415" t="s">
        <v>713</v>
      </c>
      <c r="F70" s="430" t="s">
        <v>939</v>
      </c>
      <c r="G70" s="426" t="s">
        <v>726</v>
      </c>
      <c r="H70" s="430"/>
      <c r="I70" s="416" t="s">
        <v>948</v>
      </c>
      <c r="J70" s="417" t="str">
        <f t="shared" si="0"/>
        <v>AP_CPY가VW05</v>
      </c>
      <c r="K70" s="431" t="s">
        <v>946</v>
      </c>
      <c r="L70" s="418"/>
      <c r="M70" s="419"/>
      <c r="N70" s="420"/>
      <c r="O70" s="419"/>
      <c r="P70" s="421"/>
      <c r="Q70" s="419"/>
      <c r="R70" s="419"/>
      <c r="S70" s="422"/>
      <c r="T70" s="422"/>
      <c r="U70" s="422"/>
      <c r="V70" s="423"/>
      <c r="W70" s="422"/>
      <c r="X70" s="422"/>
      <c r="Y70" s="422"/>
      <c r="Z70" s="423"/>
      <c r="AA70" s="422"/>
      <c r="AB70" s="422"/>
      <c r="AC70" s="422"/>
      <c r="AD70" s="423"/>
      <c r="AE70" s="422"/>
      <c r="AF70" s="422"/>
      <c r="AG70" s="422"/>
      <c r="AH70" s="423"/>
      <c r="AI70" s="423"/>
      <c r="AJ70" s="424"/>
      <c r="AK70" s="439"/>
      <c r="AL70" s="433"/>
      <c r="AM70" s="440"/>
      <c r="AN70" s="437"/>
      <c r="AO70" s="436"/>
      <c r="AP70" s="437"/>
      <c r="AQ70" s="216"/>
    </row>
    <row r="71" spans="1:43" s="54" customFormat="1" ht="12.75" thickBot="1">
      <c r="A71" s="85"/>
      <c r="B71" s="692"/>
      <c r="C71" s="441" t="s">
        <v>756</v>
      </c>
      <c r="D71" s="689"/>
      <c r="E71" s="415" t="s">
        <v>713</v>
      </c>
      <c r="F71" s="430" t="s">
        <v>940</v>
      </c>
      <c r="G71" s="426" t="s">
        <v>726</v>
      </c>
      <c r="H71" s="430"/>
      <c r="I71" s="416" t="s">
        <v>949</v>
      </c>
      <c r="J71" s="417" t="str">
        <f t="shared" si="0"/>
        <v>AP_CPY가VW06</v>
      </c>
      <c r="K71" s="431" t="s">
        <v>947</v>
      </c>
      <c r="L71" s="418"/>
      <c r="M71" s="419"/>
      <c r="N71" s="420"/>
      <c r="O71" s="419"/>
      <c r="P71" s="421"/>
      <c r="Q71" s="419"/>
      <c r="R71" s="419"/>
      <c r="S71" s="422"/>
      <c r="T71" s="422"/>
      <c r="U71" s="422"/>
      <c r="V71" s="423"/>
      <c r="W71" s="422"/>
      <c r="X71" s="422"/>
      <c r="Y71" s="422"/>
      <c r="Z71" s="423"/>
      <c r="AA71" s="422"/>
      <c r="AB71" s="422"/>
      <c r="AC71" s="422"/>
      <c r="AD71" s="423"/>
      <c r="AE71" s="422"/>
      <c r="AF71" s="422"/>
      <c r="AG71" s="422"/>
      <c r="AH71" s="423"/>
      <c r="AI71" s="423"/>
      <c r="AJ71" s="424"/>
      <c r="AK71" s="439"/>
      <c r="AL71" s="433"/>
      <c r="AM71" s="440"/>
      <c r="AN71" s="437"/>
      <c r="AO71" s="436"/>
      <c r="AP71" s="437"/>
      <c r="AQ71" s="216"/>
    </row>
    <row r="72" spans="1:43" s="54" customFormat="1" ht="17.25" customHeight="1" thickBot="1">
      <c r="A72" s="85"/>
      <c r="B72" s="692"/>
      <c r="C72" s="389" t="s">
        <v>756</v>
      </c>
      <c r="D72" s="689"/>
      <c r="E72" s="367" t="s">
        <v>714</v>
      </c>
      <c r="F72" s="361" t="s">
        <v>459</v>
      </c>
      <c r="G72" s="362" t="s">
        <v>724</v>
      </c>
      <c r="H72" s="361"/>
      <c r="I72" s="363" t="s">
        <v>696</v>
      </c>
      <c r="J72" s="364" t="str">
        <f t="shared" si="0"/>
        <v>AP_CPY가IN00</v>
      </c>
      <c r="K72" s="361" t="s">
        <v>459</v>
      </c>
      <c r="L72" s="390"/>
      <c r="M72" s="391"/>
      <c r="N72" s="392"/>
      <c r="O72" s="391"/>
      <c r="P72" s="393"/>
      <c r="Q72" s="391"/>
      <c r="R72" s="391"/>
      <c r="S72" s="394"/>
      <c r="T72" s="394"/>
      <c r="U72" s="394"/>
      <c r="V72" s="395"/>
      <c r="W72" s="394"/>
      <c r="X72" s="394"/>
      <c r="Y72" s="394"/>
      <c r="Z72" s="395"/>
      <c r="AA72" s="394"/>
      <c r="AB72" s="394"/>
      <c r="AC72" s="394"/>
      <c r="AD72" s="395"/>
      <c r="AE72" s="394"/>
      <c r="AF72" s="394"/>
      <c r="AG72" s="394"/>
      <c r="AH72" s="395"/>
      <c r="AI72" s="395"/>
      <c r="AJ72" s="396"/>
      <c r="AK72" s="397"/>
      <c r="AL72" s="398"/>
      <c r="AM72" s="399"/>
      <c r="AN72" s="384"/>
      <c r="AO72" s="385" t="s">
        <v>687</v>
      </c>
      <c r="AP72" s="400" t="s">
        <v>674</v>
      </c>
      <c r="AQ72" s="216"/>
    </row>
    <row r="73" spans="1:43" s="54" customFormat="1" ht="17.25" customHeight="1" thickBot="1">
      <c r="A73" s="85"/>
      <c r="B73" s="692"/>
      <c r="C73" s="389" t="s">
        <v>756</v>
      </c>
      <c r="D73" s="690"/>
      <c r="E73" s="367" t="s">
        <v>714</v>
      </c>
      <c r="F73" s="361" t="s">
        <v>460</v>
      </c>
      <c r="G73" s="362" t="s">
        <v>725</v>
      </c>
      <c r="H73" s="361"/>
      <c r="I73" s="363" t="s">
        <v>743</v>
      </c>
      <c r="J73" s="364" t="str">
        <f t="shared" si="0"/>
        <v>AP_CPY가UP00</v>
      </c>
      <c r="K73" s="361" t="s">
        <v>460</v>
      </c>
      <c r="L73" s="390"/>
      <c r="M73" s="391"/>
      <c r="N73" s="392"/>
      <c r="O73" s="391"/>
      <c r="P73" s="393"/>
      <c r="Q73" s="391"/>
      <c r="R73" s="391"/>
      <c r="S73" s="394"/>
      <c r="T73" s="394"/>
      <c r="U73" s="394"/>
      <c r="V73" s="395"/>
      <c r="W73" s="394"/>
      <c r="X73" s="394"/>
      <c r="Y73" s="394"/>
      <c r="Z73" s="395"/>
      <c r="AA73" s="394"/>
      <c r="AB73" s="394"/>
      <c r="AC73" s="394"/>
      <c r="AD73" s="395"/>
      <c r="AE73" s="394"/>
      <c r="AF73" s="394"/>
      <c r="AG73" s="394"/>
      <c r="AH73" s="395"/>
      <c r="AI73" s="395"/>
      <c r="AJ73" s="396"/>
      <c r="AK73" s="397"/>
      <c r="AL73" s="398"/>
      <c r="AM73" s="399"/>
      <c r="AN73" s="384"/>
      <c r="AO73" s="385" t="s">
        <v>687</v>
      </c>
      <c r="AP73" s="400" t="s">
        <v>674</v>
      </c>
      <c r="AQ73" s="216"/>
    </row>
    <row r="74" spans="1:43" s="54" customFormat="1" ht="15" customHeight="1" thickBot="1">
      <c r="A74" s="85"/>
      <c r="B74" s="691" t="s">
        <v>757</v>
      </c>
      <c r="C74" s="389" t="s">
        <v>751</v>
      </c>
      <c r="D74" s="688" t="s">
        <v>400</v>
      </c>
      <c r="E74" s="367" t="s">
        <v>714</v>
      </c>
      <c r="F74" s="361" t="s">
        <v>455</v>
      </c>
      <c r="G74" s="367" t="s">
        <v>723</v>
      </c>
      <c r="H74" s="401"/>
      <c r="I74" s="402" t="s">
        <v>696</v>
      </c>
      <c r="J74" s="364" t="str">
        <f t="shared" si="0"/>
        <v>AP_USR가LS00</v>
      </c>
      <c r="K74" s="361" t="s">
        <v>455</v>
      </c>
      <c r="L74" s="390"/>
      <c r="M74" s="391"/>
      <c r="N74" s="392"/>
      <c r="O74" s="391"/>
      <c r="P74" s="393"/>
      <c r="Q74" s="391"/>
      <c r="R74" s="391"/>
      <c r="S74" s="394"/>
      <c r="T74" s="394"/>
      <c r="U74" s="394"/>
      <c r="V74" s="395"/>
      <c r="W74" s="394"/>
      <c r="X74" s="394"/>
      <c r="Y74" s="394"/>
      <c r="Z74" s="395"/>
      <c r="AA74" s="394"/>
      <c r="AB74" s="394"/>
      <c r="AC74" s="394"/>
      <c r="AD74" s="395"/>
      <c r="AE74" s="394"/>
      <c r="AF74" s="394"/>
      <c r="AG74" s="394"/>
      <c r="AH74" s="395"/>
      <c r="AI74" s="395"/>
      <c r="AJ74" s="396"/>
      <c r="AK74" s="404"/>
      <c r="AL74" s="405"/>
      <c r="AM74" s="406"/>
      <c r="AN74" s="407"/>
      <c r="AO74" s="385" t="s">
        <v>687</v>
      </c>
      <c r="AP74" s="400" t="s">
        <v>674</v>
      </c>
      <c r="AQ74" s="216"/>
    </row>
    <row r="75" spans="1:43" s="54" customFormat="1" ht="72.75" thickBot="1">
      <c r="A75" s="85"/>
      <c r="B75" s="692"/>
      <c r="C75" s="389" t="s">
        <v>751</v>
      </c>
      <c r="D75" s="689"/>
      <c r="E75" s="367" t="s">
        <v>714</v>
      </c>
      <c r="F75" s="442" t="s">
        <v>950</v>
      </c>
      <c r="G75" s="367" t="s">
        <v>726</v>
      </c>
      <c r="H75" s="408"/>
      <c r="I75" s="402" t="s">
        <v>696</v>
      </c>
      <c r="J75" s="364" t="str">
        <f t="shared" si="0"/>
        <v>AP_USR가VW00</v>
      </c>
      <c r="K75" s="401" t="s">
        <v>620</v>
      </c>
      <c r="L75" s="390"/>
      <c r="M75" s="391"/>
      <c r="N75" s="392"/>
      <c r="O75" s="391"/>
      <c r="P75" s="393"/>
      <c r="Q75" s="391"/>
      <c r="R75" s="391"/>
      <c r="S75" s="394"/>
      <c r="T75" s="394"/>
      <c r="U75" s="394"/>
      <c r="V75" s="395"/>
      <c r="W75" s="394"/>
      <c r="X75" s="394"/>
      <c r="Y75" s="394"/>
      <c r="Z75" s="395"/>
      <c r="AA75" s="394"/>
      <c r="AB75" s="394"/>
      <c r="AC75" s="394"/>
      <c r="AD75" s="395"/>
      <c r="AE75" s="394"/>
      <c r="AF75" s="394"/>
      <c r="AG75" s="394"/>
      <c r="AH75" s="395"/>
      <c r="AI75" s="395"/>
      <c r="AJ75" s="396"/>
      <c r="AK75" s="404"/>
      <c r="AL75" s="405"/>
      <c r="AM75" s="409" t="s">
        <v>852</v>
      </c>
      <c r="AN75" s="410"/>
      <c r="AO75" s="411" t="s">
        <v>685</v>
      </c>
      <c r="AP75" s="410" t="s">
        <v>674</v>
      </c>
      <c r="AQ75" s="216"/>
    </row>
    <row r="76" spans="1:43" s="54" customFormat="1" ht="12.75" thickBot="1">
      <c r="A76" s="85"/>
      <c r="B76" s="692"/>
      <c r="C76" s="389" t="s">
        <v>751</v>
      </c>
      <c r="D76" s="689"/>
      <c r="E76" s="367" t="s">
        <v>713</v>
      </c>
      <c r="F76" s="399" t="s">
        <v>958</v>
      </c>
      <c r="G76" s="367" t="s">
        <v>726</v>
      </c>
      <c r="H76" s="408"/>
      <c r="I76" s="402" t="s">
        <v>693</v>
      </c>
      <c r="J76" s="364" t="str">
        <f t="shared" si="0"/>
        <v>AP_USR가VW01</v>
      </c>
      <c r="K76" s="537" t="s">
        <v>1049</v>
      </c>
      <c r="L76" s="390"/>
      <c r="M76" s="391"/>
      <c r="N76" s="392"/>
      <c r="O76" s="391"/>
      <c r="P76" s="393"/>
      <c r="Q76" s="391"/>
      <c r="R76" s="391"/>
      <c r="S76" s="394"/>
      <c r="T76" s="394"/>
      <c r="U76" s="394"/>
      <c r="V76" s="395"/>
      <c r="W76" s="394"/>
      <c r="X76" s="394"/>
      <c r="Y76" s="394"/>
      <c r="Z76" s="395"/>
      <c r="AA76" s="394"/>
      <c r="AB76" s="394"/>
      <c r="AC76" s="394"/>
      <c r="AD76" s="395"/>
      <c r="AE76" s="394"/>
      <c r="AF76" s="394"/>
      <c r="AG76" s="394"/>
      <c r="AH76" s="395"/>
      <c r="AI76" s="395"/>
      <c r="AJ76" s="396"/>
      <c r="AK76" s="404"/>
      <c r="AL76" s="405"/>
      <c r="AM76" s="409"/>
      <c r="AN76" s="410"/>
      <c r="AO76" s="411" t="s">
        <v>685</v>
      </c>
      <c r="AP76" s="410" t="s">
        <v>674</v>
      </c>
      <c r="AQ76" s="216"/>
    </row>
    <row r="77" spans="1:43" s="54" customFormat="1" ht="12.75" thickBot="1">
      <c r="A77" s="85"/>
      <c r="B77" s="692"/>
      <c r="C77" s="389" t="s">
        <v>751</v>
      </c>
      <c r="D77" s="689"/>
      <c r="E77" s="367" t="s">
        <v>713</v>
      </c>
      <c r="F77" s="399" t="s">
        <v>951</v>
      </c>
      <c r="G77" s="367" t="s">
        <v>726</v>
      </c>
      <c r="H77" s="408"/>
      <c r="I77" s="402" t="s">
        <v>698</v>
      </c>
      <c r="J77" s="364" t="str">
        <f t="shared" si="0"/>
        <v>AP_USR가VW02</v>
      </c>
      <c r="K77" s="537" t="s">
        <v>1050</v>
      </c>
      <c r="L77" s="390"/>
      <c r="M77" s="391"/>
      <c r="N77" s="392"/>
      <c r="O77" s="391"/>
      <c r="P77" s="393"/>
      <c r="Q77" s="391"/>
      <c r="R77" s="391"/>
      <c r="S77" s="394"/>
      <c r="T77" s="394"/>
      <c r="U77" s="394"/>
      <c r="V77" s="395"/>
      <c r="W77" s="394"/>
      <c r="X77" s="394"/>
      <c r="Y77" s="394"/>
      <c r="Z77" s="395"/>
      <c r="AA77" s="394"/>
      <c r="AB77" s="394"/>
      <c r="AC77" s="394"/>
      <c r="AD77" s="395"/>
      <c r="AE77" s="394"/>
      <c r="AF77" s="394"/>
      <c r="AG77" s="394"/>
      <c r="AH77" s="395"/>
      <c r="AI77" s="395"/>
      <c r="AJ77" s="396"/>
      <c r="AK77" s="404"/>
      <c r="AL77" s="405"/>
      <c r="AM77" s="409"/>
      <c r="AN77" s="410"/>
      <c r="AO77" s="411" t="s">
        <v>685</v>
      </c>
      <c r="AP77" s="410" t="s">
        <v>674</v>
      </c>
      <c r="AQ77" s="216"/>
    </row>
    <row r="78" spans="1:43" s="54" customFormat="1" ht="12.75" thickBot="1">
      <c r="A78" s="85"/>
      <c r="B78" s="692"/>
      <c r="C78" s="389" t="s">
        <v>751</v>
      </c>
      <c r="D78" s="689"/>
      <c r="E78" s="367" t="s">
        <v>713</v>
      </c>
      <c r="F78" s="399" t="s">
        <v>952</v>
      </c>
      <c r="G78" s="367" t="s">
        <v>726</v>
      </c>
      <c r="H78" s="408"/>
      <c r="I78" s="402" t="s">
        <v>699</v>
      </c>
      <c r="J78" s="364" t="str">
        <f t="shared" si="0"/>
        <v>AP_USR가VW03</v>
      </c>
      <c r="K78" s="537" t="s">
        <v>1051</v>
      </c>
      <c r="L78" s="390"/>
      <c r="M78" s="391"/>
      <c r="N78" s="392"/>
      <c r="O78" s="391"/>
      <c r="P78" s="393"/>
      <c r="Q78" s="391"/>
      <c r="R78" s="391"/>
      <c r="S78" s="394"/>
      <c r="T78" s="394"/>
      <c r="U78" s="394"/>
      <c r="V78" s="395"/>
      <c r="W78" s="394"/>
      <c r="X78" s="394"/>
      <c r="Y78" s="394"/>
      <c r="Z78" s="395"/>
      <c r="AA78" s="394"/>
      <c r="AB78" s="394"/>
      <c r="AC78" s="394"/>
      <c r="AD78" s="395"/>
      <c r="AE78" s="394"/>
      <c r="AF78" s="394"/>
      <c r="AG78" s="394"/>
      <c r="AH78" s="395"/>
      <c r="AI78" s="395"/>
      <c r="AJ78" s="396"/>
      <c r="AK78" s="404"/>
      <c r="AL78" s="405"/>
      <c r="AM78" s="409"/>
      <c r="AN78" s="410"/>
      <c r="AO78" s="411" t="s">
        <v>685</v>
      </c>
      <c r="AP78" s="410" t="s">
        <v>674</v>
      </c>
      <c r="AQ78" s="216"/>
    </row>
    <row r="79" spans="1:43" s="54" customFormat="1" ht="12.75" thickBot="1">
      <c r="A79" s="85"/>
      <c r="B79" s="692"/>
      <c r="C79" s="389" t="s">
        <v>751</v>
      </c>
      <c r="D79" s="689"/>
      <c r="E79" s="367" t="s">
        <v>713</v>
      </c>
      <c r="F79" s="399" t="s">
        <v>953</v>
      </c>
      <c r="G79" s="367" t="s">
        <v>726</v>
      </c>
      <c r="H79" s="408"/>
      <c r="I79" s="402" t="s">
        <v>701</v>
      </c>
      <c r="J79" s="364" t="str">
        <f t="shared" si="0"/>
        <v>AP_USR가VW04</v>
      </c>
      <c r="K79" s="635" t="s">
        <v>1052</v>
      </c>
      <c r="L79" s="390"/>
      <c r="M79" s="391"/>
      <c r="N79" s="392"/>
      <c r="O79" s="391"/>
      <c r="P79" s="393"/>
      <c r="Q79" s="391"/>
      <c r="R79" s="391"/>
      <c r="S79" s="394"/>
      <c r="T79" s="394"/>
      <c r="U79" s="394"/>
      <c r="V79" s="395"/>
      <c r="W79" s="394"/>
      <c r="X79" s="394"/>
      <c r="Y79" s="394"/>
      <c r="Z79" s="395"/>
      <c r="AA79" s="394"/>
      <c r="AB79" s="394"/>
      <c r="AC79" s="394"/>
      <c r="AD79" s="395"/>
      <c r="AE79" s="394"/>
      <c r="AF79" s="394"/>
      <c r="AG79" s="394"/>
      <c r="AH79" s="395"/>
      <c r="AI79" s="395"/>
      <c r="AJ79" s="396"/>
      <c r="AK79" s="404"/>
      <c r="AL79" s="405"/>
      <c r="AM79" s="409"/>
      <c r="AN79" s="410"/>
      <c r="AO79" s="411" t="s">
        <v>685</v>
      </c>
      <c r="AP79" s="410" t="s">
        <v>674</v>
      </c>
      <c r="AQ79" s="216"/>
    </row>
    <row r="80" spans="1:43" s="54" customFormat="1" ht="12.75" thickBot="1">
      <c r="A80" s="85"/>
      <c r="B80" s="692"/>
      <c r="C80" s="389" t="s">
        <v>751</v>
      </c>
      <c r="D80" s="689"/>
      <c r="E80" s="367" t="s">
        <v>713</v>
      </c>
      <c r="F80" s="399" t="s">
        <v>954</v>
      </c>
      <c r="G80" s="367" t="s">
        <v>726</v>
      </c>
      <c r="H80" s="408"/>
      <c r="I80" s="402" t="s">
        <v>702</v>
      </c>
      <c r="J80" s="364" t="str">
        <f t="shared" si="0"/>
        <v>AP_USR가VW05</v>
      </c>
      <c r="K80" s="635" t="s">
        <v>1053</v>
      </c>
      <c r="L80" s="390"/>
      <c r="M80" s="391"/>
      <c r="N80" s="392"/>
      <c r="O80" s="391"/>
      <c r="P80" s="393"/>
      <c r="Q80" s="391"/>
      <c r="R80" s="391"/>
      <c r="S80" s="394"/>
      <c r="T80" s="394"/>
      <c r="U80" s="394"/>
      <c r="V80" s="395"/>
      <c r="W80" s="394"/>
      <c r="X80" s="394"/>
      <c r="Y80" s="394"/>
      <c r="Z80" s="395"/>
      <c r="AA80" s="394"/>
      <c r="AB80" s="394"/>
      <c r="AC80" s="394"/>
      <c r="AD80" s="395"/>
      <c r="AE80" s="394"/>
      <c r="AF80" s="394"/>
      <c r="AG80" s="394"/>
      <c r="AH80" s="395"/>
      <c r="AI80" s="395"/>
      <c r="AJ80" s="396"/>
      <c r="AK80" s="404"/>
      <c r="AL80" s="405"/>
      <c r="AM80" s="409"/>
      <c r="AN80" s="410"/>
      <c r="AO80" s="411" t="s">
        <v>685</v>
      </c>
      <c r="AP80" s="410" t="s">
        <v>674</v>
      </c>
      <c r="AQ80" s="216"/>
    </row>
    <row r="81" spans="1:43" s="54" customFormat="1" ht="12.75" thickBot="1">
      <c r="A81" s="85"/>
      <c r="B81" s="692"/>
      <c r="C81" s="389" t="s">
        <v>751</v>
      </c>
      <c r="D81" s="689"/>
      <c r="E81" s="367" t="s">
        <v>713</v>
      </c>
      <c r="F81" s="691" t="s">
        <v>957</v>
      </c>
      <c r="G81" s="367" t="s">
        <v>726</v>
      </c>
      <c r="H81" s="408"/>
      <c r="I81" s="402" t="s">
        <v>703</v>
      </c>
      <c r="J81" s="364" t="str">
        <f t="shared" si="0"/>
        <v>AP_USR가VW06</v>
      </c>
      <c r="K81" s="537" t="s">
        <v>1054</v>
      </c>
      <c r="L81" s="390"/>
      <c r="M81" s="391"/>
      <c r="N81" s="392"/>
      <c r="O81" s="391"/>
      <c r="P81" s="393"/>
      <c r="Q81" s="391"/>
      <c r="R81" s="391"/>
      <c r="S81" s="394"/>
      <c r="T81" s="394"/>
      <c r="U81" s="394"/>
      <c r="V81" s="395"/>
      <c r="W81" s="394"/>
      <c r="X81" s="394"/>
      <c r="Y81" s="394"/>
      <c r="Z81" s="395"/>
      <c r="AA81" s="394"/>
      <c r="AB81" s="394"/>
      <c r="AC81" s="394"/>
      <c r="AD81" s="395"/>
      <c r="AE81" s="394"/>
      <c r="AF81" s="394"/>
      <c r="AG81" s="394"/>
      <c r="AH81" s="395"/>
      <c r="AI81" s="395"/>
      <c r="AJ81" s="396"/>
      <c r="AK81" s="404"/>
      <c r="AL81" s="405"/>
      <c r="AM81" s="409"/>
      <c r="AN81" s="410"/>
      <c r="AO81" s="411" t="s">
        <v>685</v>
      </c>
      <c r="AP81" s="410" t="s">
        <v>674</v>
      </c>
      <c r="AQ81" s="216"/>
    </row>
    <row r="82" spans="1:43" s="54" customFormat="1" ht="15" customHeight="1" thickBot="1">
      <c r="A82" s="85"/>
      <c r="B82" s="692"/>
      <c r="C82" s="389" t="s">
        <v>751</v>
      </c>
      <c r="D82" s="689"/>
      <c r="E82" s="367" t="s">
        <v>714</v>
      </c>
      <c r="F82" s="692"/>
      <c r="G82" s="367" t="s">
        <v>955</v>
      </c>
      <c r="H82" s="406" t="s">
        <v>463</v>
      </c>
      <c r="I82" s="363" t="s">
        <v>694</v>
      </c>
      <c r="J82" s="364" t="str">
        <f t="shared" si="0"/>
        <v>AP_USR가IN01</v>
      </c>
      <c r="K82" s="406" t="s">
        <v>463</v>
      </c>
      <c r="L82" s="390"/>
      <c r="M82" s="391"/>
      <c r="N82" s="392"/>
      <c r="O82" s="391"/>
      <c r="P82" s="393"/>
      <c r="Q82" s="391"/>
      <c r="R82" s="391"/>
      <c r="S82" s="394"/>
      <c r="T82" s="394"/>
      <c r="U82" s="394"/>
      <c r="V82" s="395"/>
      <c r="W82" s="394"/>
      <c r="X82" s="394"/>
      <c r="Y82" s="394"/>
      <c r="Z82" s="395"/>
      <c r="AA82" s="394"/>
      <c r="AB82" s="394"/>
      <c r="AC82" s="394"/>
      <c r="AD82" s="395"/>
      <c r="AE82" s="394"/>
      <c r="AF82" s="394"/>
      <c r="AG82" s="394"/>
      <c r="AH82" s="395"/>
      <c r="AI82" s="395"/>
      <c r="AJ82" s="396"/>
      <c r="AK82" s="404"/>
      <c r="AL82" s="405"/>
      <c r="AM82" s="409"/>
      <c r="AN82" s="407"/>
      <c r="AO82" s="385" t="s">
        <v>687</v>
      </c>
      <c r="AP82" s="400" t="s">
        <v>674</v>
      </c>
      <c r="AQ82" s="216"/>
    </row>
    <row r="83" spans="1:43" s="54" customFormat="1" ht="15" customHeight="1" thickBot="1">
      <c r="A83" s="85"/>
      <c r="B83" s="692"/>
      <c r="C83" s="389" t="s">
        <v>751</v>
      </c>
      <c r="D83" s="689"/>
      <c r="E83" s="367" t="s">
        <v>714</v>
      </c>
      <c r="F83" s="693"/>
      <c r="G83" s="367" t="s">
        <v>956</v>
      </c>
      <c r="H83" s="406" t="s">
        <v>464</v>
      </c>
      <c r="I83" s="363" t="s">
        <v>909</v>
      </c>
      <c r="J83" s="364" t="str">
        <f t="shared" si="0"/>
        <v>AP_USR가UP01</v>
      </c>
      <c r="K83" s="406" t="s">
        <v>464</v>
      </c>
      <c r="L83" s="390"/>
      <c r="M83" s="391"/>
      <c r="N83" s="392"/>
      <c r="O83" s="391"/>
      <c r="P83" s="393"/>
      <c r="Q83" s="391"/>
      <c r="R83" s="391"/>
      <c r="S83" s="394"/>
      <c r="T83" s="394"/>
      <c r="U83" s="394"/>
      <c r="V83" s="395"/>
      <c r="W83" s="394"/>
      <c r="X83" s="394"/>
      <c r="Y83" s="394"/>
      <c r="Z83" s="395"/>
      <c r="AA83" s="394"/>
      <c r="AB83" s="394"/>
      <c r="AC83" s="394"/>
      <c r="AD83" s="395"/>
      <c r="AE83" s="394"/>
      <c r="AF83" s="394"/>
      <c r="AG83" s="394"/>
      <c r="AH83" s="395"/>
      <c r="AI83" s="395"/>
      <c r="AJ83" s="396"/>
      <c r="AK83" s="404"/>
      <c r="AL83" s="405"/>
      <c r="AM83" s="409"/>
      <c r="AN83" s="407"/>
      <c r="AO83" s="385" t="s">
        <v>687</v>
      </c>
      <c r="AP83" s="400" t="s">
        <v>674</v>
      </c>
      <c r="AQ83" s="216"/>
    </row>
    <row r="84" spans="1:43" s="54" customFormat="1" ht="15" customHeight="1" thickBot="1">
      <c r="A84" s="85"/>
      <c r="B84" s="692"/>
      <c r="C84" s="389" t="s">
        <v>751</v>
      </c>
      <c r="D84" s="689"/>
      <c r="E84" s="367" t="s">
        <v>714</v>
      </c>
      <c r="F84" s="361" t="s">
        <v>456</v>
      </c>
      <c r="G84" s="367" t="s">
        <v>724</v>
      </c>
      <c r="H84" s="412"/>
      <c r="I84" s="413" t="s">
        <v>696</v>
      </c>
      <c r="J84" s="364" t="str">
        <f t="shared" si="0"/>
        <v>AP_USR가IN00</v>
      </c>
      <c r="K84" s="361" t="s">
        <v>456</v>
      </c>
      <c r="L84" s="390"/>
      <c r="M84" s="391"/>
      <c r="N84" s="392"/>
      <c r="O84" s="391"/>
      <c r="P84" s="393"/>
      <c r="Q84" s="391"/>
      <c r="R84" s="391"/>
      <c r="S84" s="394"/>
      <c r="T84" s="394"/>
      <c r="U84" s="394"/>
      <c r="V84" s="395"/>
      <c r="W84" s="394"/>
      <c r="X84" s="394"/>
      <c r="Y84" s="394"/>
      <c r="Z84" s="395"/>
      <c r="AA84" s="394"/>
      <c r="AB84" s="394"/>
      <c r="AC84" s="394"/>
      <c r="AD84" s="395"/>
      <c r="AE84" s="394"/>
      <c r="AF84" s="394"/>
      <c r="AG84" s="394"/>
      <c r="AH84" s="395"/>
      <c r="AI84" s="395"/>
      <c r="AJ84" s="396"/>
      <c r="AK84" s="404"/>
      <c r="AL84" s="405"/>
      <c r="AM84" s="406"/>
      <c r="AN84" s="407"/>
      <c r="AO84" s="385" t="s">
        <v>687</v>
      </c>
      <c r="AP84" s="400" t="s">
        <v>674</v>
      </c>
      <c r="AQ84" s="216"/>
    </row>
    <row r="85" spans="1:43" s="54" customFormat="1" ht="15" customHeight="1" thickBot="1">
      <c r="A85" s="85"/>
      <c r="B85" s="692"/>
      <c r="C85" s="389" t="s">
        <v>751</v>
      </c>
      <c r="D85" s="690"/>
      <c r="E85" s="367" t="s">
        <v>714</v>
      </c>
      <c r="F85" s="361" t="s">
        <v>457</v>
      </c>
      <c r="G85" s="367" t="s">
        <v>728</v>
      </c>
      <c r="H85" s="361"/>
      <c r="I85" s="363" t="s">
        <v>744</v>
      </c>
      <c r="J85" s="364" t="str">
        <f t="shared" si="0"/>
        <v>AP_USR가UP00</v>
      </c>
      <c r="K85" s="361" t="s">
        <v>457</v>
      </c>
      <c r="L85" s="390"/>
      <c r="M85" s="391"/>
      <c r="N85" s="392"/>
      <c r="O85" s="391"/>
      <c r="P85" s="393"/>
      <c r="Q85" s="391"/>
      <c r="R85" s="391"/>
      <c r="S85" s="394"/>
      <c r="T85" s="394"/>
      <c r="U85" s="394"/>
      <c r="V85" s="395"/>
      <c r="W85" s="394"/>
      <c r="X85" s="394"/>
      <c r="Y85" s="394"/>
      <c r="Z85" s="395"/>
      <c r="AA85" s="394"/>
      <c r="AB85" s="394"/>
      <c r="AC85" s="394"/>
      <c r="AD85" s="395"/>
      <c r="AE85" s="394"/>
      <c r="AF85" s="394"/>
      <c r="AG85" s="394"/>
      <c r="AH85" s="395"/>
      <c r="AI85" s="395"/>
      <c r="AJ85" s="396"/>
      <c r="AK85" s="404"/>
      <c r="AL85" s="405"/>
      <c r="AM85" s="406"/>
      <c r="AN85" s="407"/>
      <c r="AO85" s="385" t="s">
        <v>687</v>
      </c>
      <c r="AP85" s="400" t="s">
        <v>674</v>
      </c>
      <c r="AQ85" s="216"/>
    </row>
    <row r="86" spans="1:43" s="54" customFormat="1" ht="15" customHeight="1" thickBot="1">
      <c r="A86" s="85"/>
      <c r="B86" s="692"/>
      <c r="C86" s="389" t="s">
        <v>751</v>
      </c>
      <c r="D86" s="688" t="s">
        <v>404</v>
      </c>
      <c r="E86" s="367" t="s">
        <v>715</v>
      </c>
      <c r="F86" s="361" t="s">
        <v>461</v>
      </c>
      <c r="G86" s="362" t="s">
        <v>729</v>
      </c>
      <c r="H86" s="361"/>
      <c r="I86" s="363" t="s">
        <v>700</v>
      </c>
      <c r="J86" s="364" t="str">
        <f t="shared" si="0"/>
        <v>AP_USR나LS00</v>
      </c>
      <c r="K86" s="361" t="s">
        <v>461</v>
      </c>
      <c r="L86" s="390"/>
      <c r="M86" s="391"/>
      <c r="N86" s="392"/>
      <c r="O86" s="391"/>
      <c r="P86" s="393"/>
      <c r="Q86" s="391"/>
      <c r="R86" s="391"/>
      <c r="S86" s="394"/>
      <c r="T86" s="394"/>
      <c r="U86" s="394"/>
      <c r="V86" s="395"/>
      <c r="W86" s="394"/>
      <c r="X86" s="394"/>
      <c r="Y86" s="394"/>
      <c r="Z86" s="395"/>
      <c r="AA86" s="394"/>
      <c r="AB86" s="394"/>
      <c r="AC86" s="394"/>
      <c r="AD86" s="395"/>
      <c r="AE86" s="394"/>
      <c r="AF86" s="394"/>
      <c r="AG86" s="394"/>
      <c r="AH86" s="395"/>
      <c r="AI86" s="395"/>
      <c r="AJ86" s="396"/>
      <c r="AK86" s="404"/>
      <c r="AL86" s="405"/>
      <c r="AM86" s="406"/>
      <c r="AN86" s="407"/>
      <c r="AO86" s="385" t="s">
        <v>687</v>
      </c>
      <c r="AP86" s="400" t="s">
        <v>674</v>
      </c>
      <c r="AQ86" s="216"/>
    </row>
    <row r="87" spans="1:43" s="54" customFormat="1" ht="25.5" customHeight="1" thickBot="1">
      <c r="A87" s="85"/>
      <c r="B87" s="692"/>
      <c r="C87" s="389" t="s">
        <v>751</v>
      </c>
      <c r="D87" s="689"/>
      <c r="E87" s="367" t="s">
        <v>715</v>
      </c>
      <c r="F87" s="401" t="s">
        <v>959</v>
      </c>
      <c r="G87" s="367" t="s">
        <v>727</v>
      </c>
      <c r="H87" s="401"/>
      <c r="I87" s="363" t="s">
        <v>696</v>
      </c>
      <c r="J87" s="364" t="str">
        <f t="shared" si="0"/>
        <v>AP_USR나VW00</v>
      </c>
      <c r="K87" s="403" t="s">
        <v>969</v>
      </c>
      <c r="L87" s="390"/>
      <c r="M87" s="391"/>
      <c r="N87" s="392"/>
      <c r="O87" s="391"/>
      <c r="P87" s="393"/>
      <c r="Q87" s="391"/>
      <c r="R87" s="391"/>
      <c r="S87" s="394"/>
      <c r="T87" s="394"/>
      <c r="U87" s="394"/>
      <c r="V87" s="395"/>
      <c r="W87" s="394"/>
      <c r="X87" s="394"/>
      <c r="Y87" s="394"/>
      <c r="Z87" s="395"/>
      <c r="AA87" s="394"/>
      <c r="AB87" s="394"/>
      <c r="AC87" s="394"/>
      <c r="AD87" s="395"/>
      <c r="AE87" s="394"/>
      <c r="AF87" s="394"/>
      <c r="AG87" s="394"/>
      <c r="AH87" s="395"/>
      <c r="AI87" s="395"/>
      <c r="AJ87" s="396"/>
      <c r="AK87" s="404"/>
      <c r="AL87" s="405"/>
      <c r="AM87" s="406" t="s">
        <v>963</v>
      </c>
      <c r="AN87" s="410"/>
      <c r="AO87" s="411" t="s">
        <v>685</v>
      </c>
      <c r="AP87" s="410" t="s">
        <v>674</v>
      </c>
      <c r="AQ87" s="216"/>
    </row>
    <row r="88" spans="1:43" s="54" customFormat="1" ht="12.75" thickBot="1">
      <c r="A88" s="85"/>
      <c r="B88" s="692"/>
      <c r="C88" s="389" t="s">
        <v>751</v>
      </c>
      <c r="D88" s="689"/>
      <c r="E88" s="367" t="s">
        <v>715</v>
      </c>
      <c r="F88" s="537" t="s">
        <v>965</v>
      </c>
      <c r="G88" s="367" t="s">
        <v>727</v>
      </c>
      <c r="H88" s="537"/>
      <c r="I88" s="363" t="s">
        <v>693</v>
      </c>
      <c r="J88" s="364" t="str">
        <f t="shared" si="0"/>
        <v>AP_USR나VW01</v>
      </c>
      <c r="K88" s="403" t="s">
        <v>970</v>
      </c>
      <c r="L88" s="390"/>
      <c r="M88" s="391"/>
      <c r="N88" s="392"/>
      <c r="O88" s="391"/>
      <c r="P88" s="393"/>
      <c r="Q88" s="391"/>
      <c r="R88" s="391"/>
      <c r="S88" s="394"/>
      <c r="T88" s="394"/>
      <c r="U88" s="394"/>
      <c r="V88" s="395"/>
      <c r="W88" s="394"/>
      <c r="X88" s="394"/>
      <c r="Y88" s="394"/>
      <c r="Z88" s="395"/>
      <c r="AA88" s="394"/>
      <c r="AB88" s="394"/>
      <c r="AC88" s="394"/>
      <c r="AD88" s="395"/>
      <c r="AE88" s="394"/>
      <c r="AF88" s="394"/>
      <c r="AG88" s="394"/>
      <c r="AH88" s="395"/>
      <c r="AI88" s="395"/>
      <c r="AJ88" s="396"/>
      <c r="AK88" s="404"/>
      <c r="AL88" s="405"/>
      <c r="AM88" s="406" t="s">
        <v>961</v>
      </c>
      <c r="AN88" s="410"/>
      <c r="AO88" s="411" t="s">
        <v>685</v>
      </c>
      <c r="AP88" s="410" t="s">
        <v>674</v>
      </c>
      <c r="AQ88" s="216"/>
    </row>
    <row r="89" spans="1:43" s="54" customFormat="1" ht="12.75" thickBot="1">
      <c r="A89" s="85"/>
      <c r="B89" s="692"/>
      <c r="C89" s="389" t="s">
        <v>751</v>
      </c>
      <c r="D89" s="689"/>
      <c r="E89" s="367" t="s">
        <v>715</v>
      </c>
      <c r="F89" s="537" t="s">
        <v>966</v>
      </c>
      <c r="G89" s="367" t="s">
        <v>727</v>
      </c>
      <c r="H89" s="537"/>
      <c r="I89" s="363" t="s">
        <v>698</v>
      </c>
      <c r="J89" s="364" t="str">
        <f t="shared" si="0"/>
        <v>AP_USR나VW02</v>
      </c>
      <c r="K89" s="403" t="s">
        <v>971</v>
      </c>
      <c r="L89" s="390"/>
      <c r="M89" s="391"/>
      <c r="N89" s="392"/>
      <c r="O89" s="391"/>
      <c r="P89" s="393"/>
      <c r="Q89" s="391"/>
      <c r="R89" s="391"/>
      <c r="S89" s="394"/>
      <c r="T89" s="394"/>
      <c r="U89" s="394"/>
      <c r="V89" s="395"/>
      <c r="W89" s="394"/>
      <c r="X89" s="394"/>
      <c r="Y89" s="394"/>
      <c r="Z89" s="395"/>
      <c r="AA89" s="394"/>
      <c r="AB89" s="394"/>
      <c r="AC89" s="394"/>
      <c r="AD89" s="395"/>
      <c r="AE89" s="394"/>
      <c r="AF89" s="394"/>
      <c r="AG89" s="394"/>
      <c r="AH89" s="395"/>
      <c r="AI89" s="395"/>
      <c r="AJ89" s="396"/>
      <c r="AK89" s="404"/>
      <c r="AL89" s="405"/>
      <c r="AM89" s="406" t="s">
        <v>962</v>
      </c>
      <c r="AN89" s="410"/>
      <c r="AO89" s="411" t="s">
        <v>685</v>
      </c>
      <c r="AP89" s="410" t="s">
        <v>674</v>
      </c>
      <c r="AQ89" s="216"/>
    </row>
    <row r="90" spans="1:43" s="54" customFormat="1" ht="12.75" thickBot="1">
      <c r="A90" s="85"/>
      <c r="B90" s="692"/>
      <c r="C90" s="389" t="s">
        <v>751</v>
      </c>
      <c r="D90" s="689"/>
      <c r="E90" s="367" t="s">
        <v>715</v>
      </c>
      <c r="F90" s="537" t="s">
        <v>967</v>
      </c>
      <c r="G90" s="367" t="s">
        <v>727</v>
      </c>
      <c r="H90" s="537"/>
      <c r="I90" s="363" t="s">
        <v>699</v>
      </c>
      <c r="J90" s="364" t="str">
        <f t="shared" si="0"/>
        <v>AP_USR나VW03</v>
      </c>
      <c r="K90" s="403" t="s">
        <v>972</v>
      </c>
      <c r="L90" s="390"/>
      <c r="M90" s="391"/>
      <c r="N90" s="392"/>
      <c r="O90" s="391"/>
      <c r="P90" s="393"/>
      <c r="Q90" s="391"/>
      <c r="R90" s="391"/>
      <c r="S90" s="394"/>
      <c r="T90" s="394"/>
      <c r="U90" s="394"/>
      <c r="V90" s="395"/>
      <c r="W90" s="394"/>
      <c r="X90" s="394"/>
      <c r="Y90" s="394"/>
      <c r="Z90" s="395"/>
      <c r="AA90" s="394"/>
      <c r="AB90" s="394"/>
      <c r="AC90" s="394"/>
      <c r="AD90" s="395"/>
      <c r="AE90" s="394"/>
      <c r="AF90" s="394"/>
      <c r="AG90" s="394"/>
      <c r="AH90" s="395"/>
      <c r="AI90" s="395"/>
      <c r="AJ90" s="396"/>
      <c r="AK90" s="404"/>
      <c r="AL90" s="405"/>
      <c r="AM90" s="406" t="s">
        <v>964</v>
      </c>
      <c r="AN90" s="410"/>
      <c r="AO90" s="411" t="s">
        <v>685</v>
      </c>
      <c r="AP90" s="410" t="s">
        <v>674</v>
      </c>
      <c r="AQ90" s="216"/>
    </row>
    <row r="91" spans="1:43" s="54" customFormat="1" ht="12.75" thickBot="1">
      <c r="A91" s="85"/>
      <c r="B91" s="692"/>
      <c r="C91" s="389" t="s">
        <v>751</v>
      </c>
      <c r="D91" s="689"/>
      <c r="E91" s="367" t="s">
        <v>715</v>
      </c>
      <c r="F91" s="537" t="s">
        <v>968</v>
      </c>
      <c r="G91" s="367" t="s">
        <v>727</v>
      </c>
      <c r="H91" s="537"/>
      <c r="I91" s="363" t="s">
        <v>701</v>
      </c>
      <c r="J91" s="364" t="str">
        <f t="shared" si="0"/>
        <v>AP_USR나VW04</v>
      </c>
      <c r="K91" s="403" t="s">
        <v>973</v>
      </c>
      <c r="L91" s="390"/>
      <c r="M91" s="391"/>
      <c r="N91" s="392"/>
      <c r="O91" s="391"/>
      <c r="P91" s="393"/>
      <c r="Q91" s="391"/>
      <c r="R91" s="391"/>
      <c r="S91" s="394"/>
      <c r="T91" s="394"/>
      <c r="U91" s="394"/>
      <c r="V91" s="395"/>
      <c r="W91" s="394"/>
      <c r="X91" s="394"/>
      <c r="Y91" s="394"/>
      <c r="Z91" s="395"/>
      <c r="AA91" s="394"/>
      <c r="AB91" s="394"/>
      <c r="AC91" s="394"/>
      <c r="AD91" s="395"/>
      <c r="AE91" s="394"/>
      <c r="AF91" s="394"/>
      <c r="AG91" s="394"/>
      <c r="AH91" s="395"/>
      <c r="AI91" s="395"/>
      <c r="AJ91" s="396"/>
      <c r="AK91" s="404"/>
      <c r="AL91" s="405"/>
      <c r="AM91" s="406" t="s">
        <v>960</v>
      </c>
      <c r="AN91" s="410"/>
      <c r="AO91" s="411"/>
      <c r="AP91" s="410" t="s">
        <v>674</v>
      </c>
      <c r="AQ91" s="216"/>
    </row>
    <row r="92" spans="1:43" s="54" customFormat="1" ht="15" customHeight="1" thickBot="1">
      <c r="A92" s="85"/>
      <c r="B92" s="692"/>
      <c r="C92" s="389" t="s">
        <v>751</v>
      </c>
      <c r="D92" s="689"/>
      <c r="E92" s="367" t="s">
        <v>715</v>
      </c>
      <c r="F92" s="361" t="s">
        <v>462</v>
      </c>
      <c r="G92" s="362" t="s">
        <v>724</v>
      </c>
      <c r="H92" s="361"/>
      <c r="I92" s="363" t="s">
        <v>696</v>
      </c>
      <c r="J92" s="364" t="str">
        <f t="shared" si="0"/>
        <v>AP_USR나IN00</v>
      </c>
      <c r="K92" s="361" t="s">
        <v>462</v>
      </c>
      <c r="L92" s="390"/>
      <c r="M92" s="391"/>
      <c r="N92" s="392"/>
      <c r="O92" s="391"/>
      <c r="P92" s="393"/>
      <c r="Q92" s="391"/>
      <c r="R92" s="391"/>
      <c r="S92" s="394"/>
      <c r="T92" s="394"/>
      <c r="U92" s="394"/>
      <c r="V92" s="395"/>
      <c r="W92" s="394"/>
      <c r="X92" s="394"/>
      <c r="Y92" s="394"/>
      <c r="Z92" s="395"/>
      <c r="AA92" s="394"/>
      <c r="AB92" s="394"/>
      <c r="AC92" s="394"/>
      <c r="AD92" s="395"/>
      <c r="AE92" s="394"/>
      <c r="AF92" s="394"/>
      <c r="AG92" s="394"/>
      <c r="AH92" s="395"/>
      <c r="AI92" s="395"/>
      <c r="AJ92" s="396"/>
      <c r="AK92" s="404"/>
      <c r="AL92" s="405"/>
      <c r="AM92" s="406"/>
      <c r="AN92" s="407"/>
      <c r="AO92" s="385" t="s">
        <v>687</v>
      </c>
      <c r="AP92" s="400" t="s">
        <v>674</v>
      </c>
      <c r="AQ92" s="216"/>
    </row>
    <row r="93" spans="1:43" s="54" customFormat="1" ht="15" customHeight="1" thickBot="1">
      <c r="A93" s="85"/>
      <c r="B93" s="692"/>
      <c r="C93" s="382" t="s">
        <v>751</v>
      </c>
      <c r="D93" s="414"/>
      <c r="E93" s="368" t="s">
        <v>715</v>
      </c>
      <c r="F93" s="369" t="s">
        <v>886</v>
      </c>
      <c r="G93" s="370" t="s">
        <v>887</v>
      </c>
      <c r="H93" s="369"/>
      <c r="I93" s="344" t="s">
        <v>888</v>
      </c>
      <c r="J93" s="345" t="str">
        <f t="shared" si="0"/>
        <v>AP_USR나UP00</v>
      </c>
      <c r="K93" s="369" t="s">
        <v>889</v>
      </c>
      <c r="L93" s="343"/>
      <c r="M93" s="371"/>
      <c r="N93" s="372"/>
      <c r="O93" s="371"/>
      <c r="P93" s="373"/>
      <c r="Q93" s="371"/>
      <c r="R93" s="371"/>
      <c r="S93" s="374"/>
      <c r="T93" s="374"/>
      <c r="U93" s="374"/>
      <c r="V93" s="375"/>
      <c r="W93" s="374"/>
      <c r="X93" s="374"/>
      <c r="Y93" s="374"/>
      <c r="Z93" s="375"/>
      <c r="AA93" s="374"/>
      <c r="AB93" s="374"/>
      <c r="AC93" s="374"/>
      <c r="AD93" s="375"/>
      <c r="AE93" s="374"/>
      <c r="AF93" s="374"/>
      <c r="AG93" s="374"/>
      <c r="AH93" s="375"/>
      <c r="AI93" s="375"/>
      <c r="AJ93" s="376"/>
      <c r="AK93" s="377"/>
      <c r="AL93" s="378"/>
      <c r="AM93" s="369"/>
      <c r="AN93" s="379"/>
      <c r="AO93" s="380"/>
      <c r="AP93" s="381"/>
      <c r="AQ93" s="216"/>
    </row>
    <row r="94" spans="1:43" s="54" customFormat="1" ht="15" customHeight="1" thickBot="1">
      <c r="A94" s="85"/>
      <c r="B94" s="692"/>
      <c r="C94" s="389" t="s">
        <v>751</v>
      </c>
      <c r="D94" s="688" t="s">
        <v>447</v>
      </c>
      <c r="E94" s="367" t="s">
        <v>716</v>
      </c>
      <c r="F94" s="361" t="s">
        <v>896</v>
      </c>
      <c r="G94" s="362" t="s">
        <v>723</v>
      </c>
      <c r="H94" s="361"/>
      <c r="I94" s="363" t="s">
        <v>743</v>
      </c>
      <c r="J94" s="364" t="str">
        <f t="shared" si="0"/>
        <v>AP_USR다LS00</v>
      </c>
      <c r="K94" s="361" t="s">
        <v>896</v>
      </c>
      <c r="L94" s="390"/>
      <c r="M94" s="391"/>
      <c r="N94" s="392"/>
      <c r="O94" s="391"/>
      <c r="P94" s="393"/>
      <c r="Q94" s="391"/>
      <c r="R94" s="391"/>
      <c r="S94" s="394"/>
      <c r="T94" s="394"/>
      <c r="U94" s="394"/>
      <c r="V94" s="395"/>
      <c r="W94" s="394"/>
      <c r="X94" s="394"/>
      <c r="Y94" s="394"/>
      <c r="Z94" s="395"/>
      <c r="AA94" s="394"/>
      <c r="AB94" s="394"/>
      <c r="AC94" s="394"/>
      <c r="AD94" s="395"/>
      <c r="AE94" s="394"/>
      <c r="AF94" s="394"/>
      <c r="AG94" s="394"/>
      <c r="AH94" s="395"/>
      <c r="AI94" s="395"/>
      <c r="AJ94" s="396"/>
      <c r="AK94" s="404"/>
      <c r="AL94" s="405"/>
      <c r="AM94" s="406"/>
      <c r="AN94" s="407"/>
      <c r="AO94" s="385" t="s">
        <v>687</v>
      </c>
      <c r="AP94" s="400" t="s">
        <v>674</v>
      </c>
      <c r="AQ94" s="216"/>
    </row>
    <row r="95" spans="1:43" s="54" customFormat="1" ht="15" customHeight="1" thickBot="1">
      <c r="A95" s="85"/>
      <c r="B95" s="692"/>
      <c r="C95" s="389" t="s">
        <v>751</v>
      </c>
      <c r="D95" s="689"/>
      <c r="E95" s="367" t="s">
        <v>716</v>
      </c>
      <c r="F95" s="361" t="s">
        <v>895</v>
      </c>
      <c r="G95" s="362" t="s">
        <v>726</v>
      </c>
      <c r="H95" s="361"/>
      <c r="I95" s="363" t="s">
        <v>696</v>
      </c>
      <c r="J95" s="364" t="str">
        <f t="shared" ref="J95" si="8" xml:space="preserve"> "AP_" &amp; C95 &amp; E95 &amp; G95 &amp; I95</f>
        <v>AP_USR다VW00</v>
      </c>
      <c r="K95" s="361" t="s">
        <v>895</v>
      </c>
      <c r="L95" s="390"/>
      <c r="M95" s="391"/>
      <c r="N95" s="392"/>
      <c r="O95" s="391"/>
      <c r="P95" s="393"/>
      <c r="Q95" s="391"/>
      <c r="R95" s="391"/>
      <c r="S95" s="394"/>
      <c r="T95" s="394"/>
      <c r="U95" s="394"/>
      <c r="V95" s="395"/>
      <c r="W95" s="394"/>
      <c r="X95" s="394"/>
      <c r="Y95" s="394"/>
      <c r="Z95" s="395"/>
      <c r="AA95" s="394"/>
      <c r="AB95" s="394"/>
      <c r="AC95" s="394"/>
      <c r="AD95" s="395"/>
      <c r="AE95" s="394"/>
      <c r="AF95" s="394"/>
      <c r="AG95" s="394"/>
      <c r="AH95" s="395"/>
      <c r="AI95" s="395"/>
      <c r="AJ95" s="396"/>
      <c r="AK95" s="404"/>
      <c r="AL95" s="405"/>
      <c r="AM95" s="406"/>
      <c r="AN95" s="407"/>
      <c r="AO95" s="385" t="s">
        <v>687</v>
      </c>
      <c r="AP95" s="400" t="s">
        <v>674</v>
      </c>
      <c r="AQ95" s="216"/>
    </row>
    <row r="96" spans="1:43" s="54" customFormat="1" ht="15" customHeight="1" thickBot="1">
      <c r="A96" s="85"/>
      <c r="B96" s="693"/>
      <c r="C96" s="389" t="s">
        <v>751</v>
      </c>
      <c r="D96" s="690"/>
      <c r="E96" s="367" t="s">
        <v>716</v>
      </c>
      <c r="F96" s="361" t="s">
        <v>897</v>
      </c>
      <c r="G96" s="362" t="s">
        <v>724</v>
      </c>
      <c r="H96" s="361"/>
      <c r="I96" s="363" t="s">
        <v>696</v>
      </c>
      <c r="J96" s="364" t="str">
        <f t="shared" si="0"/>
        <v>AP_USR다IN00</v>
      </c>
      <c r="K96" s="361" t="s">
        <v>897</v>
      </c>
      <c r="L96" s="390"/>
      <c r="M96" s="391"/>
      <c r="N96" s="392"/>
      <c r="O96" s="391"/>
      <c r="P96" s="393"/>
      <c r="Q96" s="391"/>
      <c r="R96" s="391"/>
      <c r="S96" s="394"/>
      <c r="T96" s="394"/>
      <c r="U96" s="394"/>
      <c r="V96" s="395"/>
      <c r="W96" s="394"/>
      <c r="X96" s="394"/>
      <c r="Y96" s="394"/>
      <c r="Z96" s="395"/>
      <c r="AA96" s="394"/>
      <c r="AB96" s="394"/>
      <c r="AC96" s="394"/>
      <c r="AD96" s="395"/>
      <c r="AE96" s="394"/>
      <c r="AF96" s="394"/>
      <c r="AG96" s="394"/>
      <c r="AH96" s="395"/>
      <c r="AI96" s="395"/>
      <c r="AJ96" s="396"/>
      <c r="AK96" s="404"/>
      <c r="AL96" s="405"/>
      <c r="AM96" s="406"/>
      <c r="AN96" s="407"/>
      <c r="AO96" s="385" t="s">
        <v>687</v>
      </c>
      <c r="AP96" s="400" t="s">
        <v>674</v>
      </c>
      <c r="AQ96" s="216"/>
    </row>
    <row r="97" spans="1:43" s="54" customFormat="1" ht="15" customHeight="1" thickBot="1">
      <c r="A97" s="85"/>
      <c r="B97" s="691" t="s">
        <v>905</v>
      </c>
      <c r="C97" s="389" t="s">
        <v>907</v>
      </c>
      <c r="D97" s="688" t="s">
        <v>908</v>
      </c>
      <c r="E97" s="367" t="s">
        <v>714</v>
      </c>
      <c r="F97" s="361" t="s">
        <v>605</v>
      </c>
      <c r="G97" s="362" t="s">
        <v>723</v>
      </c>
      <c r="H97" s="361"/>
      <c r="I97" s="363" t="s">
        <v>696</v>
      </c>
      <c r="J97" s="364" t="str">
        <f t="shared" si="0"/>
        <v>AP_PRJ가LS00</v>
      </c>
      <c r="K97" s="361" t="s">
        <v>605</v>
      </c>
      <c r="L97" s="390"/>
      <c r="M97" s="391"/>
      <c r="N97" s="392"/>
      <c r="O97" s="391"/>
      <c r="P97" s="393"/>
      <c r="Q97" s="391"/>
      <c r="R97" s="391"/>
      <c r="S97" s="394"/>
      <c r="T97" s="394"/>
      <c r="U97" s="394"/>
      <c r="V97" s="395"/>
      <c r="W97" s="394"/>
      <c r="X97" s="394"/>
      <c r="Y97" s="394"/>
      <c r="Z97" s="395"/>
      <c r="AA97" s="394"/>
      <c r="AB97" s="394"/>
      <c r="AC97" s="394"/>
      <c r="AD97" s="395"/>
      <c r="AE97" s="394"/>
      <c r="AF97" s="394"/>
      <c r="AG97" s="394"/>
      <c r="AH97" s="395"/>
      <c r="AI97" s="395"/>
      <c r="AJ97" s="396"/>
      <c r="AK97" s="404"/>
      <c r="AL97" s="405"/>
      <c r="AM97" s="406"/>
      <c r="AN97" s="407"/>
      <c r="AO97" s="385" t="s">
        <v>687</v>
      </c>
      <c r="AP97" s="400" t="s">
        <v>683</v>
      </c>
      <c r="AQ97" s="216"/>
    </row>
    <row r="98" spans="1:43" s="54" customFormat="1" ht="12.75" thickBot="1">
      <c r="A98" s="85"/>
      <c r="B98" s="692"/>
      <c r="C98" s="389" t="s">
        <v>907</v>
      </c>
      <c r="D98" s="689"/>
      <c r="E98" s="367" t="s">
        <v>714</v>
      </c>
      <c r="F98" s="688" t="s">
        <v>1055</v>
      </c>
      <c r="G98" s="367" t="s">
        <v>727</v>
      </c>
      <c r="H98" s="481"/>
      <c r="I98" s="402" t="s">
        <v>696</v>
      </c>
      <c r="J98" s="364" t="str">
        <f t="shared" si="0"/>
        <v>AP_PRJ가VW00</v>
      </c>
      <c r="K98" s="481" t="s">
        <v>910</v>
      </c>
      <c r="L98" s="390"/>
      <c r="M98" s="391"/>
      <c r="N98" s="392"/>
      <c r="O98" s="391"/>
      <c r="P98" s="393"/>
      <c r="Q98" s="391"/>
      <c r="R98" s="391"/>
      <c r="S98" s="394"/>
      <c r="T98" s="394"/>
      <c r="U98" s="394"/>
      <c r="V98" s="395"/>
      <c r="W98" s="394"/>
      <c r="X98" s="394"/>
      <c r="Y98" s="394"/>
      <c r="Z98" s="395"/>
      <c r="AA98" s="394"/>
      <c r="AB98" s="394"/>
      <c r="AC98" s="394"/>
      <c r="AD98" s="395"/>
      <c r="AE98" s="394"/>
      <c r="AF98" s="394"/>
      <c r="AG98" s="394"/>
      <c r="AH98" s="395"/>
      <c r="AI98" s="395"/>
      <c r="AJ98" s="396"/>
      <c r="AK98" s="404"/>
      <c r="AL98" s="405"/>
      <c r="AM98" s="406"/>
      <c r="AN98" s="484"/>
      <c r="AO98" s="411" t="s">
        <v>685</v>
      </c>
      <c r="AP98" s="410" t="s">
        <v>676</v>
      </c>
      <c r="AQ98" s="216"/>
    </row>
    <row r="99" spans="1:43" s="54" customFormat="1" ht="15" customHeight="1" thickBot="1">
      <c r="A99" s="85"/>
      <c r="B99" s="692"/>
      <c r="C99" s="389" t="s">
        <v>907</v>
      </c>
      <c r="D99" s="689"/>
      <c r="E99" s="367" t="s">
        <v>713</v>
      </c>
      <c r="F99" s="690"/>
      <c r="G99" s="362" t="s">
        <v>724</v>
      </c>
      <c r="H99" s="361" t="s">
        <v>903</v>
      </c>
      <c r="I99" s="363" t="s">
        <v>793</v>
      </c>
      <c r="J99" s="364" t="str">
        <f xml:space="preserve"> "AP_" &amp; C99 &amp; E99 &amp; G99 &amp; I99</f>
        <v>AP_PRJ가IN01</v>
      </c>
      <c r="K99" s="361" t="s">
        <v>623</v>
      </c>
      <c r="L99" s="390"/>
      <c r="M99" s="391"/>
      <c r="N99" s="392"/>
      <c r="O99" s="391"/>
      <c r="P99" s="393"/>
      <c r="Q99" s="391"/>
      <c r="R99" s="391"/>
      <c r="S99" s="394"/>
      <c r="T99" s="394"/>
      <c r="U99" s="394"/>
      <c r="V99" s="395"/>
      <c r="W99" s="394"/>
      <c r="X99" s="394"/>
      <c r="Y99" s="394"/>
      <c r="Z99" s="395"/>
      <c r="AA99" s="394"/>
      <c r="AB99" s="394"/>
      <c r="AC99" s="394"/>
      <c r="AD99" s="395"/>
      <c r="AE99" s="394"/>
      <c r="AF99" s="394"/>
      <c r="AG99" s="394"/>
      <c r="AH99" s="395"/>
      <c r="AI99" s="395"/>
      <c r="AJ99" s="396"/>
      <c r="AK99" s="404"/>
      <c r="AL99" s="405"/>
      <c r="AM99" s="406"/>
      <c r="AN99" s="407"/>
      <c r="AO99" s="385" t="s">
        <v>18</v>
      </c>
      <c r="AP99" s="400" t="s">
        <v>683</v>
      </c>
      <c r="AQ99" s="216"/>
    </row>
    <row r="100" spans="1:43" s="54" customFormat="1" ht="15" customHeight="1" thickBot="1">
      <c r="A100" s="85"/>
      <c r="B100" s="692"/>
      <c r="C100" s="389" t="s">
        <v>907</v>
      </c>
      <c r="D100" s="689"/>
      <c r="E100" s="367" t="s">
        <v>713</v>
      </c>
      <c r="F100" s="361" t="s">
        <v>912</v>
      </c>
      <c r="G100" s="367" t="s">
        <v>916</v>
      </c>
      <c r="H100" s="361"/>
      <c r="I100" s="363" t="s">
        <v>917</v>
      </c>
      <c r="J100" s="364" t="str">
        <f t="shared" ref="J100:J103" si="9" xml:space="preserve"> "AP_" &amp; C100 &amp; E100 &amp; G100 &amp; I100</f>
        <v>AP_PRJ가VW01</v>
      </c>
      <c r="K100" s="361" t="s">
        <v>918</v>
      </c>
      <c r="L100" s="390"/>
      <c r="M100" s="391"/>
      <c r="N100" s="392"/>
      <c r="O100" s="391"/>
      <c r="P100" s="393"/>
      <c r="Q100" s="391"/>
      <c r="R100" s="391"/>
      <c r="S100" s="394"/>
      <c r="T100" s="394"/>
      <c r="U100" s="394"/>
      <c r="V100" s="395"/>
      <c r="W100" s="394"/>
      <c r="X100" s="394"/>
      <c r="Y100" s="394"/>
      <c r="Z100" s="395"/>
      <c r="AA100" s="394"/>
      <c r="AB100" s="394"/>
      <c r="AC100" s="394"/>
      <c r="AD100" s="395"/>
      <c r="AE100" s="394"/>
      <c r="AF100" s="394"/>
      <c r="AG100" s="394"/>
      <c r="AH100" s="395"/>
      <c r="AI100" s="395"/>
      <c r="AJ100" s="396"/>
      <c r="AK100" s="404"/>
      <c r="AL100" s="405"/>
      <c r="AM100" s="406"/>
      <c r="AN100" s="407"/>
      <c r="AO100" s="385" t="s">
        <v>18</v>
      </c>
      <c r="AP100" s="400" t="s">
        <v>683</v>
      </c>
      <c r="AQ100" s="216"/>
    </row>
    <row r="101" spans="1:43" s="54" customFormat="1" ht="15" customHeight="1" thickBot="1">
      <c r="A101" s="85"/>
      <c r="B101" s="692"/>
      <c r="C101" s="389" t="s">
        <v>907</v>
      </c>
      <c r="D101" s="689"/>
      <c r="E101" s="367" t="s">
        <v>713</v>
      </c>
      <c r="F101" s="361" t="s">
        <v>913</v>
      </c>
      <c r="G101" s="367" t="s">
        <v>916</v>
      </c>
      <c r="H101" s="361"/>
      <c r="I101" s="363" t="s">
        <v>698</v>
      </c>
      <c r="J101" s="364" t="str">
        <f t="shared" si="9"/>
        <v>AP_PRJ가VW02</v>
      </c>
      <c r="K101" s="361" t="s">
        <v>919</v>
      </c>
      <c r="L101" s="390"/>
      <c r="M101" s="391"/>
      <c r="N101" s="392"/>
      <c r="O101" s="391"/>
      <c r="P101" s="393"/>
      <c r="Q101" s="391"/>
      <c r="R101" s="391"/>
      <c r="S101" s="394"/>
      <c r="T101" s="394"/>
      <c r="U101" s="394"/>
      <c r="V101" s="395"/>
      <c r="W101" s="394"/>
      <c r="X101" s="394"/>
      <c r="Y101" s="394"/>
      <c r="Z101" s="395"/>
      <c r="AA101" s="394"/>
      <c r="AB101" s="394"/>
      <c r="AC101" s="394"/>
      <c r="AD101" s="395"/>
      <c r="AE101" s="394"/>
      <c r="AF101" s="394"/>
      <c r="AG101" s="394"/>
      <c r="AH101" s="395"/>
      <c r="AI101" s="395"/>
      <c r="AJ101" s="396"/>
      <c r="AK101" s="404"/>
      <c r="AL101" s="405"/>
      <c r="AM101" s="406"/>
      <c r="AN101" s="407"/>
      <c r="AO101" s="385" t="s">
        <v>18</v>
      </c>
      <c r="AP101" s="400" t="s">
        <v>683</v>
      </c>
      <c r="AQ101" s="216"/>
    </row>
    <row r="102" spans="1:43" s="54" customFormat="1" ht="15" customHeight="1" thickBot="1">
      <c r="A102" s="85"/>
      <c r="B102" s="692"/>
      <c r="C102" s="389" t="s">
        <v>907</v>
      </c>
      <c r="D102" s="689"/>
      <c r="E102" s="367" t="s">
        <v>713</v>
      </c>
      <c r="F102" s="361" t="s">
        <v>914</v>
      </c>
      <c r="G102" s="367" t="s">
        <v>916</v>
      </c>
      <c r="H102" s="361"/>
      <c r="I102" s="363" t="s">
        <v>699</v>
      </c>
      <c r="J102" s="364" t="str">
        <f t="shared" si="9"/>
        <v>AP_PRJ가VW03</v>
      </c>
      <c r="K102" s="361" t="s">
        <v>920</v>
      </c>
      <c r="L102" s="390"/>
      <c r="M102" s="391"/>
      <c r="N102" s="392"/>
      <c r="O102" s="391"/>
      <c r="P102" s="393"/>
      <c r="Q102" s="391"/>
      <c r="R102" s="391"/>
      <c r="S102" s="394"/>
      <c r="T102" s="394"/>
      <c r="U102" s="394"/>
      <c r="V102" s="395"/>
      <c r="W102" s="394"/>
      <c r="X102" s="394"/>
      <c r="Y102" s="394"/>
      <c r="Z102" s="395"/>
      <c r="AA102" s="394"/>
      <c r="AB102" s="394"/>
      <c r="AC102" s="394"/>
      <c r="AD102" s="395"/>
      <c r="AE102" s="394"/>
      <c r="AF102" s="394"/>
      <c r="AG102" s="394"/>
      <c r="AH102" s="395"/>
      <c r="AI102" s="395"/>
      <c r="AJ102" s="396"/>
      <c r="AK102" s="404"/>
      <c r="AL102" s="405"/>
      <c r="AM102" s="406"/>
      <c r="AN102" s="407"/>
      <c r="AO102" s="385" t="s">
        <v>18</v>
      </c>
      <c r="AP102" s="400" t="s">
        <v>683</v>
      </c>
      <c r="AQ102" s="216"/>
    </row>
    <row r="103" spans="1:43" s="54" customFormat="1" ht="15" customHeight="1" thickBot="1">
      <c r="A103" s="85"/>
      <c r="B103" s="692"/>
      <c r="C103" s="389" t="s">
        <v>907</v>
      </c>
      <c r="D103" s="689"/>
      <c r="E103" s="367" t="s">
        <v>713</v>
      </c>
      <c r="F103" s="361" t="s">
        <v>915</v>
      </c>
      <c r="G103" s="367" t="s">
        <v>916</v>
      </c>
      <c r="H103" s="361"/>
      <c r="I103" s="363" t="s">
        <v>701</v>
      </c>
      <c r="J103" s="364" t="str">
        <f t="shared" si="9"/>
        <v>AP_PRJ가VW04</v>
      </c>
      <c r="K103" s="361" t="s">
        <v>921</v>
      </c>
      <c r="L103" s="390"/>
      <c r="M103" s="391"/>
      <c r="N103" s="392"/>
      <c r="O103" s="391"/>
      <c r="P103" s="393"/>
      <c r="Q103" s="391"/>
      <c r="R103" s="391"/>
      <c r="S103" s="394"/>
      <c r="T103" s="394"/>
      <c r="U103" s="394"/>
      <c r="V103" s="395"/>
      <c r="W103" s="394"/>
      <c r="X103" s="394"/>
      <c r="Y103" s="394"/>
      <c r="Z103" s="395"/>
      <c r="AA103" s="394"/>
      <c r="AB103" s="394"/>
      <c r="AC103" s="394"/>
      <c r="AD103" s="395"/>
      <c r="AE103" s="394"/>
      <c r="AF103" s="394"/>
      <c r="AG103" s="394"/>
      <c r="AH103" s="395"/>
      <c r="AI103" s="395"/>
      <c r="AJ103" s="396"/>
      <c r="AK103" s="404"/>
      <c r="AL103" s="405"/>
      <c r="AM103" s="406"/>
      <c r="AN103" s="407"/>
      <c r="AO103" s="385" t="s">
        <v>18</v>
      </c>
      <c r="AP103" s="400" t="s">
        <v>683</v>
      </c>
      <c r="AQ103" s="216"/>
    </row>
    <row r="104" spans="1:43" s="138" customFormat="1" ht="17.25" customHeight="1" thickBot="1">
      <c r="A104" s="137"/>
      <c r="B104" s="692"/>
      <c r="C104" s="389" t="s">
        <v>907</v>
      </c>
      <c r="D104" s="689"/>
      <c r="E104" s="402" t="s">
        <v>713</v>
      </c>
      <c r="F104" s="485" t="s">
        <v>606</v>
      </c>
      <c r="G104" s="402" t="s">
        <v>724</v>
      </c>
      <c r="H104" s="486"/>
      <c r="I104" s="363" t="s">
        <v>792</v>
      </c>
      <c r="J104" s="364" t="str">
        <f t="shared" ref="J104:J105" si="10" xml:space="preserve"> "AP_" &amp; C104 &amp; E104 &amp; G104 &amp; I104</f>
        <v>AP_PRJ가IN00</v>
      </c>
      <c r="K104" s="486" t="s">
        <v>606</v>
      </c>
      <c r="L104" s="487"/>
      <c r="M104" s="488"/>
      <c r="N104" s="488"/>
      <c r="O104" s="488"/>
      <c r="P104" s="489"/>
      <c r="Q104" s="488"/>
      <c r="R104" s="488"/>
      <c r="S104" s="490"/>
      <c r="T104" s="490"/>
      <c r="U104" s="490"/>
      <c r="V104" s="491"/>
      <c r="W104" s="490"/>
      <c r="X104" s="490"/>
      <c r="Y104" s="490"/>
      <c r="Z104" s="491"/>
      <c r="AA104" s="490"/>
      <c r="AB104" s="490"/>
      <c r="AC104" s="490"/>
      <c r="AD104" s="491"/>
      <c r="AE104" s="490"/>
      <c r="AF104" s="490"/>
      <c r="AG104" s="490"/>
      <c r="AH104" s="491"/>
      <c r="AI104" s="491"/>
      <c r="AJ104" s="492"/>
      <c r="AK104" s="493"/>
      <c r="AL104" s="494"/>
      <c r="AM104" s="486"/>
      <c r="AN104" s="495"/>
      <c r="AO104" s="385" t="s">
        <v>18</v>
      </c>
      <c r="AP104" s="386" t="s">
        <v>678</v>
      </c>
      <c r="AQ104" s="174"/>
    </row>
    <row r="105" spans="1:43" s="138" customFormat="1" ht="16.5" customHeight="1" thickBot="1">
      <c r="A105" s="137"/>
      <c r="B105" s="692"/>
      <c r="C105" s="389" t="s">
        <v>907</v>
      </c>
      <c r="D105" s="689"/>
      <c r="E105" s="402" t="s">
        <v>713</v>
      </c>
      <c r="F105" s="486" t="s">
        <v>607</v>
      </c>
      <c r="G105" s="363" t="s">
        <v>728</v>
      </c>
      <c r="H105" s="486"/>
      <c r="I105" s="363" t="s">
        <v>743</v>
      </c>
      <c r="J105" s="364" t="str">
        <f t="shared" si="10"/>
        <v>AP_PRJ가UP00</v>
      </c>
      <c r="K105" s="486" t="s">
        <v>607</v>
      </c>
      <c r="L105" s="487"/>
      <c r="M105" s="488"/>
      <c r="N105" s="488"/>
      <c r="O105" s="488"/>
      <c r="P105" s="489"/>
      <c r="Q105" s="488"/>
      <c r="R105" s="488"/>
      <c r="S105" s="490"/>
      <c r="T105" s="490"/>
      <c r="U105" s="490"/>
      <c r="V105" s="491"/>
      <c r="W105" s="490"/>
      <c r="X105" s="490"/>
      <c r="Y105" s="490"/>
      <c r="Z105" s="491"/>
      <c r="AA105" s="490"/>
      <c r="AB105" s="490"/>
      <c r="AC105" s="490"/>
      <c r="AD105" s="491"/>
      <c r="AE105" s="490"/>
      <c r="AF105" s="490"/>
      <c r="AG105" s="490"/>
      <c r="AH105" s="491"/>
      <c r="AI105" s="491"/>
      <c r="AJ105" s="492"/>
      <c r="AK105" s="493"/>
      <c r="AL105" s="494"/>
      <c r="AM105" s="486"/>
      <c r="AN105" s="495"/>
      <c r="AO105" s="385" t="s">
        <v>18</v>
      </c>
      <c r="AP105" s="386" t="s">
        <v>678</v>
      </c>
      <c r="AQ105" s="174"/>
    </row>
    <row r="106" spans="1:43" s="54" customFormat="1" ht="48.75" thickBot="1">
      <c r="A106" s="85"/>
      <c r="B106" s="692"/>
      <c r="C106" s="389" t="s">
        <v>907</v>
      </c>
      <c r="D106" s="689"/>
      <c r="E106" s="367" t="s">
        <v>717</v>
      </c>
      <c r="F106" s="691" t="s">
        <v>1040</v>
      </c>
      <c r="G106" s="367" t="s">
        <v>727</v>
      </c>
      <c r="H106" s="403" t="s">
        <v>926</v>
      </c>
      <c r="I106" s="402" t="s">
        <v>696</v>
      </c>
      <c r="J106" s="364" t="str">
        <f t="shared" ref="J106:J121" si="11" xml:space="preserve"> "AP_" &amp; C106 &amp; E106 &amp; G106 &amp; I106</f>
        <v>AP_PRJ나VW00</v>
      </c>
      <c r="K106" s="403" t="s">
        <v>926</v>
      </c>
      <c r="L106" s="390"/>
      <c r="M106" s="391"/>
      <c r="N106" s="392"/>
      <c r="O106" s="391"/>
      <c r="P106" s="393"/>
      <c r="Q106" s="391"/>
      <c r="R106" s="391"/>
      <c r="S106" s="394"/>
      <c r="T106" s="394"/>
      <c r="U106" s="394"/>
      <c r="V106" s="395"/>
      <c r="W106" s="394"/>
      <c r="X106" s="394"/>
      <c r="Y106" s="394"/>
      <c r="Z106" s="395"/>
      <c r="AA106" s="394"/>
      <c r="AB106" s="394"/>
      <c r="AC106" s="394"/>
      <c r="AD106" s="395"/>
      <c r="AE106" s="394"/>
      <c r="AF106" s="394"/>
      <c r="AG106" s="394"/>
      <c r="AH106" s="395"/>
      <c r="AI106" s="395"/>
      <c r="AJ106" s="396"/>
      <c r="AK106" s="404"/>
      <c r="AL106" s="405"/>
      <c r="AM106" s="406" t="s">
        <v>934</v>
      </c>
      <c r="AN106" s="410"/>
      <c r="AO106" s="411" t="s">
        <v>685</v>
      </c>
      <c r="AP106" s="410" t="s">
        <v>676</v>
      </c>
      <c r="AQ106" s="216"/>
    </row>
    <row r="107" spans="1:43" s="54" customFormat="1" ht="18" customHeight="1" thickBot="1">
      <c r="A107" s="85"/>
      <c r="B107" s="692"/>
      <c r="C107" s="389" t="s">
        <v>907</v>
      </c>
      <c r="D107" s="689"/>
      <c r="E107" s="367" t="s">
        <v>715</v>
      </c>
      <c r="F107" s="692"/>
      <c r="G107" s="367" t="s">
        <v>727</v>
      </c>
      <c r="H107" s="538"/>
      <c r="I107" s="402" t="s">
        <v>917</v>
      </c>
      <c r="J107" s="364" t="str">
        <f t="shared" si="11"/>
        <v>AP_PRJ나VW01</v>
      </c>
      <c r="K107" s="403" t="s">
        <v>927</v>
      </c>
      <c r="L107" s="390"/>
      <c r="M107" s="391"/>
      <c r="N107" s="392"/>
      <c r="O107" s="391"/>
      <c r="P107" s="393"/>
      <c r="Q107" s="391"/>
      <c r="R107" s="391"/>
      <c r="S107" s="394"/>
      <c r="T107" s="394"/>
      <c r="U107" s="394"/>
      <c r="V107" s="395"/>
      <c r="W107" s="394"/>
      <c r="X107" s="394"/>
      <c r="Y107" s="394"/>
      <c r="Z107" s="395"/>
      <c r="AA107" s="394"/>
      <c r="AB107" s="394"/>
      <c r="AC107" s="394"/>
      <c r="AD107" s="395"/>
      <c r="AE107" s="394"/>
      <c r="AF107" s="394"/>
      <c r="AG107" s="394"/>
      <c r="AH107" s="395"/>
      <c r="AI107" s="395"/>
      <c r="AJ107" s="396"/>
      <c r="AK107" s="404"/>
      <c r="AL107" s="405"/>
      <c r="AM107" s="406"/>
      <c r="AN107" s="410"/>
      <c r="AO107" s="411" t="s">
        <v>685</v>
      </c>
      <c r="AP107" s="410" t="s">
        <v>676</v>
      </c>
      <c r="AQ107" s="216"/>
    </row>
    <row r="108" spans="1:43" s="54" customFormat="1" ht="13.5" customHeight="1" thickBot="1">
      <c r="A108" s="85"/>
      <c r="B108" s="692"/>
      <c r="C108" s="389" t="s">
        <v>907</v>
      </c>
      <c r="D108" s="689"/>
      <c r="E108" s="367" t="s">
        <v>715</v>
      </c>
      <c r="F108" s="692"/>
      <c r="G108" s="367" t="s">
        <v>727</v>
      </c>
      <c r="H108" s="538"/>
      <c r="I108" s="402" t="s">
        <v>698</v>
      </c>
      <c r="J108" s="364" t="str">
        <f t="shared" si="11"/>
        <v>AP_PRJ나VW02</v>
      </c>
      <c r="K108" s="403" t="s">
        <v>928</v>
      </c>
      <c r="L108" s="390"/>
      <c r="M108" s="391"/>
      <c r="N108" s="392"/>
      <c r="O108" s="391"/>
      <c r="P108" s="393"/>
      <c r="Q108" s="391"/>
      <c r="R108" s="391"/>
      <c r="S108" s="394"/>
      <c r="T108" s="394"/>
      <c r="U108" s="394"/>
      <c r="V108" s="395"/>
      <c r="W108" s="394"/>
      <c r="X108" s="394"/>
      <c r="Y108" s="394"/>
      <c r="Z108" s="395"/>
      <c r="AA108" s="394"/>
      <c r="AB108" s="394"/>
      <c r="AC108" s="394"/>
      <c r="AD108" s="395"/>
      <c r="AE108" s="394"/>
      <c r="AF108" s="394"/>
      <c r="AG108" s="394"/>
      <c r="AH108" s="395"/>
      <c r="AI108" s="395"/>
      <c r="AJ108" s="396"/>
      <c r="AK108" s="404"/>
      <c r="AL108" s="405"/>
      <c r="AM108" s="406"/>
      <c r="AN108" s="410"/>
      <c r="AO108" s="411" t="s">
        <v>685</v>
      </c>
      <c r="AP108" s="410" t="s">
        <v>676</v>
      </c>
      <c r="AQ108" s="216"/>
    </row>
    <row r="109" spans="1:43" s="54" customFormat="1" ht="24.75" thickBot="1">
      <c r="A109" s="85"/>
      <c r="B109" s="692"/>
      <c r="C109" s="389" t="s">
        <v>907</v>
      </c>
      <c r="D109" s="689"/>
      <c r="E109" s="367" t="s">
        <v>715</v>
      </c>
      <c r="F109" s="692"/>
      <c r="G109" s="367" t="s">
        <v>726</v>
      </c>
      <c r="H109" s="361" t="s">
        <v>624</v>
      </c>
      <c r="I109" s="363" t="s">
        <v>986</v>
      </c>
      <c r="J109" s="364" t="str">
        <f t="shared" ref="J109" si="12" xml:space="preserve"> "AP_" &amp; C109 &amp; E109 &amp; G109 &amp; I109</f>
        <v>AP_PRJ나VW09</v>
      </c>
      <c r="K109" s="361" t="s">
        <v>624</v>
      </c>
      <c r="L109" s="390"/>
      <c r="M109" s="391"/>
      <c r="N109" s="392"/>
      <c r="O109" s="391"/>
      <c r="P109" s="393"/>
      <c r="Q109" s="391"/>
      <c r="R109" s="391"/>
      <c r="S109" s="394"/>
      <c r="T109" s="394"/>
      <c r="U109" s="394"/>
      <c r="V109" s="395"/>
      <c r="W109" s="394"/>
      <c r="X109" s="394"/>
      <c r="Y109" s="394"/>
      <c r="Z109" s="395"/>
      <c r="AA109" s="394"/>
      <c r="AB109" s="394"/>
      <c r="AC109" s="394"/>
      <c r="AD109" s="395"/>
      <c r="AE109" s="394"/>
      <c r="AF109" s="394"/>
      <c r="AG109" s="394"/>
      <c r="AH109" s="395"/>
      <c r="AI109" s="395"/>
      <c r="AJ109" s="396"/>
      <c r="AK109" s="404"/>
      <c r="AL109" s="405"/>
      <c r="AM109" s="406" t="s">
        <v>629</v>
      </c>
      <c r="AN109" s="407"/>
      <c r="AO109" s="385" t="s">
        <v>18</v>
      </c>
      <c r="AP109" s="400" t="s">
        <v>683</v>
      </c>
      <c r="AQ109" s="216"/>
    </row>
    <row r="110" spans="1:43" s="54" customFormat="1" ht="17.25" customHeight="1" thickBot="1">
      <c r="A110" s="85"/>
      <c r="B110" s="692"/>
      <c r="C110" s="389" t="s">
        <v>907</v>
      </c>
      <c r="D110" s="689"/>
      <c r="E110" s="367" t="s">
        <v>715</v>
      </c>
      <c r="F110" s="692"/>
      <c r="G110" s="367" t="s">
        <v>727</v>
      </c>
      <c r="H110" s="538"/>
      <c r="I110" s="402" t="s">
        <v>699</v>
      </c>
      <c r="J110" s="364" t="str">
        <f t="shared" si="11"/>
        <v>AP_PRJ나VW03</v>
      </c>
      <c r="K110" s="538" t="s">
        <v>929</v>
      </c>
      <c r="L110" s="390"/>
      <c r="M110" s="391"/>
      <c r="N110" s="392"/>
      <c r="O110" s="391"/>
      <c r="P110" s="393"/>
      <c r="Q110" s="391"/>
      <c r="R110" s="391"/>
      <c r="S110" s="394"/>
      <c r="T110" s="394"/>
      <c r="U110" s="394"/>
      <c r="V110" s="395"/>
      <c r="W110" s="394"/>
      <c r="X110" s="394"/>
      <c r="Y110" s="394"/>
      <c r="Z110" s="395"/>
      <c r="AA110" s="394"/>
      <c r="AB110" s="394"/>
      <c r="AC110" s="394"/>
      <c r="AD110" s="395"/>
      <c r="AE110" s="394"/>
      <c r="AF110" s="394"/>
      <c r="AG110" s="394"/>
      <c r="AH110" s="395"/>
      <c r="AI110" s="395"/>
      <c r="AJ110" s="396"/>
      <c r="AK110" s="404"/>
      <c r="AL110" s="405"/>
      <c r="AM110" s="406"/>
      <c r="AN110" s="410"/>
      <c r="AO110" s="411" t="s">
        <v>685</v>
      </c>
      <c r="AP110" s="410" t="s">
        <v>676</v>
      </c>
      <c r="AQ110" s="216"/>
    </row>
    <row r="111" spans="1:43" s="54" customFormat="1" ht="24.75" thickBot="1">
      <c r="A111" s="85"/>
      <c r="B111" s="692"/>
      <c r="C111" s="389" t="s">
        <v>907</v>
      </c>
      <c r="D111" s="689"/>
      <c r="E111" s="367" t="s">
        <v>715</v>
      </c>
      <c r="F111" s="692"/>
      <c r="G111" s="367" t="s">
        <v>726</v>
      </c>
      <c r="H111" s="361" t="s">
        <v>625</v>
      </c>
      <c r="I111" s="363" t="s">
        <v>987</v>
      </c>
      <c r="J111" s="364" t="str">
        <f t="shared" ref="J111" si="13" xml:space="preserve"> "AP_" &amp; C111 &amp; E111 &amp; G111 &amp; I111</f>
        <v>AP_PRJ나VW10</v>
      </c>
      <c r="K111" s="361" t="s">
        <v>625</v>
      </c>
      <c r="L111" s="390"/>
      <c r="M111" s="391"/>
      <c r="N111" s="392"/>
      <c r="O111" s="391"/>
      <c r="P111" s="393"/>
      <c r="Q111" s="391"/>
      <c r="R111" s="391"/>
      <c r="S111" s="394"/>
      <c r="T111" s="394"/>
      <c r="U111" s="394"/>
      <c r="V111" s="395"/>
      <c r="W111" s="394"/>
      <c r="X111" s="394"/>
      <c r="Y111" s="394"/>
      <c r="Z111" s="395"/>
      <c r="AA111" s="394"/>
      <c r="AB111" s="394"/>
      <c r="AC111" s="394"/>
      <c r="AD111" s="395"/>
      <c r="AE111" s="394"/>
      <c r="AF111" s="394"/>
      <c r="AG111" s="394"/>
      <c r="AH111" s="395"/>
      <c r="AI111" s="395"/>
      <c r="AJ111" s="396"/>
      <c r="AK111" s="404"/>
      <c r="AL111" s="405"/>
      <c r="AM111" s="406" t="s">
        <v>630</v>
      </c>
      <c r="AN111" s="407"/>
      <c r="AO111" s="385" t="s">
        <v>18</v>
      </c>
      <c r="AP111" s="400" t="s">
        <v>683</v>
      </c>
      <c r="AQ111" s="216"/>
    </row>
    <row r="112" spans="1:43" s="54" customFormat="1" ht="17.25" customHeight="1" thickBot="1">
      <c r="A112" s="85"/>
      <c r="B112" s="692"/>
      <c r="C112" s="389" t="s">
        <v>907</v>
      </c>
      <c r="D112" s="689"/>
      <c r="E112" s="367" t="s">
        <v>715</v>
      </c>
      <c r="F112" s="692"/>
      <c r="G112" s="367" t="s">
        <v>727</v>
      </c>
      <c r="H112" s="538"/>
      <c r="I112" s="402" t="s">
        <v>701</v>
      </c>
      <c r="J112" s="364" t="str">
        <f t="shared" si="11"/>
        <v>AP_PRJ나VW04</v>
      </c>
      <c r="K112" s="538" t="s">
        <v>930</v>
      </c>
      <c r="L112" s="390"/>
      <c r="M112" s="391"/>
      <c r="N112" s="392"/>
      <c r="O112" s="391"/>
      <c r="P112" s="393"/>
      <c r="Q112" s="391"/>
      <c r="R112" s="391"/>
      <c r="S112" s="394"/>
      <c r="T112" s="394"/>
      <c r="U112" s="394"/>
      <c r="V112" s="395"/>
      <c r="W112" s="394"/>
      <c r="X112" s="394"/>
      <c r="Y112" s="394"/>
      <c r="Z112" s="395"/>
      <c r="AA112" s="394"/>
      <c r="AB112" s="394"/>
      <c r="AC112" s="394"/>
      <c r="AD112" s="395"/>
      <c r="AE112" s="394"/>
      <c r="AF112" s="394"/>
      <c r="AG112" s="394"/>
      <c r="AH112" s="395"/>
      <c r="AI112" s="395"/>
      <c r="AJ112" s="396"/>
      <c r="AK112" s="404"/>
      <c r="AL112" s="405"/>
      <c r="AM112" s="406"/>
      <c r="AN112" s="410"/>
      <c r="AO112" s="411" t="s">
        <v>685</v>
      </c>
      <c r="AP112" s="410" t="s">
        <v>676</v>
      </c>
      <c r="AQ112" s="216"/>
    </row>
    <row r="113" spans="1:43" s="54" customFormat="1" ht="24.75" thickBot="1">
      <c r="A113" s="85"/>
      <c r="B113" s="692"/>
      <c r="C113" s="389" t="s">
        <v>907</v>
      </c>
      <c r="D113" s="689"/>
      <c r="E113" s="367" t="s">
        <v>715</v>
      </c>
      <c r="F113" s="692"/>
      <c r="G113" s="367" t="s">
        <v>726</v>
      </c>
      <c r="H113" s="361" t="s">
        <v>626</v>
      </c>
      <c r="I113" s="363" t="s">
        <v>988</v>
      </c>
      <c r="J113" s="364" t="str">
        <f t="shared" ref="J113" si="14" xml:space="preserve"> "AP_" &amp; C113 &amp; E113 &amp; G113 &amp; I113</f>
        <v>AP_PRJ나VW11</v>
      </c>
      <c r="K113" s="361" t="s">
        <v>626</v>
      </c>
      <c r="L113" s="390"/>
      <c r="M113" s="391"/>
      <c r="N113" s="392"/>
      <c r="O113" s="391"/>
      <c r="P113" s="393"/>
      <c r="Q113" s="391"/>
      <c r="R113" s="391"/>
      <c r="S113" s="394"/>
      <c r="T113" s="394"/>
      <c r="U113" s="394"/>
      <c r="V113" s="395"/>
      <c r="W113" s="394"/>
      <c r="X113" s="394"/>
      <c r="Y113" s="394"/>
      <c r="Z113" s="395"/>
      <c r="AA113" s="394"/>
      <c r="AB113" s="394"/>
      <c r="AC113" s="394"/>
      <c r="AD113" s="395"/>
      <c r="AE113" s="394"/>
      <c r="AF113" s="394"/>
      <c r="AG113" s="394"/>
      <c r="AH113" s="395"/>
      <c r="AI113" s="395"/>
      <c r="AJ113" s="396"/>
      <c r="AK113" s="404"/>
      <c r="AL113" s="405"/>
      <c r="AM113" s="406" t="s">
        <v>631</v>
      </c>
      <c r="AN113" s="407"/>
      <c r="AO113" s="385" t="s">
        <v>18</v>
      </c>
      <c r="AP113" s="400" t="s">
        <v>683</v>
      </c>
      <c r="AQ113" s="216"/>
    </row>
    <row r="114" spans="1:43" s="54" customFormat="1" ht="17.25" customHeight="1" thickBot="1">
      <c r="A114" s="85"/>
      <c r="B114" s="692"/>
      <c r="C114" s="389" t="s">
        <v>907</v>
      </c>
      <c r="D114" s="689"/>
      <c r="E114" s="367" t="s">
        <v>715</v>
      </c>
      <c r="F114" s="692"/>
      <c r="G114" s="367" t="s">
        <v>727</v>
      </c>
      <c r="H114" s="538"/>
      <c r="I114" s="402" t="s">
        <v>702</v>
      </c>
      <c r="J114" s="364" t="str">
        <f t="shared" si="11"/>
        <v>AP_PRJ나VW05</v>
      </c>
      <c r="K114" s="538" t="s">
        <v>931</v>
      </c>
      <c r="L114" s="390"/>
      <c r="M114" s="391"/>
      <c r="N114" s="392"/>
      <c r="O114" s="391"/>
      <c r="P114" s="393"/>
      <c r="Q114" s="391"/>
      <c r="R114" s="391"/>
      <c r="S114" s="394"/>
      <c r="T114" s="394"/>
      <c r="U114" s="394"/>
      <c r="V114" s="395"/>
      <c r="W114" s="394"/>
      <c r="X114" s="394"/>
      <c r="Y114" s="394"/>
      <c r="Z114" s="395"/>
      <c r="AA114" s="394"/>
      <c r="AB114" s="394"/>
      <c r="AC114" s="394"/>
      <c r="AD114" s="395"/>
      <c r="AE114" s="394"/>
      <c r="AF114" s="394"/>
      <c r="AG114" s="394"/>
      <c r="AH114" s="395"/>
      <c r="AI114" s="395"/>
      <c r="AJ114" s="396"/>
      <c r="AK114" s="404"/>
      <c r="AL114" s="405"/>
      <c r="AM114" s="406"/>
      <c r="AN114" s="410"/>
      <c r="AO114" s="411" t="s">
        <v>685</v>
      </c>
      <c r="AP114" s="410" t="s">
        <v>676</v>
      </c>
      <c r="AQ114" s="216"/>
    </row>
    <row r="115" spans="1:43" s="54" customFormat="1" ht="24.75" thickBot="1">
      <c r="A115" s="85"/>
      <c r="B115" s="692"/>
      <c r="C115" s="389" t="s">
        <v>907</v>
      </c>
      <c r="D115" s="689"/>
      <c r="E115" s="367" t="s">
        <v>715</v>
      </c>
      <c r="F115" s="692"/>
      <c r="G115" s="367" t="s">
        <v>726</v>
      </c>
      <c r="H115" s="361" t="s">
        <v>627</v>
      </c>
      <c r="I115" s="363" t="s">
        <v>989</v>
      </c>
      <c r="J115" s="364" t="str">
        <f t="shared" ref="J115" si="15" xml:space="preserve"> "AP_" &amp; C115 &amp; E115 &amp; G115 &amp; I115</f>
        <v>AP_PRJ나VW12</v>
      </c>
      <c r="K115" s="361" t="s">
        <v>627</v>
      </c>
      <c r="L115" s="390"/>
      <c r="M115" s="391"/>
      <c r="N115" s="392"/>
      <c r="O115" s="391"/>
      <c r="P115" s="393"/>
      <c r="Q115" s="391"/>
      <c r="R115" s="391"/>
      <c r="S115" s="394"/>
      <c r="T115" s="394"/>
      <c r="U115" s="394"/>
      <c r="V115" s="395"/>
      <c r="W115" s="394"/>
      <c r="X115" s="394"/>
      <c r="Y115" s="394"/>
      <c r="Z115" s="395"/>
      <c r="AA115" s="394"/>
      <c r="AB115" s="394"/>
      <c r="AC115" s="394"/>
      <c r="AD115" s="395"/>
      <c r="AE115" s="394"/>
      <c r="AF115" s="394"/>
      <c r="AG115" s="394"/>
      <c r="AH115" s="395"/>
      <c r="AI115" s="395"/>
      <c r="AJ115" s="396"/>
      <c r="AK115" s="404"/>
      <c r="AL115" s="405"/>
      <c r="AM115" s="406" t="s">
        <v>632</v>
      </c>
      <c r="AN115" s="407"/>
      <c r="AO115" s="385" t="s">
        <v>18</v>
      </c>
      <c r="AP115" s="400" t="s">
        <v>683</v>
      </c>
      <c r="AQ115" s="216"/>
    </row>
    <row r="116" spans="1:43" s="54" customFormat="1" ht="17.25" customHeight="1" thickBot="1">
      <c r="A116" s="85"/>
      <c r="B116" s="692"/>
      <c r="C116" s="389" t="s">
        <v>907</v>
      </c>
      <c r="D116" s="689"/>
      <c r="E116" s="367" t="s">
        <v>715</v>
      </c>
      <c r="F116" s="692"/>
      <c r="G116" s="367" t="s">
        <v>727</v>
      </c>
      <c r="H116" s="538"/>
      <c r="I116" s="402" t="s">
        <v>703</v>
      </c>
      <c r="J116" s="364" t="str">
        <f t="shared" si="11"/>
        <v>AP_PRJ나VW06</v>
      </c>
      <c r="K116" s="538" t="s">
        <v>932</v>
      </c>
      <c r="L116" s="390"/>
      <c r="M116" s="391"/>
      <c r="N116" s="392"/>
      <c r="O116" s="391"/>
      <c r="P116" s="393"/>
      <c r="Q116" s="391"/>
      <c r="R116" s="391"/>
      <c r="S116" s="394"/>
      <c r="T116" s="394"/>
      <c r="U116" s="394"/>
      <c r="V116" s="395"/>
      <c r="W116" s="394"/>
      <c r="X116" s="394"/>
      <c r="Y116" s="394"/>
      <c r="Z116" s="395"/>
      <c r="AA116" s="394"/>
      <c r="AB116" s="394"/>
      <c r="AC116" s="394"/>
      <c r="AD116" s="395"/>
      <c r="AE116" s="394"/>
      <c r="AF116" s="394"/>
      <c r="AG116" s="394"/>
      <c r="AH116" s="395"/>
      <c r="AI116" s="395"/>
      <c r="AJ116" s="396"/>
      <c r="AK116" s="404"/>
      <c r="AL116" s="405"/>
      <c r="AM116" s="406"/>
      <c r="AN116" s="410"/>
      <c r="AO116" s="411" t="s">
        <v>685</v>
      </c>
      <c r="AP116" s="410" t="s">
        <v>676</v>
      </c>
      <c r="AQ116" s="216"/>
    </row>
    <row r="117" spans="1:43" s="54" customFormat="1" ht="17.25" customHeight="1" thickBot="1">
      <c r="A117" s="85"/>
      <c r="B117" s="692"/>
      <c r="C117" s="389" t="s">
        <v>907</v>
      </c>
      <c r="D117" s="689"/>
      <c r="E117" s="367" t="s">
        <v>715</v>
      </c>
      <c r="F117" s="692"/>
      <c r="G117" s="367" t="s">
        <v>726</v>
      </c>
      <c r="H117" s="538" t="s">
        <v>993</v>
      </c>
      <c r="I117" s="402" t="s">
        <v>990</v>
      </c>
      <c r="J117" s="364" t="str">
        <f t="shared" si="11"/>
        <v>AP_PRJ나VW13</v>
      </c>
      <c r="K117" s="403" t="s">
        <v>992</v>
      </c>
      <c r="L117" s="390"/>
      <c r="M117" s="391"/>
      <c r="N117" s="392"/>
      <c r="O117" s="391"/>
      <c r="P117" s="393"/>
      <c r="Q117" s="391"/>
      <c r="R117" s="391"/>
      <c r="S117" s="394"/>
      <c r="T117" s="394"/>
      <c r="U117" s="394"/>
      <c r="V117" s="395"/>
      <c r="W117" s="394"/>
      <c r="X117" s="394"/>
      <c r="Y117" s="394"/>
      <c r="Z117" s="395"/>
      <c r="AA117" s="394"/>
      <c r="AB117" s="394"/>
      <c r="AC117" s="394"/>
      <c r="AD117" s="395"/>
      <c r="AE117" s="394"/>
      <c r="AF117" s="394"/>
      <c r="AG117" s="394"/>
      <c r="AH117" s="395"/>
      <c r="AI117" s="395"/>
      <c r="AJ117" s="396"/>
      <c r="AK117" s="404"/>
      <c r="AL117" s="405"/>
      <c r="AM117" s="406"/>
      <c r="AN117" s="410"/>
      <c r="AO117" s="411" t="s">
        <v>685</v>
      </c>
      <c r="AP117" s="410" t="s">
        <v>676</v>
      </c>
      <c r="AQ117" s="216"/>
    </row>
    <row r="118" spans="1:43" s="54" customFormat="1" ht="17.25" customHeight="1" thickBot="1">
      <c r="A118" s="85"/>
      <c r="B118" s="692"/>
      <c r="C118" s="458" t="s">
        <v>907</v>
      </c>
      <c r="D118" s="689"/>
      <c r="E118" s="457" t="s">
        <v>715</v>
      </c>
      <c r="F118" s="692"/>
      <c r="G118" s="445" t="s">
        <v>727</v>
      </c>
      <c r="H118" s="446" t="s">
        <v>933</v>
      </c>
      <c r="I118" s="445" t="s">
        <v>704</v>
      </c>
      <c r="J118" s="447" t="str">
        <f t="shared" si="11"/>
        <v>AP_PRJ나VW07</v>
      </c>
      <c r="K118" s="446" t="s">
        <v>933</v>
      </c>
      <c r="L118" s="448"/>
      <c r="M118" s="449"/>
      <c r="N118" s="449"/>
      <c r="O118" s="449"/>
      <c r="P118" s="448"/>
      <c r="Q118" s="449"/>
      <c r="R118" s="449"/>
      <c r="S118" s="450"/>
      <c r="T118" s="450"/>
      <c r="U118" s="450"/>
      <c r="V118" s="451"/>
      <c r="W118" s="450"/>
      <c r="X118" s="450"/>
      <c r="Y118" s="450"/>
      <c r="Z118" s="451"/>
      <c r="AA118" s="450"/>
      <c r="AB118" s="450"/>
      <c r="AC118" s="450"/>
      <c r="AD118" s="451"/>
      <c r="AE118" s="450"/>
      <c r="AF118" s="450"/>
      <c r="AG118" s="450"/>
      <c r="AH118" s="451"/>
      <c r="AI118" s="451"/>
      <c r="AJ118" s="452"/>
      <c r="AK118" s="453"/>
      <c r="AL118" s="454"/>
      <c r="AM118" s="455"/>
      <c r="AN118" s="456"/>
      <c r="AO118" s="456"/>
      <c r="AP118" s="456"/>
      <c r="AQ118" s="216"/>
    </row>
    <row r="119" spans="1:43" s="54" customFormat="1" ht="17.25" customHeight="1" thickBot="1">
      <c r="A119" s="85"/>
      <c r="B119" s="692"/>
      <c r="C119" s="389" t="s">
        <v>907</v>
      </c>
      <c r="D119" s="689"/>
      <c r="E119" s="367" t="s">
        <v>715</v>
      </c>
      <c r="F119" s="692"/>
      <c r="G119" s="367" t="s">
        <v>727</v>
      </c>
      <c r="H119" s="403" t="s">
        <v>985</v>
      </c>
      <c r="I119" s="402" t="s">
        <v>705</v>
      </c>
      <c r="J119" s="364" t="str">
        <f t="shared" si="11"/>
        <v>AP_PRJ나VW08</v>
      </c>
      <c r="K119" s="403" t="s">
        <v>985</v>
      </c>
      <c r="L119" s="390"/>
      <c r="M119" s="391"/>
      <c r="N119" s="392"/>
      <c r="O119" s="391"/>
      <c r="P119" s="393"/>
      <c r="Q119" s="391"/>
      <c r="R119" s="391"/>
      <c r="S119" s="394"/>
      <c r="T119" s="394"/>
      <c r="U119" s="394"/>
      <c r="V119" s="395"/>
      <c r="W119" s="394"/>
      <c r="X119" s="394"/>
      <c r="Y119" s="394"/>
      <c r="Z119" s="395"/>
      <c r="AA119" s="394"/>
      <c r="AB119" s="394"/>
      <c r="AC119" s="394"/>
      <c r="AD119" s="395"/>
      <c r="AE119" s="394"/>
      <c r="AF119" s="394"/>
      <c r="AG119" s="394"/>
      <c r="AH119" s="395"/>
      <c r="AI119" s="395"/>
      <c r="AJ119" s="396"/>
      <c r="AK119" s="404"/>
      <c r="AL119" s="405"/>
      <c r="AM119" s="406"/>
      <c r="AN119" s="410"/>
      <c r="AO119" s="411" t="s">
        <v>685</v>
      </c>
      <c r="AP119" s="410" t="s">
        <v>676</v>
      </c>
      <c r="AQ119" s="216"/>
    </row>
    <row r="120" spans="1:43" s="54" customFormat="1" ht="24.75" thickBot="1">
      <c r="A120" s="85"/>
      <c r="B120" s="692"/>
      <c r="C120" s="389" t="s">
        <v>907</v>
      </c>
      <c r="D120" s="689"/>
      <c r="E120" s="367" t="s">
        <v>717</v>
      </c>
      <c r="F120" s="693"/>
      <c r="G120" s="367" t="s">
        <v>727</v>
      </c>
      <c r="H120" s="361" t="s">
        <v>628</v>
      </c>
      <c r="I120" s="363" t="s">
        <v>991</v>
      </c>
      <c r="J120" s="364" t="str">
        <f t="shared" si="11"/>
        <v>AP_PRJ나VW14</v>
      </c>
      <c r="K120" s="620" t="s">
        <v>628</v>
      </c>
      <c r="L120" s="390"/>
      <c r="M120" s="391"/>
      <c r="N120" s="392"/>
      <c r="O120" s="391"/>
      <c r="P120" s="393"/>
      <c r="Q120" s="391"/>
      <c r="R120" s="391"/>
      <c r="S120" s="394"/>
      <c r="T120" s="394"/>
      <c r="U120" s="394"/>
      <c r="V120" s="395"/>
      <c r="W120" s="394"/>
      <c r="X120" s="394"/>
      <c r="Y120" s="394"/>
      <c r="Z120" s="395"/>
      <c r="AA120" s="394"/>
      <c r="AB120" s="394"/>
      <c r="AC120" s="394"/>
      <c r="AD120" s="395"/>
      <c r="AE120" s="394"/>
      <c r="AF120" s="394"/>
      <c r="AG120" s="394"/>
      <c r="AH120" s="395"/>
      <c r="AI120" s="395"/>
      <c r="AJ120" s="396"/>
      <c r="AK120" s="404"/>
      <c r="AL120" s="405"/>
      <c r="AM120" s="406" t="s">
        <v>633</v>
      </c>
      <c r="AN120" s="407"/>
      <c r="AO120" s="385" t="s">
        <v>18</v>
      </c>
      <c r="AP120" s="400" t="s">
        <v>683</v>
      </c>
      <c r="AQ120" s="216"/>
    </row>
    <row r="121" spans="1:43" s="54" customFormat="1" ht="12.75" thickBot="1">
      <c r="A121" s="85"/>
      <c r="B121" s="692"/>
      <c r="C121" s="389" t="s">
        <v>907</v>
      </c>
      <c r="D121" s="689"/>
      <c r="E121" s="367" t="s">
        <v>715</v>
      </c>
      <c r="F121" s="496" t="s">
        <v>1033</v>
      </c>
      <c r="G121" s="367" t="s">
        <v>726</v>
      </c>
      <c r="H121" s="496"/>
      <c r="I121" s="402" t="s">
        <v>1034</v>
      </c>
      <c r="J121" s="364" t="str">
        <f t="shared" si="11"/>
        <v>AP_PRJ나VW15</v>
      </c>
      <c r="K121" s="496" t="s">
        <v>1033</v>
      </c>
      <c r="L121" s="390"/>
      <c r="M121" s="391"/>
      <c r="N121" s="392"/>
      <c r="O121" s="391"/>
      <c r="P121" s="393"/>
      <c r="Q121" s="391"/>
      <c r="R121" s="391"/>
      <c r="S121" s="394"/>
      <c r="T121" s="394"/>
      <c r="U121" s="394"/>
      <c r="V121" s="395"/>
      <c r="W121" s="394"/>
      <c r="X121" s="394"/>
      <c r="Y121" s="394"/>
      <c r="Z121" s="395"/>
      <c r="AA121" s="394"/>
      <c r="AB121" s="394"/>
      <c r="AC121" s="394"/>
      <c r="AD121" s="395"/>
      <c r="AE121" s="394"/>
      <c r="AF121" s="394"/>
      <c r="AG121" s="394"/>
      <c r="AH121" s="395"/>
      <c r="AI121" s="395"/>
      <c r="AJ121" s="396"/>
      <c r="AK121" s="404"/>
      <c r="AL121" s="405"/>
      <c r="AM121" s="406"/>
      <c r="AN121" s="484"/>
      <c r="AO121" s="411" t="s">
        <v>685</v>
      </c>
      <c r="AP121" s="410" t="s">
        <v>676</v>
      </c>
      <c r="AQ121" s="216"/>
    </row>
    <row r="122" spans="1:43" s="54" customFormat="1" ht="36.75" thickBot="1">
      <c r="A122" s="85"/>
      <c r="B122" s="692"/>
      <c r="C122" s="389" t="s">
        <v>907</v>
      </c>
      <c r="D122" s="689"/>
      <c r="E122" s="367" t="s">
        <v>804</v>
      </c>
      <c r="F122" s="496" t="s">
        <v>622</v>
      </c>
      <c r="G122" s="367" t="s">
        <v>904</v>
      </c>
      <c r="H122" s="496"/>
      <c r="I122" s="402" t="s">
        <v>1035</v>
      </c>
      <c r="J122" s="364" t="str">
        <f t="shared" si="0"/>
        <v>AP_PRJ나VW16</v>
      </c>
      <c r="K122" s="496" t="s">
        <v>622</v>
      </c>
      <c r="L122" s="390"/>
      <c r="M122" s="391"/>
      <c r="N122" s="392"/>
      <c r="O122" s="391"/>
      <c r="P122" s="393"/>
      <c r="Q122" s="391"/>
      <c r="R122" s="391"/>
      <c r="S122" s="394"/>
      <c r="T122" s="394"/>
      <c r="U122" s="394"/>
      <c r="V122" s="395"/>
      <c r="W122" s="394"/>
      <c r="X122" s="394"/>
      <c r="Y122" s="394"/>
      <c r="Z122" s="395"/>
      <c r="AA122" s="394"/>
      <c r="AB122" s="394"/>
      <c r="AC122" s="394"/>
      <c r="AD122" s="395"/>
      <c r="AE122" s="394"/>
      <c r="AF122" s="394"/>
      <c r="AG122" s="394"/>
      <c r="AH122" s="395"/>
      <c r="AI122" s="395"/>
      <c r="AJ122" s="396"/>
      <c r="AK122" s="404"/>
      <c r="AL122" s="405"/>
      <c r="AM122" s="406" t="s">
        <v>688</v>
      </c>
      <c r="AN122" s="484"/>
      <c r="AO122" s="411" t="s">
        <v>685</v>
      </c>
      <c r="AP122" s="410" t="s">
        <v>676</v>
      </c>
      <c r="AQ122" s="216"/>
    </row>
    <row r="123" spans="1:43" s="54" customFormat="1" ht="15" customHeight="1" thickBot="1">
      <c r="A123" s="85"/>
      <c r="B123" s="647" t="s">
        <v>906</v>
      </c>
      <c r="C123" s="459" t="s">
        <v>907</v>
      </c>
      <c r="D123" s="680" t="s">
        <v>1008</v>
      </c>
      <c r="E123" s="445" t="s">
        <v>713</v>
      </c>
      <c r="F123" s="455" t="s">
        <v>994</v>
      </c>
      <c r="G123" s="460" t="s">
        <v>723</v>
      </c>
      <c r="H123" s="455"/>
      <c r="I123" s="461" t="s">
        <v>696</v>
      </c>
      <c r="J123" s="462" t="str">
        <f t="shared" si="0"/>
        <v>AP_PRJ가LS00</v>
      </c>
      <c r="K123" s="455" t="s">
        <v>605</v>
      </c>
      <c r="L123" s="463"/>
      <c r="M123" s="449"/>
      <c r="N123" s="464"/>
      <c r="O123" s="449"/>
      <c r="P123" s="448"/>
      <c r="Q123" s="449"/>
      <c r="R123" s="449"/>
      <c r="S123" s="450"/>
      <c r="T123" s="450"/>
      <c r="U123" s="450"/>
      <c r="V123" s="451"/>
      <c r="W123" s="450"/>
      <c r="X123" s="450"/>
      <c r="Y123" s="450"/>
      <c r="Z123" s="451"/>
      <c r="AA123" s="450"/>
      <c r="AB123" s="450"/>
      <c r="AC123" s="450"/>
      <c r="AD123" s="451"/>
      <c r="AE123" s="450"/>
      <c r="AF123" s="450"/>
      <c r="AG123" s="450"/>
      <c r="AH123" s="451"/>
      <c r="AI123" s="451"/>
      <c r="AJ123" s="452"/>
      <c r="AK123" s="453"/>
      <c r="AL123" s="465"/>
      <c r="AM123" s="455"/>
      <c r="AN123" s="683" t="s">
        <v>1009</v>
      </c>
      <c r="AO123" s="466" t="s">
        <v>995</v>
      </c>
      <c r="AP123" s="467" t="s">
        <v>683</v>
      </c>
      <c r="AQ123" s="216"/>
    </row>
    <row r="124" spans="1:43" s="54" customFormat="1" ht="17.25" customHeight="1" thickBot="1">
      <c r="A124" s="85"/>
      <c r="B124" s="648"/>
      <c r="C124" s="459" t="s">
        <v>907</v>
      </c>
      <c r="D124" s="681"/>
      <c r="E124" s="445" t="s">
        <v>713</v>
      </c>
      <c r="F124" s="680" t="s">
        <v>911</v>
      </c>
      <c r="G124" s="445" t="s">
        <v>726</v>
      </c>
      <c r="H124" s="446"/>
      <c r="I124" s="468" t="s">
        <v>996</v>
      </c>
      <c r="J124" s="462" t="str">
        <f t="shared" si="0"/>
        <v>AP_PRJ가VW00</v>
      </c>
      <c r="K124" s="446" t="s">
        <v>910</v>
      </c>
      <c r="L124" s="463"/>
      <c r="M124" s="449"/>
      <c r="N124" s="464"/>
      <c r="O124" s="449"/>
      <c r="P124" s="448"/>
      <c r="Q124" s="449"/>
      <c r="R124" s="449"/>
      <c r="S124" s="450"/>
      <c r="T124" s="450"/>
      <c r="U124" s="450"/>
      <c r="V124" s="451"/>
      <c r="W124" s="450"/>
      <c r="X124" s="450"/>
      <c r="Y124" s="450"/>
      <c r="Z124" s="451"/>
      <c r="AA124" s="450"/>
      <c r="AB124" s="450"/>
      <c r="AC124" s="450"/>
      <c r="AD124" s="451"/>
      <c r="AE124" s="450"/>
      <c r="AF124" s="450"/>
      <c r="AG124" s="450"/>
      <c r="AH124" s="451"/>
      <c r="AI124" s="451"/>
      <c r="AJ124" s="452"/>
      <c r="AK124" s="453"/>
      <c r="AL124" s="465"/>
      <c r="AM124" s="455"/>
      <c r="AN124" s="684"/>
      <c r="AO124" s="456" t="s">
        <v>685</v>
      </c>
      <c r="AP124" s="469" t="s">
        <v>676</v>
      </c>
      <c r="AQ124" s="216"/>
    </row>
    <row r="125" spans="1:43" s="54" customFormat="1" ht="15" customHeight="1" thickBot="1">
      <c r="A125" s="85"/>
      <c r="B125" s="648"/>
      <c r="C125" s="459" t="s">
        <v>907</v>
      </c>
      <c r="D125" s="681"/>
      <c r="E125" s="445" t="s">
        <v>713</v>
      </c>
      <c r="F125" s="682"/>
      <c r="G125" s="460" t="s">
        <v>997</v>
      </c>
      <c r="H125" s="455" t="s">
        <v>623</v>
      </c>
      <c r="I125" s="461" t="s">
        <v>694</v>
      </c>
      <c r="J125" s="462" t="str">
        <f xml:space="preserve"> "AP_" &amp; C125 &amp; E125 &amp; G125 &amp; I125</f>
        <v>AP_PRJ가IN01</v>
      </c>
      <c r="K125" s="455" t="s">
        <v>623</v>
      </c>
      <c r="L125" s="463"/>
      <c r="M125" s="449"/>
      <c r="N125" s="464"/>
      <c r="O125" s="449"/>
      <c r="P125" s="448"/>
      <c r="Q125" s="449"/>
      <c r="R125" s="449"/>
      <c r="S125" s="450"/>
      <c r="T125" s="450"/>
      <c r="U125" s="450"/>
      <c r="V125" s="451"/>
      <c r="W125" s="450"/>
      <c r="X125" s="450"/>
      <c r="Y125" s="450"/>
      <c r="Z125" s="451"/>
      <c r="AA125" s="450"/>
      <c r="AB125" s="450"/>
      <c r="AC125" s="450"/>
      <c r="AD125" s="451"/>
      <c r="AE125" s="450"/>
      <c r="AF125" s="450"/>
      <c r="AG125" s="450"/>
      <c r="AH125" s="451"/>
      <c r="AI125" s="451"/>
      <c r="AJ125" s="452"/>
      <c r="AK125" s="453"/>
      <c r="AL125" s="465"/>
      <c r="AM125" s="455"/>
      <c r="AN125" s="684"/>
      <c r="AO125" s="466" t="s">
        <v>18</v>
      </c>
      <c r="AP125" s="467" t="s">
        <v>998</v>
      </c>
      <c r="AQ125" s="216"/>
    </row>
    <row r="126" spans="1:43" s="54" customFormat="1" ht="15" customHeight="1" thickBot="1">
      <c r="A126" s="85"/>
      <c r="B126" s="648"/>
      <c r="C126" s="459" t="s">
        <v>999</v>
      </c>
      <c r="D126" s="681"/>
      <c r="E126" s="445" t="s">
        <v>713</v>
      </c>
      <c r="F126" s="455" t="s">
        <v>1000</v>
      </c>
      <c r="G126" s="445" t="s">
        <v>726</v>
      </c>
      <c r="H126" s="455"/>
      <c r="I126" s="461" t="s">
        <v>1001</v>
      </c>
      <c r="J126" s="462" t="str">
        <f t="shared" ref="J126:J131" si="16" xml:space="preserve"> "AP_" &amp; C126 &amp; E126 &amp; G126 &amp; I126</f>
        <v>AP_PRJ가VW01</v>
      </c>
      <c r="K126" s="455" t="s">
        <v>1002</v>
      </c>
      <c r="L126" s="463"/>
      <c r="M126" s="449"/>
      <c r="N126" s="464"/>
      <c r="O126" s="449"/>
      <c r="P126" s="448"/>
      <c r="Q126" s="449"/>
      <c r="R126" s="449"/>
      <c r="S126" s="450"/>
      <c r="T126" s="450"/>
      <c r="U126" s="450"/>
      <c r="V126" s="451"/>
      <c r="W126" s="450"/>
      <c r="X126" s="450"/>
      <c r="Y126" s="450"/>
      <c r="Z126" s="451"/>
      <c r="AA126" s="450"/>
      <c r="AB126" s="450"/>
      <c r="AC126" s="450"/>
      <c r="AD126" s="451"/>
      <c r="AE126" s="450"/>
      <c r="AF126" s="450"/>
      <c r="AG126" s="450"/>
      <c r="AH126" s="451"/>
      <c r="AI126" s="451"/>
      <c r="AJ126" s="452"/>
      <c r="AK126" s="453"/>
      <c r="AL126" s="465"/>
      <c r="AM126" s="455"/>
      <c r="AN126" s="684"/>
      <c r="AO126" s="466"/>
      <c r="AP126" s="467"/>
      <c r="AQ126" s="216"/>
    </row>
    <row r="127" spans="1:43" s="54" customFormat="1" ht="15" customHeight="1" thickBot="1">
      <c r="A127" s="85"/>
      <c r="B127" s="648"/>
      <c r="C127" s="459" t="s">
        <v>907</v>
      </c>
      <c r="D127" s="681"/>
      <c r="E127" s="445" t="s">
        <v>713</v>
      </c>
      <c r="F127" s="455" t="s">
        <v>913</v>
      </c>
      <c r="G127" s="445" t="s">
        <v>726</v>
      </c>
      <c r="H127" s="455"/>
      <c r="I127" s="461" t="s">
        <v>698</v>
      </c>
      <c r="J127" s="462" t="str">
        <f t="shared" si="16"/>
        <v>AP_PRJ가VW02</v>
      </c>
      <c r="K127" s="455" t="s">
        <v>1003</v>
      </c>
      <c r="L127" s="463"/>
      <c r="M127" s="449"/>
      <c r="N127" s="464"/>
      <c r="O127" s="449"/>
      <c r="P127" s="448"/>
      <c r="Q127" s="449"/>
      <c r="R127" s="449"/>
      <c r="S127" s="450"/>
      <c r="T127" s="450"/>
      <c r="U127" s="450"/>
      <c r="V127" s="451"/>
      <c r="W127" s="450"/>
      <c r="X127" s="450"/>
      <c r="Y127" s="450"/>
      <c r="Z127" s="451"/>
      <c r="AA127" s="450"/>
      <c r="AB127" s="450"/>
      <c r="AC127" s="450"/>
      <c r="AD127" s="451"/>
      <c r="AE127" s="450"/>
      <c r="AF127" s="450"/>
      <c r="AG127" s="450"/>
      <c r="AH127" s="451"/>
      <c r="AI127" s="451"/>
      <c r="AJ127" s="452"/>
      <c r="AK127" s="453"/>
      <c r="AL127" s="465"/>
      <c r="AM127" s="455"/>
      <c r="AN127" s="684"/>
      <c r="AO127" s="466"/>
      <c r="AP127" s="467"/>
      <c r="AQ127" s="216"/>
    </row>
    <row r="128" spans="1:43" s="54" customFormat="1" ht="15" customHeight="1" thickBot="1">
      <c r="A128" s="85"/>
      <c r="B128" s="648"/>
      <c r="C128" s="459" t="s">
        <v>907</v>
      </c>
      <c r="D128" s="681"/>
      <c r="E128" s="445" t="s">
        <v>713</v>
      </c>
      <c r="F128" s="455" t="s">
        <v>914</v>
      </c>
      <c r="G128" s="445" t="s">
        <v>1004</v>
      </c>
      <c r="H128" s="455"/>
      <c r="I128" s="461" t="s">
        <v>699</v>
      </c>
      <c r="J128" s="462" t="str">
        <f t="shared" si="16"/>
        <v>AP_PRJ가VW03</v>
      </c>
      <c r="K128" s="455" t="s">
        <v>1005</v>
      </c>
      <c r="L128" s="463"/>
      <c r="M128" s="449"/>
      <c r="N128" s="464"/>
      <c r="O128" s="449"/>
      <c r="P128" s="448"/>
      <c r="Q128" s="449"/>
      <c r="R128" s="449"/>
      <c r="S128" s="450"/>
      <c r="T128" s="450"/>
      <c r="U128" s="450"/>
      <c r="V128" s="451"/>
      <c r="W128" s="450"/>
      <c r="X128" s="450"/>
      <c r="Y128" s="450"/>
      <c r="Z128" s="451"/>
      <c r="AA128" s="450"/>
      <c r="AB128" s="450"/>
      <c r="AC128" s="450"/>
      <c r="AD128" s="451"/>
      <c r="AE128" s="450"/>
      <c r="AF128" s="450"/>
      <c r="AG128" s="450"/>
      <c r="AH128" s="451"/>
      <c r="AI128" s="451"/>
      <c r="AJ128" s="452"/>
      <c r="AK128" s="453"/>
      <c r="AL128" s="465"/>
      <c r="AM128" s="455"/>
      <c r="AN128" s="684"/>
      <c r="AO128" s="466"/>
      <c r="AP128" s="467"/>
      <c r="AQ128" s="216"/>
    </row>
    <row r="129" spans="1:43" s="54" customFormat="1" ht="15" customHeight="1" thickBot="1">
      <c r="A129" s="85"/>
      <c r="B129" s="648"/>
      <c r="C129" s="459" t="s">
        <v>907</v>
      </c>
      <c r="D129" s="681"/>
      <c r="E129" s="445" t="s">
        <v>713</v>
      </c>
      <c r="F129" s="455" t="s">
        <v>1006</v>
      </c>
      <c r="G129" s="445" t="s">
        <v>726</v>
      </c>
      <c r="H129" s="455"/>
      <c r="I129" s="461" t="s">
        <v>701</v>
      </c>
      <c r="J129" s="462" t="str">
        <f t="shared" si="16"/>
        <v>AP_PRJ가VW04</v>
      </c>
      <c r="K129" s="455" t="s">
        <v>1007</v>
      </c>
      <c r="L129" s="463"/>
      <c r="M129" s="449"/>
      <c r="N129" s="464"/>
      <c r="O129" s="449"/>
      <c r="P129" s="448"/>
      <c r="Q129" s="449"/>
      <c r="R129" s="449"/>
      <c r="S129" s="450"/>
      <c r="T129" s="450"/>
      <c r="U129" s="450"/>
      <c r="V129" s="451"/>
      <c r="W129" s="450"/>
      <c r="X129" s="450"/>
      <c r="Y129" s="450"/>
      <c r="Z129" s="451"/>
      <c r="AA129" s="450"/>
      <c r="AB129" s="450"/>
      <c r="AC129" s="450"/>
      <c r="AD129" s="451"/>
      <c r="AE129" s="450"/>
      <c r="AF129" s="450"/>
      <c r="AG129" s="450"/>
      <c r="AH129" s="451"/>
      <c r="AI129" s="451"/>
      <c r="AJ129" s="452"/>
      <c r="AK129" s="453"/>
      <c r="AL129" s="465"/>
      <c r="AM129" s="455"/>
      <c r="AN129" s="684"/>
      <c r="AO129" s="466"/>
      <c r="AP129" s="467"/>
      <c r="AQ129" s="216"/>
    </row>
    <row r="130" spans="1:43" s="138" customFormat="1" ht="17.25" customHeight="1" thickBot="1">
      <c r="A130" s="137"/>
      <c r="B130" s="648"/>
      <c r="C130" s="459" t="s">
        <v>907</v>
      </c>
      <c r="D130" s="681"/>
      <c r="E130" s="468" t="s">
        <v>713</v>
      </c>
      <c r="F130" s="470" t="s">
        <v>606</v>
      </c>
      <c r="G130" s="468" t="s">
        <v>997</v>
      </c>
      <c r="H130" s="471"/>
      <c r="I130" s="461" t="s">
        <v>996</v>
      </c>
      <c r="J130" s="462" t="str">
        <f t="shared" si="16"/>
        <v>AP_PRJ가IN00</v>
      </c>
      <c r="K130" s="471" t="s">
        <v>606</v>
      </c>
      <c r="L130" s="472"/>
      <c r="M130" s="473"/>
      <c r="N130" s="473"/>
      <c r="O130" s="473"/>
      <c r="P130" s="474"/>
      <c r="Q130" s="473"/>
      <c r="R130" s="473"/>
      <c r="S130" s="475"/>
      <c r="T130" s="475"/>
      <c r="U130" s="475"/>
      <c r="V130" s="476"/>
      <c r="W130" s="475"/>
      <c r="X130" s="475"/>
      <c r="Y130" s="475"/>
      <c r="Z130" s="476"/>
      <c r="AA130" s="475"/>
      <c r="AB130" s="475"/>
      <c r="AC130" s="475"/>
      <c r="AD130" s="476"/>
      <c r="AE130" s="475"/>
      <c r="AF130" s="475"/>
      <c r="AG130" s="475"/>
      <c r="AH130" s="476"/>
      <c r="AI130" s="476"/>
      <c r="AJ130" s="477"/>
      <c r="AK130" s="478"/>
      <c r="AL130" s="479"/>
      <c r="AM130" s="471"/>
      <c r="AN130" s="684"/>
      <c r="AO130" s="466" t="s">
        <v>18</v>
      </c>
      <c r="AP130" s="480" t="s">
        <v>678</v>
      </c>
      <c r="AQ130" s="174"/>
    </row>
    <row r="131" spans="1:43" s="138" customFormat="1" ht="16.5" customHeight="1" thickBot="1">
      <c r="A131" s="137"/>
      <c r="B131" s="648"/>
      <c r="C131" s="459" t="s">
        <v>907</v>
      </c>
      <c r="D131" s="682"/>
      <c r="E131" s="468" t="s">
        <v>713</v>
      </c>
      <c r="F131" s="471" t="s">
        <v>607</v>
      </c>
      <c r="G131" s="461" t="s">
        <v>725</v>
      </c>
      <c r="H131" s="471"/>
      <c r="I131" s="461" t="s">
        <v>696</v>
      </c>
      <c r="J131" s="462" t="str">
        <f t="shared" si="16"/>
        <v>AP_PRJ가UP00</v>
      </c>
      <c r="K131" s="471" t="s">
        <v>607</v>
      </c>
      <c r="L131" s="472"/>
      <c r="M131" s="473"/>
      <c r="N131" s="473"/>
      <c r="O131" s="473"/>
      <c r="P131" s="474"/>
      <c r="Q131" s="473"/>
      <c r="R131" s="473"/>
      <c r="S131" s="475"/>
      <c r="T131" s="475"/>
      <c r="U131" s="475"/>
      <c r="V131" s="476"/>
      <c r="W131" s="475"/>
      <c r="X131" s="475"/>
      <c r="Y131" s="475"/>
      <c r="Z131" s="476"/>
      <c r="AA131" s="475"/>
      <c r="AB131" s="475"/>
      <c r="AC131" s="475"/>
      <c r="AD131" s="476"/>
      <c r="AE131" s="475"/>
      <c r="AF131" s="475"/>
      <c r="AG131" s="475"/>
      <c r="AH131" s="476"/>
      <c r="AI131" s="476"/>
      <c r="AJ131" s="477"/>
      <c r="AK131" s="478"/>
      <c r="AL131" s="479"/>
      <c r="AM131" s="471"/>
      <c r="AN131" s="685"/>
      <c r="AO131" s="466" t="s">
        <v>995</v>
      </c>
      <c r="AP131" s="480" t="s">
        <v>678</v>
      </c>
      <c r="AQ131" s="174"/>
    </row>
    <row r="132" spans="1:43" s="54" customFormat="1" ht="17.25" customHeight="1" thickBot="1">
      <c r="A132" s="85"/>
      <c r="B132" s="648"/>
      <c r="C132" s="389" t="s">
        <v>758</v>
      </c>
      <c r="D132" s="691" t="s">
        <v>608</v>
      </c>
      <c r="E132" s="367" t="s">
        <v>922</v>
      </c>
      <c r="F132" s="489" t="s">
        <v>603</v>
      </c>
      <c r="G132" s="362" t="s">
        <v>731</v>
      </c>
      <c r="H132" s="489"/>
      <c r="I132" s="363" t="s">
        <v>696</v>
      </c>
      <c r="J132" s="364" t="str">
        <f t="shared" si="0"/>
        <v>AP_SPC가LS00</v>
      </c>
      <c r="K132" s="489" t="s">
        <v>603</v>
      </c>
      <c r="L132" s="486"/>
      <c r="M132" s="488"/>
      <c r="N132" s="565"/>
      <c r="O132" s="488"/>
      <c r="P132" s="489"/>
      <c r="Q132" s="488"/>
      <c r="R132" s="488"/>
      <c r="S132" s="490"/>
      <c r="T132" s="490"/>
      <c r="U132" s="490"/>
      <c r="V132" s="491"/>
      <c r="W132" s="490"/>
      <c r="X132" s="490"/>
      <c r="Y132" s="490"/>
      <c r="Z132" s="491"/>
      <c r="AA132" s="490"/>
      <c r="AB132" s="490"/>
      <c r="AC132" s="490"/>
      <c r="AD132" s="491"/>
      <c r="AE132" s="490"/>
      <c r="AF132" s="490"/>
      <c r="AG132" s="490"/>
      <c r="AH132" s="491"/>
      <c r="AI132" s="491"/>
      <c r="AJ132" s="492"/>
      <c r="AK132" s="566"/>
      <c r="AL132" s="494"/>
      <c r="AM132" s="489"/>
      <c r="AN132" s="384"/>
      <c r="AO132" s="385" t="s">
        <v>687</v>
      </c>
      <c r="AP132" s="386" t="s">
        <v>678</v>
      </c>
      <c r="AQ132" s="216"/>
    </row>
    <row r="133" spans="1:43" s="54" customFormat="1" ht="84" customHeight="1" thickBot="1">
      <c r="A133" s="85"/>
      <c r="B133" s="648"/>
      <c r="C133" s="389" t="s">
        <v>758</v>
      </c>
      <c r="D133" s="692"/>
      <c r="E133" s="367" t="s">
        <v>796</v>
      </c>
      <c r="F133" s="568" t="s">
        <v>609</v>
      </c>
      <c r="G133" s="367" t="s">
        <v>726</v>
      </c>
      <c r="H133" s="568"/>
      <c r="I133" s="402" t="s">
        <v>744</v>
      </c>
      <c r="J133" s="364" t="str">
        <f t="shared" si="0"/>
        <v>AP_SPC가VW00</v>
      </c>
      <c r="K133" s="568" t="s">
        <v>609</v>
      </c>
      <c r="L133" s="486"/>
      <c r="M133" s="488"/>
      <c r="N133" s="565"/>
      <c r="O133" s="488"/>
      <c r="P133" s="489"/>
      <c r="Q133" s="488"/>
      <c r="R133" s="488"/>
      <c r="S133" s="490"/>
      <c r="T133" s="490"/>
      <c r="U133" s="490"/>
      <c r="V133" s="491"/>
      <c r="W133" s="490"/>
      <c r="X133" s="490"/>
      <c r="Y133" s="490"/>
      <c r="Z133" s="491"/>
      <c r="AA133" s="490"/>
      <c r="AB133" s="490"/>
      <c r="AC133" s="490"/>
      <c r="AD133" s="491"/>
      <c r="AE133" s="490"/>
      <c r="AF133" s="490"/>
      <c r="AG133" s="490"/>
      <c r="AH133" s="491"/>
      <c r="AI133" s="491"/>
      <c r="AJ133" s="492"/>
      <c r="AK133" s="566"/>
      <c r="AL133" s="494"/>
      <c r="AM133" s="489" t="s">
        <v>689</v>
      </c>
      <c r="AN133" s="540"/>
      <c r="AO133" s="541" t="s">
        <v>685</v>
      </c>
      <c r="AP133" s="569" t="s">
        <v>677</v>
      </c>
      <c r="AQ133" s="216"/>
    </row>
    <row r="134" spans="1:43" s="54" customFormat="1" ht="22.5" customHeight="1" thickBot="1">
      <c r="A134" s="85"/>
      <c r="B134" s="648"/>
      <c r="C134" s="389" t="s">
        <v>758</v>
      </c>
      <c r="D134" s="692"/>
      <c r="E134" s="367" t="s">
        <v>796</v>
      </c>
      <c r="F134" s="568" t="s">
        <v>1073</v>
      </c>
      <c r="G134" s="367" t="s">
        <v>726</v>
      </c>
      <c r="H134" s="568"/>
      <c r="I134" s="402" t="s">
        <v>693</v>
      </c>
      <c r="J134" s="364" t="str">
        <f t="shared" si="0"/>
        <v>AP_SPC가VW01</v>
      </c>
      <c r="K134" s="568" t="s">
        <v>1073</v>
      </c>
      <c r="L134" s="486"/>
      <c r="M134" s="488"/>
      <c r="N134" s="565"/>
      <c r="O134" s="488"/>
      <c r="P134" s="489"/>
      <c r="Q134" s="488"/>
      <c r="R134" s="488"/>
      <c r="S134" s="490"/>
      <c r="T134" s="490"/>
      <c r="U134" s="490"/>
      <c r="V134" s="491"/>
      <c r="W134" s="490"/>
      <c r="X134" s="490"/>
      <c r="Y134" s="490"/>
      <c r="Z134" s="491"/>
      <c r="AA134" s="490"/>
      <c r="AB134" s="490"/>
      <c r="AC134" s="490"/>
      <c r="AD134" s="491"/>
      <c r="AE134" s="490"/>
      <c r="AF134" s="490"/>
      <c r="AG134" s="490"/>
      <c r="AH134" s="491"/>
      <c r="AI134" s="491"/>
      <c r="AJ134" s="492"/>
      <c r="AK134" s="566"/>
      <c r="AL134" s="494"/>
      <c r="AM134" s="489"/>
      <c r="AN134" s="540"/>
      <c r="AO134" s="541" t="s">
        <v>685</v>
      </c>
      <c r="AP134" s="569" t="s">
        <v>677</v>
      </c>
      <c r="AQ134" s="216"/>
    </row>
    <row r="135" spans="1:43" s="54" customFormat="1" ht="24.75" customHeight="1" thickBot="1">
      <c r="A135" s="85"/>
      <c r="B135" s="648"/>
      <c r="C135" s="389" t="s">
        <v>758</v>
      </c>
      <c r="D135" s="692"/>
      <c r="E135" s="367" t="s">
        <v>796</v>
      </c>
      <c r="F135" s="568" t="s">
        <v>1072</v>
      </c>
      <c r="G135" s="367" t="s">
        <v>726</v>
      </c>
      <c r="H135" s="568"/>
      <c r="I135" s="402" t="s">
        <v>698</v>
      </c>
      <c r="J135" s="364" t="str">
        <f t="shared" si="0"/>
        <v>AP_SPC가VW02</v>
      </c>
      <c r="K135" s="568" t="s">
        <v>1072</v>
      </c>
      <c r="L135" s="486"/>
      <c r="M135" s="488"/>
      <c r="N135" s="565"/>
      <c r="O135" s="488"/>
      <c r="P135" s="489"/>
      <c r="Q135" s="488"/>
      <c r="R135" s="488"/>
      <c r="S135" s="490"/>
      <c r="T135" s="490"/>
      <c r="U135" s="490"/>
      <c r="V135" s="491"/>
      <c r="W135" s="490"/>
      <c r="X135" s="490"/>
      <c r="Y135" s="490"/>
      <c r="Z135" s="491"/>
      <c r="AA135" s="490"/>
      <c r="AB135" s="490"/>
      <c r="AC135" s="490"/>
      <c r="AD135" s="491"/>
      <c r="AE135" s="490"/>
      <c r="AF135" s="490"/>
      <c r="AG135" s="490"/>
      <c r="AH135" s="491"/>
      <c r="AI135" s="491"/>
      <c r="AJ135" s="492"/>
      <c r="AK135" s="566"/>
      <c r="AL135" s="494"/>
      <c r="AM135" s="489"/>
      <c r="AN135" s="540"/>
      <c r="AO135" s="541" t="s">
        <v>685</v>
      </c>
      <c r="AP135" s="569" t="s">
        <v>677</v>
      </c>
      <c r="AQ135" s="216"/>
    </row>
    <row r="136" spans="1:43" s="54" customFormat="1" ht="25.5" customHeight="1" thickBot="1">
      <c r="A136" s="85"/>
      <c r="B136" s="648"/>
      <c r="C136" s="389" t="s">
        <v>758</v>
      </c>
      <c r="D136" s="692"/>
      <c r="E136" s="367" t="s">
        <v>796</v>
      </c>
      <c r="F136" s="568" t="s">
        <v>1071</v>
      </c>
      <c r="G136" s="367" t="s">
        <v>726</v>
      </c>
      <c r="H136" s="568"/>
      <c r="I136" s="402" t="s">
        <v>699</v>
      </c>
      <c r="J136" s="364" t="str">
        <f t="shared" si="0"/>
        <v>AP_SPC가VW03</v>
      </c>
      <c r="K136" s="568" t="s">
        <v>1071</v>
      </c>
      <c r="L136" s="486"/>
      <c r="M136" s="488"/>
      <c r="N136" s="565"/>
      <c r="O136" s="488"/>
      <c r="P136" s="489"/>
      <c r="Q136" s="488"/>
      <c r="R136" s="488"/>
      <c r="S136" s="490"/>
      <c r="T136" s="490"/>
      <c r="U136" s="490"/>
      <c r="V136" s="491"/>
      <c r="W136" s="490"/>
      <c r="X136" s="490"/>
      <c r="Y136" s="490"/>
      <c r="Z136" s="491"/>
      <c r="AA136" s="490"/>
      <c r="AB136" s="490"/>
      <c r="AC136" s="490"/>
      <c r="AD136" s="491"/>
      <c r="AE136" s="490"/>
      <c r="AF136" s="490"/>
      <c r="AG136" s="490"/>
      <c r="AH136" s="491"/>
      <c r="AI136" s="491"/>
      <c r="AJ136" s="492"/>
      <c r="AK136" s="566"/>
      <c r="AL136" s="494"/>
      <c r="AM136" s="489"/>
      <c r="AN136" s="540"/>
      <c r="AO136" s="541" t="s">
        <v>685</v>
      </c>
      <c r="AP136" s="569" t="s">
        <v>677</v>
      </c>
      <c r="AQ136" s="216"/>
    </row>
    <row r="137" spans="1:43" s="54" customFormat="1" ht="24.75" customHeight="1" thickBot="1">
      <c r="A137" s="85"/>
      <c r="B137" s="648"/>
      <c r="C137" s="389" t="s">
        <v>758</v>
      </c>
      <c r="D137" s="692"/>
      <c r="E137" s="367" t="s">
        <v>796</v>
      </c>
      <c r="F137" s="568" t="s">
        <v>1070</v>
      </c>
      <c r="G137" s="367" t="s">
        <v>726</v>
      </c>
      <c r="H137" s="568"/>
      <c r="I137" s="402" t="s">
        <v>701</v>
      </c>
      <c r="J137" s="364" t="str">
        <f t="shared" si="0"/>
        <v>AP_SPC가VW04</v>
      </c>
      <c r="K137" s="568" t="s">
        <v>1070</v>
      </c>
      <c r="L137" s="486"/>
      <c r="M137" s="488"/>
      <c r="N137" s="565"/>
      <c r="O137" s="488"/>
      <c r="P137" s="489"/>
      <c r="Q137" s="488"/>
      <c r="R137" s="488"/>
      <c r="S137" s="490"/>
      <c r="T137" s="490"/>
      <c r="U137" s="490"/>
      <c r="V137" s="491"/>
      <c r="W137" s="490"/>
      <c r="X137" s="490"/>
      <c r="Y137" s="490"/>
      <c r="Z137" s="491"/>
      <c r="AA137" s="490"/>
      <c r="AB137" s="490"/>
      <c r="AC137" s="490"/>
      <c r="AD137" s="491"/>
      <c r="AE137" s="490"/>
      <c r="AF137" s="490"/>
      <c r="AG137" s="490"/>
      <c r="AH137" s="491"/>
      <c r="AI137" s="491"/>
      <c r="AJ137" s="492"/>
      <c r="AK137" s="566"/>
      <c r="AL137" s="494"/>
      <c r="AM137" s="489"/>
      <c r="AN137" s="540"/>
      <c r="AO137" s="541" t="s">
        <v>685</v>
      </c>
      <c r="AP137" s="569" t="s">
        <v>677</v>
      </c>
      <c r="AQ137" s="216"/>
    </row>
    <row r="138" spans="1:43" s="54" customFormat="1" ht="24.75" customHeight="1" thickBot="1">
      <c r="A138" s="85"/>
      <c r="B138" s="648"/>
      <c r="C138" s="389" t="s">
        <v>758</v>
      </c>
      <c r="D138" s="692"/>
      <c r="E138" s="415" t="s">
        <v>796</v>
      </c>
      <c r="F138" s="554" t="s">
        <v>1069</v>
      </c>
      <c r="G138" s="415" t="s">
        <v>726</v>
      </c>
      <c r="H138" s="554"/>
      <c r="I138" s="416" t="s">
        <v>702</v>
      </c>
      <c r="J138" s="417" t="str">
        <f t="shared" si="0"/>
        <v>AP_SPC가VW05</v>
      </c>
      <c r="K138" s="554" t="s">
        <v>1069</v>
      </c>
      <c r="L138" s="546"/>
      <c r="M138" s="547"/>
      <c r="N138" s="548"/>
      <c r="O138" s="547"/>
      <c r="P138" s="545"/>
      <c r="Q138" s="547"/>
      <c r="R138" s="547"/>
      <c r="S138" s="549"/>
      <c r="T138" s="549"/>
      <c r="U138" s="549"/>
      <c r="V138" s="550"/>
      <c r="W138" s="549"/>
      <c r="X138" s="549"/>
      <c r="Y138" s="549"/>
      <c r="Z138" s="550"/>
      <c r="AA138" s="549"/>
      <c r="AB138" s="549"/>
      <c r="AC138" s="549"/>
      <c r="AD138" s="550"/>
      <c r="AE138" s="549"/>
      <c r="AF138" s="549"/>
      <c r="AG138" s="549"/>
      <c r="AH138" s="550"/>
      <c r="AI138" s="550"/>
      <c r="AJ138" s="551"/>
      <c r="AK138" s="552"/>
      <c r="AL138" s="553"/>
      <c r="AM138" s="545"/>
      <c r="AN138" s="437"/>
      <c r="AO138" s="436" t="s">
        <v>685</v>
      </c>
      <c r="AP138" s="555" t="s">
        <v>677</v>
      </c>
      <c r="AQ138" s="216"/>
    </row>
    <row r="139" spans="1:43" s="54" customFormat="1" ht="17.25" customHeight="1" thickBot="1">
      <c r="A139" s="85"/>
      <c r="B139" s="648"/>
      <c r="C139" s="389" t="s">
        <v>758</v>
      </c>
      <c r="D139" s="692"/>
      <c r="E139" s="367" t="s">
        <v>796</v>
      </c>
      <c r="F139" s="489" t="s">
        <v>610</v>
      </c>
      <c r="G139" s="362" t="s">
        <v>724</v>
      </c>
      <c r="H139" s="489"/>
      <c r="I139" s="363" t="s">
        <v>696</v>
      </c>
      <c r="J139" s="364" t="str">
        <f xml:space="preserve"> "AP_" &amp; C139 &amp; E139 &amp; G139 &amp; I139</f>
        <v>AP_SPC가IN00</v>
      </c>
      <c r="K139" s="489" t="s">
        <v>610</v>
      </c>
      <c r="L139" s="486"/>
      <c r="M139" s="488"/>
      <c r="N139" s="565"/>
      <c r="O139" s="488"/>
      <c r="P139" s="489"/>
      <c r="Q139" s="488"/>
      <c r="R139" s="488"/>
      <c r="S139" s="490"/>
      <c r="T139" s="490"/>
      <c r="U139" s="490"/>
      <c r="V139" s="491"/>
      <c r="W139" s="490"/>
      <c r="X139" s="490"/>
      <c r="Y139" s="490"/>
      <c r="Z139" s="491"/>
      <c r="AA139" s="490"/>
      <c r="AB139" s="490"/>
      <c r="AC139" s="490"/>
      <c r="AD139" s="491"/>
      <c r="AE139" s="490"/>
      <c r="AF139" s="490"/>
      <c r="AG139" s="490"/>
      <c r="AH139" s="491"/>
      <c r="AI139" s="491"/>
      <c r="AJ139" s="492"/>
      <c r="AK139" s="566"/>
      <c r="AL139" s="494"/>
      <c r="AM139" s="489"/>
      <c r="AN139" s="384"/>
      <c r="AO139" s="385" t="s">
        <v>687</v>
      </c>
      <c r="AP139" s="386" t="s">
        <v>678</v>
      </c>
      <c r="AQ139" s="216"/>
    </row>
    <row r="140" spans="1:43" s="54" customFormat="1" ht="17.25" customHeight="1" thickBot="1">
      <c r="A140" s="85"/>
      <c r="B140" s="648"/>
      <c r="C140" s="389" t="s">
        <v>758</v>
      </c>
      <c r="D140" s="692"/>
      <c r="E140" s="367" t="s">
        <v>796</v>
      </c>
      <c r="F140" s="489"/>
      <c r="G140" s="362" t="s">
        <v>724</v>
      </c>
      <c r="H140" s="570" t="s">
        <v>1079</v>
      </c>
      <c r="I140" s="402" t="s">
        <v>695</v>
      </c>
      <c r="J140" s="364" t="str">
        <f t="shared" si="0"/>
        <v>AP_SPC가IN01</v>
      </c>
      <c r="K140" s="570" t="s">
        <v>644</v>
      </c>
      <c r="L140" s="486"/>
      <c r="M140" s="488"/>
      <c r="N140" s="565"/>
      <c r="O140" s="488"/>
      <c r="P140" s="489"/>
      <c r="Q140" s="488"/>
      <c r="R140" s="488"/>
      <c r="S140" s="490"/>
      <c r="T140" s="490"/>
      <c r="U140" s="490"/>
      <c r="V140" s="491"/>
      <c r="W140" s="490"/>
      <c r="X140" s="490"/>
      <c r="Y140" s="490"/>
      <c r="Z140" s="491"/>
      <c r="AA140" s="490"/>
      <c r="AB140" s="490"/>
      <c r="AC140" s="490"/>
      <c r="AD140" s="491"/>
      <c r="AE140" s="490"/>
      <c r="AF140" s="490"/>
      <c r="AG140" s="490"/>
      <c r="AH140" s="491"/>
      <c r="AI140" s="491"/>
      <c r="AJ140" s="492"/>
      <c r="AK140" s="566"/>
      <c r="AL140" s="494"/>
      <c r="AM140" s="489"/>
      <c r="AN140" s="571"/>
      <c r="AO140" s="385" t="s">
        <v>18</v>
      </c>
      <c r="AP140" s="386" t="s">
        <v>678</v>
      </c>
      <c r="AQ140" s="216"/>
    </row>
    <row r="141" spans="1:43" s="54" customFormat="1" ht="17.25" customHeight="1" thickBot="1">
      <c r="A141" s="85"/>
      <c r="B141" s="648"/>
      <c r="C141" s="389" t="s">
        <v>758</v>
      </c>
      <c r="D141" s="692"/>
      <c r="E141" s="367" t="s">
        <v>796</v>
      </c>
      <c r="F141" s="489" t="s">
        <v>611</v>
      </c>
      <c r="G141" s="362" t="s">
        <v>728</v>
      </c>
      <c r="H141" s="489"/>
      <c r="I141" s="363" t="s">
        <v>743</v>
      </c>
      <c r="J141" s="364" t="str">
        <f t="shared" si="0"/>
        <v>AP_SPC가UP00</v>
      </c>
      <c r="K141" s="489" t="s">
        <v>611</v>
      </c>
      <c r="L141" s="486"/>
      <c r="M141" s="488"/>
      <c r="N141" s="565"/>
      <c r="O141" s="488"/>
      <c r="P141" s="489"/>
      <c r="Q141" s="488"/>
      <c r="R141" s="488"/>
      <c r="S141" s="490"/>
      <c r="T141" s="490"/>
      <c r="U141" s="490"/>
      <c r="V141" s="491"/>
      <c r="W141" s="490"/>
      <c r="X141" s="490"/>
      <c r="Y141" s="490"/>
      <c r="Z141" s="491"/>
      <c r="AA141" s="490"/>
      <c r="AB141" s="490"/>
      <c r="AC141" s="490"/>
      <c r="AD141" s="491"/>
      <c r="AE141" s="490"/>
      <c r="AF141" s="490"/>
      <c r="AG141" s="490"/>
      <c r="AH141" s="491"/>
      <c r="AI141" s="491"/>
      <c r="AJ141" s="492"/>
      <c r="AK141" s="566"/>
      <c r="AL141" s="494"/>
      <c r="AM141" s="489"/>
      <c r="AN141" s="384"/>
      <c r="AO141" s="385" t="s">
        <v>687</v>
      </c>
      <c r="AP141" s="386" t="s">
        <v>678</v>
      </c>
      <c r="AQ141" s="216"/>
    </row>
    <row r="142" spans="1:43" s="138" customFormat="1" ht="16.5" customHeight="1" thickBot="1">
      <c r="A142" s="137"/>
      <c r="B142" s="648"/>
      <c r="C142" s="536" t="s">
        <v>758</v>
      </c>
      <c r="D142" s="664" t="s">
        <v>602</v>
      </c>
      <c r="E142" s="502" t="s">
        <v>923</v>
      </c>
      <c r="F142" s="503" t="s">
        <v>474</v>
      </c>
      <c r="G142" s="504" t="s">
        <v>732</v>
      </c>
      <c r="H142" s="503"/>
      <c r="I142" s="505" t="s">
        <v>696</v>
      </c>
      <c r="J142" s="506" t="str">
        <f t="shared" si="0"/>
        <v>AP_SPC나LS00</v>
      </c>
      <c r="K142" s="503" t="s">
        <v>474</v>
      </c>
      <c r="L142" s="503"/>
      <c r="M142" s="507"/>
      <c r="N142" s="507"/>
      <c r="O142" s="507"/>
      <c r="P142" s="503"/>
      <c r="Q142" s="508"/>
      <c r="R142" s="508"/>
      <c r="S142" s="509"/>
      <c r="T142" s="509"/>
      <c r="U142" s="509"/>
      <c r="V142" s="510"/>
      <c r="W142" s="509"/>
      <c r="X142" s="509"/>
      <c r="Y142" s="509"/>
      <c r="Z142" s="510"/>
      <c r="AA142" s="509"/>
      <c r="AB142" s="509"/>
      <c r="AC142" s="509"/>
      <c r="AD142" s="510"/>
      <c r="AE142" s="509"/>
      <c r="AF142" s="509"/>
      <c r="AG142" s="509"/>
      <c r="AH142" s="510"/>
      <c r="AI142" s="510"/>
      <c r="AJ142" s="511"/>
      <c r="AK142" s="512"/>
      <c r="AL142" s="513"/>
      <c r="AM142" s="503"/>
      <c r="AN142" s="514"/>
      <c r="AO142" s="515" t="s">
        <v>1044</v>
      </c>
      <c r="AP142" s="516" t="s">
        <v>1045</v>
      </c>
      <c r="AQ142" s="231"/>
    </row>
    <row r="143" spans="1:43" s="138" customFormat="1" ht="48.75" thickBot="1">
      <c r="A143" s="137"/>
      <c r="B143" s="648"/>
      <c r="C143" s="536" t="s">
        <v>758</v>
      </c>
      <c r="D143" s="697"/>
      <c r="E143" s="502" t="s">
        <v>924</v>
      </c>
      <c r="F143" s="517" t="s">
        <v>636</v>
      </c>
      <c r="G143" s="502" t="s">
        <v>727</v>
      </c>
      <c r="H143" s="518"/>
      <c r="I143" s="519" t="s">
        <v>696</v>
      </c>
      <c r="J143" s="506" t="str">
        <f t="shared" si="0"/>
        <v>AP_SPC나VW00</v>
      </c>
      <c r="K143" s="517" t="s">
        <v>637</v>
      </c>
      <c r="L143" s="503"/>
      <c r="M143" s="507"/>
      <c r="N143" s="507"/>
      <c r="O143" s="507"/>
      <c r="P143" s="503"/>
      <c r="Q143" s="508"/>
      <c r="R143" s="508"/>
      <c r="S143" s="509"/>
      <c r="T143" s="509"/>
      <c r="U143" s="509"/>
      <c r="V143" s="510"/>
      <c r="W143" s="509"/>
      <c r="X143" s="509"/>
      <c r="Y143" s="509"/>
      <c r="Z143" s="510"/>
      <c r="AA143" s="509"/>
      <c r="AB143" s="509"/>
      <c r="AC143" s="509"/>
      <c r="AD143" s="510"/>
      <c r="AE143" s="509"/>
      <c r="AF143" s="509"/>
      <c r="AG143" s="509"/>
      <c r="AH143" s="510"/>
      <c r="AI143" s="510"/>
      <c r="AJ143" s="511"/>
      <c r="AK143" s="512"/>
      <c r="AL143" s="513"/>
      <c r="AM143" s="503" t="s">
        <v>690</v>
      </c>
      <c r="AN143" s="520"/>
      <c r="AO143" s="515" t="s">
        <v>1044</v>
      </c>
      <c r="AP143" s="516" t="s">
        <v>1045</v>
      </c>
      <c r="AQ143" s="231"/>
    </row>
    <row r="144" spans="1:43" s="138" customFormat="1" ht="16.5" customHeight="1" thickBot="1">
      <c r="A144" s="137"/>
      <c r="B144" s="648"/>
      <c r="C144" s="536" t="s">
        <v>758</v>
      </c>
      <c r="D144" s="697"/>
      <c r="E144" s="502" t="s">
        <v>923</v>
      </c>
      <c r="F144" s="521"/>
      <c r="G144" s="502" t="s">
        <v>727</v>
      </c>
      <c r="H144" s="503" t="s">
        <v>452</v>
      </c>
      <c r="I144" s="505" t="s">
        <v>695</v>
      </c>
      <c r="J144" s="506" t="str">
        <f t="shared" si="0"/>
        <v>AP_SPC나VW01</v>
      </c>
      <c r="K144" s="503" t="s">
        <v>452</v>
      </c>
      <c r="L144" s="503"/>
      <c r="M144" s="507"/>
      <c r="N144" s="507"/>
      <c r="O144" s="507"/>
      <c r="P144" s="503"/>
      <c r="Q144" s="508"/>
      <c r="R144" s="508"/>
      <c r="S144" s="509"/>
      <c r="T144" s="509"/>
      <c r="U144" s="509"/>
      <c r="V144" s="510"/>
      <c r="W144" s="509"/>
      <c r="X144" s="509"/>
      <c r="Y144" s="509"/>
      <c r="Z144" s="510"/>
      <c r="AA144" s="509"/>
      <c r="AB144" s="509"/>
      <c r="AC144" s="509"/>
      <c r="AD144" s="510"/>
      <c r="AE144" s="509"/>
      <c r="AF144" s="509"/>
      <c r="AG144" s="509"/>
      <c r="AH144" s="510"/>
      <c r="AI144" s="510"/>
      <c r="AJ144" s="511"/>
      <c r="AK144" s="512"/>
      <c r="AL144" s="513"/>
      <c r="AM144" s="503"/>
      <c r="AN144" s="522"/>
      <c r="AO144" s="515" t="s">
        <v>1044</v>
      </c>
      <c r="AP144" s="516" t="s">
        <v>1045</v>
      </c>
      <c r="AQ144" s="231"/>
    </row>
    <row r="145" spans="1:43" s="138" customFormat="1" ht="16.5" customHeight="1" thickBot="1">
      <c r="A145" s="137"/>
      <c r="B145" s="648"/>
      <c r="C145" s="536" t="s">
        <v>758</v>
      </c>
      <c r="D145" s="697"/>
      <c r="E145" s="502" t="s">
        <v>924</v>
      </c>
      <c r="F145" s="664" t="s">
        <v>476</v>
      </c>
      <c r="G145" s="502" t="s">
        <v>724</v>
      </c>
      <c r="H145" s="503"/>
      <c r="I145" s="505" t="s">
        <v>696</v>
      </c>
      <c r="J145" s="506" t="str">
        <f t="shared" si="0"/>
        <v>AP_SPC나IN00</v>
      </c>
      <c r="K145" s="503" t="s">
        <v>476</v>
      </c>
      <c r="L145" s="503"/>
      <c r="M145" s="507"/>
      <c r="N145" s="507"/>
      <c r="O145" s="507"/>
      <c r="P145" s="503"/>
      <c r="Q145" s="508"/>
      <c r="R145" s="508"/>
      <c r="S145" s="509"/>
      <c r="T145" s="509"/>
      <c r="U145" s="509"/>
      <c r="V145" s="510"/>
      <c r="W145" s="509"/>
      <c r="X145" s="509"/>
      <c r="Y145" s="509"/>
      <c r="Z145" s="510"/>
      <c r="AA145" s="509"/>
      <c r="AB145" s="509"/>
      <c r="AC145" s="509"/>
      <c r="AD145" s="510"/>
      <c r="AE145" s="509"/>
      <c r="AF145" s="509"/>
      <c r="AG145" s="509"/>
      <c r="AH145" s="510"/>
      <c r="AI145" s="510"/>
      <c r="AJ145" s="511"/>
      <c r="AK145" s="512"/>
      <c r="AL145" s="513"/>
      <c r="AM145" s="503"/>
      <c r="AN145" s="514"/>
      <c r="AO145" s="515" t="s">
        <v>1044</v>
      </c>
      <c r="AP145" s="516" t="s">
        <v>1045</v>
      </c>
      <c r="AQ145" s="231"/>
    </row>
    <row r="146" spans="1:43" s="138" customFormat="1" ht="16.5" customHeight="1" thickBot="1">
      <c r="A146" s="137"/>
      <c r="B146" s="648"/>
      <c r="C146" s="536" t="s">
        <v>758</v>
      </c>
      <c r="D146" s="697"/>
      <c r="E146" s="502" t="s">
        <v>804</v>
      </c>
      <c r="F146" s="665"/>
      <c r="G146" s="502" t="s">
        <v>724</v>
      </c>
      <c r="H146" s="503" t="s">
        <v>644</v>
      </c>
      <c r="I146" s="523" t="s">
        <v>694</v>
      </c>
      <c r="J146" s="506" t="str">
        <f t="shared" si="0"/>
        <v>AP_SPC나IN01</v>
      </c>
      <c r="K146" s="503" t="s">
        <v>644</v>
      </c>
      <c r="L146" s="503"/>
      <c r="M146" s="507"/>
      <c r="N146" s="507"/>
      <c r="O146" s="507"/>
      <c r="P146" s="503"/>
      <c r="Q146" s="508"/>
      <c r="R146" s="508"/>
      <c r="S146" s="509"/>
      <c r="T146" s="509"/>
      <c r="U146" s="509"/>
      <c r="V146" s="510"/>
      <c r="W146" s="509"/>
      <c r="X146" s="509"/>
      <c r="Y146" s="509"/>
      <c r="Z146" s="510"/>
      <c r="AA146" s="509"/>
      <c r="AB146" s="509"/>
      <c r="AC146" s="509"/>
      <c r="AD146" s="510"/>
      <c r="AE146" s="509"/>
      <c r="AF146" s="509"/>
      <c r="AG146" s="509"/>
      <c r="AH146" s="510"/>
      <c r="AI146" s="510"/>
      <c r="AJ146" s="511"/>
      <c r="AK146" s="512"/>
      <c r="AL146" s="513"/>
      <c r="AM146" s="503"/>
      <c r="AN146" s="524"/>
      <c r="AO146" s="515" t="s">
        <v>1044</v>
      </c>
      <c r="AP146" s="516" t="s">
        <v>1045</v>
      </c>
      <c r="AQ146" s="231"/>
    </row>
    <row r="147" spans="1:43" s="138" customFormat="1" ht="16.5" customHeight="1" thickBot="1">
      <c r="A147" s="137"/>
      <c r="B147" s="648"/>
      <c r="C147" s="536" t="s">
        <v>758</v>
      </c>
      <c r="D147" s="697"/>
      <c r="E147" s="502" t="s">
        <v>923</v>
      </c>
      <c r="F147" s="503" t="s">
        <v>477</v>
      </c>
      <c r="G147" s="504" t="s">
        <v>733</v>
      </c>
      <c r="H147" s="503"/>
      <c r="I147" s="505" t="s">
        <v>696</v>
      </c>
      <c r="J147" s="506" t="str">
        <f t="shared" si="0"/>
        <v>AP_SPC나UP00</v>
      </c>
      <c r="K147" s="503" t="s">
        <v>469</v>
      </c>
      <c r="L147" s="503"/>
      <c r="M147" s="507"/>
      <c r="N147" s="507"/>
      <c r="O147" s="507"/>
      <c r="P147" s="503"/>
      <c r="Q147" s="508"/>
      <c r="R147" s="508"/>
      <c r="S147" s="509"/>
      <c r="T147" s="509"/>
      <c r="U147" s="509"/>
      <c r="V147" s="510"/>
      <c r="W147" s="509"/>
      <c r="X147" s="509"/>
      <c r="Y147" s="509"/>
      <c r="Z147" s="510"/>
      <c r="AA147" s="509"/>
      <c r="AB147" s="509"/>
      <c r="AC147" s="509"/>
      <c r="AD147" s="510"/>
      <c r="AE147" s="509"/>
      <c r="AF147" s="509"/>
      <c r="AG147" s="509"/>
      <c r="AH147" s="510"/>
      <c r="AI147" s="510"/>
      <c r="AJ147" s="511"/>
      <c r="AK147" s="512"/>
      <c r="AL147" s="513"/>
      <c r="AM147" s="503"/>
      <c r="AN147" s="514"/>
      <c r="AO147" s="515" t="s">
        <v>1044</v>
      </c>
      <c r="AP147" s="516" t="s">
        <v>1045</v>
      </c>
      <c r="AQ147" s="231"/>
    </row>
    <row r="148" spans="1:43" s="54" customFormat="1" ht="17.25" customHeight="1" thickBot="1">
      <c r="A148" s="85"/>
      <c r="B148" s="648"/>
      <c r="C148" s="221" t="s">
        <v>758</v>
      </c>
      <c r="D148" s="686" t="s">
        <v>449</v>
      </c>
      <c r="E148" s="502" t="s">
        <v>925</v>
      </c>
      <c r="F148" s="503" t="s">
        <v>469</v>
      </c>
      <c r="G148" s="504" t="s">
        <v>735</v>
      </c>
      <c r="H148" s="503"/>
      <c r="I148" s="505" t="s">
        <v>1080</v>
      </c>
      <c r="J148" s="506" t="str">
        <f t="shared" ref="J148:J219" si="17" xml:space="preserve"> "AP_" &amp; C148 &amp; E148 &amp; G148 &amp; I148</f>
        <v>AP_SPC다LS00</v>
      </c>
      <c r="K148" s="503" t="s">
        <v>469</v>
      </c>
      <c r="L148" s="503"/>
      <c r="M148" s="507"/>
      <c r="N148" s="507"/>
      <c r="O148" s="507"/>
      <c r="P148" s="503"/>
      <c r="Q148" s="508"/>
      <c r="R148" s="508"/>
      <c r="S148" s="509"/>
      <c r="T148" s="509"/>
      <c r="U148" s="509"/>
      <c r="V148" s="510"/>
      <c r="W148" s="509"/>
      <c r="X148" s="509"/>
      <c r="Y148" s="509"/>
      <c r="Z148" s="510"/>
      <c r="AA148" s="509"/>
      <c r="AB148" s="509"/>
      <c r="AC148" s="509"/>
      <c r="AD148" s="510"/>
      <c r="AE148" s="509"/>
      <c r="AF148" s="509"/>
      <c r="AG148" s="509"/>
      <c r="AH148" s="510"/>
      <c r="AI148" s="510"/>
      <c r="AJ148" s="511"/>
      <c r="AK148" s="512"/>
      <c r="AL148" s="513"/>
      <c r="AM148" s="503"/>
      <c r="AN148" s="525"/>
      <c r="AO148" s="515" t="s">
        <v>1044</v>
      </c>
      <c r="AP148" s="516" t="s">
        <v>1045</v>
      </c>
      <c r="AQ148" s="176"/>
    </row>
    <row r="149" spans="1:43" s="54" customFormat="1" ht="120.75" thickBot="1">
      <c r="A149" s="85"/>
      <c r="B149" s="648"/>
      <c r="C149" s="221" t="s">
        <v>758</v>
      </c>
      <c r="D149" s="696"/>
      <c r="E149" s="502" t="s">
        <v>820</v>
      </c>
      <c r="F149" s="517" t="s">
        <v>470</v>
      </c>
      <c r="G149" s="502" t="s">
        <v>726</v>
      </c>
      <c r="H149" s="517"/>
      <c r="I149" s="523" t="s">
        <v>700</v>
      </c>
      <c r="J149" s="506" t="str">
        <f t="shared" si="17"/>
        <v>AP_SPC다VW00</v>
      </c>
      <c r="K149" s="517" t="s">
        <v>635</v>
      </c>
      <c r="L149" s="503"/>
      <c r="M149" s="507"/>
      <c r="N149" s="507"/>
      <c r="O149" s="507"/>
      <c r="P149" s="503"/>
      <c r="Q149" s="508"/>
      <c r="R149" s="508"/>
      <c r="S149" s="509"/>
      <c r="T149" s="509"/>
      <c r="U149" s="509"/>
      <c r="V149" s="510"/>
      <c r="W149" s="509"/>
      <c r="X149" s="509"/>
      <c r="Y149" s="509"/>
      <c r="Z149" s="510"/>
      <c r="AA149" s="509"/>
      <c r="AB149" s="509"/>
      <c r="AC149" s="509"/>
      <c r="AD149" s="510"/>
      <c r="AE149" s="509"/>
      <c r="AF149" s="509"/>
      <c r="AG149" s="509"/>
      <c r="AH149" s="510"/>
      <c r="AI149" s="510"/>
      <c r="AJ149" s="511"/>
      <c r="AK149" s="512"/>
      <c r="AL149" s="513"/>
      <c r="AM149" s="503" t="s">
        <v>691</v>
      </c>
      <c r="AN149" s="525"/>
      <c r="AO149" s="515" t="s">
        <v>1044</v>
      </c>
      <c r="AP149" s="516" t="s">
        <v>1045</v>
      </c>
      <c r="AQ149" s="176"/>
    </row>
    <row r="150" spans="1:43" s="54" customFormat="1" ht="21" customHeight="1" thickBot="1">
      <c r="A150" s="85"/>
      <c r="B150" s="648"/>
      <c r="C150" s="221" t="s">
        <v>758</v>
      </c>
      <c r="D150" s="696"/>
      <c r="E150" s="502" t="s">
        <v>716</v>
      </c>
      <c r="F150" s="526"/>
      <c r="G150" s="502" t="s">
        <v>726</v>
      </c>
      <c r="H150" s="517" t="s">
        <v>1027</v>
      </c>
      <c r="I150" s="523"/>
      <c r="J150" s="506" t="str">
        <f t="shared" si="17"/>
        <v>AP_SPC다VW</v>
      </c>
      <c r="K150" s="517"/>
      <c r="L150" s="503"/>
      <c r="M150" s="507"/>
      <c r="N150" s="507"/>
      <c r="O150" s="507"/>
      <c r="P150" s="503"/>
      <c r="Q150" s="508"/>
      <c r="R150" s="508"/>
      <c r="S150" s="509"/>
      <c r="T150" s="509"/>
      <c r="U150" s="509"/>
      <c r="V150" s="510"/>
      <c r="W150" s="509"/>
      <c r="X150" s="509"/>
      <c r="Y150" s="509"/>
      <c r="Z150" s="510"/>
      <c r="AA150" s="509"/>
      <c r="AB150" s="509"/>
      <c r="AC150" s="509"/>
      <c r="AD150" s="510"/>
      <c r="AE150" s="509"/>
      <c r="AF150" s="509"/>
      <c r="AG150" s="509"/>
      <c r="AH150" s="510"/>
      <c r="AI150" s="510"/>
      <c r="AJ150" s="511"/>
      <c r="AK150" s="512"/>
      <c r="AL150" s="513"/>
      <c r="AM150" s="503"/>
      <c r="AN150" s="525"/>
      <c r="AO150" s="515" t="s">
        <v>1044</v>
      </c>
      <c r="AP150" s="516" t="s">
        <v>1045</v>
      </c>
      <c r="AQ150" s="176"/>
    </row>
    <row r="151" spans="1:43" s="54" customFormat="1" ht="24.75" thickBot="1">
      <c r="A151" s="85"/>
      <c r="B151" s="648"/>
      <c r="C151" s="221" t="s">
        <v>758</v>
      </c>
      <c r="D151" s="696"/>
      <c r="E151" s="305" t="s">
        <v>820</v>
      </c>
      <c r="F151" s="273" t="s">
        <v>471</v>
      </c>
      <c r="G151" s="305" t="s">
        <v>726</v>
      </c>
      <c r="H151" s="205"/>
      <c r="I151" s="279" t="s">
        <v>695</v>
      </c>
      <c r="J151" s="338" t="str">
        <f t="shared" si="17"/>
        <v>AP_SPC다VW01</v>
      </c>
      <c r="K151" s="205" t="s">
        <v>471</v>
      </c>
      <c r="L151" s="242"/>
      <c r="M151" s="254"/>
      <c r="N151" s="254"/>
      <c r="O151" s="254"/>
      <c r="P151" s="242"/>
      <c r="Q151" s="179"/>
      <c r="R151" s="244"/>
      <c r="S151" s="250"/>
      <c r="T151" s="250"/>
      <c r="U151" s="250"/>
      <c r="V151" s="251"/>
      <c r="W151" s="250"/>
      <c r="X151" s="250"/>
      <c r="Y151" s="250"/>
      <c r="Z151" s="251"/>
      <c r="AA151" s="250"/>
      <c r="AB151" s="250"/>
      <c r="AC151" s="250"/>
      <c r="AD151" s="251"/>
      <c r="AE151" s="250"/>
      <c r="AF151" s="250"/>
      <c r="AG151" s="250"/>
      <c r="AH151" s="251"/>
      <c r="AI151" s="251"/>
      <c r="AJ151" s="252"/>
      <c r="AK151" s="235"/>
      <c r="AL151" s="253"/>
      <c r="AM151" s="205" t="s">
        <v>645</v>
      </c>
      <c r="AN151" s="186"/>
      <c r="AO151" s="276" t="s">
        <v>685</v>
      </c>
      <c r="AP151" s="233" t="s">
        <v>900</v>
      </c>
      <c r="AQ151" s="176"/>
    </row>
    <row r="152" spans="1:43" s="54" customFormat="1" ht="24.75" thickBot="1">
      <c r="A152" s="85"/>
      <c r="B152" s="648"/>
      <c r="C152" s="221" t="s">
        <v>758</v>
      </c>
      <c r="D152" s="696"/>
      <c r="E152" s="305" t="s">
        <v>820</v>
      </c>
      <c r="F152" s="273"/>
      <c r="G152" s="305" t="s">
        <v>726</v>
      </c>
      <c r="H152" s="205" t="s">
        <v>472</v>
      </c>
      <c r="I152" s="279" t="s">
        <v>698</v>
      </c>
      <c r="J152" s="338" t="str">
        <f t="shared" si="17"/>
        <v>AP_SPC다VW02</v>
      </c>
      <c r="K152" s="205" t="s">
        <v>472</v>
      </c>
      <c r="L152" s="242"/>
      <c r="M152" s="254"/>
      <c r="N152" s="254"/>
      <c r="O152" s="254"/>
      <c r="P152" s="242"/>
      <c r="Q152" s="179"/>
      <c r="R152" s="244"/>
      <c r="S152" s="250"/>
      <c r="T152" s="250"/>
      <c r="U152" s="250"/>
      <c r="V152" s="251"/>
      <c r="W152" s="250"/>
      <c r="X152" s="250"/>
      <c r="Y152" s="250"/>
      <c r="Z152" s="251"/>
      <c r="AA152" s="250"/>
      <c r="AB152" s="250"/>
      <c r="AC152" s="250"/>
      <c r="AD152" s="251"/>
      <c r="AE152" s="250"/>
      <c r="AF152" s="250"/>
      <c r="AG152" s="250"/>
      <c r="AH152" s="251"/>
      <c r="AI152" s="251"/>
      <c r="AJ152" s="252"/>
      <c r="AK152" s="235"/>
      <c r="AL152" s="253"/>
      <c r="AM152" s="205" t="s">
        <v>647</v>
      </c>
      <c r="AN152" s="186"/>
      <c r="AO152" s="276" t="s">
        <v>685</v>
      </c>
      <c r="AP152" s="233" t="s">
        <v>900</v>
      </c>
      <c r="AQ152" s="176"/>
    </row>
    <row r="153" spans="1:43" s="54" customFormat="1" ht="24.75" thickBot="1">
      <c r="A153" s="85"/>
      <c r="B153" s="648"/>
      <c r="C153" s="221" t="s">
        <v>758</v>
      </c>
      <c r="D153" s="696"/>
      <c r="E153" s="305" t="s">
        <v>820</v>
      </c>
      <c r="F153" s="273"/>
      <c r="G153" s="305" t="s">
        <v>726</v>
      </c>
      <c r="H153" s="205" t="s">
        <v>473</v>
      </c>
      <c r="I153" s="279" t="s">
        <v>699</v>
      </c>
      <c r="J153" s="338" t="str">
        <f t="shared" si="17"/>
        <v>AP_SPC다VW03</v>
      </c>
      <c r="K153" s="205" t="s">
        <v>473</v>
      </c>
      <c r="L153" s="242"/>
      <c r="M153" s="254"/>
      <c r="N153" s="254"/>
      <c r="O153" s="254"/>
      <c r="P153" s="242"/>
      <c r="Q153" s="179"/>
      <c r="R153" s="244"/>
      <c r="S153" s="250"/>
      <c r="T153" s="250"/>
      <c r="U153" s="250"/>
      <c r="V153" s="251"/>
      <c r="W153" s="250"/>
      <c r="X153" s="250"/>
      <c r="Y153" s="250"/>
      <c r="Z153" s="251"/>
      <c r="AA153" s="250"/>
      <c r="AB153" s="250"/>
      <c r="AC153" s="250"/>
      <c r="AD153" s="251"/>
      <c r="AE153" s="250"/>
      <c r="AF153" s="250"/>
      <c r="AG153" s="250"/>
      <c r="AH153" s="251"/>
      <c r="AI153" s="251"/>
      <c r="AJ153" s="252"/>
      <c r="AK153" s="235"/>
      <c r="AL153" s="253"/>
      <c r="AM153" s="205" t="s">
        <v>646</v>
      </c>
      <c r="AN153" s="186"/>
      <c r="AO153" s="276" t="s">
        <v>685</v>
      </c>
      <c r="AP153" s="233" t="s">
        <v>900</v>
      </c>
      <c r="AQ153" s="176"/>
    </row>
    <row r="154" spans="1:43" s="54" customFormat="1" ht="24.75" thickBot="1">
      <c r="A154" s="85"/>
      <c r="B154" s="648"/>
      <c r="C154" s="221" t="s">
        <v>758</v>
      </c>
      <c r="D154" s="696"/>
      <c r="E154" s="305" t="s">
        <v>716</v>
      </c>
      <c r="F154" s="273" t="s">
        <v>1010</v>
      </c>
      <c r="G154" s="305" t="s">
        <v>726</v>
      </c>
      <c r="H154" s="273"/>
      <c r="I154" s="279" t="s">
        <v>701</v>
      </c>
      <c r="J154" s="338" t="str">
        <f t="shared" si="17"/>
        <v>AP_SPC다VW04</v>
      </c>
      <c r="K154" s="273" t="s">
        <v>1021</v>
      </c>
      <c r="L154" s="242"/>
      <c r="M154" s="254"/>
      <c r="N154" s="254"/>
      <c r="O154" s="254"/>
      <c r="P154" s="242"/>
      <c r="Q154" s="179"/>
      <c r="R154" s="244"/>
      <c r="S154" s="250"/>
      <c r="T154" s="250"/>
      <c r="U154" s="250"/>
      <c r="V154" s="251"/>
      <c r="W154" s="250"/>
      <c r="X154" s="250"/>
      <c r="Y154" s="250"/>
      <c r="Z154" s="251"/>
      <c r="AA154" s="250"/>
      <c r="AB154" s="250"/>
      <c r="AC154" s="250"/>
      <c r="AD154" s="251"/>
      <c r="AE154" s="250"/>
      <c r="AF154" s="250"/>
      <c r="AG154" s="250"/>
      <c r="AH154" s="251"/>
      <c r="AI154" s="251"/>
      <c r="AJ154" s="252"/>
      <c r="AK154" s="235"/>
      <c r="AL154" s="253"/>
      <c r="AM154" s="273" t="s">
        <v>1017</v>
      </c>
      <c r="AN154" s="186"/>
      <c r="AO154" s="276"/>
      <c r="AP154" s="233"/>
      <c r="AQ154" s="176"/>
    </row>
    <row r="155" spans="1:43" s="54" customFormat="1" ht="24.75" thickBot="1">
      <c r="A155" s="85"/>
      <c r="B155" s="648"/>
      <c r="C155" s="221" t="s">
        <v>758</v>
      </c>
      <c r="D155" s="696"/>
      <c r="E155" s="305" t="s">
        <v>716</v>
      </c>
      <c r="F155" s="273"/>
      <c r="G155" s="305" t="s">
        <v>726</v>
      </c>
      <c r="H155" s="273" t="s">
        <v>1011</v>
      </c>
      <c r="I155" s="279" t="s">
        <v>702</v>
      </c>
      <c r="J155" s="338" t="str">
        <f t="shared" si="17"/>
        <v>AP_SPC다VW05</v>
      </c>
      <c r="K155" s="273" t="s">
        <v>1022</v>
      </c>
      <c r="L155" s="242"/>
      <c r="M155" s="254"/>
      <c r="N155" s="254"/>
      <c r="O155" s="254"/>
      <c r="P155" s="242"/>
      <c r="Q155" s="179"/>
      <c r="R155" s="244"/>
      <c r="S155" s="250"/>
      <c r="T155" s="250"/>
      <c r="U155" s="250"/>
      <c r="V155" s="251"/>
      <c r="W155" s="250"/>
      <c r="X155" s="250"/>
      <c r="Y155" s="250"/>
      <c r="Z155" s="251"/>
      <c r="AA155" s="250"/>
      <c r="AB155" s="250"/>
      <c r="AC155" s="250"/>
      <c r="AD155" s="251"/>
      <c r="AE155" s="250"/>
      <c r="AF155" s="250"/>
      <c r="AG155" s="250"/>
      <c r="AH155" s="251"/>
      <c r="AI155" s="251"/>
      <c r="AJ155" s="252"/>
      <c r="AK155" s="235"/>
      <c r="AL155" s="253"/>
      <c r="AM155" s="273" t="s">
        <v>1018</v>
      </c>
      <c r="AN155" s="186"/>
      <c r="AO155" s="276"/>
      <c r="AP155" s="233"/>
      <c r="AQ155" s="176"/>
    </row>
    <row r="156" spans="1:43" s="54" customFormat="1" ht="24.75" thickBot="1">
      <c r="A156" s="85"/>
      <c r="B156" s="648"/>
      <c r="C156" s="221" t="s">
        <v>758</v>
      </c>
      <c r="D156" s="696"/>
      <c r="E156" s="305" t="s">
        <v>716</v>
      </c>
      <c r="F156" s="273"/>
      <c r="G156" s="305" t="s">
        <v>726</v>
      </c>
      <c r="H156" s="273" t="s">
        <v>1012</v>
      </c>
      <c r="I156" s="279" t="s">
        <v>703</v>
      </c>
      <c r="J156" s="338" t="str">
        <f t="shared" si="17"/>
        <v>AP_SPC다VW06</v>
      </c>
      <c r="K156" s="273" t="s">
        <v>1023</v>
      </c>
      <c r="L156" s="242"/>
      <c r="M156" s="254"/>
      <c r="N156" s="254"/>
      <c r="O156" s="254"/>
      <c r="P156" s="242"/>
      <c r="Q156" s="179"/>
      <c r="R156" s="244"/>
      <c r="S156" s="250"/>
      <c r="T156" s="250"/>
      <c r="U156" s="250"/>
      <c r="V156" s="251"/>
      <c r="W156" s="250"/>
      <c r="X156" s="250"/>
      <c r="Y156" s="250"/>
      <c r="Z156" s="251"/>
      <c r="AA156" s="250"/>
      <c r="AB156" s="250"/>
      <c r="AC156" s="250"/>
      <c r="AD156" s="251"/>
      <c r="AE156" s="250"/>
      <c r="AF156" s="250"/>
      <c r="AG156" s="250"/>
      <c r="AH156" s="251"/>
      <c r="AI156" s="251"/>
      <c r="AJ156" s="252"/>
      <c r="AK156" s="235"/>
      <c r="AL156" s="253"/>
      <c r="AM156" s="273" t="s">
        <v>1018</v>
      </c>
      <c r="AN156" s="186"/>
      <c r="AO156" s="276"/>
      <c r="AP156" s="233"/>
      <c r="AQ156" s="176"/>
    </row>
    <row r="157" spans="1:43" s="54" customFormat="1" ht="24.75" thickBot="1">
      <c r="A157" s="85"/>
      <c r="B157" s="648"/>
      <c r="C157" s="221" t="s">
        <v>758</v>
      </c>
      <c r="D157" s="696"/>
      <c r="E157" s="305" t="s">
        <v>820</v>
      </c>
      <c r="F157" s="273" t="s">
        <v>1013</v>
      </c>
      <c r="G157" s="305" t="s">
        <v>726</v>
      </c>
      <c r="H157" s="205"/>
      <c r="I157" s="279" t="s">
        <v>704</v>
      </c>
      <c r="J157" s="338" t="str">
        <f t="shared" si="17"/>
        <v>AP_SPC다VW07</v>
      </c>
      <c r="K157" s="205" t="s">
        <v>1024</v>
      </c>
      <c r="L157" s="242"/>
      <c r="M157" s="254"/>
      <c r="N157" s="254"/>
      <c r="O157" s="254"/>
      <c r="P157" s="242"/>
      <c r="Q157" s="179"/>
      <c r="R157" s="244"/>
      <c r="S157" s="250"/>
      <c r="T157" s="250"/>
      <c r="U157" s="250"/>
      <c r="V157" s="251"/>
      <c r="W157" s="250"/>
      <c r="X157" s="250"/>
      <c r="Y157" s="250"/>
      <c r="Z157" s="251"/>
      <c r="AA157" s="250"/>
      <c r="AB157" s="250"/>
      <c r="AC157" s="250"/>
      <c r="AD157" s="251"/>
      <c r="AE157" s="250"/>
      <c r="AF157" s="250"/>
      <c r="AG157" s="250"/>
      <c r="AH157" s="251"/>
      <c r="AI157" s="251"/>
      <c r="AJ157" s="252"/>
      <c r="AK157" s="235"/>
      <c r="AL157" s="253"/>
      <c r="AM157" s="205" t="s">
        <v>1019</v>
      </c>
      <c r="AN157" s="186"/>
      <c r="AO157" s="276" t="s">
        <v>685</v>
      </c>
      <c r="AP157" s="233" t="s">
        <v>900</v>
      </c>
      <c r="AQ157" s="176"/>
    </row>
    <row r="158" spans="1:43" s="54" customFormat="1" ht="24.75" thickBot="1">
      <c r="A158" s="85"/>
      <c r="B158" s="648"/>
      <c r="C158" s="221" t="s">
        <v>758</v>
      </c>
      <c r="D158" s="696"/>
      <c r="E158" s="305" t="s">
        <v>820</v>
      </c>
      <c r="F158" s="273"/>
      <c r="G158" s="305" t="s">
        <v>726</v>
      </c>
      <c r="H158" s="205" t="s">
        <v>1014</v>
      </c>
      <c r="I158" s="279" t="s">
        <v>705</v>
      </c>
      <c r="J158" s="338" t="str">
        <f t="shared" si="17"/>
        <v>AP_SPC다VW08</v>
      </c>
      <c r="K158" s="205" t="s">
        <v>1025</v>
      </c>
      <c r="L158" s="242"/>
      <c r="M158" s="254"/>
      <c r="N158" s="254"/>
      <c r="O158" s="254"/>
      <c r="P158" s="242"/>
      <c r="Q158" s="179"/>
      <c r="R158" s="244"/>
      <c r="S158" s="250"/>
      <c r="T158" s="250"/>
      <c r="U158" s="250"/>
      <c r="V158" s="251"/>
      <c r="W158" s="250"/>
      <c r="X158" s="250"/>
      <c r="Y158" s="250"/>
      <c r="Z158" s="251"/>
      <c r="AA158" s="250"/>
      <c r="AB158" s="250"/>
      <c r="AC158" s="250"/>
      <c r="AD158" s="251"/>
      <c r="AE158" s="250"/>
      <c r="AF158" s="250"/>
      <c r="AG158" s="250"/>
      <c r="AH158" s="251"/>
      <c r="AI158" s="251"/>
      <c r="AJ158" s="252"/>
      <c r="AK158" s="235"/>
      <c r="AL158" s="253"/>
      <c r="AM158" s="205" t="s">
        <v>1020</v>
      </c>
      <c r="AN158" s="186"/>
      <c r="AO158" s="276" t="s">
        <v>685</v>
      </c>
      <c r="AP158" s="233" t="s">
        <v>900</v>
      </c>
      <c r="AQ158" s="176"/>
    </row>
    <row r="159" spans="1:43" s="54" customFormat="1" ht="24.75" thickBot="1">
      <c r="A159" s="85"/>
      <c r="B159" s="648"/>
      <c r="C159" s="221" t="s">
        <v>758</v>
      </c>
      <c r="D159" s="696"/>
      <c r="E159" s="305" t="s">
        <v>820</v>
      </c>
      <c r="F159" s="273"/>
      <c r="G159" s="305" t="s">
        <v>726</v>
      </c>
      <c r="H159" s="205" t="s">
        <v>1015</v>
      </c>
      <c r="I159" s="279" t="s">
        <v>706</v>
      </c>
      <c r="J159" s="338" t="str">
        <f t="shared" si="17"/>
        <v>AP_SPC다VW09</v>
      </c>
      <c r="K159" s="205" t="s">
        <v>1026</v>
      </c>
      <c r="L159" s="242"/>
      <c r="M159" s="254"/>
      <c r="N159" s="254"/>
      <c r="O159" s="254"/>
      <c r="P159" s="242"/>
      <c r="Q159" s="179"/>
      <c r="R159" s="244"/>
      <c r="S159" s="250"/>
      <c r="T159" s="250"/>
      <c r="U159" s="250"/>
      <c r="V159" s="251"/>
      <c r="W159" s="250"/>
      <c r="X159" s="250"/>
      <c r="Y159" s="250"/>
      <c r="Z159" s="251"/>
      <c r="AA159" s="250"/>
      <c r="AB159" s="250"/>
      <c r="AC159" s="250"/>
      <c r="AD159" s="251"/>
      <c r="AE159" s="250"/>
      <c r="AF159" s="250"/>
      <c r="AG159" s="250"/>
      <c r="AH159" s="251"/>
      <c r="AI159" s="251"/>
      <c r="AJ159" s="252"/>
      <c r="AK159" s="235"/>
      <c r="AL159" s="253"/>
      <c r="AM159" s="205" t="s">
        <v>1020</v>
      </c>
      <c r="AN159" s="186"/>
      <c r="AO159" s="276" t="s">
        <v>685</v>
      </c>
      <c r="AP159" s="233" t="s">
        <v>900</v>
      </c>
      <c r="AQ159" s="176"/>
    </row>
    <row r="160" spans="1:43" s="54" customFormat="1" ht="16.5" customHeight="1" thickBot="1">
      <c r="A160" s="85"/>
      <c r="B160" s="648"/>
      <c r="C160" s="221" t="s">
        <v>758</v>
      </c>
      <c r="D160" s="696"/>
      <c r="E160" s="305" t="s">
        <v>820</v>
      </c>
      <c r="F160" s="686" t="s">
        <v>1016</v>
      </c>
      <c r="G160" s="305" t="s">
        <v>726</v>
      </c>
      <c r="H160" s="443"/>
      <c r="I160" s="279" t="s">
        <v>745</v>
      </c>
      <c r="J160" s="338" t="str">
        <f t="shared" si="17"/>
        <v>AP_SPC다VW10</v>
      </c>
      <c r="K160" s="443" t="s">
        <v>634</v>
      </c>
      <c r="L160" s="242"/>
      <c r="M160" s="254"/>
      <c r="N160" s="254"/>
      <c r="O160" s="254"/>
      <c r="P160" s="242"/>
      <c r="Q160" s="179"/>
      <c r="R160" s="244"/>
      <c r="S160" s="250"/>
      <c r="T160" s="250"/>
      <c r="U160" s="250"/>
      <c r="V160" s="251"/>
      <c r="W160" s="250"/>
      <c r="X160" s="250"/>
      <c r="Y160" s="250"/>
      <c r="Z160" s="251"/>
      <c r="AA160" s="250"/>
      <c r="AB160" s="250"/>
      <c r="AC160" s="250"/>
      <c r="AD160" s="251"/>
      <c r="AE160" s="250"/>
      <c r="AF160" s="250"/>
      <c r="AG160" s="250"/>
      <c r="AH160" s="251"/>
      <c r="AI160" s="251"/>
      <c r="AJ160" s="252"/>
      <c r="AK160" s="235"/>
      <c r="AL160" s="253"/>
      <c r="AM160" s="205" t="s">
        <v>475</v>
      </c>
      <c r="AN160" s="186"/>
      <c r="AO160" s="276" t="s">
        <v>685</v>
      </c>
      <c r="AP160" s="233" t="s">
        <v>900</v>
      </c>
      <c r="AQ160" s="176"/>
    </row>
    <row r="161" spans="1:43" s="54" customFormat="1" ht="20.25" customHeight="1" thickBot="1">
      <c r="A161" s="85"/>
      <c r="B161" s="648"/>
      <c r="C161" s="221" t="s">
        <v>758</v>
      </c>
      <c r="D161" s="696"/>
      <c r="E161" s="305" t="s">
        <v>820</v>
      </c>
      <c r="F161" s="687"/>
      <c r="G161" s="305" t="s">
        <v>726</v>
      </c>
      <c r="H161" s="205" t="s">
        <v>638</v>
      </c>
      <c r="I161" s="279" t="s">
        <v>868</v>
      </c>
      <c r="J161" s="338" t="str">
        <f t="shared" si="17"/>
        <v>AP_SPC다VW12</v>
      </c>
      <c r="K161" s="205" t="s">
        <v>638</v>
      </c>
      <c r="L161" s="242"/>
      <c r="M161" s="254"/>
      <c r="N161" s="254"/>
      <c r="O161" s="254"/>
      <c r="P161" s="242"/>
      <c r="Q161" s="179"/>
      <c r="R161" s="244"/>
      <c r="S161" s="250"/>
      <c r="T161" s="250"/>
      <c r="U161" s="250"/>
      <c r="V161" s="251"/>
      <c r="W161" s="250"/>
      <c r="X161" s="250"/>
      <c r="Y161" s="250"/>
      <c r="Z161" s="251"/>
      <c r="AA161" s="250"/>
      <c r="AB161" s="250"/>
      <c r="AC161" s="250"/>
      <c r="AD161" s="251"/>
      <c r="AE161" s="250"/>
      <c r="AF161" s="250"/>
      <c r="AG161" s="250"/>
      <c r="AH161" s="251"/>
      <c r="AI161" s="251"/>
      <c r="AJ161" s="252"/>
      <c r="AK161" s="235"/>
      <c r="AL161" s="253"/>
      <c r="AM161" s="205"/>
      <c r="AN161" s="186"/>
      <c r="AO161" s="276" t="s">
        <v>685</v>
      </c>
      <c r="AP161" s="233" t="s">
        <v>900</v>
      </c>
      <c r="AQ161" s="176"/>
    </row>
    <row r="162" spans="1:43" s="54" customFormat="1" ht="21.75" customHeight="1" thickBot="1">
      <c r="A162" s="85"/>
      <c r="B162" s="648"/>
      <c r="C162" s="221" t="s">
        <v>758</v>
      </c>
      <c r="D162" s="696"/>
      <c r="E162" s="305" t="s">
        <v>716</v>
      </c>
      <c r="F162" s="686" t="s">
        <v>1030</v>
      </c>
      <c r="G162" s="305" t="s">
        <v>726</v>
      </c>
      <c r="H162" s="273"/>
      <c r="I162" s="279" t="s">
        <v>1031</v>
      </c>
      <c r="J162" s="338" t="str">
        <f t="shared" si="17"/>
        <v>AP_SPC다VW13</v>
      </c>
      <c r="K162" s="273" t="s">
        <v>1029</v>
      </c>
      <c r="L162" s="242"/>
      <c r="M162" s="254"/>
      <c r="N162" s="254"/>
      <c r="O162" s="254"/>
      <c r="P162" s="242"/>
      <c r="Q162" s="179"/>
      <c r="R162" s="244"/>
      <c r="S162" s="250"/>
      <c r="T162" s="250"/>
      <c r="U162" s="250"/>
      <c r="V162" s="251"/>
      <c r="W162" s="250"/>
      <c r="X162" s="250"/>
      <c r="Y162" s="250"/>
      <c r="Z162" s="251"/>
      <c r="AA162" s="250"/>
      <c r="AB162" s="250"/>
      <c r="AC162" s="250"/>
      <c r="AD162" s="251"/>
      <c r="AE162" s="250"/>
      <c r="AF162" s="250"/>
      <c r="AG162" s="250"/>
      <c r="AH162" s="251"/>
      <c r="AI162" s="251"/>
      <c r="AJ162" s="252"/>
      <c r="AK162" s="235"/>
      <c r="AL162" s="253"/>
      <c r="AM162" s="273"/>
      <c r="AN162" s="186"/>
      <c r="AO162" s="276"/>
      <c r="AP162" s="233"/>
      <c r="AQ162" s="176"/>
    </row>
    <row r="163" spans="1:43" s="54" customFormat="1" ht="18" customHeight="1" thickBot="1">
      <c r="A163" s="85"/>
      <c r="B163" s="648"/>
      <c r="C163" s="221" t="s">
        <v>758</v>
      </c>
      <c r="D163" s="696"/>
      <c r="E163" s="305" t="s">
        <v>820</v>
      </c>
      <c r="F163" s="687"/>
      <c r="G163" s="305" t="s">
        <v>726</v>
      </c>
      <c r="H163" s="205" t="s">
        <v>671</v>
      </c>
      <c r="I163" s="279" t="s">
        <v>1032</v>
      </c>
      <c r="J163" s="338" t="str">
        <f t="shared" si="17"/>
        <v>AP_SPC다VW14</v>
      </c>
      <c r="K163" s="273" t="s">
        <v>671</v>
      </c>
      <c r="L163" s="242"/>
      <c r="M163" s="254"/>
      <c r="N163" s="254"/>
      <c r="O163" s="254"/>
      <c r="P163" s="242"/>
      <c r="Q163" s="179"/>
      <c r="R163" s="244"/>
      <c r="S163" s="250"/>
      <c r="T163" s="250"/>
      <c r="U163" s="250"/>
      <c r="V163" s="251"/>
      <c r="W163" s="250"/>
      <c r="X163" s="250"/>
      <c r="Y163" s="250"/>
      <c r="Z163" s="251"/>
      <c r="AA163" s="250"/>
      <c r="AB163" s="250"/>
      <c r="AC163" s="250"/>
      <c r="AD163" s="251"/>
      <c r="AE163" s="250"/>
      <c r="AF163" s="250"/>
      <c r="AG163" s="250"/>
      <c r="AH163" s="251"/>
      <c r="AI163" s="251"/>
      <c r="AJ163" s="252"/>
      <c r="AK163" s="235"/>
      <c r="AL163" s="253"/>
      <c r="AM163" s="205"/>
      <c r="AN163" s="186"/>
      <c r="AO163" s="276" t="s">
        <v>685</v>
      </c>
      <c r="AP163" s="233" t="s">
        <v>900</v>
      </c>
      <c r="AQ163" s="232"/>
    </row>
    <row r="164" spans="1:43" s="54" customFormat="1" ht="16.5" customHeight="1" thickBot="1">
      <c r="A164" s="85"/>
      <c r="B164" s="648"/>
      <c r="C164" s="536" t="s">
        <v>758</v>
      </c>
      <c r="D164" s="696"/>
      <c r="E164" s="502" t="s">
        <v>820</v>
      </c>
      <c r="F164" s="664" t="s">
        <v>640</v>
      </c>
      <c r="G164" s="502" t="s">
        <v>736</v>
      </c>
      <c r="H164" s="503"/>
      <c r="I164" s="505" t="s">
        <v>696</v>
      </c>
      <c r="J164" s="506" t="str">
        <f t="shared" si="17"/>
        <v>AP_SPC다IN00</v>
      </c>
      <c r="K164" s="503" t="s">
        <v>640</v>
      </c>
      <c r="L164" s="503"/>
      <c r="M164" s="507"/>
      <c r="N164" s="507"/>
      <c r="O164" s="507"/>
      <c r="P164" s="503"/>
      <c r="Q164" s="508"/>
      <c r="R164" s="508"/>
      <c r="S164" s="509"/>
      <c r="T164" s="509"/>
      <c r="U164" s="509"/>
      <c r="V164" s="510"/>
      <c r="W164" s="509"/>
      <c r="X164" s="509"/>
      <c r="Y164" s="509"/>
      <c r="Z164" s="510"/>
      <c r="AA164" s="509"/>
      <c r="AB164" s="509"/>
      <c r="AC164" s="509"/>
      <c r="AD164" s="510"/>
      <c r="AE164" s="509"/>
      <c r="AF164" s="509"/>
      <c r="AG164" s="509"/>
      <c r="AH164" s="510"/>
      <c r="AI164" s="510"/>
      <c r="AJ164" s="511"/>
      <c r="AK164" s="512"/>
      <c r="AL164" s="513"/>
      <c r="AM164" s="503"/>
      <c r="AN164" s="567"/>
      <c r="AO164" s="515" t="s">
        <v>1044</v>
      </c>
      <c r="AP164" s="516" t="s">
        <v>900</v>
      </c>
      <c r="AQ164" s="232"/>
    </row>
    <row r="165" spans="1:43" s="54" customFormat="1" ht="24" customHeight="1" thickBot="1">
      <c r="A165" s="85"/>
      <c r="B165" s="648"/>
      <c r="C165" s="536" t="s">
        <v>758</v>
      </c>
      <c r="D165" s="696"/>
      <c r="E165" s="502" t="s">
        <v>820</v>
      </c>
      <c r="F165" s="665"/>
      <c r="G165" s="502" t="s">
        <v>736</v>
      </c>
      <c r="H165" s="517" t="s">
        <v>1028</v>
      </c>
      <c r="I165" s="505" t="s">
        <v>694</v>
      </c>
      <c r="J165" s="506" t="str">
        <f t="shared" si="17"/>
        <v>AP_SPC다IN01</v>
      </c>
      <c r="K165" s="503" t="s">
        <v>641</v>
      </c>
      <c r="L165" s="503"/>
      <c r="M165" s="507"/>
      <c r="N165" s="507"/>
      <c r="O165" s="507"/>
      <c r="P165" s="503"/>
      <c r="Q165" s="508"/>
      <c r="R165" s="508"/>
      <c r="S165" s="509"/>
      <c r="T165" s="509"/>
      <c r="U165" s="509"/>
      <c r="V165" s="510"/>
      <c r="W165" s="509"/>
      <c r="X165" s="509"/>
      <c r="Y165" s="509"/>
      <c r="Z165" s="510"/>
      <c r="AA165" s="509"/>
      <c r="AB165" s="509"/>
      <c r="AC165" s="509"/>
      <c r="AD165" s="510"/>
      <c r="AE165" s="509"/>
      <c r="AF165" s="509"/>
      <c r="AG165" s="509"/>
      <c r="AH165" s="510"/>
      <c r="AI165" s="510"/>
      <c r="AJ165" s="511"/>
      <c r="AK165" s="512"/>
      <c r="AL165" s="513"/>
      <c r="AM165" s="503"/>
      <c r="AN165" s="567"/>
      <c r="AO165" s="515" t="s">
        <v>1044</v>
      </c>
      <c r="AP165" s="516" t="s">
        <v>900</v>
      </c>
      <c r="AQ165" s="232"/>
    </row>
    <row r="166" spans="1:43" s="54" customFormat="1" ht="21" customHeight="1" thickBot="1">
      <c r="A166" s="85"/>
      <c r="B166" s="652"/>
      <c r="C166" s="536" t="s">
        <v>758</v>
      </c>
      <c r="D166" s="696"/>
      <c r="E166" s="502" t="s">
        <v>820</v>
      </c>
      <c r="F166" s="503" t="s">
        <v>642</v>
      </c>
      <c r="G166" s="504" t="s">
        <v>730</v>
      </c>
      <c r="H166" s="503"/>
      <c r="I166" s="505" t="s">
        <v>696</v>
      </c>
      <c r="J166" s="506" t="str">
        <f t="shared" si="17"/>
        <v>AP_SPC다UP00</v>
      </c>
      <c r="K166" s="503" t="s">
        <v>643</v>
      </c>
      <c r="L166" s="503"/>
      <c r="M166" s="507"/>
      <c r="N166" s="507"/>
      <c r="O166" s="507"/>
      <c r="P166" s="503"/>
      <c r="Q166" s="508"/>
      <c r="R166" s="508"/>
      <c r="S166" s="509"/>
      <c r="T166" s="509"/>
      <c r="U166" s="509"/>
      <c r="V166" s="510"/>
      <c r="W166" s="509"/>
      <c r="X166" s="509"/>
      <c r="Y166" s="509"/>
      <c r="Z166" s="510"/>
      <c r="AA166" s="509"/>
      <c r="AB166" s="509"/>
      <c r="AC166" s="509"/>
      <c r="AD166" s="510"/>
      <c r="AE166" s="509"/>
      <c r="AF166" s="509"/>
      <c r="AG166" s="509"/>
      <c r="AH166" s="510"/>
      <c r="AI166" s="510"/>
      <c r="AJ166" s="511"/>
      <c r="AK166" s="512"/>
      <c r="AL166" s="513"/>
      <c r="AM166" s="503"/>
      <c r="AN166" s="567"/>
      <c r="AO166" s="515" t="s">
        <v>1044</v>
      </c>
      <c r="AP166" s="516" t="s">
        <v>900</v>
      </c>
      <c r="AQ166" s="232"/>
    </row>
    <row r="167" spans="1:43" s="54" customFormat="1" ht="19.5" customHeight="1" thickBot="1">
      <c r="A167" s="85"/>
      <c r="B167" s="647" t="s">
        <v>708</v>
      </c>
      <c r="C167" s="633" t="s">
        <v>759</v>
      </c>
      <c r="D167" s="647" t="s">
        <v>405</v>
      </c>
      <c r="E167" s="603" t="s">
        <v>719</v>
      </c>
      <c r="F167" s="604" t="s">
        <v>649</v>
      </c>
      <c r="G167" s="605" t="s">
        <v>723</v>
      </c>
      <c r="H167" s="604"/>
      <c r="I167" s="606" t="s">
        <v>744</v>
      </c>
      <c r="J167" s="607" t="str">
        <f t="shared" si="17"/>
        <v>AP_FCT가LS00</v>
      </c>
      <c r="K167" s="608" t="s">
        <v>648</v>
      </c>
      <c r="L167" s="608"/>
      <c r="M167" s="609"/>
      <c r="N167" s="610"/>
      <c r="O167" s="609"/>
      <c r="P167" s="604"/>
      <c r="Q167" s="609"/>
      <c r="R167" s="609"/>
      <c r="S167" s="611"/>
      <c r="T167" s="611"/>
      <c r="U167" s="611"/>
      <c r="V167" s="612"/>
      <c r="W167" s="611"/>
      <c r="X167" s="611"/>
      <c r="Y167" s="611"/>
      <c r="Z167" s="612"/>
      <c r="AA167" s="611"/>
      <c r="AB167" s="611"/>
      <c r="AC167" s="611"/>
      <c r="AD167" s="612"/>
      <c r="AE167" s="611"/>
      <c r="AF167" s="611"/>
      <c r="AG167" s="611"/>
      <c r="AH167" s="612"/>
      <c r="AI167" s="612"/>
      <c r="AJ167" s="612"/>
      <c r="AK167" s="604"/>
      <c r="AL167" s="613"/>
      <c r="AM167" s="604"/>
      <c r="AN167" s="614"/>
      <c r="AO167" s="615" t="s">
        <v>685</v>
      </c>
      <c r="AP167" s="616" t="s">
        <v>901</v>
      </c>
      <c r="AQ167" s="170"/>
    </row>
    <row r="168" spans="1:43" s="54" customFormat="1" ht="22.5" customHeight="1" thickBot="1">
      <c r="A168" s="85"/>
      <c r="B168" s="648"/>
      <c r="C168" s="633" t="s">
        <v>759</v>
      </c>
      <c r="D168" s="648"/>
      <c r="E168" s="603" t="s">
        <v>719</v>
      </c>
      <c r="F168" s="645" t="s">
        <v>650</v>
      </c>
      <c r="G168" s="603" t="s">
        <v>737</v>
      </c>
      <c r="H168" s="617" t="s">
        <v>1121</v>
      </c>
      <c r="I168" s="618" t="s">
        <v>696</v>
      </c>
      <c r="J168" s="607" t="str">
        <f t="shared" si="17"/>
        <v>AP_FCT가VW00</v>
      </c>
      <c r="K168" s="617" t="s">
        <v>1121</v>
      </c>
      <c r="L168" s="608"/>
      <c r="M168" s="609"/>
      <c r="N168" s="610"/>
      <c r="O168" s="609"/>
      <c r="P168" s="604"/>
      <c r="Q168" s="609"/>
      <c r="R168" s="609"/>
      <c r="S168" s="611"/>
      <c r="T168" s="611"/>
      <c r="U168" s="611"/>
      <c r="V168" s="612"/>
      <c r="W168" s="611"/>
      <c r="X168" s="611"/>
      <c r="Y168" s="611"/>
      <c r="Z168" s="612"/>
      <c r="AA168" s="611"/>
      <c r="AB168" s="611"/>
      <c r="AC168" s="611"/>
      <c r="AD168" s="612"/>
      <c r="AE168" s="611"/>
      <c r="AF168" s="611"/>
      <c r="AG168" s="611"/>
      <c r="AH168" s="612"/>
      <c r="AI168" s="612"/>
      <c r="AJ168" s="612"/>
      <c r="AK168" s="604"/>
      <c r="AL168" s="613"/>
      <c r="AM168" s="604"/>
      <c r="AN168" s="614"/>
      <c r="AO168" s="615" t="s">
        <v>685</v>
      </c>
      <c r="AP168" s="616" t="s">
        <v>901</v>
      </c>
      <c r="AQ168" s="170"/>
    </row>
    <row r="169" spans="1:43" s="54" customFormat="1" ht="22.5" customHeight="1" thickBot="1">
      <c r="A169" s="85"/>
      <c r="B169" s="648"/>
      <c r="C169" s="633" t="s">
        <v>759</v>
      </c>
      <c r="D169" s="648"/>
      <c r="E169" s="603" t="s">
        <v>719</v>
      </c>
      <c r="F169" s="646"/>
      <c r="G169" s="603" t="s">
        <v>1122</v>
      </c>
      <c r="H169" s="617" t="s">
        <v>1123</v>
      </c>
      <c r="I169" s="618" t="s">
        <v>1124</v>
      </c>
      <c r="J169" s="607" t="str">
        <f t="shared" si="17"/>
        <v>AP_FCT가VW01</v>
      </c>
      <c r="K169" s="617" t="s">
        <v>1123</v>
      </c>
      <c r="L169" s="608"/>
      <c r="M169" s="609"/>
      <c r="N169" s="610"/>
      <c r="O169" s="609"/>
      <c r="P169" s="604"/>
      <c r="Q169" s="609"/>
      <c r="R169" s="609"/>
      <c r="S169" s="611"/>
      <c r="T169" s="611"/>
      <c r="U169" s="611"/>
      <c r="V169" s="612"/>
      <c r="W169" s="611"/>
      <c r="X169" s="611"/>
      <c r="Y169" s="611"/>
      <c r="Z169" s="612"/>
      <c r="AA169" s="611"/>
      <c r="AB169" s="611"/>
      <c r="AC169" s="611"/>
      <c r="AD169" s="612"/>
      <c r="AE169" s="611"/>
      <c r="AF169" s="611"/>
      <c r="AG169" s="611"/>
      <c r="AH169" s="612"/>
      <c r="AI169" s="612"/>
      <c r="AJ169" s="612"/>
      <c r="AK169" s="604"/>
      <c r="AL169" s="613"/>
      <c r="AM169" s="604"/>
      <c r="AN169" s="614"/>
      <c r="AO169" s="615" t="s">
        <v>685</v>
      </c>
      <c r="AP169" s="616" t="s">
        <v>901</v>
      </c>
      <c r="AQ169" s="170"/>
    </row>
    <row r="170" spans="1:43" s="54" customFormat="1" ht="22.5" customHeight="1" thickBot="1">
      <c r="A170" s="85"/>
      <c r="B170" s="648"/>
      <c r="C170" s="633" t="s">
        <v>759</v>
      </c>
      <c r="D170" s="648"/>
      <c r="E170" s="603" t="s">
        <v>719</v>
      </c>
      <c r="F170" s="646"/>
      <c r="G170" s="603" t="s">
        <v>1122</v>
      </c>
      <c r="H170" s="617" t="s">
        <v>1128</v>
      </c>
      <c r="I170" s="618" t="s">
        <v>1129</v>
      </c>
      <c r="J170" s="607" t="str">
        <f t="shared" si="17"/>
        <v>AP_FCT가VW02</v>
      </c>
      <c r="K170" s="604" t="s">
        <v>639</v>
      </c>
      <c r="L170" s="608"/>
      <c r="M170" s="609"/>
      <c r="N170" s="610"/>
      <c r="O170" s="609"/>
      <c r="P170" s="604"/>
      <c r="Q170" s="609"/>
      <c r="R170" s="609"/>
      <c r="S170" s="611"/>
      <c r="T170" s="611"/>
      <c r="U170" s="611"/>
      <c r="V170" s="612"/>
      <c r="W170" s="611"/>
      <c r="X170" s="611"/>
      <c r="Y170" s="611"/>
      <c r="Z170" s="612"/>
      <c r="AA170" s="611"/>
      <c r="AB170" s="611"/>
      <c r="AC170" s="611"/>
      <c r="AD170" s="612"/>
      <c r="AE170" s="611"/>
      <c r="AF170" s="611"/>
      <c r="AG170" s="611"/>
      <c r="AH170" s="612"/>
      <c r="AI170" s="612"/>
      <c r="AJ170" s="612"/>
      <c r="AK170" s="604"/>
      <c r="AL170" s="613"/>
      <c r="AM170" s="604"/>
      <c r="AN170" s="614"/>
      <c r="AO170" s="615"/>
      <c r="AP170" s="616"/>
      <c r="AQ170" s="170"/>
    </row>
    <row r="171" spans="1:43" s="54" customFormat="1" ht="19.5" customHeight="1" thickBot="1">
      <c r="A171" s="85"/>
      <c r="B171" s="648"/>
      <c r="C171" s="633" t="s">
        <v>759</v>
      </c>
      <c r="D171" s="648"/>
      <c r="E171" s="603" t="s">
        <v>719</v>
      </c>
      <c r="F171" s="646"/>
      <c r="G171" s="603" t="s">
        <v>737</v>
      </c>
      <c r="H171" s="604" t="s">
        <v>1130</v>
      </c>
      <c r="I171" s="606" t="s">
        <v>1125</v>
      </c>
      <c r="J171" s="607" t="str">
        <f t="shared" si="17"/>
        <v>AP_FCT가VW03</v>
      </c>
      <c r="K171" s="604" t="s">
        <v>1131</v>
      </c>
      <c r="L171" s="608"/>
      <c r="M171" s="609"/>
      <c r="N171" s="610"/>
      <c r="O171" s="609"/>
      <c r="P171" s="604"/>
      <c r="Q171" s="609"/>
      <c r="R171" s="609"/>
      <c r="S171" s="611"/>
      <c r="T171" s="611"/>
      <c r="U171" s="611"/>
      <c r="V171" s="612"/>
      <c r="W171" s="611"/>
      <c r="X171" s="611"/>
      <c r="Y171" s="611"/>
      <c r="Z171" s="612"/>
      <c r="AA171" s="611"/>
      <c r="AB171" s="611"/>
      <c r="AC171" s="611"/>
      <c r="AD171" s="612"/>
      <c r="AE171" s="611"/>
      <c r="AF171" s="611"/>
      <c r="AG171" s="611"/>
      <c r="AH171" s="612"/>
      <c r="AI171" s="612"/>
      <c r="AJ171" s="612"/>
      <c r="AK171" s="604"/>
      <c r="AL171" s="613"/>
      <c r="AM171" s="604"/>
      <c r="AN171" s="622"/>
      <c r="AO171" s="615" t="s">
        <v>687</v>
      </c>
      <c r="AP171" s="616" t="s">
        <v>901</v>
      </c>
      <c r="AQ171" s="170"/>
    </row>
    <row r="172" spans="1:43" s="54" customFormat="1" ht="19.5" customHeight="1" thickBot="1">
      <c r="A172" s="85"/>
      <c r="B172" s="648"/>
      <c r="C172" s="441" t="s">
        <v>759</v>
      </c>
      <c r="D172" s="648"/>
      <c r="E172" s="415" t="s">
        <v>719</v>
      </c>
      <c r="F172" s="778"/>
      <c r="G172" s="415" t="s">
        <v>737</v>
      </c>
      <c r="H172" s="545" t="s">
        <v>1127</v>
      </c>
      <c r="I172" s="427" t="s">
        <v>1126</v>
      </c>
      <c r="J172" s="417" t="str">
        <f t="shared" si="17"/>
        <v>AP_FCT가VW04</v>
      </c>
      <c r="K172" s="545" t="s">
        <v>1127</v>
      </c>
      <c r="L172" s="546"/>
      <c r="M172" s="547"/>
      <c r="N172" s="548"/>
      <c r="O172" s="547"/>
      <c r="P172" s="545"/>
      <c r="Q172" s="547"/>
      <c r="R172" s="547"/>
      <c r="S172" s="549"/>
      <c r="T172" s="549"/>
      <c r="U172" s="549"/>
      <c r="V172" s="550"/>
      <c r="W172" s="549"/>
      <c r="X172" s="549"/>
      <c r="Y172" s="549"/>
      <c r="Z172" s="550"/>
      <c r="AA172" s="549"/>
      <c r="AB172" s="549"/>
      <c r="AC172" s="549"/>
      <c r="AD172" s="550"/>
      <c r="AE172" s="549"/>
      <c r="AF172" s="549"/>
      <c r="AG172" s="549"/>
      <c r="AH172" s="550"/>
      <c r="AI172" s="550"/>
      <c r="AJ172" s="550"/>
      <c r="AK172" s="545"/>
      <c r="AL172" s="553"/>
      <c r="AM172" s="545"/>
      <c r="AN172" s="435"/>
      <c r="AO172" s="428" t="s">
        <v>687</v>
      </c>
      <c r="AP172" s="429" t="s">
        <v>901</v>
      </c>
      <c r="AQ172" s="170"/>
    </row>
    <row r="173" spans="1:43" s="54" customFormat="1" ht="19.5" customHeight="1" thickBot="1">
      <c r="A173" s="85"/>
      <c r="B173" s="648"/>
      <c r="C173" s="633" t="s">
        <v>759</v>
      </c>
      <c r="D173" s="648"/>
      <c r="E173" s="603" t="s">
        <v>719</v>
      </c>
      <c r="F173" s="645" t="s">
        <v>479</v>
      </c>
      <c r="G173" s="603" t="s">
        <v>738</v>
      </c>
      <c r="H173" s="604"/>
      <c r="I173" s="606" t="s">
        <v>700</v>
      </c>
      <c r="J173" s="607" t="str">
        <f t="shared" si="17"/>
        <v>AP_FCT가IN00</v>
      </c>
      <c r="K173" s="604" t="s">
        <v>479</v>
      </c>
      <c r="L173" s="608"/>
      <c r="M173" s="609"/>
      <c r="N173" s="610"/>
      <c r="O173" s="609"/>
      <c r="P173" s="604"/>
      <c r="Q173" s="609"/>
      <c r="R173" s="609"/>
      <c r="S173" s="611"/>
      <c r="T173" s="611"/>
      <c r="U173" s="611"/>
      <c r="V173" s="612"/>
      <c r="W173" s="611"/>
      <c r="X173" s="611"/>
      <c r="Y173" s="611"/>
      <c r="Z173" s="612"/>
      <c r="AA173" s="611"/>
      <c r="AB173" s="611"/>
      <c r="AC173" s="611"/>
      <c r="AD173" s="612"/>
      <c r="AE173" s="611"/>
      <c r="AF173" s="611"/>
      <c r="AG173" s="611"/>
      <c r="AH173" s="612"/>
      <c r="AI173" s="612"/>
      <c r="AJ173" s="612"/>
      <c r="AK173" s="604"/>
      <c r="AL173" s="613"/>
      <c r="AM173" s="604"/>
      <c r="AN173" s="622"/>
      <c r="AO173" s="615" t="s">
        <v>687</v>
      </c>
      <c r="AP173" s="616" t="s">
        <v>901</v>
      </c>
      <c r="AQ173" s="170"/>
    </row>
    <row r="174" spans="1:43" s="54" customFormat="1" ht="19.5" customHeight="1" thickBot="1">
      <c r="A174" s="85"/>
      <c r="B174" s="648"/>
      <c r="C174" s="633" t="s">
        <v>759</v>
      </c>
      <c r="D174" s="648"/>
      <c r="E174" s="603" t="s">
        <v>719</v>
      </c>
      <c r="F174" s="646"/>
      <c r="G174" s="603" t="s">
        <v>738</v>
      </c>
      <c r="H174" s="623" t="s">
        <v>651</v>
      </c>
      <c r="I174" s="606" t="s">
        <v>707</v>
      </c>
      <c r="J174" s="607" t="str">
        <f t="shared" ref="J174" si="18" xml:space="preserve"> "AP_" &amp; C174 &amp; E174 &amp; G174 &amp; I174</f>
        <v>AP_FCT가IN01</v>
      </c>
      <c r="K174" s="623" t="s">
        <v>651</v>
      </c>
      <c r="L174" s="608"/>
      <c r="M174" s="609"/>
      <c r="N174" s="610"/>
      <c r="O174" s="609"/>
      <c r="P174" s="604"/>
      <c r="Q174" s="609"/>
      <c r="R174" s="609"/>
      <c r="S174" s="611"/>
      <c r="T174" s="611"/>
      <c r="U174" s="611"/>
      <c r="V174" s="612"/>
      <c r="W174" s="611"/>
      <c r="X174" s="611"/>
      <c r="Y174" s="611"/>
      <c r="Z174" s="612"/>
      <c r="AA174" s="611"/>
      <c r="AB174" s="611"/>
      <c r="AC174" s="611"/>
      <c r="AD174" s="612"/>
      <c r="AE174" s="611"/>
      <c r="AF174" s="611"/>
      <c r="AG174" s="611"/>
      <c r="AH174" s="612"/>
      <c r="AI174" s="612"/>
      <c r="AJ174" s="612"/>
      <c r="AK174" s="604"/>
      <c r="AL174" s="613"/>
      <c r="AM174" s="604"/>
      <c r="AN174" s="622"/>
      <c r="AO174" s="615"/>
      <c r="AP174" s="616"/>
      <c r="AQ174" s="170"/>
    </row>
    <row r="175" spans="1:43" s="54" customFormat="1" ht="19.5" customHeight="1" thickBot="1">
      <c r="A175" s="85"/>
      <c r="B175" s="648"/>
      <c r="C175" s="633" t="s">
        <v>759</v>
      </c>
      <c r="D175" s="648"/>
      <c r="E175" s="603" t="s">
        <v>719</v>
      </c>
      <c r="F175" s="604" t="s">
        <v>480</v>
      </c>
      <c r="G175" s="605" t="s">
        <v>725</v>
      </c>
      <c r="H175" s="604"/>
      <c r="I175" s="606" t="s">
        <v>696</v>
      </c>
      <c r="J175" s="607" t="str">
        <f t="shared" si="17"/>
        <v>AP_FCT가UP00</v>
      </c>
      <c r="K175" s="604" t="s">
        <v>480</v>
      </c>
      <c r="L175" s="608"/>
      <c r="M175" s="609"/>
      <c r="N175" s="610"/>
      <c r="O175" s="609"/>
      <c r="P175" s="604"/>
      <c r="Q175" s="609"/>
      <c r="R175" s="609"/>
      <c r="S175" s="611"/>
      <c r="T175" s="611"/>
      <c r="U175" s="611"/>
      <c r="V175" s="612"/>
      <c r="W175" s="611"/>
      <c r="X175" s="611"/>
      <c r="Y175" s="611"/>
      <c r="Z175" s="612"/>
      <c r="AA175" s="611"/>
      <c r="AB175" s="611"/>
      <c r="AC175" s="611"/>
      <c r="AD175" s="612"/>
      <c r="AE175" s="611"/>
      <c r="AF175" s="611"/>
      <c r="AG175" s="611"/>
      <c r="AH175" s="612"/>
      <c r="AI175" s="612"/>
      <c r="AJ175" s="612"/>
      <c r="AK175" s="604"/>
      <c r="AL175" s="613"/>
      <c r="AM175" s="604"/>
      <c r="AN175" s="622"/>
      <c r="AO175" s="615" t="s">
        <v>687</v>
      </c>
      <c r="AP175" s="616" t="s">
        <v>901</v>
      </c>
      <c r="AQ175" s="170"/>
    </row>
    <row r="176" spans="1:43" s="54" customFormat="1" ht="19.5" customHeight="1" thickBot="1">
      <c r="A176" s="85"/>
      <c r="B176" s="648"/>
      <c r="C176" s="633" t="s">
        <v>759</v>
      </c>
      <c r="D176" s="647" t="s">
        <v>450</v>
      </c>
      <c r="E176" s="603" t="s">
        <v>717</v>
      </c>
      <c r="F176" s="604" t="s">
        <v>482</v>
      </c>
      <c r="G176" s="605" t="s">
        <v>723</v>
      </c>
      <c r="H176" s="604"/>
      <c r="I176" s="606" t="s">
        <v>696</v>
      </c>
      <c r="J176" s="607" t="str">
        <f t="shared" si="17"/>
        <v>AP_FCT나LS00</v>
      </c>
      <c r="K176" s="604" t="s">
        <v>482</v>
      </c>
      <c r="L176" s="608"/>
      <c r="M176" s="609"/>
      <c r="N176" s="610"/>
      <c r="O176" s="609"/>
      <c r="P176" s="604"/>
      <c r="Q176" s="609"/>
      <c r="R176" s="609"/>
      <c r="S176" s="611"/>
      <c r="T176" s="611"/>
      <c r="U176" s="611"/>
      <c r="V176" s="612"/>
      <c r="W176" s="611"/>
      <c r="X176" s="611"/>
      <c r="Y176" s="611"/>
      <c r="Z176" s="612"/>
      <c r="AA176" s="611"/>
      <c r="AB176" s="611"/>
      <c r="AC176" s="611"/>
      <c r="AD176" s="612"/>
      <c r="AE176" s="611"/>
      <c r="AF176" s="611"/>
      <c r="AG176" s="611"/>
      <c r="AH176" s="612"/>
      <c r="AI176" s="612"/>
      <c r="AJ176" s="612"/>
      <c r="AK176" s="604"/>
      <c r="AL176" s="613"/>
      <c r="AM176" s="604"/>
      <c r="AN176" s="614"/>
      <c r="AO176" s="615" t="s">
        <v>685</v>
      </c>
      <c r="AP176" s="616" t="s">
        <v>901</v>
      </c>
      <c r="AQ176" s="170"/>
    </row>
    <row r="177" spans="1:43" s="54" customFormat="1" ht="60.75" thickBot="1">
      <c r="A177" s="85"/>
      <c r="B177" s="648"/>
      <c r="C177" s="441" t="s">
        <v>759</v>
      </c>
      <c r="D177" s="648"/>
      <c r="E177" s="415" t="s">
        <v>717</v>
      </c>
      <c r="F177" s="781" t="s">
        <v>656</v>
      </c>
      <c r="G177" s="603" t="s">
        <v>727</v>
      </c>
      <c r="H177" s="617"/>
      <c r="I177" s="618" t="s">
        <v>696</v>
      </c>
      <c r="J177" s="607" t="str">
        <f t="shared" si="17"/>
        <v>AP_FCT나VW00</v>
      </c>
      <c r="K177" s="775" t="s">
        <v>657</v>
      </c>
      <c r="L177" s="608"/>
      <c r="M177" s="609"/>
      <c r="N177" s="610"/>
      <c r="O177" s="609"/>
      <c r="P177" s="604"/>
      <c r="Q177" s="609"/>
      <c r="R177" s="609"/>
      <c r="S177" s="611"/>
      <c r="T177" s="611"/>
      <c r="U177" s="611"/>
      <c r="V177" s="612"/>
      <c r="W177" s="611"/>
      <c r="X177" s="611"/>
      <c r="Y177" s="611"/>
      <c r="Z177" s="612"/>
      <c r="AA177" s="611"/>
      <c r="AB177" s="611"/>
      <c r="AC177" s="611"/>
      <c r="AD177" s="612"/>
      <c r="AE177" s="611"/>
      <c r="AF177" s="611"/>
      <c r="AG177" s="611"/>
      <c r="AH177" s="612"/>
      <c r="AI177" s="612"/>
      <c r="AJ177" s="612"/>
      <c r="AK177" s="604"/>
      <c r="AL177" s="613"/>
      <c r="AM177" s="604" t="s">
        <v>692</v>
      </c>
      <c r="AN177" s="614"/>
      <c r="AO177" s="615" t="s">
        <v>685</v>
      </c>
      <c r="AP177" s="616" t="s">
        <v>901</v>
      </c>
      <c r="AQ177" s="170"/>
    </row>
    <row r="178" spans="1:43" s="54" customFormat="1" ht="23.25" customHeight="1" thickBot="1">
      <c r="A178" s="85"/>
      <c r="B178" s="648"/>
      <c r="C178" s="441" t="s">
        <v>759</v>
      </c>
      <c r="D178" s="648"/>
      <c r="E178" s="415" t="s">
        <v>715</v>
      </c>
      <c r="F178" s="782"/>
      <c r="G178" s="603" t="s">
        <v>726</v>
      </c>
      <c r="H178" s="617" t="s">
        <v>1180</v>
      </c>
      <c r="I178" s="618" t="s">
        <v>1182</v>
      </c>
      <c r="J178" s="607" t="str">
        <f t="shared" si="17"/>
        <v>AP_FCT나VW01</v>
      </c>
      <c r="K178" s="617" t="s">
        <v>1180</v>
      </c>
      <c r="L178" s="608"/>
      <c r="M178" s="609"/>
      <c r="N178" s="610"/>
      <c r="O178" s="609"/>
      <c r="P178" s="604"/>
      <c r="Q178" s="609"/>
      <c r="R178" s="609"/>
      <c r="S178" s="611"/>
      <c r="T178" s="611"/>
      <c r="U178" s="611"/>
      <c r="V178" s="612"/>
      <c r="W178" s="611"/>
      <c r="X178" s="611"/>
      <c r="Y178" s="611"/>
      <c r="Z178" s="612"/>
      <c r="AA178" s="611"/>
      <c r="AB178" s="611"/>
      <c r="AC178" s="611"/>
      <c r="AD178" s="612"/>
      <c r="AE178" s="611"/>
      <c r="AF178" s="611"/>
      <c r="AG178" s="611"/>
      <c r="AH178" s="612"/>
      <c r="AI178" s="612"/>
      <c r="AJ178" s="612"/>
      <c r="AK178" s="604"/>
      <c r="AL178" s="613"/>
      <c r="AM178" s="604"/>
      <c r="AN178" s="614"/>
      <c r="AO178" s="615"/>
      <c r="AP178" s="616"/>
      <c r="AQ178" s="170"/>
    </row>
    <row r="179" spans="1:43" s="54" customFormat="1" ht="23.25" customHeight="1" thickBot="1">
      <c r="A179" s="85"/>
      <c r="B179" s="648"/>
      <c r="C179" s="441" t="s">
        <v>759</v>
      </c>
      <c r="D179" s="648"/>
      <c r="E179" s="415" t="s">
        <v>715</v>
      </c>
      <c r="F179" s="782"/>
      <c r="G179" s="603" t="s">
        <v>726</v>
      </c>
      <c r="H179" s="617" t="s">
        <v>1181</v>
      </c>
      <c r="I179" s="618" t="s">
        <v>1183</v>
      </c>
      <c r="J179" s="607" t="str">
        <f t="shared" si="17"/>
        <v>AP_FCT나VW02</v>
      </c>
      <c r="K179" s="617" t="s">
        <v>1181</v>
      </c>
      <c r="L179" s="608"/>
      <c r="M179" s="609"/>
      <c r="N179" s="610"/>
      <c r="O179" s="609"/>
      <c r="P179" s="604"/>
      <c r="Q179" s="609"/>
      <c r="R179" s="609"/>
      <c r="S179" s="611"/>
      <c r="T179" s="611"/>
      <c r="U179" s="611"/>
      <c r="V179" s="612"/>
      <c r="W179" s="611"/>
      <c r="X179" s="611"/>
      <c r="Y179" s="611"/>
      <c r="Z179" s="612"/>
      <c r="AA179" s="611"/>
      <c r="AB179" s="611"/>
      <c r="AC179" s="611"/>
      <c r="AD179" s="612"/>
      <c r="AE179" s="611"/>
      <c r="AF179" s="611"/>
      <c r="AG179" s="611"/>
      <c r="AH179" s="612"/>
      <c r="AI179" s="612"/>
      <c r="AJ179" s="612"/>
      <c r="AK179" s="604"/>
      <c r="AL179" s="613"/>
      <c r="AM179" s="604"/>
      <c r="AN179" s="614"/>
      <c r="AO179" s="615"/>
      <c r="AP179" s="616"/>
      <c r="AQ179" s="170"/>
    </row>
    <row r="180" spans="1:43" s="54" customFormat="1" ht="23.25" customHeight="1" thickBot="1">
      <c r="A180" s="85"/>
      <c r="B180" s="648"/>
      <c r="C180" s="441" t="s">
        <v>759</v>
      </c>
      <c r="D180" s="648"/>
      <c r="E180" s="415" t="s">
        <v>715</v>
      </c>
      <c r="F180" s="782"/>
      <c r="G180" s="415" t="s">
        <v>726</v>
      </c>
      <c r="H180" s="636" t="s">
        <v>1184</v>
      </c>
      <c r="I180" s="416" t="s">
        <v>699</v>
      </c>
      <c r="J180" s="417" t="str">
        <f t="shared" ref="J180" si="19" xml:space="preserve"> "AP_" &amp; C180 &amp; E180 &amp; G180 &amp; I180</f>
        <v>AP_FCT나VW03</v>
      </c>
      <c r="K180" s="636" t="s">
        <v>1184</v>
      </c>
      <c r="L180" s="546"/>
      <c r="M180" s="547"/>
      <c r="N180" s="548"/>
      <c r="O180" s="547"/>
      <c r="P180" s="545"/>
      <c r="Q180" s="547"/>
      <c r="R180" s="547"/>
      <c r="S180" s="549"/>
      <c r="T180" s="549"/>
      <c r="U180" s="549"/>
      <c r="V180" s="550"/>
      <c r="W180" s="549"/>
      <c r="X180" s="549"/>
      <c r="Y180" s="549"/>
      <c r="Z180" s="550"/>
      <c r="AA180" s="549"/>
      <c r="AB180" s="549"/>
      <c r="AC180" s="549"/>
      <c r="AD180" s="550"/>
      <c r="AE180" s="549"/>
      <c r="AF180" s="549"/>
      <c r="AG180" s="549"/>
      <c r="AH180" s="550"/>
      <c r="AI180" s="550"/>
      <c r="AJ180" s="550"/>
      <c r="AK180" s="545"/>
      <c r="AL180" s="553"/>
      <c r="AM180" s="545"/>
      <c r="AN180" s="619"/>
      <c r="AO180" s="428"/>
      <c r="AP180" s="429"/>
      <c r="AQ180" s="170"/>
    </row>
    <row r="181" spans="1:43" s="54" customFormat="1" ht="19.5" customHeight="1" thickBot="1">
      <c r="A181" s="85"/>
      <c r="B181" s="648"/>
      <c r="C181" s="459" t="s">
        <v>759</v>
      </c>
      <c r="D181" s="648"/>
      <c r="E181" s="445" t="s">
        <v>717</v>
      </c>
      <c r="F181" s="782"/>
      <c r="G181" s="445" t="s">
        <v>727</v>
      </c>
      <c r="H181" s="474" t="s">
        <v>410</v>
      </c>
      <c r="I181" s="461" t="s">
        <v>698</v>
      </c>
      <c r="J181" s="462" t="str">
        <f t="shared" si="17"/>
        <v>AP_FCT나VW02</v>
      </c>
      <c r="K181" s="474" t="s">
        <v>410</v>
      </c>
      <c r="L181" s="471"/>
      <c r="M181" s="473"/>
      <c r="N181" s="776"/>
      <c r="O181" s="473"/>
      <c r="P181" s="474"/>
      <c r="Q181" s="473"/>
      <c r="R181" s="473"/>
      <c r="S181" s="475"/>
      <c r="T181" s="475"/>
      <c r="U181" s="475"/>
      <c r="V181" s="476"/>
      <c r="W181" s="475"/>
      <c r="X181" s="475"/>
      <c r="Y181" s="475"/>
      <c r="Z181" s="476"/>
      <c r="AA181" s="475"/>
      <c r="AB181" s="475"/>
      <c r="AC181" s="475"/>
      <c r="AD181" s="476"/>
      <c r="AE181" s="475"/>
      <c r="AF181" s="475"/>
      <c r="AG181" s="475"/>
      <c r="AH181" s="476"/>
      <c r="AI181" s="476"/>
      <c r="AJ181" s="476"/>
      <c r="AK181" s="474"/>
      <c r="AL181" s="479"/>
      <c r="AM181" s="474"/>
      <c r="AN181" s="777"/>
      <c r="AO181" s="466" t="s">
        <v>687</v>
      </c>
      <c r="AP181" s="467" t="s">
        <v>901</v>
      </c>
      <c r="AQ181" s="170"/>
    </row>
    <row r="182" spans="1:43" s="54" customFormat="1" ht="19.5" customHeight="1" thickBot="1">
      <c r="A182" s="85"/>
      <c r="B182" s="648"/>
      <c r="C182" s="459" t="s">
        <v>759</v>
      </c>
      <c r="D182" s="648"/>
      <c r="E182" s="445" t="s">
        <v>717</v>
      </c>
      <c r="F182" s="783"/>
      <c r="G182" s="445" t="s">
        <v>727</v>
      </c>
      <c r="H182" s="474" t="s">
        <v>416</v>
      </c>
      <c r="I182" s="461" t="s">
        <v>699</v>
      </c>
      <c r="J182" s="462" t="str">
        <f t="shared" si="17"/>
        <v>AP_FCT나VW03</v>
      </c>
      <c r="K182" s="474" t="s">
        <v>416</v>
      </c>
      <c r="L182" s="471"/>
      <c r="M182" s="473"/>
      <c r="N182" s="776"/>
      <c r="O182" s="473"/>
      <c r="P182" s="474"/>
      <c r="Q182" s="473"/>
      <c r="R182" s="473"/>
      <c r="S182" s="475"/>
      <c r="T182" s="475"/>
      <c r="U182" s="475"/>
      <c r="V182" s="476"/>
      <c r="W182" s="475"/>
      <c r="X182" s="475"/>
      <c r="Y182" s="475"/>
      <c r="Z182" s="476"/>
      <c r="AA182" s="475"/>
      <c r="AB182" s="475"/>
      <c r="AC182" s="475"/>
      <c r="AD182" s="476"/>
      <c r="AE182" s="475"/>
      <c r="AF182" s="475"/>
      <c r="AG182" s="475"/>
      <c r="AH182" s="476"/>
      <c r="AI182" s="476"/>
      <c r="AJ182" s="476"/>
      <c r="AK182" s="474"/>
      <c r="AL182" s="479"/>
      <c r="AM182" s="474"/>
      <c r="AN182" s="777"/>
      <c r="AO182" s="466" t="s">
        <v>687</v>
      </c>
      <c r="AP182" s="467" t="s">
        <v>901</v>
      </c>
      <c r="AQ182" s="170"/>
    </row>
    <row r="183" spans="1:43" s="54" customFormat="1" ht="19.5" customHeight="1" thickBot="1">
      <c r="A183" s="85"/>
      <c r="B183" s="648"/>
      <c r="C183" s="633" t="s">
        <v>759</v>
      </c>
      <c r="D183" s="648"/>
      <c r="E183" s="603" t="s">
        <v>717</v>
      </c>
      <c r="F183" s="645" t="s">
        <v>483</v>
      </c>
      <c r="G183" s="603" t="s">
        <v>724</v>
      </c>
      <c r="H183" s="604"/>
      <c r="I183" s="606" t="s">
        <v>696</v>
      </c>
      <c r="J183" s="607" t="str">
        <f t="shared" si="17"/>
        <v>AP_FCT나IN00</v>
      </c>
      <c r="K183" s="604" t="s">
        <v>483</v>
      </c>
      <c r="L183" s="608"/>
      <c r="M183" s="609"/>
      <c r="N183" s="610"/>
      <c r="O183" s="609"/>
      <c r="P183" s="604"/>
      <c r="Q183" s="609"/>
      <c r="R183" s="609"/>
      <c r="S183" s="611"/>
      <c r="T183" s="611"/>
      <c r="U183" s="611"/>
      <c r="V183" s="612"/>
      <c r="W183" s="611"/>
      <c r="X183" s="611"/>
      <c r="Y183" s="611"/>
      <c r="Z183" s="612"/>
      <c r="AA183" s="611"/>
      <c r="AB183" s="611"/>
      <c r="AC183" s="611"/>
      <c r="AD183" s="612"/>
      <c r="AE183" s="611"/>
      <c r="AF183" s="611"/>
      <c r="AG183" s="611"/>
      <c r="AH183" s="612"/>
      <c r="AI183" s="612"/>
      <c r="AJ183" s="612"/>
      <c r="AK183" s="604"/>
      <c r="AL183" s="613"/>
      <c r="AM183" s="604"/>
      <c r="AN183" s="622"/>
      <c r="AO183" s="615" t="s">
        <v>687</v>
      </c>
      <c r="AP183" s="616" t="s">
        <v>901</v>
      </c>
      <c r="AQ183" s="170"/>
    </row>
    <row r="184" spans="1:43" s="54" customFormat="1" ht="19.5" customHeight="1" thickBot="1">
      <c r="A184" s="85"/>
      <c r="B184" s="648"/>
      <c r="C184" s="633" t="s">
        <v>759</v>
      </c>
      <c r="D184" s="648"/>
      <c r="E184" s="603" t="s">
        <v>717</v>
      </c>
      <c r="F184" s="778"/>
      <c r="G184" s="603" t="s">
        <v>724</v>
      </c>
      <c r="H184" s="604" t="s">
        <v>658</v>
      </c>
      <c r="I184" s="779" t="s">
        <v>695</v>
      </c>
      <c r="J184" s="607" t="str">
        <f t="shared" si="17"/>
        <v>AP_FCT나IN01</v>
      </c>
      <c r="K184" s="604" t="s">
        <v>658</v>
      </c>
      <c r="L184" s="608"/>
      <c r="M184" s="609"/>
      <c r="N184" s="610"/>
      <c r="O184" s="609"/>
      <c r="P184" s="604"/>
      <c r="Q184" s="609"/>
      <c r="R184" s="609"/>
      <c r="S184" s="611"/>
      <c r="T184" s="611"/>
      <c r="U184" s="611"/>
      <c r="V184" s="612"/>
      <c r="W184" s="611"/>
      <c r="X184" s="611"/>
      <c r="Y184" s="611"/>
      <c r="Z184" s="612"/>
      <c r="AA184" s="611"/>
      <c r="AB184" s="611"/>
      <c r="AC184" s="611"/>
      <c r="AD184" s="612"/>
      <c r="AE184" s="611"/>
      <c r="AF184" s="611"/>
      <c r="AG184" s="611"/>
      <c r="AH184" s="612"/>
      <c r="AI184" s="612"/>
      <c r="AJ184" s="612"/>
      <c r="AK184" s="604"/>
      <c r="AL184" s="613"/>
      <c r="AM184" s="604"/>
      <c r="AN184" s="780"/>
      <c r="AO184" s="615" t="s">
        <v>18</v>
      </c>
      <c r="AP184" s="616" t="s">
        <v>901</v>
      </c>
      <c r="AQ184" s="170"/>
    </row>
    <row r="185" spans="1:43" s="54" customFormat="1" ht="19.5" customHeight="1" thickBot="1">
      <c r="A185" s="85"/>
      <c r="B185" s="648"/>
      <c r="C185" s="633" t="s">
        <v>759</v>
      </c>
      <c r="D185" s="648"/>
      <c r="E185" s="603" t="s">
        <v>717</v>
      </c>
      <c r="F185" s="604" t="s">
        <v>484</v>
      </c>
      <c r="G185" s="605" t="s">
        <v>730</v>
      </c>
      <c r="H185" s="604"/>
      <c r="I185" s="606" t="s">
        <v>700</v>
      </c>
      <c r="J185" s="607" t="str">
        <f t="shared" si="17"/>
        <v>AP_FCT나UP00</v>
      </c>
      <c r="K185" s="604" t="s">
        <v>484</v>
      </c>
      <c r="L185" s="608"/>
      <c r="M185" s="609"/>
      <c r="N185" s="610"/>
      <c r="O185" s="609"/>
      <c r="P185" s="604"/>
      <c r="Q185" s="609"/>
      <c r="R185" s="609"/>
      <c r="S185" s="611"/>
      <c r="T185" s="611"/>
      <c r="U185" s="611"/>
      <c r="V185" s="612"/>
      <c r="W185" s="611"/>
      <c r="X185" s="611"/>
      <c r="Y185" s="611"/>
      <c r="Z185" s="612"/>
      <c r="AA185" s="611"/>
      <c r="AB185" s="611"/>
      <c r="AC185" s="611"/>
      <c r="AD185" s="612"/>
      <c r="AE185" s="611"/>
      <c r="AF185" s="611"/>
      <c r="AG185" s="611"/>
      <c r="AH185" s="612"/>
      <c r="AI185" s="612"/>
      <c r="AJ185" s="612"/>
      <c r="AK185" s="604"/>
      <c r="AL185" s="613"/>
      <c r="AM185" s="604"/>
      <c r="AN185" s="622"/>
      <c r="AO185" s="615" t="s">
        <v>687</v>
      </c>
      <c r="AP185" s="616" t="s">
        <v>901</v>
      </c>
      <c r="AQ185" s="170"/>
    </row>
    <row r="186" spans="1:43" s="54" customFormat="1" ht="15" hidden="1" customHeight="1" thickBot="1">
      <c r="A186" s="85"/>
      <c r="B186" s="648" t="s">
        <v>655</v>
      </c>
      <c r="C186" s="222"/>
      <c r="D186" s="649" t="s">
        <v>406</v>
      </c>
      <c r="E186" s="278" t="s">
        <v>717</v>
      </c>
      <c r="F186" s="237" t="s">
        <v>485</v>
      </c>
      <c r="G186" s="279"/>
      <c r="H186" s="237"/>
      <c r="I186" s="286"/>
      <c r="J186" s="338" t="str">
        <f t="shared" si="17"/>
        <v>AP_나</v>
      </c>
      <c r="K186" s="240"/>
      <c r="L186" s="236"/>
      <c r="M186" s="179"/>
      <c r="N186" s="249"/>
      <c r="O186" s="179"/>
      <c r="P186" s="236"/>
      <c r="Q186" s="179"/>
      <c r="R186" s="244"/>
      <c r="S186" s="250"/>
      <c r="T186" s="250"/>
      <c r="U186" s="250"/>
      <c r="V186" s="251"/>
      <c r="W186" s="250"/>
      <c r="X186" s="250"/>
      <c r="Y186" s="250"/>
      <c r="Z186" s="251"/>
      <c r="AA186" s="250"/>
      <c r="AB186" s="250"/>
      <c r="AC186" s="250"/>
      <c r="AD186" s="251"/>
      <c r="AE186" s="250"/>
      <c r="AF186" s="250"/>
      <c r="AG186" s="250"/>
      <c r="AH186" s="251"/>
      <c r="AI186" s="251"/>
      <c r="AJ186" s="252"/>
      <c r="AK186" s="236"/>
      <c r="AL186" s="253"/>
      <c r="AM186" s="181"/>
      <c r="AN186" s="187"/>
      <c r="AO186" s="276" t="s">
        <v>687</v>
      </c>
      <c r="AP186" s="228" t="s">
        <v>679</v>
      </c>
      <c r="AQ186" s="704"/>
    </row>
    <row r="187" spans="1:43" s="54" customFormat="1" ht="15" hidden="1" customHeight="1" thickBot="1">
      <c r="A187" s="85"/>
      <c r="B187" s="648"/>
      <c r="C187" s="222"/>
      <c r="D187" s="650"/>
      <c r="E187" s="278" t="s">
        <v>717</v>
      </c>
      <c r="F187" s="653" t="s">
        <v>486</v>
      </c>
      <c r="G187" s="286"/>
      <c r="H187" s="255"/>
      <c r="I187" s="306"/>
      <c r="J187" s="338" t="str">
        <f t="shared" si="17"/>
        <v>AP_나</v>
      </c>
      <c r="K187" s="240"/>
      <c r="L187" s="236"/>
      <c r="M187" s="179"/>
      <c r="N187" s="249"/>
      <c r="O187" s="179"/>
      <c r="P187" s="236"/>
      <c r="Q187" s="179"/>
      <c r="R187" s="244"/>
      <c r="S187" s="250"/>
      <c r="T187" s="250"/>
      <c r="U187" s="250"/>
      <c r="V187" s="251"/>
      <c r="W187" s="250"/>
      <c r="X187" s="250"/>
      <c r="Y187" s="250"/>
      <c r="Z187" s="251"/>
      <c r="AA187" s="250"/>
      <c r="AB187" s="250"/>
      <c r="AC187" s="250"/>
      <c r="AD187" s="251"/>
      <c r="AE187" s="250"/>
      <c r="AF187" s="250"/>
      <c r="AG187" s="250"/>
      <c r="AH187" s="251"/>
      <c r="AI187" s="251"/>
      <c r="AJ187" s="252"/>
      <c r="AK187" s="236"/>
      <c r="AL187" s="253"/>
      <c r="AM187" s="181" t="s">
        <v>487</v>
      </c>
      <c r="AN187" s="188"/>
      <c r="AO187" s="276" t="s">
        <v>687</v>
      </c>
      <c r="AP187" s="228" t="s">
        <v>679</v>
      </c>
      <c r="AQ187" s="705"/>
    </row>
    <row r="188" spans="1:43" s="54" customFormat="1" ht="15" hidden="1" customHeight="1" thickBot="1">
      <c r="A188" s="85"/>
      <c r="B188" s="648"/>
      <c r="C188" s="222"/>
      <c r="D188" s="650"/>
      <c r="E188" s="278" t="s">
        <v>717</v>
      </c>
      <c r="F188" s="654"/>
      <c r="G188" s="306"/>
      <c r="H188" s="256"/>
      <c r="I188" s="306"/>
      <c r="J188" s="338" t="str">
        <f t="shared" si="17"/>
        <v>AP_나</v>
      </c>
      <c r="K188" s="240"/>
      <c r="L188" s="236"/>
      <c r="M188" s="179"/>
      <c r="N188" s="249"/>
      <c r="O188" s="179"/>
      <c r="P188" s="236"/>
      <c r="Q188" s="179"/>
      <c r="R188" s="244"/>
      <c r="S188" s="250"/>
      <c r="T188" s="250"/>
      <c r="U188" s="250"/>
      <c r="V188" s="251"/>
      <c r="W188" s="250"/>
      <c r="X188" s="250"/>
      <c r="Y188" s="250"/>
      <c r="Z188" s="251"/>
      <c r="AA188" s="250"/>
      <c r="AB188" s="250"/>
      <c r="AC188" s="250"/>
      <c r="AD188" s="251"/>
      <c r="AE188" s="250"/>
      <c r="AF188" s="250"/>
      <c r="AG188" s="250"/>
      <c r="AH188" s="251"/>
      <c r="AI188" s="251"/>
      <c r="AJ188" s="252"/>
      <c r="AK188" s="236"/>
      <c r="AL188" s="253"/>
      <c r="AM188" s="237" t="s">
        <v>451</v>
      </c>
      <c r="AN188" s="188"/>
      <c r="AO188" s="276" t="s">
        <v>687</v>
      </c>
      <c r="AP188" s="228" t="s">
        <v>679</v>
      </c>
      <c r="AQ188" s="705"/>
    </row>
    <row r="189" spans="1:43" s="54" customFormat="1" ht="15" hidden="1" customHeight="1" thickBot="1">
      <c r="A189" s="85"/>
      <c r="B189" s="648"/>
      <c r="C189" s="222"/>
      <c r="D189" s="650"/>
      <c r="E189" s="278" t="s">
        <v>717</v>
      </c>
      <c r="F189" s="654"/>
      <c r="G189" s="306"/>
      <c r="H189" s="256"/>
      <c r="I189" s="306"/>
      <c r="J189" s="338" t="str">
        <f t="shared" si="17"/>
        <v>AP_나</v>
      </c>
      <c r="K189" s="240"/>
      <c r="L189" s="236"/>
      <c r="M189" s="179"/>
      <c r="N189" s="249"/>
      <c r="O189" s="179"/>
      <c r="P189" s="236"/>
      <c r="Q189" s="179"/>
      <c r="R189" s="244"/>
      <c r="S189" s="250"/>
      <c r="T189" s="250"/>
      <c r="U189" s="250"/>
      <c r="V189" s="251"/>
      <c r="W189" s="250"/>
      <c r="X189" s="250"/>
      <c r="Y189" s="250"/>
      <c r="Z189" s="251"/>
      <c r="AA189" s="250"/>
      <c r="AB189" s="250"/>
      <c r="AC189" s="250"/>
      <c r="AD189" s="251"/>
      <c r="AE189" s="250"/>
      <c r="AF189" s="250"/>
      <c r="AG189" s="250"/>
      <c r="AH189" s="251"/>
      <c r="AI189" s="251"/>
      <c r="AJ189" s="252"/>
      <c r="AK189" s="236"/>
      <c r="AL189" s="253"/>
      <c r="AM189" s="237" t="s">
        <v>453</v>
      </c>
      <c r="AN189" s="188"/>
      <c r="AO189" s="276" t="s">
        <v>687</v>
      </c>
      <c r="AP189" s="228" t="s">
        <v>679</v>
      </c>
      <c r="AQ189" s="705"/>
    </row>
    <row r="190" spans="1:43" s="54" customFormat="1" ht="15" hidden="1" customHeight="1" thickBot="1">
      <c r="A190" s="85"/>
      <c r="B190" s="648"/>
      <c r="C190" s="222"/>
      <c r="D190" s="650"/>
      <c r="E190" s="278" t="s">
        <v>717</v>
      </c>
      <c r="F190" s="655"/>
      <c r="G190" s="303"/>
      <c r="H190" s="257"/>
      <c r="I190" s="306"/>
      <c r="J190" s="338" t="str">
        <f t="shared" si="17"/>
        <v>AP_나</v>
      </c>
      <c r="K190" s="240"/>
      <c r="L190" s="236"/>
      <c r="M190" s="179"/>
      <c r="N190" s="249"/>
      <c r="O190" s="179"/>
      <c r="P190" s="236"/>
      <c r="Q190" s="179"/>
      <c r="R190" s="244"/>
      <c r="S190" s="250"/>
      <c r="T190" s="250"/>
      <c r="U190" s="250"/>
      <c r="V190" s="251"/>
      <c r="W190" s="250"/>
      <c r="X190" s="250"/>
      <c r="Y190" s="250"/>
      <c r="Z190" s="251"/>
      <c r="AA190" s="250"/>
      <c r="AB190" s="250"/>
      <c r="AC190" s="250"/>
      <c r="AD190" s="251"/>
      <c r="AE190" s="250"/>
      <c r="AF190" s="250"/>
      <c r="AG190" s="250"/>
      <c r="AH190" s="251"/>
      <c r="AI190" s="251"/>
      <c r="AJ190" s="252"/>
      <c r="AK190" s="236"/>
      <c r="AL190" s="253"/>
      <c r="AM190" s="237" t="s">
        <v>454</v>
      </c>
      <c r="AN190" s="188"/>
      <c r="AO190" s="276" t="s">
        <v>687</v>
      </c>
      <c r="AP190" s="228" t="s">
        <v>679</v>
      </c>
      <c r="AQ190" s="705"/>
    </row>
    <row r="191" spans="1:43" s="54" customFormat="1" ht="15" hidden="1" customHeight="1" thickBot="1">
      <c r="A191" s="85"/>
      <c r="B191" s="648"/>
      <c r="C191" s="222"/>
      <c r="D191" s="650"/>
      <c r="E191" s="278" t="s">
        <v>717</v>
      </c>
      <c r="F191" s="257" t="s">
        <v>488</v>
      </c>
      <c r="G191" s="303"/>
      <c r="H191" s="257"/>
      <c r="I191" s="306"/>
      <c r="J191" s="338" t="str">
        <f t="shared" si="17"/>
        <v>AP_나</v>
      </c>
      <c r="K191" s="240"/>
      <c r="L191" s="236"/>
      <c r="M191" s="179"/>
      <c r="N191" s="249"/>
      <c r="O191" s="179"/>
      <c r="P191" s="236"/>
      <c r="Q191" s="179"/>
      <c r="R191" s="244"/>
      <c r="S191" s="250"/>
      <c r="T191" s="250"/>
      <c r="U191" s="250"/>
      <c r="V191" s="251"/>
      <c r="W191" s="250"/>
      <c r="X191" s="250"/>
      <c r="Y191" s="250"/>
      <c r="Z191" s="251"/>
      <c r="AA191" s="250"/>
      <c r="AB191" s="250"/>
      <c r="AC191" s="250"/>
      <c r="AD191" s="251"/>
      <c r="AE191" s="250"/>
      <c r="AF191" s="250"/>
      <c r="AG191" s="250"/>
      <c r="AH191" s="251"/>
      <c r="AI191" s="251"/>
      <c r="AJ191" s="252"/>
      <c r="AK191" s="236"/>
      <c r="AL191" s="253"/>
      <c r="AM191" s="237"/>
      <c r="AN191" s="188"/>
      <c r="AO191" s="276" t="s">
        <v>687</v>
      </c>
      <c r="AP191" s="228" t="s">
        <v>679</v>
      </c>
      <c r="AQ191" s="705"/>
    </row>
    <row r="192" spans="1:43" s="54" customFormat="1" ht="15" hidden="1" customHeight="1" thickBot="1">
      <c r="A192" s="85"/>
      <c r="B192" s="648"/>
      <c r="C192" s="222"/>
      <c r="D192" s="651"/>
      <c r="E192" s="278" t="s">
        <v>717</v>
      </c>
      <c r="F192" s="257" t="s">
        <v>489</v>
      </c>
      <c r="G192" s="303"/>
      <c r="H192" s="257"/>
      <c r="I192" s="303"/>
      <c r="J192" s="338" t="str">
        <f t="shared" si="17"/>
        <v>AP_나</v>
      </c>
      <c r="K192" s="240"/>
      <c r="L192" s="236"/>
      <c r="M192" s="179"/>
      <c r="N192" s="249"/>
      <c r="O192" s="179"/>
      <c r="P192" s="236"/>
      <c r="Q192" s="179"/>
      <c r="R192" s="244"/>
      <c r="S192" s="250"/>
      <c r="T192" s="250"/>
      <c r="U192" s="250"/>
      <c r="V192" s="251"/>
      <c r="W192" s="250"/>
      <c r="X192" s="250"/>
      <c r="Y192" s="250"/>
      <c r="Z192" s="251"/>
      <c r="AA192" s="250"/>
      <c r="AB192" s="250"/>
      <c r="AC192" s="250"/>
      <c r="AD192" s="251"/>
      <c r="AE192" s="250"/>
      <c r="AF192" s="250"/>
      <c r="AG192" s="250"/>
      <c r="AH192" s="251"/>
      <c r="AI192" s="251"/>
      <c r="AJ192" s="252"/>
      <c r="AK192" s="236"/>
      <c r="AL192" s="253"/>
      <c r="AM192" s="237"/>
      <c r="AN192" s="189"/>
      <c r="AO192" s="276" t="s">
        <v>687</v>
      </c>
      <c r="AP192" s="228" t="s">
        <v>679</v>
      </c>
      <c r="AQ192" s="706"/>
    </row>
    <row r="193" spans="1:43" s="54" customFormat="1" ht="15" hidden="1" customHeight="1" thickBot="1">
      <c r="A193" s="85"/>
      <c r="B193" s="648"/>
      <c r="C193" s="222"/>
      <c r="D193" s="649" t="s">
        <v>448</v>
      </c>
      <c r="E193" s="278" t="s">
        <v>717</v>
      </c>
      <c r="F193" s="237" t="s">
        <v>491</v>
      </c>
      <c r="G193" s="279"/>
      <c r="H193" s="237"/>
      <c r="I193" s="286"/>
      <c r="J193" s="338" t="str">
        <f t="shared" si="17"/>
        <v>AP_나</v>
      </c>
      <c r="K193" s="240"/>
      <c r="L193" s="236"/>
      <c r="M193" s="179"/>
      <c r="N193" s="249"/>
      <c r="O193" s="179"/>
      <c r="P193" s="236"/>
      <c r="Q193" s="179"/>
      <c r="R193" s="244"/>
      <c r="S193" s="250"/>
      <c r="T193" s="250"/>
      <c r="U193" s="250"/>
      <c r="V193" s="251"/>
      <c r="W193" s="250"/>
      <c r="X193" s="250"/>
      <c r="Y193" s="250"/>
      <c r="Z193" s="251"/>
      <c r="AA193" s="250"/>
      <c r="AB193" s="250"/>
      <c r="AC193" s="250"/>
      <c r="AD193" s="251"/>
      <c r="AE193" s="250"/>
      <c r="AF193" s="250"/>
      <c r="AG193" s="250"/>
      <c r="AH193" s="251"/>
      <c r="AI193" s="251"/>
      <c r="AJ193" s="252"/>
      <c r="AK193" s="236"/>
      <c r="AL193" s="253"/>
      <c r="AM193" s="181"/>
      <c r="AN193" s="187"/>
      <c r="AO193" s="276" t="s">
        <v>687</v>
      </c>
      <c r="AP193" s="228" t="s">
        <v>679</v>
      </c>
      <c r="AQ193" s="704"/>
    </row>
    <row r="194" spans="1:43" s="54" customFormat="1" ht="15" hidden="1" customHeight="1" thickBot="1">
      <c r="A194" s="85"/>
      <c r="B194" s="648"/>
      <c r="C194" s="222"/>
      <c r="D194" s="650"/>
      <c r="E194" s="278" t="s">
        <v>717</v>
      </c>
      <c r="F194" s="237" t="s">
        <v>492</v>
      </c>
      <c r="G194" s="279"/>
      <c r="H194" s="237"/>
      <c r="I194" s="306"/>
      <c r="J194" s="338" t="str">
        <f t="shared" si="17"/>
        <v>AP_나</v>
      </c>
      <c r="K194" s="240"/>
      <c r="L194" s="236"/>
      <c r="M194" s="179"/>
      <c r="N194" s="249"/>
      <c r="O194" s="179"/>
      <c r="P194" s="236"/>
      <c r="Q194" s="179"/>
      <c r="R194" s="244"/>
      <c r="S194" s="250"/>
      <c r="T194" s="250"/>
      <c r="U194" s="250"/>
      <c r="V194" s="251"/>
      <c r="W194" s="250"/>
      <c r="X194" s="250"/>
      <c r="Y194" s="250"/>
      <c r="Z194" s="251"/>
      <c r="AA194" s="250"/>
      <c r="AB194" s="250"/>
      <c r="AC194" s="250"/>
      <c r="AD194" s="251"/>
      <c r="AE194" s="250"/>
      <c r="AF194" s="250"/>
      <c r="AG194" s="250"/>
      <c r="AH194" s="251"/>
      <c r="AI194" s="251"/>
      <c r="AJ194" s="252"/>
      <c r="AK194" s="236"/>
      <c r="AL194" s="253"/>
      <c r="AM194" s="181"/>
      <c r="AN194" s="188"/>
      <c r="AO194" s="276" t="s">
        <v>687</v>
      </c>
      <c r="AP194" s="228" t="s">
        <v>679</v>
      </c>
      <c r="AQ194" s="705"/>
    </row>
    <row r="195" spans="1:43" s="54" customFormat="1" ht="15" hidden="1" customHeight="1" thickBot="1">
      <c r="A195" s="85"/>
      <c r="B195" s="648"/>
      <c r="C195" s="222"/>
      <c r="D195" s="650"/>
      <c r="E195" s="278" t="s">
        <v>717</v>
      </c>
      <c r="F195" s="237" t="s">
        <v>493</v>
      </c>
      <c r="G195" s="279"/>
      <c r="H195" s="237"/>
      <c r="I195" s="306"/>
      <c r="J195" s="338" t="str">
        <f t="shared" si="17"/>
        <v>AP_나</v>
      </c>
      <c r="K195" s="240"/>
      <c r="L195" s="236"/>
      <c r="M195" s="179"/>
      <c r="N195" s="249"/>
      <c r="O195" s="179"/>
      <c r="P195" s="236"/>
      <c r="Q195" s="179"/>
      <c r="R195" s="244"/>
      <c r="S195" s="250"/>
      <c r="T195" s="250"/>
      <c r="U195" s="250"/>
      <c r="V195" s="251"/>
      <c r="W195" s="250"/>
      <c r="X195" s="250"/>
      <c r="Y195" s="250"/>
      <c r="Z195" s="251"/>
      <c r="AA195" s="250"/>
      <c r="AB195" s="250"/>
      <c r="AC195" s="250"/>
      <c r="AD195" s="251"/>
      <c r="AE195" s="250"/>
      <c r="AF195" s="250"/>
      <c r="AG195" s="250"/>
      <c r="AH195" s="251"/>
      <c r="AI195" s="251"/>
      <c r="AJ195" s="252"/>
      <c r="AK195" s="236"/>
      <c r="AL195" s="253"/>
      <c r="AM195" s="181"/>
      <c r="AN195" s="188"/>
      <c r="AO195" s="276" t="s">
        <v>687</v>
      </c>
      <c r="AP195" s="228" t="s">
        <v>679</v>
      </c>
      <c r="AQ195" s="705"/>
    </row>
    <row r="196" spans="1:43" s="54" customFormat="1" ht="15" hidden="1" customHeight="1" thickBot="1">
      <c r="A196" s="85"/>
      <c r="B196" s="648"/>
      <c r="C196" s="222"/>
      <c r="D196" s="651"/>
      <c r="E196" s="278" t="s">
        <v>717</v>
      </c>
      <c r="F196" s="237" t="s">
        <v>494</v>
      </c>
      <c r="G196" s="279"/>
      <c r="H196" s="237"/>
      <c r="I196" s="303"/>
      <c r="J196" s="338" t="str">
        <f t="shared" si="17"/>
        <v>AP_나</v>
      </c>
      <c r="K196" s="240"/>
      <c r="L196" s="236"/>
      <c r="M196" s="179"/>
      <c r="N196" s="249"/>
      <c r="O196" s="179"/>
      <c r="P196" s="236"/>
      <c r="Q196" s="179"/>
      <c r="R196" s="244"/>
      <c r="S196" s="250"/>
      <c r="T196" s="250"/>
      <c r="U196" s="250"/>
      <c r="V196" s="251"/>
      <c r="W196" s="250"/>
      <c r="X196" s="250"/>
      <c r="Y196" s="250"/>
      <c r="Z196" s="251"/>
      <c r="AA196" s="250"/>
      <c r="AB196" s="250"/>
      <c r="AC196" s="250"/>
      <c r="AD196" s="251"/>
      <c r="AE196" s="250"/>
      <c r="AF196" s="250"/>
      <c r="AG196" s="250"/>
      <c r="AH196" s="251"/>
      <c r="AI196" s="251"/>
      <c r="AJ196" s="252"/>
      <c r="AK196" s="236"/>
      <c r="AL196" s="253"/>
      <c r="AM196" s="181"/>
      <c r="AN196" s="189"/>
      <c r="AO196" s="276" t="s">
        <v>687</v>
      </c>
      <c r="AP196" s="228" t="s">
        <v>679</v>
      </c>
      <c r="AQ196" s="706"/>
    </row>
    <row r="197" spans="1:43" s="54" customFormat="1" ht="15" hidden="1" customHeight="1" thickBot="1">
      <c r="A197" s="85"/>
      <c r="B197" s="648"/>
      <c r="C197" s="222"/>
      <c r="D197" s="649" t="s">
        <v>421</v>
      </c>
      <c r="E197" s="278" t="s">
        <v>717</v>
      </c>
      <c r="F197" s="237" t="s">
        <v>495</v>
      </c>
      <c r="G197" s="279"/>
      <c r="H197" s="237"/>
      <c r="I197" s="286"/>
      <c r="J197" s="338" t="str">
        <f t="shared" si="17"/>
        <v>AP_나</v>
      </c>
      <c r="K197" s="240"/>
      <c r="L197" s="236"/>
      <c r="M197" s="179"/>
      <c r="N197" s="249"/>
      <c r="O197" s="179"/>
      <c r="P197" s="236"/>
      <c r="Q197" s="179"/>
      <c r="R197" s="244"/>
      <c r="S197" s="250"/>
      <c r="T197" s="250"/>
      <c r="U197" s="250"/>
      <c r="V197" s="251"/>
      <c r="W197" s="250"/>
      <c r="X197" s="250"/>
      <c r="Y197" s="250"/>
      <c r="Z197" s="251"/>
      <c r="AA197" s="250"/>
      <c r="AB197" s="250"/>
      <c r="AC197" s="250"/>
      <c r="AD197" s="251"/>
      <c r="AE197" s="250"/>
      <c r="AF197" s="250"/>
      <c r="AG197" s="250"/>
      <c r="AH197" s="251"/>
      <c r="AI197" s="251"/>
      <c r="AJ197" s="252"/>
      <c r="AK197" s="236"/>
      <c r="AL197" s="253"/>
      <c r="AM197" s="181"/>
      <c r="AN197" s="187"/>
      <c r="AO197" s="276" t="s">
        <v>687</v>
      </c>
      <c r="AP197" s="228" t="s">
        <v>679</v>
      </c>
      <c r="AQ197" s="704"/>
    </row>
    <row r="198" spans="1:43" s="54" customFormat="1" ht="15" hidden="1" customHeight="1" thickBot="1">
      <c r="A198" s="85"/>
      <c r="B198" s="648"/>
      <c r="C198" s="222"/>
      <c r="D198" s="650"/>
      <c r="E198" s="278" t="s">
        <v>717</v>
      </c>
      <c r="F198" s="653" t="s">
        <v>496</v>
      </c>
      <c r="G198" s="286"/>
      <c r="H198" s="255"/>
      <c r="I198" s="306"/>
      <c r="J198" s="338" t="str">
        <f t="shared" si="17"/>
        <v>AP_나</v>
      </c>
      <c r="K198" s="240"/>
      <c r="L198" s="236"/>
      <c r="M198" s="179"/>
      <c r="N198" s="249"/>
      <c r="O198" s="179"/>
      <c r="P198" s="236"/>
      <c r="Q198" s="179"/>
      <c r="R198" s="244"/>
      <c r="S198" s="250"/>
      <c r="T198" s="250"/>
      <c r="U198" s="250"/>
      <c r="V198" s="251"/>
      <c r="W198" s="250"/>
      <c r="X198" s="250"/>
      <c r="Y198" s="250"/>
      <c r="Z198" s="251"/>
      <c r="AA198" s="250"/>
      <c r="AB198" s="250"/>
      <c r="AC198" s="250"/>
      <c r="AD198" s="251"/>
      <c r="AE198" s="250"/>
      <c r="AF198" s="250"/>
      <c r="AG198" s="250"/>
      <c r="AH198" s="251"/>
      <c r="AI198" s="251"/>
      <c r="AJ198" s="252"/>
      <c r="AK198" s="236"/>
      <c r="AL198" s="253"/>
      <c r="AM198" s="181" t="s">
        <v>490</v>
      </c>
      <c r="AN198" s="188"/>
      <c r="AO198" s="276" t="s">
        <v>687</v>
      </c>
      <c r="AP198" s="228" t="s">
        <v>679</v>
      </c>
      <c r="AQ198" s="705"/>
    </row>
    <row r="199" spans="1:43" s="54" customFormat="1" ht="15" hidden="1" customHeight="1" thickBot="1">
      <c r="A199" s="85"/>
      <c r="B199" s="648"/>
      <c r="C199" s="222"/>
      <c r="D199" s="650"/>
      <c r="E199" s="278" t="s">
        <v>717</v>
      </c>
      <c r="F199" s="654"/>
      <c r="G199" s="306"/>
      <c r="H199" s="256"/>
      <c r="I199" s="306"/>
      <c r="J199" s="338" t="str">
        <f t="shared" si="17"/>
        <v>AP_나</v>
      </c>
      <c r="K199" s="240"/>
      <c r="L199" s="236"/>
      <c r="M199" s="179"/>
      <c r="N199" s="249"/>
      <c r="O199" s="179"/>
      <c r="P199" s="236"/>
      <c r="Q199" s="179"/>
      <c r="R199" s="244"/>
      <c r="S199" s="250"/>
      <c r="T199" s="250"/>
      <c r="U199" s="250"/>
      <c r="V199" s="251"/>
      <c r="W199" s="250"/>
      <c r="X199" s="250"/>
      <c r="Y199" s="250"/>
      <c r="Z199" s="251"/>
      <c r="AA199" s="250"/>
      <c r="AB199" s="250"/>
      <c r="AC199" s="250"/>
      <c r="AD199" s="251"/>
      <c r="AE199" s="250"/>
      <c r="AF199" s="250"/>
      <c r="AG199" s="250"/>
      <c r="AH199" s="251"/>
      <c r="AI199" s="251"/>
      <c r="AJ199" s="252"/>
      <c r="AK199" s="236"/>
      <c r="AL199" s="253"/>
      <c r="AM199" s="237" t="s">
        <v>417</v>
      </c>
      <c r="AN199" s="188"/>
      <c r="AO199" s="276" t="s">
        <v>687</v>
      </c>
      <c r="AP199" s="228" t="s">
        <v>679</v>
      </c>
      <c r="AQ199" s="705"/>
    </row>
    <row r="200" spans="1:43" s="54" customFormat="1" ht="15" hidden="1" customHeight="1" thickBot="1">
      <c r="A200" s="85"/>
      <c r="B200" s="648"/>
      <c r="C200" s="222"/>
      <c r="D200" s="650"/>
      <c r="E200" s="278" t="s">
        <v>717</v>
      </c>
      <c r="F200" s="654"/>
      <c r="G200" s="306"/>
      <c r="H200" s="256"/>
      <c r="I200" s="306"/>
      <c r="J200" s="338" t="str">
        <f t="shared" si="17"/>
        <v>AP_나</v>
      </c>
      <c r="K200" s="240"/>
      <c r="L200" s="236"/>
      <c r="M200" s="179"/>
      <c r="N200" s="249"/>
      <c r="O200" s="179"/>
      <c r="P200" s="236"/>
      <c r="Q200" s="179"/>
      <c r="R200" s="244"/>
      <c r="S200" s="250"/>
      <c r="T200" s="250"/>
      <c r="U200" s="250"/>
      <c r="V200" s="251"/>
      <c r="W200" s="250"/>
      <c r="X200" s="250"/>
      <c r="Y200" s="250"/>
      <c r="Z200" s="251"/>
      <c r="AA200" s="250"/>
      <c r="AB200" s="250"/>
      <c r="AC200" s="250"/>
      <c r="AD200" s="251"/>
      <c r="AE200" s="250"/>
      <c r="AF200" s="250"/>
      <c r="AG200" s="250"/>
      <c r="AH200" s="251"/>
      <c r="AI200" s="251"/>
      <c r="AJ200" s="252"/>
      <c r="AK200" s="236"/>
      <c r="AL200" s="253"/>
      <c r="AM200" s="237" t="s">
        <v>418</v>
      </c>
      <c r="AN200" s="188"/>
      <c r="AO200" s="276" t="s">
        <v>687</v>
      </c>
      <c r="AP200" s="228" t="s">
        <v>679</v>
      </c>
      <c r="AQ200" s="705"/>
    </row>
    <row r="201" spans="1:43" s="54" customFormat="1" ht="15" hidden="1" customHeight="1" thickBot="1">
      <c r="A201" s="85"/>
      <c r="B201" s="648"/>
      <c r="C201" s="222"/>
      <c r="D201" s="650"/>
      <c r="E201" s="278" t="s">
        <v>717</v>
      </c>
      <c r="F201" s="654"/>
      <c r="G201" s="306"/>
      <c r="H201" s="256"/>
      <c r="I201" s="306"/>
      <c r="J201" s="338" t="str">
        <f t="shared" si="17"/>
        <v>AP_나</v>
      </c>
      <c r="K201" s="240"/>
      <c r="L201" s="236"/>
      <c r="M201" s="179"/>
      <c r="N201" s="249"/>
      <c r="O201" s="179"/>
      <c r="P201" s="236"/>
      <c r="Q201" s="179"/>
      <c r="R201" s="244"/>
      <c r="S201" s="250"/>
      <c r="T201" s="250"/>
      <c r="U201" s="250"/>
      <c r="V201" s="251"/>
      <c r="W201" s="250"/>
      <c r="X201" s="250"/>
      <c r="Y201" s="250"/>
      <c r="Z201" s="251"/>
      <c r="AA201" s="250"/>
      <c r="AB201" s="250"/>
      <c r="AC201" s="250"/>
      <c r="AD201" s="251"/>
      <c r="AE201" s="250"/>
      <c r="AF201" s="250"/>
      <c r="AG201" s="250"/>
      <c r="AH201" s="251"/>
      <c r="AI201" s="251"/>
      <c r="AJ201" s="252"/>
      <c r="AK201" s="236"/>
      <c r="AL201" s="253"/>
      <c r="AM201" s="237" t="s">
        <v>419</v>
      </c>
      <c r="AN201" s="188"/>
      <c r="AO201" s="276" t="s">
        <v>687</v>
      </c>
      <c r="AP201" s="228" t="s">
        <v>679</v>
      </c>
      <c r="AQ201" s="705"/>
    </row>
    <row r="202" spans="1:43" s="54" customFormat="1" ht="15" hidden="1" customHeight="1" thickBot="1">
      <c r="A202" s="85"/>
      <c r="B202" s="648"/>
      <c r="C202" s="222"/>
      <c r="D202" s="650"/>
      <c r="E202" s="278" t="s">
        <v>717</v>
      </c>
      <c r="F202" s="655"/>
      <c r="G202" s="303"/>
      <c r="H202" s="257"/>
      <c r="I202" s="306"/>
      <c r="J202" s="338" t="str">
        <f t="shared" si="17"/>
        <v>AP_나</v>
      </c>
      <c r="K202" s="240"/>
      <c r="L202" s="236"/>
      <c r="M202" s="179"/>
      <c r="N202" s="249"/>
      <c r="O202" s="179"/>
      <c r="P202" s="236"/>
      <c r="Q202" s="179"/>
      <c r="R202" s="244"/>
      <c r="S202" s="250"/>
      <c r="T202" s="250"/>
      <c r="U202" s="250"/>
      <c r="V202" s="251"/>
      <c r="W202" s="250"/>
      <c r="X202" s="250"/>
      <c r="Y202" s="250"/>
      <c r="Z202" s="251"/>
      <c r="AA202" s="250"/>
      <c r="AB202" s="250"/>
      <c r="AC202" s="250"/>
      <c r="AD202" s="251"/>
      <c r="AE202" s="250"/>
      <c r="AF202" s="250"/>
      <c r="AG202" s="250"/>
      <c r="AH202" s="251"/>
      <c r="AI202" s="251"/>
      <c r="AJ202" s="252"/>
      <c r="AK202" s="236"/>
      <c r="AL202" s="253"/>
      <c r="AM202" s="237" t="s">
        <v>420</v>
      </c>
      <c r="AN202" s="188"/>
      <c r="AO202" s="276" t="s">
        <v>687</v>
      </c>
      <c r="AP202" s="228" t="s">
        <v>679</v>
      </c>
      <c r="AQ202" s="705"/>
    </row>
    <row r="203" spans="1:43" s="54" customFormat="1" ht="15" hidden="1" customHeight="1" thickBot="1">
      <c r="A203" s="85"/>
      <c r="B203" s="648"/>
      <c r="C203" s="222"/>
      <c r="D203" s="650"/>
      <c r="E203" s="278" t="s">
        <v>717</v>
      </c>
      <c r="F203" s="653" t="s">
        <v>497</v>
      </c>
      <c r="G203" s="286"/>
      <c r="H203" s="255"/>
      <c r="I203" s="306"/>
      <c r="J203" s="338" t="str">
        <f t="shared" si="17"/>
        <v>AP_나</v>
      </c>
      <c r="K203" s="240"/>
      <c r="L203" s="236"/>
      <c r="M203" s="179"/>
      <c r="N203" s="249"/>
      <c r="O203" s="179"/>
      <c r="P203" s="236"/>
      <c r="Q203" s="179"/>
      <c r="R203" s="244"/>
      <c r="S203" s="250"/>
      <c r="T203" s="250"/>
      <c r="U203" s="250"/>
      <c r="V203" s="251"/>
      <c r="W203" s="250"/>
      <c r="X203" s="250"/>
      <c r="Y203" s="250"/>
      <c r="Z203" s="251"/>
      <c r="AA203" s="250"/>
      <c r="AB203" s="250"/>
      <c r="AC203" s="250"/>
      <c r="AD203" s="251"/>
      <c r="AE203" s="250"/>
      <c r="AF203" s="250"/>
      <c r="AG203" s="250"/>
      <c r="AH203" s="251"/>
      <c r="AI203" s="251"/>
      <c r="AJ203" s="252"/>
      <c r="AK203" s="236"/>
      <c r="AL203" s="253"/>
      <c r="AM203" s="181" t="s">
        <v>490</v>
      </c>
      <c r="AN203" s="188"/>
      <c r="AO203" s="276" t="s">
        <v>687</v>
      </c>
      <c r="AP203" s="228" t="s">
        <v>679</v>
      </c>
      <c r="AQ203" s="705"/>
    </row>
    <row r="204" spans="1:43" s="54" customFormat="1" ht="15" hidden="1" customHeight="1" thickBot="1">
      <c r="A204" s="85"/>
      <c r="B204" s="648"/>
      <c r="C204" s="222"/>
      <c r="D204" s="650"/>
      <c r="E204" s="278" t="s">
        <v>717</v>
      </c>
      <c r="F204" s="654"/>
      <c r="G204" s="306"/>
      <c r="H204" s="256"/>
      <c r="I204" s="306"/>
      <c r="J204" s="338" t="str">
        <f t="shared" si="17"/>
        <v>AP_나</v>
      </c>
      <c r="K204" s="240"/>
      <c r="L204" s="236"/>
      <c r="M204" s="179"/>
      <c r="N204" s="249"/>
      <c r="O204" s="179"/>
      <c r="P204" s="236"/>
      <c r="Q204" s="179"/>
      <c r="R204" s="244"/>
      <c r="S204" s="250"/>
      <c r="T204" s="250"/>
      <c r="U204" s="250"/>
      <c r="V204" s="251"/>
      <c r="W204" s="250"/>
      <c r="X204" s="250"/>
      <c r="Y204" s="250"/>
      <c r="Z204" s="251"/>
      <c r="AA204" s="250"/>
      <c r="AB204" s="250"/>
      <c r="AC204" s="250"/>
      <c r="AD204" s="251"/>
      <c r="AE204" s="250"/>
      <c r="AF204" s="250"/>
      <c r="AG204" s="250"/>
      <c r="AH204" s="251"/>
      <c r="AI204" s="251"/>
      <c r="AJ204" s="252"/>
      <c r="AK204" s="236"/>
      <c r="AL204" s="253"/>
      <c r="AM204" s="237" t="s">
        <v>417</v>
      </c>
      <c r="AN204" s="188"/>
      <c r="AO204" s="276" t="s">
        <v>687</v>
      </c>
      <c r="AP204" s="228" t="s">
        <v>679</v>
      </c>
      <c r="AQ204" s="705"/>
    </row>
    <row r="205" spans="1:43" s="54" customFormat="1" ht="15" hidden="1" customHeight="1" thickBot="1">
      <c r="A205" s="85"/>
      <c r="B205" s="648"/>
      <c r="C205" s="222"/>
      <c r="D205" s="650"/>
      <c r="E205" s="278" t="s">
        <v>717</v>
      </c>
      <c r="F205" s="654"/>
      <c r="G205" s="306"/>
      <c r="H205" s="256"/>
      <c r="I205" s="306"/>
      <c r="J205" s="338" t="str">
        <f t="shared" si="17"/>
        <v>AP_나</v>
      </c>
      <c r="K205" s="240"/>
      <c r="L205" s="236"/>
      <c r="M205" s="179"/>
      <c r="N205" s="249"/>
      <c r="O205" s="179"/>
      <c r="P205" s="236"/>
      <c r="Q205" s="179"/>
      <c r="R205" s="244"/>
      <c r="S205" s="250"/>
      <c r="T205" s="250"/>
      <c r="U205" s="250"/>
      <c r="V205" s="251"/>
      <c r="W205" s="250"/>
      <c r="X205" s="250"/>
      <c r="Y205" s="250"/>
      <c r="Z205" s="251"/>
      <c r="AA205" s="250"/>
      <c r="AB205" s="250"/>
      <c r="AC205" s="250"/>
      <c r="AD205" s="251"/>
      <c r="AE205" s="250"/>
      <c r="AF205" s="250"/>
      <c r="AG205" s="250"/>
      <c r="AH205" s="251"/>
      <c r="AI205" s="251"/>
      <c r="AJ205" s="252"/>
      <c r="AK205" s="236"/>
      <c r="AL205" s="253"/>
      <c r="AM205" s="237" t="s">
        <v>418</v>
      </c>
      <c r="AN205" s="188"/>
      <c r="AO205" s="276" t="s">
        <v>687</v>
      </c>
      <c r="AP205" s="228" t="s">
        <v>679</v>
      </c>
      <c r="AQ205" s="705"/>
    </row>
    <row r="206" spans="1:43" s="54" customFormat="1" ht="15" hidden="1" customHeight="1" thickBot="1">
      <c r="A206" s="85"/>
      <c r="B206" s="648"/>
      <c r="C206" s="222"/>
      <c r="D206" s="650"/>
      <c r="E206" s="278" t="s">
        <v>717</v>
      </c>
      <c r="F206" s="654"/>
      <c r="G206" s="306"/>
      <c r="H206" s="256"/>
      <c r="I206" s="306"/>
      <c r="J206" s="338" t="str">
        <f t="shared" si="17"/>
        <v>AP_나</v>
      </c>
      <c r="K206" s="240"/>
      <c r="L206" s="236"/>
      <c r="M206" s="179"/>
      <c r="N206" s="249"/>
      <c r="O206" s="179"/>
      <c r="P206" s="236"/>
      <c r="Q206" s="179"/>
      <c r="R206" s="244"/>
      <c r="S206" s="250"/>
      <c r="T206" s="250"/>
      <c r="U206" s="250"/>
      <c r="V206" s="251"/>
      <c r="W206" s="250"/>
      <c r="X206" s="250"/>
      <c r="Y206" s="250"/>
      <c r="Z206" s="251"/>
      <c r="AA206" s="250"/>
      <c r="AB206" s="250"/>
      <c r="AC206" s="250"/>
      <c r="AD206" s="251"/>
      <c r="AE206" s="250"/>
      <c r="AF206" s="250"/>
      <c r="AG206" s="250"/>
      <c r="AH206" s="251"/>
      <c r="AI206" s="251"/>
      <c r="AJ206" s="252"/>
      <c r="AK206" s="236"/>
      <c r="AL206" s="253"/>
      <c r="AM206" s="237" t="s">
        <v>419</v>
      </c>
      <c r="AN206" s="188"/>
      <c r="AO206" s="276" t="s">
        <v>687</v>
      </c>
      <c r="AP206" s="228" t="s">
        <v>679</v>
      </c>
      <c r="AQ206" s="705"/>
    </row>
    <row r="207" spans="1:43" s="54" customFormat="1" ht="15" hidden="1" customHeight="1" thickBot="1">
      <c r="A207" s="85"/>
      <c r="B207" s="648"/>
      <c r="C207" s="222"/>
      <c r="D207" s="650"/>
      <c r="E207" s="278" t="s">
        <v>717</v>
      </c>
      <c r="F207" s="655"/>
      <c r="G207" s="303"/>
      <c r="H207" s="257"/>
      <c r="I207" s="306"/>
      <c r="J207" s="338" t="str">
        <f t="shared" si="17"/>
        <v>AP_나</v>
      </c>
      <c r="K207" s="240"/>
      <c r="L207" s="236"/>
      <c r="M207" s="179"/>
      <c r="N207" s="249"/>
      <c r="O207" s="179"/>
      <c r="P207" s="236"/>
      <c r="Q207" s="179"/>
      <c r="R207" s="244"/>
      <c r="S207" s="250"/>
      <c r="T207" s="250"/>
      <c r="U207" s="250"/>
      <c r="V207" s="251"/>
      <c r="W207" s="250"/>
      <c r="X207" s="250"/>
      <c r="Y207" s="250"/>
      <c r="Z207" s="251"/>
      <c r="AA207" s="250"/>
      <c r="AB207" s="250"/>
      <c r="AC207" s="250"/>
      <c r="AD207" s="251"/>
      <c r="AE207" s="250"/>
      <c r="AF207" s="250"/>
      <c r="AG207" s="250"/>
      <c r="AH207" s="251"/>
      <c r="AI207" s="251"/>
      <c r="AJ207" s="252"/>
      <c r="AK207" s="236"/>
      <c r="AL207" s="253"/>
      <c r="AM207" s="237" t="s">
        <v>420</v>
      </c>
      <c r="AN207" s="188"/>
      <c r="AO207" s="276" t="s">
        <v>687</v>
      </c>
      <c r="AP207" s="228" t="s">
        <v>679</v>
      </c>
      <c r="AQ207" s="705"/>
    </row>
    <row r="208" spans="1:43" s="54" customFormat="1" ht="15" hidden="1" customHeight="1" thickBot="1">
      <c r="A208" s="85"/>
      <c r="B208" s="648"/>
      <c r="C208" s="222"/>
      <c r="D208" s="650"/>
      <c r="E208" s="278" t="s">
        <v>717</v>
      </c>
      <c r="F208" s="653" t="s">
        <v>498</v>
      </c>
      <c r="G208" s="286"/>
      <c r="H208" s="255"/>
      <c r="I208" s="306"/>
      <c r="J208" s="338" t="str">
        <f t="shared" si="17"/>
        <v>AP_나</v>
      </c>
      <c r="K208" s="240"/>
      <c r="L208" s="236"/>
      <c r="M208" s="179"/>
      <c r="N208" s="249"/>
      <c r="O208" s="179"/>
      <c r="P208" s="236"/>
      <c r="Q208" s="179"/>
      <c r="R208" s="244"/>
      <c r="S208" s="250"/>
      <c r="T208" s="250"/>
      <c r="U208" s="250"/>
      <c r="V208" s="251"/>
      <c r="W208" s="250"/>
      <c r="X208" s="250"/>
      <c r="Y208" s="250"/>
      <c r="Z208" s="251"/>
      <c r="AA208" s="250"/>
      <c r="AB208" s="250"/>
      <c r="AC208" s="250"/>
      <c r="AD208" s="251"/>
      <c r="AE208" s="250"/>
      <c r="AF208" s="250"/>
      <c r="AG208" s="250"/>
      <c r="AH208" s="251"/>
      <c r="AI208" s="251"/>
      <c r="AJ208" s="252"/>
      <c r="AK208" s="236"/>
      <c r="AL208" s="253"/>
      <c r="AM208" s="181" t="s">
        <v>490</v>
      </c>
      <c r="AN208" s="188"/>
      <c r="AO208" s="276" t="s">
        <v>687</v>
      </c>
      <c r="AP208" s="228" t="s">
        <v>679</v>
      </c>
      <c r="AQ208" s="705"/>
    </row>
    <row r="209" spans="1:43" s="54" customFormat="1" ht="15" hidden="1" customHeight="1" thickBot="1">
      <c r="A209" s="85"/>
      <c r="B209" s="648"/>
      <c r="C209" s="222"/>
      <c r="D209" s="650"/>
      <c r="E209" s="278" t="s">
        <v>717</v>
      </c>
      <c r="F209" s="654"/>
      <c r="G209" s="306"/>
      <c r="H209" s="256"/>
      <c r="I209" s="306"/>
      <c r="J209" s="338" t="str">
        <f t="shared" si="17"/>
        <v>AP_나</v>
      </c>
      <c r="K209" s="240"/>
      <c r="L209" s="236"/>
      <c r="M209" s="179"/>
      <c r="N209" s="249"/>
      <c r="O209" s="179"/>
      <c r="P209" s="236"/>
      <c r="Q209" s="179"/>
      <c r="R209" s="244"/>
      <c r="S209" s="250"/>
      <c r="T209" s="250"/>
      <c r="U209" s="250"/>
      <c r="V209" s="251"/>
      <c r="W209" s="250"/>
      <c r="X209" s="250"/>
      <c r="Y209" s="250"/>
      <c r="Z209" s="251"/>
      <c r="AA209" s="250"/>
      <c r="AB209" s="250"/>
      <c r="AC209" s="250"/>
      <c r="AD209" s="251"/>
      <c r="AE209" s="250"/>
      <c r="AF209" s="250"/>
      <c r="AG209" s="250"/>
      <c r="AH209" s="251"/>
      <c r="AI209" s="251"/>
      <c r="AJ209" s="252"/>
      <c r="AK209" s="236"/>
      <c r="AL209" s="253"/>
      <c r="AM209" s="237" t="s">
        <v>417</v>
      </c>
      <c r="AN209" s="188"/>
      <c r="AO209" s="276" t="s">
        <v>687</v>
      </c>
      <c r="AP209" s="228" t="s">
        <v>679</v>
      </c>
      <c r="AQ209" s="705"/>
    </row>
    <row r="210" spans="1:43" s="54" customFormat="1" ht="15" hidden="1" customHeight="1" thickBot="1">
      <c r="A210" s="85"/>
      <c r="B210" s="648"/>
      <c r="C210" s="222"/>
      <c r="D210" s="650"/>
      <c r="E210" s="278" t="s">
        <v>717</v>
      </c>
      <c r="F210" s="654"/>
      <c r="G210" s="306"/>
      <c r="H210" s="256"/>
      <c r="I210" s="306"/>
      <c r="J210" s="338" t="str">
        <f t="shared" si="17"/>
        <v>AP_나</v>
      </c>
      <c r="K210" s="240"/>
      <c r="L210" s="236"/>
      <c r="M210" s="179"/>
      <c r="N210" s="249"/>
      <c r="O210" s="179"/>
      <c r="P210" s="236"/>
      <c r="Q210" s="179"/>
      <c r="R210" s="244"/>
      <c r="S210" s="250"/>
      <c r="T210" s="250"/>
      <c r="U210" s="250"/>
      <c r="V210" s="251"/>
      <c r="W210" s="250"/>
      <c r="X210" s="250"/>
      <c r="Y210" s="250"/>
      <c r="Z210" s="251"/>
      <c r="AA210" s="250"/>
      <c r="AB210" s="250"/>
      <c r="AC210" s="250"/>
      <c r="AD210" s="251"/>
      <c r="AE210" s="250"/>
      <c r="AF210" s="250"/>
      <c r="AG210" s="250"/>
      <c r="AH210" s="251"/>
      <c r="AI210" s="251"/>
      <c r="AJ210" s="252"/>
      <c r="AK210" s="236"/>
      <c r="AL210" s="253"/>
      <c r="AM210" s="237" t="s">
        <v>418</v>
      </c>
      <c r="AN210" s="188"/>
      <c r="AO210" s="276" t="s">
        <v>687</v>
      </c>
      <c r="AP210" s="228" t="s">
        <v>679</v>
      </c>
      <c r="AQ210" s="705"/>
    </row>
    <row r="211" spans="1:43" s="54" customFormat="1" ht="15" hidden="1" customHeight="1" thickBot="1">
      <c r="A211" s="85"/>
      <c r="B211" s="648"/>
      <c r="C211" s="222"/>
      <c r="D211" s="650"/>
      <c r="E211" s="278" t="s">
        <v>717</v>
      </c>
      <c r="F211" s="654"/>
      <c r="G211" s="306"/>
      <c r="H211" s="256"/>
      <c r="I211" s="306"/>
      <c r="J211" s="338" t="str">
        <f t="shared" si="17"/>
        <v>AP_나</v>
      </c>
      <c r="K211" s="240"/>
      <c r="L211" s="236"/>
      <c r="M211" s="179"/>
      <c r="N211" s="249"/>
      <c r="O211" s="179"/>
      <c r="P211" s="236"/>
      <c r="Q211" s="179"/>
      <c r="R211" s="244"/>
      <c r="S211" s="250"/>
      <c r="T211" s="250"/>
      <c r="U211" s="250"/>
      <c r="V211" s="251"/>
      <c r="W211" s="250"/>
      <c r="X211" s="250"/>
      <c r="Y211" s="250"/>
      <c r="Z211" s="251"/>
      <c r="AA211" s="250"/>
      <c r="AB211" s="250"/>
      <c r="AC211" s="250"/>
      <c r="AD211" s="251"/>
      <c r="AE211" s="250"/>
      <c r="AF211" s="250"/>
      <c r="AG211" s="250"/>
      <c r="AH211" s="251"/>
      <c r="AI211" s="251"/>
      <c r="AJ211" s="252"/>
      <c r="AK211" s="236"/>
      <c r="AL211" s="253"/>
      <c r="AM211" s="237" t="s">
        <v>419</v>
      </c>
      <c r="AN211" s="188"/>
      <c r="AO211" s="276" t="s">
        <v>687</v>
      </c>
      <c r="AP211" s="228" t="s">
        <v>679</v>
      </c>
      <c r="AQ211" s="705"/>
    </row>
    <row r="212" spans="1:43" s="54" customFormat="1" ht="15" hidden="1" customHeight="1" thickBot="1">
      <c r="A212" s="85"/>
      <c r="B212" s="648"/>
      <c r="C212" s="222"/>
      <c r="D212" s="650"/>
      <c r="E212" s="278" t="s">
        <v>717</v>
      </c>
      <c r="F212" s="655"/>
      <c r="G212" s="303"/>
      <c r="H212" s="257"/>
      <c r="I212" s="303"/>
      <c r="J212" s="338" t="str">
        <f t="shared" si="17"/>
        <v>AP_나</v>
      </c>
      <c r="K212" s="240"/>
      <c r="L212" s="236"/>
      <c r="M212" s="179"/>
      <c r="N212" s="249"/>
      <c r="O212" s="179"/>
      <c r="P212" s="236"/>
      <c r="Q212" s="179"/>
      <c r="R212" s="244"/>
      <c r="S212" s="250"/>
      <c r="T212" s="250"/>
      <c r="U212" s="250"/>
      <c r="V212" s="251"/>
      <c r="W212" s="250"/>
      <c r="X212" s="250"/>
      <c r="Y212" s="250"/>
      <c r="Z212" s="251"/>
      <c r="AA212" s="250"/>
      <c r="AB212" s="250"/>
      <c r="AC212" s="250"/>
      <c r="AD212" s="251"/>
      <c r="AE212" s="250"/>
      <c r="AF212" s="250"/>
      <c r="AG212" s="250"/>
      <c r="AH212" s="251"/>
      <c r="AI212" s="251"/>
      <c r="AJ212" s="252"/>
      <c r="AK212" s="236"/>
      <c r="AL212" s="253"/>
      <c r="AM212" s="237" t="s">
        <v>420</v>
      </c>
      <c r="AN212" s="189"/>
      <c r="AO212" s="276" t="s">
        <v>687</v>
      </c>
      <c r="AP212" s="228" t="s">
        <v>679</v>
      </c>
      <c r="AQ212" s="706"/>
    </row>
    <row r="213" spans="1:43" s="54" customFormat="1" ht="15" hidden="1" customHeight="1" thickBot="1">
      <c r="A213" s="85"/>
      <c r="B213" s="647" t="s">
        <v>393</v>
      </c>
      <c r="C213" s="221"/>
      <c r="D213" s="649" t="s">
        <v>499</v>
      </c>
      <c r="E213" s="278" t="s">
        <v>717</v>
      </c>
      <c r="F213" s="257" t="s">
        <v>500</v>
      </c>
      <c r="G213" s="303"/>
      <c r="H213" s="257"/>
      <c r="I213" s="306"/>
      <c r="J213" s="338" t="str">
        <f t="shared" si="17"/>
        <v>AP_나</v>
      </c>
      <c r="K213" s="240"/>
      <c r="L213" s="236"/>
      <c r="M213" s="179"/>
      <c r="N213" s="249"/>
      <c r="O213" s="179"/>
      <c r="P213" s="236"/>
      <c r="Q213" s="179"/>
      <c r="R213" s="244"/>
      <c r="S213" s="250"/>
      <c r="T213" s="250"/>
      <c r="U213" s="250"/>
      <c r="V213" s="251"/>
      <c r="W213" s="250"/>
      <c r="X213" s="250"/>
      <c r="Y213" s="250"/>
      <c r="Z213" s="251"/>
      <c r="AA213" s="250"/>
      <c r="AB213" s="250"/>
      <c r="AC213" s="250"/>
      <c r="AD213" s="251"/>
      <c r="AE213" s="250"/>
      <c r="AF213" s="250"/>
      <c r="AG213" s="250"/>
      <c r="AH213" s="251"/>
      <c r="AI213" s="251"/>
      <c r="AJ213" s="252"/>
      <c r="AK213" s="236"/>
      <c r="AL213" s="253"/>
      <c r="AM213" s="237"/>
      <c r="AN213" s="187"/>
      <c r="AO213" s="276" t="s">
        <v>687</v>
      </c>
      <c r="AP213" s="228" t="s">
        <v>679</v>
      </c>
      <c r="AQ213" s="704"/>
    </row>
    <row r="214" spans="1:43" s="54" customFormat="1" ht="15" hidden="1" customHeight="1" thickBot="1">
      <c r="A214" s="85"/>
      <c r="B214" s="648"/>
      <c r="C214" s="222"/>
      <c r="D214" s="650"/>
      <c r="E214" s="278" t="s">
        <v>717</v>
      </c>
      <c r="F214" s="653" t="s">
        <v>501</v>
      </c>
      <c r="G214" s="286"/>
      <c r="H214" s="255"/>
      <c r="I214" s="306"/>
      <c r="J214" s="338" t="str">
        <f t="shared" si="17"/>
        <v>AP_나</v>
      </c>
      <c r="K214" s="240"/>
      <c r="L214" s="236"/>
      <c r="M214" s="179"/>
      <c r="N214" s="249"/>
      <c r="O214" s="179"/>
      <c r="P214" s="236"/>
      <c r="Q214" s="179"/>
      <c r="R214" s="244"/>
      <c r="S214" s="250"/>
      <c r="T214" s="250"/>
      <c r="U214" s="250"/>
      <c r="V214" s="251"/>
      <c r="W214" s="250"/>
      <c r="X214" s="250"/>
      <c r="Y214" s="250"/>
      <c r="Z214" s="251"/>
      <c r="AA214" s="250"/>
      <c r="AB214" s="250"/>
      <c r="AC214" s="250"/>
      <c r="AD214" s="251"/>
      <c r="AE214" s="250"/>
      <c r="AF214" s="250"/>
      <c r="AG214" s="250"/>
      <c r="AH214" s="251"/>
      <c r="AI214" s="251"/>
      <c r="AJ214" s="252"/>
      <c r="AK214" s="236"/>
      <c r="AL214" s="253"/>
      <c r="AM214" s="237" t="s">
        <v>502</v>
      </c>
      <c r="AN214" s="188"/>
      <c r="AO214" s="276" t="s">
        <v>687</v>
      </c>
      <c r="AP214" s="228" t="s">
        <v>679</v>
      </c>
      <c r="AQ214" s="705"/>
    </row>
    <row r="215" spans="1:43" s="54" customFormat="1" ht="15" hidden="1" customHeight="1" thickBot="1">
      <c r="A215" s="85"/>
      <c r="B215" s="648"/>
      <c r="C215" s="222"/>
      <c r="D215" s="650"/>
      <c r="E215" s="278" t="s">
        <v>717</v>
      </c>
      <c r="F215" s="654"/>
      <c r="G215" s="306"/>
      <c r="H215" s="256"/>
      <c r="I215" s="306"/>
      <c r="J215" s="338" t="str">
        <f t="shared" si="17"/>
        <v>AP_나</v>
      </c>
      <c r="K215" s="240"/>
      <c r="L215" s="236"/>
      <c r="M215" s="179"/>
      <c r="N215" s="249"/>
      <c r="O215" s="179"/>
      <c r="P215" s="236"/>
      <c r="Q215" s="179"/>
      <c r="R215" s="244"/>
      <c r="S215" s="250"/>
      <c r="T215" s="250"/>
      <c r="U215" s="250"/>
      <c r="V215" s="251"/>
      <c r="W215" s="250"/>
      <c r="X215" s="250"/>
      <c r="Y215" s="250"/>
      <c r="Z215" s="251"/>
      <c r="AA215" s="250"/>
      <c r="AB215" s="250"/>
      <c r="AC215" s="250"/>
      <c r="AD215" s="251"/>
      <c r="AE215" s="250"/>
      <c r="AF215" s="250"/>
      <c r="AG215" s="250"/>
      <c r="AH215" s="251"/>
      <c r="AI215" s="251"/>
      <c r="AJ215" s="252"/>
      <c r="AK215" s="236"/>
      <c r="AL215" s="253"/>
      <c r="AM215" s="237" t="s">
        <v>411</v>
      </c>
      <c r="AN215" s="188"/>
      <c r="AO215" s="276" t="s">
        <v>687</v>
      </c>
      <c r="AP215" s="228" t="s">
        <v>679</v>
      </c>
      <c r="AQ215" s="705"/>
    </row>
    <row r="216" spans="1:43" s="54" customFormat="1" ht="15" hidden="1" customHeight="1" thickBot="1">
      <c r="A216" s="85"/>
      <c r="B216" s="648"/>
      <c r="C216" s="222"/>
      <c r="D216" s="650"/>
      <c r="E216" s="278" t="s">
        <v>717</v>
      </c>
      <c r="F216" s="654"/>
      <c r="G216" s="306"/>
      <c r="H216" s="256"/>
      <c r="I216" s="306"/>
      <c r="J216" s="338" t="str">
        <f t="shared" si="17"/>
        <v>AP_나</v>
      </c>
      <c r="K216" s="240"/>
      <c r="L216" s="236"/>
      <c r="M216" s="179"/>
      <c r="N216" s="249"/>
      <c r="O216" s="179"/>
      <c r="P216" s="236"/>
      <c r="Q216" s="179"/>
      <c r="R216" s="244"/>
      <c r="S216" s="250"/>
      <c r="T216" s="250"/>
      <c r="U216" s="250"/>
      <c r="V216" s="251"/>
      <c r="W216" s="250"/>
      <c r="X216" s="250"/>
      <c r="Y216" s="250"/>
      <c r="Z216" s="251"/>
      <c r="AA216" s="250"/>
      <c r="AB216" s="250"/>
      <c r="AC216" s="250"/>
      <c r="AD216" s="251"/>
      <c r="AE216" s="250"/>
      <c r="AF216" s="250"/>
      <c r="AG216" s="250"/>
      <c r="AH216" s="251"/>
      <c r="AI216" s="251"/>
      <c r="AJ216" s="252"/>
      <c r="AK216" s="236"/>
      <c r="AL216" s="253"/>
      <c r="AM216" s="237" t="s">
        <v>412</v>
      </c>
      <c r="AN216" s="188"/>
      <c r="AO216" s="276" t="s">
        <v>687</v>
      </c>
      <c r="AP216" s="228" t="s">
        <v>679</v>
      </c>
      <c r="AQ216" s="705"/>
    </row>
    <row r="217" spans="1:43" s="54" customFormat="1" ht="15" hidden="1" customHeight="1" thickBot="1">
      <c r="A217" s="85"/>
      <c r="B217" s="648"/>
      <c r="C217" s="222"/>
      <c r="D217" s="650"/>
      <c r="E217" s="278" t="s">
        <v>717</v>
      </c>
      <c r="F217" s="654"/>
      <c r="G217" s="306"/>
      <c r="H217" s="256"/>
      <c r="I217" s="306"/>
      <c r="J217" s="338" t="str">
        <f t="shared" si="17"/>
        <v>AP_나</v>
      </c>
      <c r="K217" s="240"/>
      <c r="L217" s="236"/>
      <c r="M217" s="179"/>
      <c r="N217" s="249"/>
      <c r="O217" s="179"/>
      <c r="P217" s="236"/>
      <c r="Q217" s="179"/>
      <c r="R217" s="244"/>
      <c r="S217" s="250"/>
      <c r="T217" s="250"/>
      <c r="U217" s="250"/>
      <c r="V217" s="251"/>
      <c r="W217" s="250"/>
      <c r="X217" s="250"/>
      <c r="Y217" s="250"/>
      <c r="Z217" s="251"/>
      <c r="AA217" s="250"/>
      <c r="AB217" s="250"/>
      <c r="AC217" s="250"/>
      <c r="AD217" s="251"/>
      <c r="AE217" s="250"/>
      <c r="AF217" s="250"/>
      <c r="AG217" s="250"/>
      <c r="AH217" s="251"/>
      <c r="AI217" s="251"/>
      <c r="AJ217" s="252"/>
      <c r="AK217" s="236"/>
      <c r="AL217" s="253"/>
      <c r="AM217" s="237" t="s">
        <v>408</v>
      </c>
      <c r="AN217" s="188"/>
      <c r="AO217" s="276" t="s">
        <v>687</v>
      </c>
      <c r="AP217" s="228" t="s">
        <v>679</v>
      </c>
      <c r="AQ217" s="705"/>
    </row>
    <row r="218" spans="1:43" s="54" customFormat="1" ht="15" hidden="1" customHeight="1" thickBot="1">
      <c r="A218" s="85"/>
      <c r="B218" s="648"/>
      <c r="C218" s="222"/>
      <c r="D218" s="650"/>
      <c r="E218" s="278" t="s">
        <v>717</v>
      </c>
      <c r="F218" s="654"/>
      <c r="G218" s="306"/>
      <c r="H218" s="256"/>
      <c r="I218" s="306"/>
      <c r="J218" s="338" t="str">
        <f t="shared" si="17"/>
        <v>AP_나</v>
      </c>
      <c r="K218" s="240"/>
      <c r="L218" s="236"/>
      <c r="M218" s="179"/>
      <c r="N218" s="249"/>
      <c r="O218" s="179"/>
      <c r="P218" s="236"/>
      <c r="Q218" s="179"/>
      <c r="R218" s="244"/>
      <c r="S218" s="250"/>
      <c r="T218" s="250"/>
      <c r="U218" s="250"/>
      <c r="V218" s="251"/>
      <c r="W218" s="250"/>
      <c r="X218" s="250"/>
      <c r="Y218" s="250"/>
      <c r="Z218" s="251"/>
      <c r="AA218" s="250"/>
      <c r="AB218" s="250"/>
      <c r="AC218" s="250"/>
      <c r="AD218" s="251"/>
      <c r="AE218" s="250"/>
      <c r="AF218" s="250"/>
      <c r="AG218" s="250"/>
      <c r="AH218" s="251"/>
      <c r="AI218" s="251"/>
      <c r="AJ218" s="252"/>
      <c r="AK218" s="236"/>
      <c r="AL218" s="253"/>
      <c r="AM218" s="237" t="s">
        <v>413</v>
      </c>
      <c r="AN218" s="188"/>
      <c r="AO218" s="276" t="s">
        <v>687</v>
      </c>
      <c r="AP218" s="228" t="s">
        <v>679</v>
      </c>
      <c r="AQ218" s="705"/>
    </row>
    <row r="219" spans="1:43" s="54" customFormat="1" ht="15" hidden="1" customHeight="1" thickBot="1">
      <c r="A219" s="85"/>
      <c r="B219" s="648"/>
      <c r="C219" s="222"/>
      <c r="D219" s="650"/>
      <c r="E219" s="278" t="s">
        <v>717</v>
      </c>
      <c r="F219" s="655"/>
      <c r="G219" s="303"/>
      <c r="H219" s="257"/>
      <c r="I219" s="306"/>
      <c r="J219" s="338" t="str">
        <f t="shared" si="17"/>
        <v>AP_나</v>
      </c>
      <c r="K219" s="240"/>
      <c r="L219" s="236"/>
      <c r="M219" s="179"/>
      <c r="N219" s="249"/>
      <c r="O219" s="179"/>
      <c r="P219" s="236"/>
      <c r="Q219" s="179"/>
      <c r="R219" s="244"/>
      <c r="S219" s="250"/>
      <c r="T219" s="250"/>
      <c r="U219" s="250"/>
      <c r="V219" s="251"/>
      <c r="W219" s="250"/>
      <c r="X219" s="250"/>
      <c r="Y219" s="250"/>
      <c r="Z219" s="251"/>
      <c r="AA219" s="250"/>
      <c r="AB219" s="250"/>
      <c r="AC219" s="250"/>
      <c r="AD219" s="251"/>
      <c r="AE219" s="250"/>
      <c r="AF219" s="250"/>
      <c r="AG219" s="250"/>
      <c r="AH219" s="251"/>
      <c r="AI219" s="251"/>
      <c r="AJ219" s="252"/>
      <c r="AK219" s="236"/>
      <c r="AL219" s="253"/>
      <c r="AM219" s="237" t="s">
        <v>414</v>
      </c>
      <c r="AN219" s="188"/>
      <c r="AO219" s="276" t="s">
        <v>687</v>
      </c>
      <c r="AP219" s="228" t="s">
        <v>679</v>
      </c>
      <c r="AQ219" s="705"/>
    </row>
    <row r="220" spans="1:43" s="54" customFormat="1" ht="15" hidden="1" customHeight="1" thickBot="1">
      <c r="A220" s="85"/>
      <c r="B220" s="648"/>
      <c r="C220" s="222"/>
      <c r="D220" s="651"/>
      <c r="E220" s="278" t="s">
        <v>717</v>
      </c>
      <c r="F220" s="257" t="s">
        <v>527</v>
      </c>
      <c r="G220" s="303"/>
      <c r="H220" s="257"/>
      <c r="I220" s="303"/>
      <c r="J220" s="338" t="str">
        <f t="shared" ref="J220:J283" si="20" xml:space="preserve"> "AP_" &amp; C220 &amp; E220 &amp; G220 &amp; I220</f>
        <v>AP_나</v>
      </c>
      <c r="K220" s="240"/>
      <c r="L220" s="236"/>
      <c r="M220" s="179"/>
      <c r="N220" s="249"/>
      <c r="O220" s="179"/>
      <c r="P220" s="236"/>
      <c r="Q220" s="179"/>
      <c r="R220" s="244"/>
      <c r="S220" s="250"/>
      <c r="T220" s="250"/>
      <c r="U220" s="250"/>
      <c r="V220" s="251"/>
      <c r="W220" s="250"/>
      <c r="X220" s="250"/>
      <c r="Y220" s="250"/>
      <c r="Z220" s="251"/>
      <c r="AA220" s="250"/>
      <c r="AB220" s="250"/>
      <c r="AC220" s="250"/>
      <c r="AD220" s="251"/>
      <c r="AE220" s="250"/>
      <c r="AF220" s="250"/>
      <c r="AG220" s="250"/>
      <c r="AH220" s="251"/>
      <c r="AI220" s="251"/>
      <c r="AJ220" s="252"/>
      <c r="AK220" s="236"/>
      <c r="AL220" s="253"/>
      <c r="AM220" s="237" t="s">
        <v>502</v>
      </c>
      <c r="AN220" s="189"/>
      <c r="AO220" s="276" t="s">
        <v>687</v>
      </c>
      <c r="AP220" s="228" t="s">
        <v>679</v>
      </c>
      <c r="AQ220" s="706"/>
    </row>
    <row r="221" spans="1:43" s="54" customFormat="1" ht="15" hidden="1" customHeight="1" thickBot="1">
      <c r="A221" s="85"/>
      <c r="B221" s="648"/>
      <c r="C221" s="222"/>
      <c r="D221" s="649" t="s">
        <v>503</v>
      </c>
      <c r="E221" s="278" t="s">
        <v>717</v>
      </c>
      <c r="F221" s="237" t="s">
        <v>504</v>
      </c>
      <c r="G221" s="279"/>
      <c r="H221" s="237"/>
      <c r="I221" s="286"/>
      <c r="J221" s="338" t="str">
        <f t="shared" si="20"/>
        <v>AP_나</v>
      </c>
      <c r="K221" s="240"/>
      <c r="L221" s="236"/>
      <c r="M221" s="179"/>
      <c r="N221" s="249"/>
      <c r="O221" s="179"/>
      <c r="P221" s="236"/>
      <c r="Q221" s="179"/>
      <c r="R221" s="244"/>
      <c r="S221" s="250"/>
      <c r="T221" s="250"/>
      <c r="U221" s="250"/>
      <c r="V221" s="251"/>
      <c r="W221" s="250"/>
      <c r="X221" s="250"/>
      <c r="Y221" s="250"/>
      <c r="Z221" s="251"/>
      <c r="AA221" s="250"/>
      <c r="AB221" s="250"/>
      <c r="AC221" s="250"/>
      <c r="AD221" s="251"/>
      <c r="AE221" s="250"/>
      <c r="AF221" s="250"/>
      <c r="AG221" s="250"/>
      <c r="AH221" s="251"/>
      <c r="AI221" s="251"/>
      <c r="AJ221" s="252"/>
      <c r="AK221" s="236"/>
      <c r="AL221" s="253"/>
      <c r="AM221" s="181"/>
      <c r="AN221" s="187"/>
      <c r="AO221" s="276" t="s">
        <v>687</v>
      </c>
      <c r="AP221" s="228" t="s">
        <v>679</v>
      </c>
      <c r="AQ221" s="704"/>
    </row>
    <row r="222" spans="1:43" s="54" customFormat="1" ht="15" hidden="1" customHeight="1" thickBot="1">
      <c r="A222" s="85"/>
      <c r="B222" s="648"/>
      <c r="C222" s="222"/>
      <c r="D222" s="650"/>
      <c r="E222" s="278" t="s">
        <v>717</v>
      </c>
      <c r="F222" s="653" t="s">
        <v>505</v>
      </c>
      <c r="G222" s="286"/>
      <c r="H222" s="255"/>
      <c r="I222" s="306"/>
      <c r="J222" s="338" t="str">
        <f t="shared" si="20"/>
        <v>AP_나</v>
      </c>
      <c r="K222" s="240"/>
      <c r="L222" s="236"/>
      <c r="M222" s="179"/>
      <c r="N222" s="249"/>
      <c r="O222" s="179"/>
      <c r="P222" s="236"/>
      <c r="Q222" s="179"/>
      <c r="R222" s="244"/>
      <c r="S222" s="250"/>
      <c r="T222" s="250"/>
      <c r="U222" s="250"/>
      <c r="V222" s="251"/>
      <c r="W222" s="250"/>
      <c r="X222" s="250"/>
      <c r="Y222" s="250"/>
      <c r="Z222" s="251"/>
      <c r="AA222" s="250"/>
      <c r="AB222" s="250"/>
      <c r="AC222" s="250"/>
      <c r="AD222" s="251"/>
      <c r="AE222" s="250"/>
      <c r="AF222" s="250"/>
      <c r="AG222" s="250"/>
      <c r="AH222" s="251"/>
      <c r="AI222" s="251"/>
      <c r="AJ222" s="252"/>
      <c r="AK222" s="236"/>
      <c r="AL222" s="253"/>
      <c r="AM222" s="181" t="s">
        <v>506</v>
      </c>
      <c r="AN222" s="188"/>
      <c r="AO222" s="276" t="s">
        <v>687</v>
      </c>
      <c r="AP222" s="228" t="s">
        <v>679</v>
      </c>
      <c r="AQ222" s="705"/>
    </row>
    <row r="223" spans="1:43" s="54" customFormat="1" ht="15" hidden="1" customHeight="1" thickBot="1">
      <c r="A223" s="85"/>
      <c r="B223" s="648"/>
      <c r="C223" s="222"/>
      <c r="D223" s="650"/>
      <c r="E223" s="278" t="s">
        <v>717</v>
      </c>
      <c r="F223" s="654"/>
      <c r="G223" s="306"/>
      <c r="H223" s="256"/>
      <c r="I223" s="306"/>
      <c r="J223" s="338" t="str">
        <f t="shared" si="20"/>
        <v>AP_나</v>
      </c>
      <c r="K223" s="240"/>
      <c r="L223" s="236"/>
      <c r="M223" s="179"/>
      <c r="N223" s="249"/>
      <c r="O223" s="179"/>
      <c r="P223" s="236"/>
      <c r="Q223" s="179"/>
      <c r="R223" s="244"/>
      <c r="S223" s="250"/>
      <c r="T223" s="250"/>
      <c r="U223" s="250"/>
      <c r="V223" s="251"/>
      <c r="W223" s="250"/>
      <c r="X223" s="250"/>
      <c r="Y223" s="250"/>
      <c r="Z223" s="251"/>
      <c r="AA223" s="250"/>
      <c r="AB223" s="250"/>
      <c r="AC223" s="250"/>
      <c r="AD223" s="251"/>
      <c r="AE223" s="250"/>
      <c r="AF223" s="250"/>
      <c r="AG223" s="250"/>
      <c r="AH223" s="251"/>
      <c r="AI223" s="251"/>
      <c r="AJ223" s="252"/>
      <c r="AK223" s="236"/>
      <c r="AL223" s="253"/>
      <c r="AM223" s="181" t="s">
        <v>511</v>
      </c>
      <c r="AN223" s="188"/>
      <c r="AO223" s="276" t="s">
        <v>687</v>
      </c>
      <c r="AP223" s="228" t="s">
        <v>679</v>
      </c>
      <c r="AQ223" s="705"/>
    </row>
    <row r="224" spans="1:43" s="54" customFormat="1" ht="15" hidden="1" customHeight="1" thickBot="1">
      <c r="A224" s="85"/>
      <c r="B224" s="648"/>
      <c r="C224" s="222"/>
      <c r="D224" s="650"/>
      <c r="E224" s="278" t="s">
        <v>717</v>
      </c>
      <c r="F224" s="654"/>
      <c r="G224" s="306"/>
      <c r="H224" s="256"/>
      <c r="I224" s="306"/>
      <c r="J224" s="338" t="str">
        <f t="shared" si="20"/>
        <v>AP_나</v>
      </c>
      <c r="K224" s="240"/>
      <c r="L224" s="236"/>
      <c r="M224" s="179"/>
      <c r="N224" s="249"/>
      <c r="O224" s="179"/>
      <c r="P224" s="236"/>
      <c r="Q224" s="179"/>
      <c r="R224" s="244"/>
      <c r="S224" s="250"/>
      <c r="T224" s="250"/>
      <c r="U224" s="250"/>
      <c r="V224" s="251"/>
      <c r="W224" s="250"/>
      <c r="X224" s="250"/>
      <c r="Y224" s="250"/>
      <c r="Z224" s="251"/>
      <c r="AA224" s="250"/>
      <c r="AB224" s="250"/>
      <c r="AC224" s="250"/>
      <c r="AD224" s="251"/>
      <c r="AE224" s="250"/>
      <c r="AF224" s="250"/>
      <c r="AG224" s="250"/>
      <c r="AH224" s="251"/>
      <c r="AI224" s="251"/>
      <c r="AJ224" s="252"/>
      <c r="AK224" s="236"/>
      <c r="AL224" s="253"/>
      <c r="AM224" s="181" t="s">
        <v>408</v>
      </c>
      <c r="AN224" s="188"/>
      <c r="AO224" s="276" t="s">
        <v>687</v>
      </c>
      <c r="AP224" s="228" t="s">
        <v>679</v>
      </c>
      <c r="AQ224" s="705"/>
    </row>
    <row r="225" spans="1:43" s="54" customFormat="1" ht="15" hidden="1" customHeight="1" thickBot="1">
      <c r="A225" s="85"/>
      <c r="B225" s="648"/>
      <c r="C225" s="222"/>
      <c r="D225" s="650"/>
      <c r="E225" s="278" t="s">
        <v>717</v>
      </c>
      <c r="F225" s="654"/>
      <c r="G225" s="306"/>
      <c r="H225" s="256"/>
      <c r="I225" s="306"/>
      <c r="J225" s="338" t="str">
        <f t="shared" si="20"/>
        <v>AP_나</v>
      </c>
      <c r="K225" s="240"/>
      <c r="L225" s="236"/>
      <c r="M225" s="179"/>
      <c r="N225" s="249"/>
      <c r="O225" s="179"/>
      <c r="P225" s="236"/>
      <c r="Q225" s="179"/>
      <c r="R225" s="244"/>
      <c r="S225" s="250"/>
      <c r="T225" s="250"/>
      <c r="U225" s="250"/>
      <c r="V225" s="251"/>
      <c r="W225" s="250"/>
      <c r="X225" s="250"/>
      <c r="Y225" s="250"/>
      <c r="Z225" s="251"/>
      <c r="AA225" s="250"/>
      <c r="AB225" s="250"/>
      <c r="AC225" s="250"/>
      <c r="AD225" s="251"/>
      <c r="AE225" s="250"/>
      <c r="AF225" s="250"/>
      <c r="AG225" s="250"/>
      <c r="AH225" s="251"/>
      <c r="AI225" s="251"/>
      <c r="AJ225" s="252"/>
      <c r="AK225" s="236"/>
      <c r="AL225" s="253"/>
      <c r="AM225" s="181" t="s">
        <v>507</v>
      </c>
      <c r="AN225" s="188"/>
      <c r="AO225" s="276" t="s">
        <v>687</v>
      </c>
      <c r="AP225" s="228" t="s">
        <v>679</v>
      </c>
      <c r="AQ225" s="705"/>
    </row>
    <row r="226" spans="1:43" s="54" customFormat="1" ht="15" hidden="1" customHeight="1" thickBot="1">
      <c r="A226" s="85"/>
      <c r="B226" s="648"/>
      <c r="C226" s="222"/>
      <c r="D226" s="650"/>
      <c r="E226" s="278" t="s">
        <v>717</v>
      </c>
      <c r="F226" s="655"/>
      <c r="G226" s="303"/>
      <c r="H226" s="257"/>
      <c r="I226" s="306"/>
      <c r="J226" s="338" t="str">
        <f t="shared" si="20"/>
        <v>AP_나</v>
      </c>
      <c r="K226" s="240"/>
      <c r="L226" s="236"/>
      <c r="M226" s="179"/>
      <c r="N226" s="249"/>
      <c r="O226" s="179"/>
      <c r="P226" s="236"/>
      <c r="Q226" s="179"/>
      <c r="R226" s="244"/>
      <c r="S226" s="250"/>
      <c r="T226" s="250"/>
      <c r="U226" s="250"/>
      <c r="V226" s="251"/>
      <c r="W226" s="250"/>
      <c r="X226" s="250"/>
      <c r="Y226" s="250"/>
      <c r="Z226" s="251"/>
      <c r="AA226" s="250"/>
      <c r="AB226" s="250"/>
      <c r="AC226" s="250"/>
      <c r="AD226" s="251"/>
      <c r="AE226" s="250"/>
      <c r="AF226" s="250"/>
      <c r="AG226" s="250"/>
      <c r="AH226" s="251"/>
      <c r="AI226" s="251"/>
      <c r="AJ226" s="252"/>
      <c r="AK226" s="236"/>
      <c r="AL226" s="253"/>
      <c r="AM226" s="181" t="s">
        <v>508</v>
      </c>
      <c r="AN226" s="188"/>
      <c r="AO226" s="276" t="s">
        <v>687</v>
      </c>
      <c r="AP226" s="228" t="s">
        <v>679</v>
      </c>
      <c r="AQ226" s="705"/>
    </row>
    <row r="227" spans="1:43" s="54" customFormat="1" ht="15" hidden="1" customHeight="1" thickBot="1">
      <c r="A227" s="85"/>
      <c r="B227" s="648"/>
      <c r="C227" s="222"/>
      <c r="D227" s="650"/>
      <c r="E227" s="278" t="s">
        <v>717</v>
      </c>
      <c r="F227" s="656" t="s">
        <v>509</v>
      </c>
      <c r="G227" s="278"/>
      <c r="H227" s="202"/>
      <c r="I227" s="306"/>
      <c r="J227" s="338" t="str">
        <f t="shared" si="20"/>
        <v>AP_나</v>
      </c>
      <c r="K227" s="240"/>
      <c r="L227" s="236"/>
      <c r="M227" s="179"/>
      <c r="N227" s="249"/>
      <c r="O227" s="179"/>
      <c r="P227" s="236"/>
      <c r="Q227" s="179"/>
      <c r="R227" s="244"/>
      <c r="S227" s="250"/>
      <c r="T227" s="250"/>
      <c r="U227" s="250"/>
      <c r="V227" s="251"/>
      <c r="W227" s="250"/>
      <c r="X227" s="250"/>
      <c r="Y227" s="250"/>
      <c r="Z227" s="251"/>
      <c r="AA227" s="250"/>
      <c r="AB227" s="250"/>
      <c r="AC227" s="250"/>
      <c r="AD227" s="251"/>
      <c r="AE227" s="250"/>
      <c r="AF227" s="250"/>
      <c r="AG227" s="250"/>
      <c r="AH227" s="251"/>
      <c r="AI227" s="251"/>
      <c r="AJ227" s="251"/>
      <c r="AK227" s="236"/>
      <c r="AL227" s="253"/>
      <c r="AM227" s="258" t="s">
        <v>506</v>
      </c>
      <c r="AN227" s="188"/>
      <c r="AO227" s="276" t="s">
        <v>687</v>
      </c>
      <c r="AP227" s="228" t="s">
        <v>679</v>
      </c>
      <c r="AQ227" s="705"/>
    </row>
    <row r="228" spans="1:43" s="54" customFormat="1" ht="15" hidden="1" customHeight="1" thickBot="1">
      <c r="A228" s="85"/>
      <c r="B228" s="648"/>
      <c r="C228" s="222"/>
      <c r="D228" s="650"/>
      <c r="E228" s="278" t="s">
        <v>717</v>
      </c>
      <c r="F228" s="657"/>
      <c r="G228" s="282"/>
      <c r="H228" s="203"/>
      <c r="I228" s="306"/>
      <c r="J228" s="338" t="str">
        <f t="shared" si="20"/>
        <v>AP_나</v>
      </c>
      <c r="K228" s="240"/>
      <c r="L228" s="236"/>
      <c r="M228" s="179"/>
      <c r="N228" s="249"/>
      <c r="O228" s="179"/>
      <c r="P228" s="236"/>
      <c r="Q228" s="179"/>
      <c r="R228" s="244"/>
      <c r="S228" s="250"/>
      <c r="T228" s="250"/>
      <c r="U228" s="250"/>
      <c r="V228" s="251"/>
      <c r="W228" s="250"/>
      <c r="X228" s="250"/>
      <c r="Y228" s="250"/>
      <c r="Z228" s="251"/>
      <c r="AA228" s="250"/>
      <c r="AB228" s="250"/>
      <c r="AC228" s="250"/>
      <c r="AD228" s="251"/>
      <c r="AE228" s="250"/>
      <c r="AF228" s="250"/>
      <c r="AG228" s="250"/>
      <c r="AH228" s="251"/>
      <c r="AI228" s="251"/>
      <c r="AJ228" s="251"/>
      <c r="AK228" s="236"/>
      <c r="AL228" s="253"/>
      <c r="AM228" s="181" t="s">
        <v>511</v>
      </c>
      <c r="AN228" s="188"/>
      <c r="AO228" s="276" t="s">
        <v>687</v>
      </c>
      <c r="AP228" s="228" t="s">
        <v>679</v>
      </c>
      <c r="AQ228" s="705"/>
    </row>
    <row r="229" spans="1:43" s="54" customFormat="1" ht="15" hidden="1" customHeight="1" thickBot="1">
      <c r="A229" s="85"/>
      <c r="B229" s="648"/>
      <c r="C229" s="222"/>
      <c r="D229" s="650"/>
      <c r="E229" s="278" t="s">
        <v>717</v>
      </c>
      <c r="F229" s="657"/>
      <c r="G229" s="282"/>
      <c r="H229" s="203"/>
      <c r="I229" s="306"/>
      <c r="J229" s="338" t="str">
        <f t="shared" si="20"/>
        <v>AP_나</v>
      </c>
      <c r="K229" s="240"/>
      <c r="L229" s="236"/>
      <c r="M229" s="179"/>
      <c r="N229" s="249"/>
      <c r="O229" s="179"/>
      <c r="P229" s="236"/>
      <c r="Q229" s="179"/>
      <c r="R229" s="244"/>
      <c r="S229" s="250"/>
      <c r="T229" s="250"/>
      <c r="U229" s="250"/>
      <c r="V229" s="251"/>
      <c r="W229" s="250"/>
      <c r="X229" s="250"/>
      <c r="Y229" s="250"/>
      <c r="Z229" s="251"/>
      <c r="AA229" s="250"/>
      <c r="AB229" s="250"/>
      <c r="AC229" s="250"/>
      <c r="AD229" s="251"/>
      <c r="AE229" s="250"/>
      <c r="AF229" s="250"/>
      <c r="AG229" s="250"/>
      <c r="AH229" s="251"/>
      <c r="AI229" s="251"/>
      <c r="AJ229" s="251"/>
      <c r="AK229" s="236"/>
      <c r="AL229" s="253"/>
      <c r="AM229" s="258" t="s">
        <v>408</v>
      </c>
      <c r="AN229" s="188"/>
      <c r="AO229" s="276" t="s">
        <v>687</v>
      </c>
      <c r="AP229" s="228" t="s">
        <v>679</v>
      </c>
      <c r="AQ229" s="705"/>
    </row>
    <row r="230" spans="1:43" s="54" customFormat="1" ht="15" hidden="1" customHeight="1" thickBot="1">
      <c r="A230" s="85"/>
      <c r="B230" s="648"/>
      <c r="C230" s="222"/>
      <c r="D230" s="650"/>
      <c r="E230" s="278" t="s">
        <v>717</v>
      </c>
      <c r="F230" s="657"/>
      <c r="G230" s="282"/>
      <c r="H230" s="203"/>
      <c r="I230" s="306"/>
      <c r="J230" s="338" t="str">
        <f t="shared" si="20"/>
        <v>AP_나</v>
      </c>
      <c r="K230" s="240"/>
      <c r="L230" s="236"/>
      <c r="M230" s="179"/>
      <c r="N230" s="249"/>
      <c r="O230" s="179"/>
      <c r="P230" s="236"/>
      <c r="Q230" s="179"/>
      <c r="R230" s="244"/>
      <c r="S230" s="250"/>
      <c r="T230" s="250"/>
      <c r="U230" s="250"/>
      <c r="V230" s="251"/>
      <c r="W230" s="250"/>
      <c r="X230" s="250"/>
      <c r="Y230" s="250"/>
      <c r="Z230" s="251"/>
      <c r="AA230" s="250"/>
      <c r="AB230" s="250"/>
      <c r="AC230" s="250"/>
      <c r="AD230" s="251"/>
      <c r="AE230" s="250"/>
      <c r="AF230" s="250"/>
      <c r="AG230" s="250"/>
      <c r="AH230" s="251"/>
      <c r="AI230" s="251"/>
      <c r="AJ230" s="251"/>
      <c r="AK230" s="236"/>
      <c r="AL230" s="253"/>
      <c r="AM230" s="258" t="s">
        <v>507</v>
      </c>
      <c r="AN230" s="188"/>
      <c r="AO230" s="276" t="s">
        <v>687</v>
      </c>
      <c r="AP230" s="228" t="s">
        <v>679</v>
      </c>
      <c r="AQ230" s="705"/>
    </row>
    <row r="231" spans="1:43" s="54" customFormat="1" ht="15" hidden="1" customHeight="1" thickBot="1">
      <c r="A231" s="85"/>
      <c r="B231" s="648"/>
      <c r="C231" s="222"/>
      <c r="D231" s="650"/>
      <c r="E231" s="278" t="s">
        <v>717</v>
      </c>
      <c r="F231" s="658"/>
      <c r="G231" s="283"/>
      <c r="H231" s="204"/>
      <c r="I231" s="306"/>
      <c r="J231" s="338" t="str">
        <f t="shared" si="20"/>
        <v>AP_나</v>
      </c>
      <c r="K231" s="240"/>
      <c r="L231" s="236"/>
      <c r="M231" s="179"/>
      <c r="N231" s="249"/>
      <c r="O231" s="179"/>
      <c r="P231" s="236"/>
      <c r="Q231" s="179"/>
      <c r="R231" s="244"/>
      <c r="S231" s="250"/>
      <c r="T231" s="250"/>
      <c r="U231" s="250"/>
      <c r="V231" s="251"/>
      <c r="W231" s="250"/>
      <c r="X231" s="250"/>
      <c r="Y231" s="250"/>
      <c r="Z231" s="251"/>
      <c r="AA231" s="250"/>
      <c r="AB231" s="250"/>
      <c r="AC231" s="250"/>
      <c r="AD231" s="251"/>
      <c r="AE231" s="250"/>
      <c r="AF231" s="250"/>
      <c r="AG231" s="250"/>
      <c r="AH231" s="251"/>
      <c r="AI231" s="251"/>
      <c r="AJ231" s="251"/>
      <c r="AK231" s="236"/>
      <c r="AL231" s="253"/>
      <c r="AM231" s="258" t="s">
        <v>508</v>
      </c>
      <c r="AN231" s="188"/>
      <c r="AO231" s="276" t="s">
        <v>687</v>
      </c>
      <c r="AP231" s="228" t="s">
        <v>679</v>
      </c>
      <c r="AQ231" s="705"/>
    </row>
    <row r="232" spans="1:43" s="54" customFormat="1" ht="15" hidden="1" customHeight="1" thickBot="1">
      <c r="A232" s="85"/>
      <c r="B232" s="648"/>
      <c r="C232" s="222"/>
      <c r="D232" s="650"/>
      <c r="E232" s="278" t="s">
        <v>717</v>
      </c>
      <c r="F232" s="656" t="s">
        <v>510</v>
      </c>
      <c r="G232" s="278"/>
      <c r="H232" s="202"/>
      <c r="I232" s="306"/>
      <c r="J232" s="338" t="str">
        <f t="shared" si="20"/>
        <v>AP_나</v>
      </c>
      <c r="K232" s="240"/>
      <c r="L232" s="236"/>
      <c r="M232" s="179"/>
      <c r="N232" s="249"/>
      <c r="O232" s="179"/>
      <c r="P232" s="236"/>
      <c r="Q232" s="179"/>
      <c r="R232" s="244"/>
      <c r="S232" s="250"/>
      <c r="T232" s="250"/>
      <c r="U232" s="250"/>
      <c r="V232" s="251"/>
      <c r="W232" s="250"/>
      <c r="X232" s="250"/>
      <c r="Y232" s="250"/>
      <c r="Z232" s="251"/>
      <c r="AA232" s="250"/>
      <c r="AB232" s="250"/>
      <c r="AC232" s="250"/>
      <c r="AD232" s="251"/>
      <c r="AE232" s="250"/>
      <c r="AF232" s="250"/>
      <c r="AG232" s="250"/>
      <c r="AH232" s="251"/>
      <c r="AI232" s="251"/>
      <c r="AJ232" s="251"/>
      <c r="AK232" s="236"/>
      <c r="AL232" s="253"/>
      <c r="AM232" s="258" t="s">
        <v>506</v>
      </c>
      <c r="AN232" s="188"/>
      <c r="AO232" s="276" t="s">
        <v>687</v>
      </c>
      <c r="AP232" s="228" t="s">
        <v>679</v>
      </c>
      <c r="AQ232" s="705"/>
    </row>
    <row r="233" spans="1:43" s="54" customFormat="1" ht="15" hidden="1" customHeight="1" thickBot="1">
      <c r="A233" s="85"/>
      <c r="B233" s="648"/>
      <c r="C233" s="222"/>
      <c r="D233" s="650"/>
      <c r="E233" s="278" t="s">
        <v>717</v>
      </c>
      <c r="F233" s="657"/>
      <c r="G233" s="282"/>
      <c r="H233" s="203"/>
      <c r="I233" s="306"/>
      <c r="J233" s="338" t="str">
        <f t="shared" si="20"/>
        <v>AP_나</v>
      </c>
      <c r="K233" s="240"/>
      <c r="L233" s="236"/>
      <c r="M233" s="179"/>
      <c r="N233" s="249"/>
      <c r="O233" s="179"/>
      <c r="P233" s="236"/>
      <c r="Q233" s="179"/>
      <c r="R233" s="244"/>
      <c r="S233" s="250"/>
      <c r="T233" s="250"/>
      <c r="U233" s="250"/>
      <c r="V233" s="251"/>
      <c r="W233" s="250"/>
      <c r="X233" s="250"/>
      <c r="Y233" s="250"/>
      <c r="Z233" s="251"/>
      <c r="AA233" s="250"/>
      <c r="AB233" s="250"/>
      <c r="AC233" s="250"/>
      <c r="AD233" s="251"/>
      <c r="AE233" s="250"/>
      <c r="AF233" s="250"/>
      <c r="AG233" s="250"/>
      <c r="AH233" s="251"/>
      <c r="AI233" s="251"/>
      <c r="AJ233" s="251"/>
      <c r="AK233" s="236"/>
      <c r="AL233" s="253"/>
      <c r="AM233" s="258" t="s">
        <v>408</v>
      </c>
      <c r="AN233" s="188"/>
      <c r="AO233" s="276" t="s">
        <v>687</v>
      </c>
      <c r="AP233" s="228" t="s">
        <v>679</v>
      </c>
      <c r="AQ233" s="705"/>
    </row>
    <row r="234" spans="1:43" s="54" customFormat="1" ht="15" hidden="1" customHeight="1" thickBot="1">
      <c r="A234" s="85"/>
      <c r="B234" s="648"/>
      <c r="C234" s="222"/>
      <c r="D234" s="650"/>
      <c r="E234" s="278" t="s">
        <v>717</v>
      </c>
      <c r="F234" s="657"/>
      <c r="G234" s="282"/>
      <c r="H234" s="203"/>
      <c r="I234" s="306"/>
      <c r="J234" s="338" t="str">
        <f t="shared" si="20"/>
        <v>AP_나</v>
      </c>
      <c r="K234" s="240"/>
      <c r="L234" s="236"/>
      <c r="M234" s="179"/>
      <c r="N234" s="249"/>
      <c r="O234" s="179"/>
      <c r="P234" s="236"/>
      <c r="Q234" s="179"/>
      <c r="R234" s="244"/>
      <c r="S234" s="250"/>
      <c r="T234" s="250"/>
      <c r="U234" s="250"/>
      <c r="V234" s="251"/>
      <c r="W234" s="250"/>
      <c r="X234" s="250"/>
      <c r="Y234" s="250"/>
      <c r="Z234" s="251"/>
      <c r="AA234" s="250"/>
      <c r="AB234" s="250"/>
      <c r="AC234" s="250"/>
      <c r="AD234" s="251"/>
      <c r="AE234" s="250"/>
      <c r="AF234" s="250"/>
      <c r="AG234" s="250"/>
      <c r="AH234" s="251"/>
      <c r="AI234" s="251"/>
      <c r="AJ234" s="251"/>
      <c r="AK234" s="236"/>
      <c r="AL234" s="253"/>
      <c r="AM234" s="258" t="s">
        <v>507</v>
      </c>
      <c r="AN234" s="188"/>
      <c r="AO234" s="276" t="s">
        <v>687</v>
      </c>
      <c r="AP234" s="228" t="s">
        <v>679</v>
      </c>
      <c r="AQ234" s="705"/>
    </row>
    <row r="235" spans="1:43" s="54" customFormat="1" ht="15" hidden="1" customHeight="1" thickBot="1">
      <c r="A235" s="85"/>
      <c r="B235" s="648"/>
      <c r="C235" s="222"/>
      <c r="D235" s="651"/>
      <c r="E235" s="278" t="s">
        <v>717</v>
      </c>
      <c r="F235" s="658"/>
      <c r="G235" s="283"/>
      <c r="H235" s="204"/>
      <c r="I235" s="303"/>
      <c r="J235" s="338" t="str">
        <f t="shared" si="20"/>
        <v>AP_나</v>
      </c>
      <c r="K235" s="240"/>
      <c r="L235" s="236"/>
      <c r="M235" s="179"/>
      <c r="N235" s="249"/>
      <c r="O235" s="179"/>
      <c r="P235" s="236"/>
      <c r="Q235" s="179"/>
      <c r="R235" s="244"/>
      <c r="S235" s="250"/>
      <c r="T235" s="250"/>
      <c r="U235" s="250"/>
      <c r="V235" s="251"/>
      <c r="W235" s="250"/>
      <c r="X235" s="250"/>
      <c r="Y235" s="250"/>
      <c r="Z235" s="251"/>
      <c r="AA235" s="250"/>
      <c r="AB235" s="250"/>
      <c r="AC235" s="250"/>
      <c r="AD235" s="251"/>
      <c r="AE235" s="250"/>
      <c r="AF235" s="250"/>
      <c r="AG235" s="250"/>
      <c r="AH235" s="251"/>
      <c r="AI235" s="251"/>
      <c r="AJ235" s="251"/>
      <c r="AK235" s="236"/>
      <c r="AL235" s="253"/>
      <c r="AM235" s="258" t="s">
        <v>508</v>
      </c>
      <c r="AN235" s="189"/>
      <c r="AO235" s="276" t="s">
        <v>687</v>
      </c>
      <c r="AP235" s="228" t="s">
        <v>679</v>
      </c>
      <c r="AQ235" s="706"/>
    </row>
    <row r="236" spans="1:43" s="54" customFormat="1" ht="15.75" hidden="1" customHeight="1" thickBot="1">
      <c r="A236" s="85"/>
      <c r="B236" s="648"/>
      <c r="C236" s="222"/>
      <c r="D236" s="647" t="s">
        <v>409</v>
      </c>
      <c r="E236" s="278" t="s">
        <v>717</v>
      </c>
      <c r="F236" s="181" t="s">
        <v>512</v>
      </c>
      <c r="G236" s="280"/>
      <c r="H236" s="181"/>
      <c r="I236" s="286"/>
      <c r="J236" s="338" t="str">
        <f t="shared" si="20"/>
        <v>AP_나</v>
      </c>
      <c r="K236" s="240"/>
      <c r="L236" s="236"/>
      <c r="M236" s="179"/>
      <c r="N236" s="249"/>
      <c r="O236" s="179"/>
      <c r="P236" s="236"/>
      <c r="Q236" s="179"/>
      <c r="R236" s="244"/>
      <c r="S236" s="250"/>
      <c r="T236" s="250"/>
      <c r="U236" s="250"/>
      <c r="V236" s="251"/>
      <c r="W236" s="250"/>
      <c r="X236" s="250"/>
      <c r="Y236" s="250"/>
      <c r="Z236" s="251"/>
      <c r="AA236" s="250"/>
      <c r="AB236" s="250"/>
      <c r="AC236" s="250"/>
      <c r="AD236" s="251"/>
      <c r="AE236" s="250"/>
      <c r="AF236" s="250"/>
      <c r="AG236" s="250"/>
      <c r="AH236" s="251"/>
      <c r="AI236" s="251"/>
      <c r="AJ236" s="251"/>
      <c r="AK236" s="236"/>
      <c r="AL236" s="253"/>
      <c r="AM236" s="258"/>
      <c r="AN236" s="187"/>
      <c r="AO236" s="276" t="s">
        <v>687</v>
      </c>
      <c r="AP236" s="228" t="s">
        <v>679</v>
      </c>
      <c r="AQ236" s="704"/>
    </row>
    <row r="237" spans="1:43" s="54" customFormat="1" ht="15.75" hidden="1" customHeight="1" thickBot="1">
      <c r="A237" s="85"/>
      <c r="B237" s="648"/>
      <c r="C237" s="222"/>
      <c r="D237" s="648"/>
      <c r="E237" s="278" t="s">
        <v>717</v>
      </c>
      <c r="F237" s="656" t="s">
        <v>513</v>
      </c>
      <c r="G237" s="278"/>
      <c r="H237" s="202"/>
      <c r="I237" s="306"/>
      <c r="J237" s="338" t="str">
        <f t="shared" si="20"/>
        <v>AP_나</v>
      </c>
      <c r="K237" s="240"/>
      <c r="L237" s="236"/>
      <c r="M237" s="179"/>
      <c r="N237" s="249"/>
      <c r="O237" s="179"/>
      <c r="P237" s="236"/>
      <c r="Q237" s="179"/>
      <c r="R237" s="244"/>
      <c r="S237" s="250"/>
      <c r="T237" s="250"/>
      <c r="U237" s="250"/>
      <c r="V237" s="251"/>
      <c r="W237" s="250"/>
      <c r="X237" s="250"/>
      <c r="Y237" s="250"/>
      <c r="Z237" s="251"/>
      <c r="AA237" s="250"/>
      <c r="AB237" s="250"/>
      <c r="AC237" s="250"/>
      <c r="AD237" s="251"/>
      <c r="AE237" s="250"/>
      <c r="AF237" s="250"/>
      <c r="AG237" s="250"/>
      <c r="AH237" s="251"/>
      <c r="AI237" s="251"/>
      <c r="AJ237" s="251"/>
      <c r="AK237" s="236"/>
      <c r="AL237" s="253"/>
      <c r="AM237" s="258" t="s">
        <v>511</v>
      </c>
      <c r="AN237" s="188"/>
      <c r="AO237" s="276" t="s">
        <v>687</v>
      </c>
      <c r="AP237" s="228" t="s">
        <v>679</v>
      </c>
      <c r="AQ237" s="705"/>
    </row>
    <row r="238" spans="1:43" s="54" customFormat="1" ht="15.75" hidden="1" customHeight="1" thickBot="1">
      <c r="A238" s="85"/>
      <c r="B238" s="648"/>
      <c r="C238" s="222"/>
      <c r="D238" s="648"/>
      <c r="E238" s="278" t="s">
        <v>717</v>
      </c>
      <c r="F238" s="658"/>
      <c r="G238" s="283"/>
      <c r="H238" s="204"/>
      <c r="I238" s="306"/>
      <c r="J238" s="338" t="str">
        <f t="shared" si="20"/>
        <v>AP_나</v>
      </c>
      <c r="K238" s="240"/>
      <c r="L238" s="236"/>
      <c r="M238" s="179"/>
      <c r="N238" s="249"/>
      <c r="O238" s="179"/>
      <c r="P238" s="236"/>
      <c r="Q238" s="179"/>
      <c r="R238" s="244"/>
      <c r="S238" s="250"/>
      <c r="T238" s="250"/>
      <c r="U238" s="250"/>
      <c r="V238" s="251"/>
      <c r="W238" s="250"/>
      <c r="X238" s="250"/>
      <c r="Y238" s="250"/>
      <c r="Z238" s="251"/>
      <c r="AA238" s="250"/>
      <c r="AB238" s="250"/>
      <c r="AC238" s="250"/>
      <c r="AD238" s="251"/>
      <c r="AE238" s="250"/>
      <c r="AF238" s="250"/>
      <c r="AG238" s="250"/>
      <c r="AH238" s="251"/>
      <c r="AI238" s="251"/>
      <c r="AJ238" s="251"/>
      <c r="AK238" s="236"/>
      <c r="AL238" s="253"/>
      <c r="AM238" s="258" t="s">
        <v>514</v>
      </c>
      <c r="AN238" s="188"/>
      <c r="AO238" s="276" t="s">
        <v>687</v>
      </c>
      <c r="AP238" s="228" t="s">
        <v>679</v>
      </c>
      <c r="AQ238" s="705"/>
    </row>
    <row r="239" spans="1:43" s="54" customFormat="1" ht="15.75" hidden="1" customHeight="1" thickBot="1">
      <c r="A239" s="85"/>
      <c r="B239" s="648"/>
      <c r="C239" s="222"/>
      <c r="D239" s="648"/>
      <c r="E239" s="278" t="s">
        <v>717</v>
      </c>
      <c r="F239" s="656" t="s">
        <v>517</v>
      </c>
      <c r="G239" s="278"/>
      <c r="H239" s="202"/>
      <c r="I239" s="306"/>
      <c r="J239" s="338" t="str">
        <f t="shared" si="20"/>
        <v>AP_나</v>
      </c>
      <c r="K239" s="240"/>
      <c r="L239" s="236"/>
      <c r="M239" s="179"/>
      <c r="N239" s="249"/>
      <c r="O239" s="179"/>
      <c r="P239" s="236"/>
      <c r="Q239" s="179"/>
      <c r="R239" s="244"/>
      <c r="S239" s="250"/>
      <c r="T239" s="250"/>
      <c r="U239" s="250"/>
      <c r="V239" s="251"/>
      <c r="W239" s="250"/>
      <c r="X239" s="250"/>
      <c r="Y239" s="250"/>
      <c r="Z239" s="251"/>
      <c r="AA239" s="250"/>
      <c r="AB239" s="250"/>
      <c r="AC239" s="250"/>
      <c r="AD239" s="251"/>
      <c r="AE239" s="250"/>
      <c r="AF239" s="250"/>
      <c r="AG239" s="250"/>
      <c r="AH239" s="251"/>
      <c r="AI239" s="251"/>
      <c r="AJ239" s="251"/>
      <c r="AK239" s="236"/>
      <c r="AL239" s="253"/>
      <c r="AM239" s="258" t="s">
        <v>511</v>
      </c>
      <c r="AN239" s="188"/>
      <c r="AO239" s="276" t="s">
        <v>687</v>
      </c>
      <c r="AP239" s="228" t="s">
        <v>679</v>
      </c>
      <c r="AQ239" s="705"/>
    </row>
    <row r="240" spans="1:43" s="54" customFormat="1" ht="15.75" hidden="1" customHeight="1" thickBot="1">
      <c r="A240" s="85"/>
      <c r="B240" s="648"/>
      <c r="C240" s="222"/>
      <c r="D240" s="648"/>
      <c r="E240" s="278" t="s">
        <v>717</v>
      </c>
      <c r="F240" s="658"/>
      <c r="G240" s="283"/>
      <c r="H240" s="204"/>
      <c r="I240" s="306"/>
      <c r="J240" s="338" t="str">
        <f t="shared" si="20"/>
        <v>AP_나</v>
      </c>
      <c r="K240" s="240"/>
      <c r="L240" s="236"/>
      <c r="M240" s="179"/>
      <c r="N240" s="249"/>
      <c r="O240" s="179"/>
      <c r="P240" s="236"/>
      <c r="Q240" s="179"/>
      <c r="R240" s="244"/>
      <c r="S240" s="250"/>
      <c r="T240" s="250"/>
      <c r="U240" s="250"/>
      <c r="V240" s="251"/>
      <c r="W240" s="250"/>
      <c r="X240" s="250"/>
      <c r="Y240" s="250"/>
      <c r="Z240" s="251"/>
      <c r="AA240" s="250"/>
      <c r="AB240" s="250"/>
      <c r="AC240" s="250"/>
      <c r="AD240" s="251"/>
      <c r="AE240" s="250"/>
      <c r="AF240" s="250"/>
      <c r="AG240" s="250"/>
      <c r="AH240" s="251"/>
      <c r="AI240" s="251"/>
      <c r="AJ240" s="251"/>
      <c r="AK240" s="236"/>
      <c r="AL240" s="253"/>
      <c r="AM240" s="258" t="s">
        <v>515</v>
      </c>
      <c r="AN240" s="188"/>
      <c r="AO240" s="276" t="s">
        <v>687</v>
      </c>
      <c r="AP240" s="228" t="s">
        <v>679</v>
      </c>
      <c r="AQ240" s="705"/>
    </row>
    <row r="241" spans="1:43" s="54" customFormat="1" ht="15.75" hidden="1" customHeight="1" thickBot="1">
      <c r="A241" s="85"/>
      <c r="B241" s="648"/>
      <c r="C241" s="222"/>
      <c r="D241" s="648"/>
      <c r="E241" s="278" t="s">
        <v>717</v>
      </c>
      <c r="F241" s="656" t="s">
        <v>518</v>
      </c>
      <c r="G241" s="278"/>
      <c r="H241" s="202"/>
      <c r="I241" s="306"/>
      <c r="J241" s="338" t="str">
        <f t="shared" si="20"/>
        <v>AP_나</v>
      </c>
      <c r="K241" s="240"/>
      <c r="L241" s="236"/>
      <c r="M241" s="179"/>
      <c r="N241" s="249"/>
      <c r="O241" s="179"/>
      <c r="P241" s="236"/>
      <c r="Q241" s="179"/>
      <c r="R241" s="244"/>
      <c r="S241" s="250"/>
      <c r="T241" s="250"/>
      <c r="U241" s="250"/>
      <c r="V241" s="251"/>
      <c r="W241" s="250"/>
      <c r="X241" s="250"/>
      <c r="Y241" s="250"/>
      <c r="Z241" s="251"/>
      <c r="AA241" s="250"/>
      <c r="AB241" s="250"/>
      <c r="AC241" s="250"/>
      <c r="AD241" s="251"/>
      <c r="AE241" s="250"/>
      <c r="AF241" s="250"/>
      <c r="AG241" s="250"/>
      <c r="AH241" s="251"/>
      <c r="AI241" s="251"/>
      <c r="AJ241" s="251"/>
      <c r="AK241" s="236"/>
      <c r="AL241" s="253"/>
      <c r="AM241" s="258" t="s">
        <v>511</v>
      </c>
      <c r="AN241" s="188"/>
      <c r="AO241" s="276" t="s">
        <v>687</v>
      </c>
      <c r="AP241" s="228" t="s">
        <v>679</v>
      </c>
      <c r="AQ241" s="705"/>
    </row>
    <row r="242" spans="1:43" s="54" customFormat="1" ht="15.75" hidden="1" customHeight="1" thickBot="1">
      <c r="A242" s="85"/>
      <c r="B242" s="648"/>
      <c r="C242" s="222"/>
      <c r="D242" s="652"/>
      <c r="E242" s="278" t="s">
        <v>717</v>
      </c>
      <c r="F242" s="658"/>
      <c r="G242" s="283"/>
      <c r="H242" s="204"/>
      <c r="I242" s="303"/>
      <c r="J242" s="338" t="str">
        <f t="shared" si="20"/>
        <v>AP_나</v>
      </c>
      <c r="K242" s="240"/>
      <c r="L242" s="236"/>
      <c r="M242" s="179"/>
      <c r="N242" s="249"/>
      <c r="O242" s="179"/>
      <c r="P242" s="236"/>
      <c r="Q242" s="179"/>
      <c r="R242" s="244"/>
      <c r="S242" s="250"/>
      <c r="T242" s="250"/>
      <c r="U242" s="250"/>
      <c r="V242" s="251"/>
      <c r="W242" s="250"/>
      <c r="X242" s="250"/>
      <c r="Y242" s="250"/>
      <c r="Z242" s="251"/>
      <c r="AA242" s="250"/>
      <c r="AB242" s="250"/>
      <c r="AC242" s="250"/>
      <c r="AD242" s="251"/>
      <c r="AE242" s="250"/>
      <c r="AF242" s="250"/>
      <c r="AG242" s="250"/>
      <c r="AH242" s="251"/>
      <c r="AI242" s="251"/>
      <c r="AJ242" s="251"/>
      <c r="AK242" s="236"/>
      <c r="AL242" s="253"/>
      <c r="AM242" s="258" t="s">
        <v>516</v>
      </c>
      <c r="AN242" s="189"/>
      <c r="AO242" s="276" t="s">
        <v>687</v>
      </c>
      <c r="AP242" s="228" t="s">
        <v>679</v>
      </c>
      <c r="AQ242" s="706"/>
    </row>
    <row r="243" spans="1:43" s="54" customFormat="1" ht="17.25" hidden="1" customHeight="1" thickBot="1">
      <c r="A243" s="85"/>
      <c r="B243" s="648"/>
      <c r="C243" s="222"/>
      <c r="D243" s="647" t="s">
        <v>415</v>
      </c>
      <c r="E243" s="278" t="s">
        <v>717</v>
      </c>
      <c r="F243" s="181" t="s">
        <v>519</v>
      </c>
      <c r="G243" s="280"/>
      <c r="H243" s="181"/>
      <c r="I243" s="286"/>
      <c r="J243" s="338" t="str">
        <f t="shared" si="20"/>
        <v>AP_나</v>
      </c>
      <c r="K243" s="240"/>
      <c r="L243" s="236"/>
      <c r="M243" s="179"/>
      <c r="N243" s="249"/>
      <c r="O243" s="179"/>
      <c r="P243" s="236"/>
      <c r="Q243" s="179"/>
      <c r="R243" s="244"/>
      <c r="S243" s="250"/>
      <c r="T243" s="250"/>
      <c r="U243" s="250"/>
      <c r="V243" s="251"/>
      <c r="W243" s="250"/>
      <c r="X243" s="250"/>
      <c r="Y243" s="250"/>
      <c r="Z243" s="251"/>
      <c r="AA243" s="250"/>
      <c r="AB243" s="250"/>
      <c r="AC243" s="250"/>
      <c r="AD243" s="251"/>
      <c r="AE243" s="250"/>
      <c r="AF243" s="250"/>
      <c r="AG243" s="250"/>
      <c r="AH243" s="251"/>
      <c r="AI243" s="251"/>
      <c r="AJ243" s="251"/>
      <c r="AK243" s="236"/>
      <c r="AL243" s="253"/>
      <c r="AM243" s="258"/>
      <c r="AN243" s="187"/>
      <c r="AO243" s="276" t="s">
        <v>687</v>
      </c>
      <c r="AP243" s="228" t="s">
        <v>679</v>
      </c>
      <c r="AQ243" s="704"/>
    </row>
    <row r="244" spans="1:43" s="54" customFormat="1" ht="17.25" hidden="1" customHeight="1" thickBot="1">
      <c r="A244" s="85"/>
      <c r="B244" s="648"/>
      <c r="C244" s="222"/>
      <c r="D244" s="648"/>
      <c r="E244" s="278" t="s">
        <v>717</v>
      </c>
      <c r="F244" s="181" t="s">
        <v>520</v>
      </c>
      <c r="G244" s="280"/>
      <c r="H244" s="181"/>
      <c r="I244" s="306"/>
      <c r="J244" s="338" t="str">
        <f t="shared" si="20"/>
        <v>AP_나</v>
      </c>
      <c r="K244" s="240"/>
      <c r="L244" s="236"/>
      <c r="M244" s="179"/>
      <c r="N244" s="249"/>
      <c r="O244" s="179"/>
      <c r="P244" s="236"/>
      <c r="Q244" s="179"/>
      <c r="R244" s="244"/>
      <c r="S244" s="250"/>
      <c r="T244" s="250"/>
      <c r="U244" s="250"/>
      <c r="V244" s="251"/>
      <c r="W244" s="250"/>
      <c r="X244" s="250"/>
      <c r="Y244" s="250"/>
      <c r="Z244" s="251"/>
      <c r="AA244" s="250"/>
      <c r="AB244" s="250"/>
      <c r="AC244" s="250"/>
      <c r="AD244" s="251"/>
      <c r="AE244" s="250"/>
      <c r="AF244" s="250"/>
      <c r="AG244" s="250"/>
      <c r="AH244" s="251"/>
      <c r="AI244" s="251"/>
      <c r="AJ244" s="251"/>
      <c r="AK244" s="236"/>
      <c r="AL244" s="253"/>
      <c r="AM244" s="258"/>
      <c r="AN244" s="188"/>
      <c r="AO244" s="276" t="s">
        <v>687</v>
      </c>
      <c r="AP244" s="228" t="s">
        <v>679</v>
      </c>
      <c r="AQ244" s="705"/>
    </row>
    <row r="245" spans="1:43" s="54" customFormat="1" ht="17.25" hidden="1" customHeight="1" thickBot="1">
      <c r="A245" s="85"/>
      <c r="B245" s="648"/>
      <c r="C245" s="222"/>
      <c r="D245" s="652"/>
      <c r="E245" s="278" t="s">
        <v>717</v>
      </c>
      <c r="F245" s="181" t="s">
        <v>521</v>
      </c>
      <c r="G245" s="280"/>
      <c r="H245" s="181"/>
      <c r="I245" s="303"/>
      <c r="J245" s="338" t="str">
        <f t="shared" si="20"/>
        <v>AP_나</v>
      </c>
      <c r="K245" s="240"/>
      <c r="L245" s="236"/>
      <c r="M245" s="179"/>
      <c r="N245" s="249"/>
      <c r="O245" s="179"/>
      <c r="P245" s="236"/>
      <c r="Q245" s="179"/>
      <c r="R245" s="244"/>
      <c r="S245" s="250"/>
      <c r="T245" s="250"/>
      <c r="U245" s="250"/>
      <c r="V245" s="251"/>
      <c r="W245" s="250"/>
      <c r="X245" s="250"/>
      <c r="Y245" s="250"/>
      <c r="Z245" s="251"/>
      <c r="AA245" s="250"/>
      <c r="AB245" s="250"/>
      <c r="AC245" s="250"/>
      <c r="AD245" s="251"/>
      <c r="AE245" s="250"/>
      <c r="AF245" s="250"/>
      <c r="AG245" s="250"/>
      <c r="AH245" s="251"/>
      <c r="AI245" s="251"/>
      <c r="AJ245" s="251"/>
      <c r="AK245" s="236"/>
      <c r="AL245" s="253"/>
      <c r="AM245" s="258"/>
      <c r="AN245" s="189"/>
      <c r="AO245" s="276" t="s">
        <v>687</v>
      </c>
      <c r="AP245" s="228" t="s">
        <v>679</v>
      </c>
      <c r="AQ245" s="706"/>
    </row>
    <row r="246" spans="1:43" s="54" customFormat="1" ht="18" hidden="1" customHeight="1" thickBot="1">
      <c r="A246" s="85"/>
      <c r="B246" s="648"/>
      <c r="C246" s="222"/>
      <c r="D246" s="647" t="s">
        <v>407</v>
      </c>
      <c r="E246" s="278" t="s">
        <v>717</v>
      </c>
      <c r="F246" s="181" t="s">
        <v>522</v>
      </c>
      <c r="G246" s="280"/>
      <c r="H246" s="181"/>
      <c r="I246" s="286"/>
      <c r="J246" s="338" t="str">
        <f t="shared" si="20"/>
        <v>AP_나</v>
      </c>
      <c r="K246" s="240"/>
      <c r="L246" s="236"/>
      <c r="M246" s="179"/>
      <c r="N246" s="249"/>
      <c r="O246" s="179"/>
      <c r="P246" s="236"/>
      <c r="Q246" s="179"/>
      <c r="R246" s="244"/>
      <c r="S246" s="250"/>
      <c r="T246" s="250"/>
      <c r="U246" s="250"/>
      <c r="V246" s="251"/>
      <c r="W246" s="250"/>
      <c r="X246" s="250"/>
      <c r="Y246" s="250"/>
      <c r="Z246" s="251"/>
      <c r="AA246" s="250"/>
      <c r="AB246" s="250"/>
      <c r="AC246" s="250"/>
      <c r="AD246" s="251"/>
      <c r="AE246" s="250"/>
      <c r="AF246" s="250"/>
      <c r="AG246" s="250"/>
      <c r="AH246" s="251"/>
      <c r="AI246" s="251"/>
      <c r="AJ246" s="251"/>
      <c r="AK246" s="236"/>
      <c r="AL246" s="253"/>
      <c r="AM246" s="258"/>
      <c r="AN246" s="187"/>
      <c r="AO246" s="276" t="s">
        <v>687</v>
      </c>
      <c r="AP246" s="228" t="s">
        <v>679</v>
      </c>
      <c r="AQ246" s="704"/>
    </row>
    <row r="247" spans="1:43" s="54" customFormat="1" ht="21.75" hidden="1" customHeight="1" thickBot="1">
      <c r="A247" s="85"/>
      <c r="B247" s="648"/>
      <c r="C247" s="222"/>
      <c r="D247" s="648"/>
      <c r="E247" s="278" t="s">
        <v>717</v>
      </c>
      <c r="F247" s="656" t="s">
        <v>523</v>
      </c>
      <c r="G247" s="278"/>
      <c r="H247" s="202"/>
      <c r="I247" s="306"/>
      <c r="J247" s="338" t="str">
        <f t="shared" si="20"/>
        <v>AP_나</v>
      </c>
      <c r="K247" s="240"/>
      <c r="L247" s="236"/>
      <c r="M247" s="179"/>
      <c r="N247" s="249"/>
      <c r="O247" s="179"/>
      <c r="P247" s="236"/>
      <c r="Q247" s="179"/>
      <c r="R247" s="244"/>
      <c r="S247" s="250"/>
      <c r="T247" s="250"/>
      <c r="U247" s="250"/>
      <c r="V247" s="251"/>
      <c r="W247" s="250"/>
      <c r="X247" s="250"/>
      <c r="Y247" s="250"/>
      <c r="Z247" s="251"/>
      <c r="AA247" s="250"/>
      <c r="AB247" s="250"/>
      <c r="AC247" s="250"/>
      <c r="AD247" s="251"/>
      <c r="AE247" s="250"/>
      <c r="AF247" s="250"/>
      <c r="AG247" s="250"/>
      <c r="AH247" s="251"/>
      <c r="AI247" s="251"/>
      <c r="AJ247" s="251"/>
      <c r="AK247" s="236"/>
      <c r="AL247" s="253"/>
      <c r="AM247" s="258" t="s">
        <v>524</v>
      </c>
      <c r="AN247" s="188"/>
      <c r="AO247" s="276" t="s">
        <v>687</v>
      </c>
      <c r="AP247" s="228" t="s">
        <v>679</v>
      </c>
      <c r="AQ247" s="705"/>
    </row>
    <row r="248" spans="1:43" s="54" customFormat="1" ht="21.75" hidden="1" customHeight="1" thickBot="1">
      <c r="A248" s="85"/>
      <c r="B248" s="648"/>
      <c r="C248" s="222"/>
      <c r="D248" s="648"/>
      <c r="E248" s="278" t="s">
        <v>717</v>
      </c>
      <c r="F248" s="658"/>
      <c r="G248" s="283"/>
      <c r="H248" s="204"/>
      <c r="I248" s="306"/>
      <c r="J248" s="338" t="str">
        <f t="shared" si="20"/>
        <v>AP_나</v>
      </c>
      <c r="K248" s="240"/>
      <c r="L248" s="236"/>
      <c r="M248" s="179"/>
      <c r="N248" s="249"/>
      <c r="O248" s="179"/>
      <c r="P248" s="236"/>
      <c r="Q248" s="179"/>
      <c r="R248" s="244"/>
      <c r="S248" s="250"/>
      <c r="T248" s="250"/>
      <c r="U248" s="250"/>
      <c r="V248" s="251"/>
      <c r="W248" s="250"/>
      <c r="X248" s="250"/>
      <c r="Y248" s="250"/>
      <c r="Z248" s="251"/>
      <c r="AA248" s="250"/>
      <c r="AB248" s="250"/>
      <c r="AC248" s="250"/>
      <c r="AD248" s="251"/>
      <c r="AE248" s="250"/>
      <c r="AF248" s="250"/>
      <c r="AG248" s="250"/>
      <c r="AH248" s="251"/>
      <c r="AI248" s="251"/>
      <c r="AJ248" s="251"/>
      <c r="AK248" s="236"/>
      <c r="AL248" s="253"/>
      <c r="AM248" s="258" t="s">
        <v>506</v>
      </c>
      <c r="AN248" s="188"/>
      <c r="AO248" s="276" t="s">
        <v>687</v>
      </c>
      <c r="AP248" s="228" t="s">
        <v>679</v>
      </c>
      <c r="AQ248" s="705"/>
    </row>
    <row r="249" spans="1:43" s="54" customFormat="1" ht="19.5" hidden="1" customHeight="1" thickBot="1">
      <c r="A249" s="85"/>
      <c r="B249" s="648"/>
      <c r="C249" s="222"/>
      <c r="D249" s="648"/>
      <c r="E249" s="278" t="s">
        <v>717</v>
      </c>
      <c r="F249" s="656" t="s">
        <v>525</v>
      </c>
      <c r="G249" s="278"/>
      <c r="H249" s="202"/>
      <c r="I249" s="306"/>
      <c r="J249" s="338" t="str">
        <f t="shared" si="20"/>
        <v>AP_나</v>
      </c>
      <c r="K249" s="240"/>
      <c r="L249" s="236"/>
      <c r="M249" s="179"/>
      <c r="N249" s="249"/>
      <c r="O249" s="179"/>
      <c r="P249" s="236"/>
      <c r="Q249" s="179"/>
      <c r="R249" s="244"/>
      <c r="S249" s="250"/>
      <c r="T249" s="250"/>
      <c r="U249" s="250"/>
      <c r="V249" s="251"/>
      <c r="W249" s="250"/>
      <c r="X249" s="250"/>
      <c r="Y249" s="250"/>
      <c r="Z249" s="251"/>
      <c r="AA249" s="250"/>
      <c r="AB249" s="250"/>
      <c r="AC249" s="250"/>
      <c r="AD249" s="251"/>
      <c r="AE249" s="250"/>
      <c r="AF249" s="250"/>
      <c r="AG249" s="250"/>
      <c r="AH249" s="251"/>
      <c r="AI249" s="251"/>
      <c r="AJ249" s="251"/>
      <c r="AK249" s="236"/>
      <c r="AL249" s="253"/>
      <c r="AM249" s="258" t="s">
        <v>524</v>
      </c>
      <c r="AN249" s="188"/>
      <c r="AO249" s="276" t="s">
        <v>687</v>
      </c>
      <c r="AP249" s="228" t="s">
        <v>679</v>
      </c>
      <c r="AQ249" s="705"/>
    </row>
    <row r="250" spans="1:43" s="54" customFormat="1" ht="21" hidden="1" customHeight="1" thickBot="1">
      <c r="A250" s="85"/>
      <c r="B250" s="648"/>
      <c r="C250" s="222"/>
      <c r="D250" s="648"/>
      <c r="E250" s="278" t="s">
        <v>717</v>
      </c>
      <c r="F250" s="658"/>
      <c r="G250" s="283"/>
      <c r="H250" s="204"/>
      <c r="I250" s="306"/>
      <c r="J250" s="338" t="str">
        <f t="shared" si="20"/>
        <v>AP_나</v>
      </c>
      <c r="K250" s="240"/>
      <c r="L250" s="236"/>
      <c r="M250" s="179"/>
      <c r="N250" s="249"/>
      <c r="O250" s="179"/>
      <c r="P250" s="236"/>
      <c r="Q250" s="179"/>
      <c r="R250" s="244"/>
      <c r="S250" s="250"/>
      <c r="T250" s="250"/>
      <c r="U250" s="250"/>
      <c r="V250" s="251"/>
      <c r="W250" s="250"/>
      <c r="X250" s="250"/>
      <c r="Y250" s="250"/>
      <c r="Z250" s="251"/>
      <c r="AA250" s="250"/>
      <c r="AB250" s="250"/>
      <c r="AC250" s="250"/>
      <c r="AD250" s="251"/>
      <c r="AE250" s="250"/>
      <c r="AF250" s="250"/>
      <c r="AG250" s="250"/>
      <c r="AH250" s="251"/>
      <c r="AI250" s="251"/>
      <c r="AJ250" s="251"/>
      <c r="AK250" s="236"/>
      <c r="AL250" s="253"/>
      <c r="AM250" s="258" t="s">
        <v>506</v>
      </c>
      <c r="AN250" s="188"/>
      <c r="AO250" s="276" t="s">
        <v>687</v>
      </c>
      <c r="AP250" s="228" t="s">
        <v>679</v>
      </c>
      <c r="AQ250" s="705"/>
    </row>
    <row r="251" spans="1:43" s="54" customFormat="1" ht="21" hidden="1" customHeight="1" thickBot="1">
      <c r="A251" s="85"/>
      <c r="B251" s="648"/>
      <c r="C251" s="222"/>
      <c r="D251" s="648"/>
      <c r="E251" s="278" t="s">
        <v>717</v>
      </c>
      <c r="F251" s="656" t="s">
        <v>526</v>
      </c>
      <c r="G251" s="278"/>
      <c r="H251" s="202"/>
      <c r="I251" s="306"/>
      <c r="J251" s="338" t="str">
        <f t="shared" si="20"/>
        <v>AP_나</v>
      </c>
      <c r="K251" s="240"/>
      <c r="L251" s="236"/>
      <c r="M251" s="179"/>
      <c r="N251" s="249"/>
      <c r="O251" s="179"/>
      <c r="P251" s="236"/>
      <c r="Q251" s="179"/>
      <c r="R251" s="244"/>
      <c r="S251" s="250"/>
      <c r="T251" s="250"/>
      <c r="U251" s="250"/>
      <c r="V251" s="251"/>
      <c r="W251" s="250"/>
      <c r="X251" s="250"/>
      <c r="Y251" s="250"/>
      <c r="Z251" s="251"/>
      <c r="AA251" s="250"/>
      <c r="AB251" s="250"/>
      <c r="AC251" s="250"/>
      <c r="AD251" s="251"/>
      <c r="AE251" s="250"/>
      <c r="AF251" s="250"/>
      <c r="AG251" s="250"/>
      <c r="AH251" s="251"/>
      <c r="AI251" s="251"/>
      <c r="AJ251" s="251"/>
      <c r="AK251" s="236"/>
      <c r="AL251" s="253"/>
      <c r="AM251" s="258" t="s">
        <v>524</v>
      </c>
      <c r="AN251" s="188"/>
      <c r="AO251" s="276" t="s">
        <v>687</v>
      </c>
      <c r="AP251" s="228" t="s">
        <v>679</v>
      </c>
      <c r="AQ251" s="705"/>
    </row>
    <row r="252" spans="1:43" s="54" customFormat="1" ht="21" hidden="1" customHeight="1" thickBot="1">
      <c r="A252" s="85"/>
      <c r="B252" s="652"/>
      <c r="C252" s="223"/>
      <c r="D252" s="652"/>
      <c r="E252" s="278" t="s">
        <v>717</v>
      </c>
      <c r="F252" s="658"/>
      <c r="G252" s="283"/>
      <c r="H252" s="204"/>
      <c r="I252" s="303"/>
      <c r="J252" s="338" t="str">
        <f t="shared" si="20"/>
        <v>AP_나</v>
      </c>
      <c r="K252" s="240"/>
      <c r="L252" s="236"/>
      <c r="M252" s="179"/>
      <c r="N252" s="249"/>
      <c r="O252" s="179"/>
      <c r="P252" s="236"/>
      <c r="Q252" s="179"/>
      <c r="R252" s="244"/>
      <c r="S252" s="250"/>
      <c r="T252" s="250"/>
      <c r="U252" s="250"/>
      <c r="V252" s="251"/>
      <c r="W252" s="250"/>
      <c r="X252" s="250"/>
      <c r="Y252" s="250"/>
      <c r="Z252" s="251"/>
      <c r="AA252" s="250"/>
      <c r="AB252" s="250"/>
      <c r="AC252" s="250"/>
      <c r="AD252" s="251"/>
      <c r="AE252" s="250"/>
      <c r="AF252" s="250"/>
      <c r="AG252" s="250"/>
      <c r="AH252" s="251"/>
      <c r="AI252" s="251"/>
      <c r="AJ252" s="251"/>
      <c r="AK252" s="236"/>
      <c r="AL252" s="253"/>
      <c r="AM252" s="258" t="s">
        <v>506</v>
      </c>
      <c r="AN252" s="189"/>
      <c r="AO252" s="276" t="s">
        <v>687</v>
      </c>
      <c r="AP252" s="228" t="s">
        <v>679</v>
      </c>
      <c r="AQ252" s="706"/>
    </row>
    <row r="253" spans="1:43" s="138" customFormat="1" ht="22.5" hidden="1" customHeight="1" thickBot="1">
      <c r="A253" s="137"/>
      <c r="B253" s="647" t="s">
        <v>392</v>
      </c>
      <c r="C253" s="221"/>
      <c r="D253" s="284" t="s">
        <v>439</v>
      </c>
      <c r="E253" s="278" t="s">
        <v>717</v>
      </c>
      <c r="F253" s="238"/>
      <c r="G253" s="307"/>
      <c r="H253" s="238"/>
      <c r="I253" s="279"/>
      <c r="J253" s="338" t="str">
        <f t="shared" si="20"/>
        <v>AP_나</v>
      </c>
      <c r="K253" s="238"/>
      <c r="L253" s="238"/>
      <c r="M253" s="259"/>
      <c r="N253" s="259"/>
      <c r="O253" s="259"/>
      <c r="P253" s="259"/>
      <c r="Q253" s="259"/>
      <c r="R253" s="260"/>
      <c r="S253" s="245"/>
      <c r="T253" s="245"/>
      <c r="U253" s="245"/>
      <c r="V253" s="246"/>
      <c r="W253" s="245"/>
      <c r="X253" s="245"/>
      <c r="Y253" s="245"/>
      <c r="Z253" s="246"/>
      <c r="AA253" s="245"/>
      <c r="AB253" s="245"/>
      <c r="AC253" s="245"/>
      <c r="AD253" s="246"/>
      <c r="AE253" s="245"/>
      <c r="AF253" s="245"/>
      <c r="AG253" s="245"/>
      <c r="AH253" s="246"/>
      <c r="AI253" s="246"/>
      <c r="AJ253" s="247"/>
      <c r="AK253" s="239"/>
      <c r="AL253" s="248"/>
      <c r="AM253" s="238"/>
      <c r="AN253" s="190"/>
      <c r="AO253" s="276" t="s">
        <v>687</v>
      </c>
      <c r="AP253" s="228" t="s">
        <v>679</v>
      </c>
      <c r="AQ253" s="215"/>
    </row>
    <row r="254" spans="1:43" s="138" customFormat="1" ht="22.5" hidden="1" customHeight="1" thickBot="1">
      <c r="A254" s="137"/>
      <c r="B254" s="648"/>
      <c r="C254" s="222"/>
      <c r="D254" s="284" t="s">
        <v>440</v>
      </c>
      <c r="E254" s="278" t="s">
        <v>717</v>
      </c>
      <c r="F254" s="238"/>
      <c r="G254" s="307"/>
      <c r="H254" s="238"/>
      <c r="I254" s="279"/>
      <c r="J254" s="338" t="str">
        <f t="shared" si="20"/>
        <v>AP_나</v>
      </c>
      <c r="K254" s="238"/>
      <c r="L254" s="238"/>
      <c r="M254" s="259"/>
      <c r="N254" s="259"/>
      <c r="O254" s="259"/>
      <c r="P254" s="259"/>
      <c r="Q254" s="259"/>
      <c r="R254" s="260"/>
      <c r="S254" s="245"/>
      <c r="T254" s="245"/>
      <c r="U254" s="245"/>
      <c r="V254" s="246"/>
      <c r="W254" s="245"/>
      <c r="X254" s="245"/>
      <c r="Y254" s="245"/>
      <c r="Z254" s="246"/>
      <c r="AA254" s="245"/>
      <c r="AB254" s="245"/>
      <c r="AC254" s="245"/>
      <c r="AD254" s="246"/>
      <c r="AE254" s="245"/>
      <c r="AF254" s="245"/>
      <c r="AG254" s="245"/>
      <c r="AH254" s="246"/>
      <c r="AI254" s="246"/>
      <c r="AJ254" s="247"/>
      <c r="AK254" s="239"/>
      <c r="AL254" s="248"/>
      <c r="AM254" s="238"/>
      <c r="AN254" s="190"/>
      <c r="AO254" s="276" t="s">
        <v>687</v>
      </c>
      <c r="AP254" s="228" t="s">
        <v>679</v>
      </c>
      <c r="AQ254" s="215"/>
    </row>
    <row r="255" spans="1:43" s="138" customFormat="1" ht="22.5" hidden="1" customHeight="1" thickBot="1">
      <c r="A255" s="137"/>
      <c r="B255" s="648"/>
      <c r="C255" s="222"/>
      <c r="D255" s="284" t="s">
        <v>441</v>
      </c>
      <c r="E255" s="278" t="s">
        <v>717</v>
      </c>
      <c r="F255" s="238"/>
      <c r="G255" s="307"/>
      <c r="H255" s="238"/>
      <c r="I255" s="279"/>
      <c r="J255" s="338" t="str">
        <f t="shared" si="20"/>
        <v>AP_나</v>
      </c>
      <c r="K255" s="238"/>
      <c r="L255" s="238"/>
      <c r="M255" s="259"/>
      <c r="N255" s="259"/>
      <c r="O255" s="259"/>
      <c r="P255" s="259"/>
      <c r="Q255" s="259"/>
      <c r="R255" s="260"/>
      <c r="S255" s="245"/>
      <c r="T255" s="245"/>
      <c r="U255" s="245"/>
      <c r="V255" s="246"/>
      <c r="W255" s="245"/>
      <c r="X255" s="245"/>
      <c r="Y255" s="245"/>
      <c r="Z255" s="246"/>
      <c r="AA255" s="245"/>
      <c r="AB255" s="245"/>
      <c r="AC255" s="245"/>
      <c r="AD255" s="246"/>
      <c r="AE255" s="245"/>
      <c r="AF255" s="245"/>
      <c r="AG255" s="245"/>
      <c r="AH255" s="246"/>
      <c r="AI255" s="246"/>
      <c r="AJ255" s="247"/>
      <c r="AK255" s="239"/>
      <c r="AL255" s="248"/>
      <c r="AM255" s="238"/>
      <c r="AN255" s="190"/>
      <c r="AO255" s="276" t="s">
        <v>687</v>
      </c>
      <c r="AP255" s="228" t="s">
        <v>679</v>
      </c>
      <c r="AQ255" s="215"/>
    </row>
    <row r="256" spans="1:43" s="138" customFormat="1" ht="22.5" hidden="1" customHeight="1" thickBot="1">
      <c r="A256" s="137"/>
      <c r="B256" s="648"/>
      <c r="C256" s="222"/>
      <c r="D256" s="284" t="s">
        <v>442</v>
      </c>
      <c r="E256" s="278" t="s">
        <v>717</v>
      </c>
      <c r="F256" s="238"/>
      <c r="G256" s="307"/>
      <c r="H256" s="238"/>
      <c r="I256" s="279"/>
      <c r="J256" s="338" t="str">
        <f t="shared" si="20"/>
        <v>AP_나</v>
      </c>
      <c r="K256" s="238"/>
      <c r="L256" s="238"/>
      <c r="M256" s="259"/>
      <c r="N256" s="259"/>
      <c r="O256" s="259"/>
      <c r="P256" s="259"/>
      <c r="Q256" s="259"/>
      <c r="R256" s="260"/>
      <c r="S256" s="245"/>
      <c r="T256" s="245"/>
      <c r="U256" s="245"/>
      <c r="V256" s="246"/>
      <c r="W256" s="245"/>
      <c r="X256" s="245"/>
      <c r="Y256" s="245"/>
      <c r="Z256" s="246"/>
      <c r="AA256" s="245"/>
      <c r="AB256" s="245"/>
      <c r="AC256" s="245"/>
      <c r="AD256" s="246"/>
      <c r="AE256" s="245"/>
      <c r="AF256" s="245"/>
      <c r="AG256" s="245"/>
      <c r="AH256" s="246"/>
      <c r="AI256" s="246"/>
      <c r="AJ256" s="247"/>
      <c r="AK256" s="239"/>
      <c r="AL256" s="248"/>
      <c r="AM256" s="238"/>
      <c r="AN256" s="190"/>
      <c r="AO256" s="276" t="s">
        <v>687</v>
      </c>
      <c r="AP256" s="228" t="s">
        <v>679</v>
      </c>
      <c r="AQ256" s="215"/>
    </row>
    <row r="257" spans="1:43" s="138" customFormat="1" ht="22.5" hidden="1" customHeight="1" thickBot="1">
      <c r="A257" s="137"/>
      <c r="B257" s="648"/>
      <c r="C257" s="222"/>
      <c r="D257" s="284" t="s">
        <v>443</v>
      </c>
      <c r="E257" s="278" t="s">
        <v>717</v>
      </c>
      <c r="F257" s="238"/>
      <c r="G257" s="307"/>
      <c r="H257" s="238"/>
      <c r="I257" s="279"/>
      <c r="J257" s="338" t="str">
        <f t="shared" si="20"/>
        <v>AP_나</v>
      </c>
      <c r="K257" s="238"/>
      <c r="L257" s="238"/>
      <c r="M257" s="259"/>
      <c r="N257" s="259"/>
      <c r="O257" s="259"/>
      <c r="P257" s="259"/>
      <c r="Q257" s="259"/>
      <c r="R257" s="260"/>
      <c r="S257" s="245"/>
      <c r="T257" s="245"/>
      <c r="U257" s="245"/>
      <c r="V257" s="246"/>
      <c r="W257" s="245"/>
      <c r="X257" s="245"/>
      <c r="Y257" s="245"/>
      <c r="Z257" s="246"/>
      <c r="AA257" s="245"/>
      <c r="AB257" s="245"/>
      <c r="AC257" s="245"/>
      <c r="AD257" s="246"/>
      <c r="AE257" s="245"/>
      <c r="AF257" s="245"/>
      <c r="AG257" s="245"/>
      <c r="AH257" s="246"/>
      <c r="AI257" s="246"/>
      <c r="AJ257" s="247"/>
      <c r="AK257" s="239"/>
      <c r="AL257" s="248"/>
      <c r="AM257" s="238"/>
      <c r="AN257" s="190"/>
      <c r="AO257" s="276" t="s">
        <v>687</v>
      </c>
      <c r="AP257" s="228" t="s">
        <v>679</v>
      </c>
      <c r="AQ257" s="215"/>
    </row>
    <row r="258" spans="1:43" s="138" customFormat="1" ht="22.5" hidden="1" customHeight="1" thickBot="1">
      <c r="A258" s="137"/>
      <c r="B258" s="648"/>
      <c r="C258" s="222"/>
      <c r="D258" s="284" t="s">
        <v>444</v>
      </c>
      <c r="E258" s="278" t="s">
        <v>717</v>
      </c>
      <c r="F258" s="238"/>
      <c r="G258" s="307"/>
      <c r="H258" s="238"/>
      <c r="I258" s="279"/>
      <c r="J258" s="338" t="str">
        <f t="shared" si="20"/>
        <v>AP_나</v>
      </c>
      <c r="K258" s="238"/>
      <c r="L258" s="238"/>
      <c r="M258" s="259"/>
      <c r="N258" s="259"/>
      <c r="O258" s="259"/>
      <c r="P258" s="259"/>
      <c r="Q258" s="259"/>
      <c r="R258" s="260"/>
      <c r="S258" s="245"/>
      <c r="T258" s="245"/>
      <c r="U258" s="245"/>
      <c r="V258" s="246"/>
      <c r="W258" s="245"/>
      <c r="X258" s="245"/>
      <c r="Y258" s="245"/>
      <c r="Z258" s="246"/>
      <c r="AA258" s="245"/>
      <c r="AB258" s="245"/>
      <c r="AC258" s="245"/>
      <c r="AD258" s="246"/>
      <c r="AE258" s="245"/>
      <c r="AF258" s="245"/>
      <c r="AG258" s="245"/>
      <c r="AH258" s="246"/>
      <c r="AI258" s="246"/>
      <c r="AJ258" s="247"/>
      <c r="AK258" s="239"/>
      <c r="AL258" s="248"/>
      <c r="AM258" s="238"/>
      <c r="AN258" s="190"/>
      <c r="AO258" s="276" t="s">
        <v>687</v>
      </c>
      <c r="AP258" s="228" t="s">
        <v>679</v>
      </c>
      <c r="AQ258" s="215"/>
    </row>
    <row r="259" spans="1:43" s="138" customFormat="1" ht="22.5" hidden="1" customHeight="1" thickBot="1">
      <c r="A259" s="137"/>
      <c r="B259" s="652"/>
      <c r="C259" s="223"/>
      <c r="D259" s="284" t="s">
        <v>445</v>
      </c>
      <c r="E259" s="278" t="s">
        <v>717</v>
      </c>
      <c r="F259" s="238"/>
      <c r="G259" s="307"/>
      <c r="H259" s="238"/>
      <c r="I259" s="279"/>
      <c r="J259" s="338" t="str">
        <f t="shared" si="20"/>
        <v>AP_나</v>
      </c>
      <c r="K259" s="238"/>
      <c r="L259" s="238"/>
      <c r="M259" s="259"/>
      <c r="N259" s="259"/>
      <c r="O259" s="259"/>
      <c r="P259" s="259"/>
      <c r="Q259" s="259"/>
      <c r="R259" s="260"/>
      <c r="S259" s="245"/>
      <c r="T259" s="245"/>
      <c r="U259" s="245"/>
      <c r="V259" s="246"/>
      <c r="W259" s="245"/>
      <c r="X259" s="245"/>
      <c r="Y259" s="245"/>
      <c r="Z259" s="246"/>
      <c r="AA259" s="245"/>
      <c r="AB259" s="245"/>
      <c r="AC259" s="245"/>
      <c r="AD259" s="246"/>
      <c r="AE259" s="245"/>
      <c r="AF259" s="245"/>
      <c r="AG259" s="245"/>
      <c r="AH259" s="246"/>
      <c r="AI259" s="246"/>
      <c r="AJ259" s="247"/>
      <c r="AK259" s="239"/>
      <c r="AL259" s="248"/>
      <c r="AM259" s="238"/>
      <c r="AN259" s="190"/>
      <c r="AO259" s="276" t="s">
        <v>687</v>
      </c>
      <c r="AP259" s="228" t="s">
        <v>679</v>
      </c>
      <c r="AQ259" s="215"/>
    </row>
    <row r="260" spans="1:43" s="138" customFormat="1" ht="21" hidden="1" customHeight="1" thickBot="1">
      <c r="A260" s="137"/>
      <c r="B260" s="647" t="s">
        <v>394</v>
      </c>
      <c r="C260" s="221"/>
      <c r="D260" s="647" t="s">
        <v>401</v>
      </c>
      <c r="E260" s="278" t="s">
        <v>717</v>
      </c>
      <c r="F260" s="181" t="s">
        <v>528</v>
      </c>
      <c r="G260" s="280"/>
      <c r="H260" s="181"/>
      <c r="I260" s="286"/>
      <c r="J260" s="338" t="str">
        <f t="shared" si="20"/>
        <v>AP_나</v>
      </c>
      <c r="K260" s="181"/>
      <c r="L260" s="181"/>
      <c r="M260" s="244"/>
      <c r="N260" s="244"/>
      <c r="O260" s="244"/>
      <c r="P260" s="181"/>
      <c r="Q260" s="244"/>
      <c r="R260" s="244"/>
      <c r="S260" s="245"/>
      <c r="T260" s="245"/>
      <c r="U260" s="245"/>
      <c r="V260" s="246"/>
      <c r="W260" s="245"/>
      <c r="X260" s="245"/>
      <c r="Y260" s="245"/>
      <c r="Z260" s="246"/>
      <c r="AA260" s="245"/>
      <c r="AB260" s="245"/>
      <c r="AC260" s="245"/>
      <c r="AD260" s="246"/>
      <c r="AE260" s="245"/>
      <c r="AF260" s="245"/>
      <c r="AG260" s="245"/>
      <c r="AH260" s="246"/>
      <c r="AI260" s="246"/>
      <c r="AJ260" s="247"/>
      <c r="AK260" s="181"/>
      <c r="AL260" s="261"/>
      <c r="AM260" s="181"/>
      <c r="AN260" s="191"/>
      <c r="AO260" s="276" t="s">
        <v>687</v>
      </c>
      <c r="AP260" s="228" t="s">
        <v>679</v>
      </c>
      <c r="AQ260" s="701"/>
    </row>
    <row r="261" spans="1:43" s="138" customFormat="1" ht="21" hidden="1" customHeight="1" thickBot="1">
      <c r="A261" s="137"/>
      <c r="B261" s="648"/>
      <c r="C261" s="222"/>
      <c r="D261" s="648"/>
      <c r="E261" s="278" t="s">
        <v>717</v>
      </c>
      <c r="F261" s="656" t="s">
        <v>529</v>
      </c>
      <c r="G261" s="278"/>
      <c r="H261" s="202"/>
      <c r="I261" s="306"/>
      <c r="J261" s="338" t="str">
        <f t="shared" si="20"/>
        <v>AP_나</v>
      </c>
      <c r="K261" s="181"/>
      <c r="L261" s="181"/>
      <c r="M261" s="244"/>
      <c r="N261" s="244"/>
      <c r="O261" s="244"/>
      <c r="P261" s="181"/>
      <c r="Q261" s="244"/>
      <c r="R261" s="244"/>
      <c r="S261" s="245"/>
      <c r="T261" s="245"/>
      <c r="U261" s="245"/>
      <c r="V261" s="246"/>
      <c r="W261" s="245"/>
      <c r="X261" s="245"/>
      <c r="Y261" s="245"/>
      <c r="Z261" s="246"/>
      <c r="AA261" s="245"/>
      <c r="AB261" s="245"/>
      <c r="AC261" s="245"/>
      <c r="AD261" s="246"/>
      <c r="AE261" s="245"/>
      <c r="AF261" s="245"/>
      <c r="AG261" s="245"/>
      <c r="AH261" s="246"/>
      <c r="AI261" s="246"/>
      <c r="AJ261" s="247"/>
      <c r="AK261" s="181"/>
      <c r="AL261" s="261"/>
      <c r="AM261" s="181" t="s">
        <v>536</v>
      </c>
      <c r="AN261" s="192"/>
      <c r="AO261" s="276" t="s">
        <v>687</v>
      </c>
      <c r="AP261" s="228" t="s">
        <v>679</v>
      </c>
      <c r="AQ261" s="702"/>
    </row>
    <row r="262" spans="1:43" s="138" customFormat="1" ht="21" hidden="1" customHeight="1" thickBot="1">
      <c r="A262" s="137"/>
      <c r="B262" s="648"/>
      <c r="C262" s="222"/>
      <c r="D262" s="648"/>
      <c r="E262" s="278" t="s">
        <v>717</v>
      </c>
      <c r="F262" s="658"/>
      <c r="G262" s="283"/>
      <c r="H262" s="204"/>
      <c r="I262" s="306"/>
      <c r="J262" s="338" t="str">
        <f t="shared" si="20"/>
        <v>AP_나</v>
      </c>
      <c r="K262" s="181"/>
      <c r="L262" s="181"/>
      <c r="M262" s="244"/>
      <c r="N262" s="244"/>
      <c r="O262" s="244"/>
      <c r="P262" s="181"/>
      <c r="Q262" s="244"/>
      <c r="R262" s="244"/>
      <c r="S262" s="245"/>
      <c r="T262" s="245"/>
      <c r="U262" s="245"/>
      <c r="V262" s="246"/>
      <c r="W262" s="245"/>
      <c r="X262" s="245"/>
      <c r="Y262" s="245"/>
      <c r="Z262" s="246"/>
      <c r="AA262" s="245"/>
      <c r="AB262" s="245"/>
      <c r="AC262" s="245"/>
      <c r="AD262" s="246"/>
      <c r="AE262" s="245"/>
      <c r="AF262" s="245"/>
      <c r="AG262" s="245"/>
      <c r="AH262" s="246"/>
      <c r="AI262" s="246"/>
      <c r="AJ262" s="247"/>
      <c r="AK262" s="181"/>
      <c r="AL262" s="261"/>
      <c r="AM262" s="181" t="s">
        <v>537</v>
      </c>
      <c r="AN262" s="192"/>
      <c r="AO262" s="276" t="s">
        <v>687</v>
      </c>
      <c r="AP262" s="228" t="s">
        <v>679</v>
      </c>
      <c r="AQ262" s="702"/>
    </row>
    <row r="263" spans="1:43" s="138" customFormat="1" ht="21" hidden="1" customHeight="1" thickBot="1">
      <c r="A263" s="137"/>
      <c r="B263" s="648"/>
      <c r="C263" s="222"/>
      <c r="D263" s="648"/>
      <c r="E263" s="278" t="s">
        <v>717</v>
      </c>
      <c r="F263" s="181" t="s">
        <v>530</v>
      </c>
      <c r="G263" s="280"/>
      <c r="H263" s="181"/>
      <c r="I263" s="306"/>
      <c r="J263" s="338" t="str">
        <f t="shared" si="20"/>
        <v>AP_나</v>
      </c>
      <c r="K263" s="181"/>
      <c r="L263" s="181"/>
      <c r="M263" s="244"/>
      <c r="N263" s="244"/>
      <c r="O263" s="244"/>
      <c r="P263" s="181"/>
      <c r="Q263" s="244"/>
      <c r="R263" s="244"/>
      <c r="S263" s="245"/>
      <c r="T263" s="245"/>
      <c r="U263" s="245"/>
      <c r="V263" s="246"/>
      <c r="W263" s="245"/>
      <c r="X263" s="245"/>
      <c r="Y263" s="245"/>
      <c r="Z263" s="246"/>
      <c r="AA263" s="245"/>
      <c r="AB263" s="245"/>
      <c r="AC263" s="245"/>
      <c r="AD263" s="246"/>
      <c r="AE263" s="245"/>
      <c r="AF263" s="245"/>
      <c r="AG263" s="245"/>
      <c r="AH263" s="246"/>
      <c r="AI263" s="246"/>
      <c r="AJ263" s="247"/>
      <c r="AK263" s="181"/>
      <c r="AL263" s="261"/>
      <c r="AM263" s="181"/>
      <c r="AN263" s="192"/>
      <c r="AO263" s="276" t="s">
        <v>687</v>
      </c>
      <c r="AP263" s="228" t="s">
        <v>679</v>
      </c>
      <c r="AQ263" s="702"/>
    </row>
    <row r="264" spans="1:43" s="138" customFormat="1" ht="21" hidden="1" customHeight="1" thickBot="1">
      <c r="A264" s="137"/>
      <c r="B264" s="648"/>
      <c r="C264" s="222"/>
      <c r="D264" s="652"/>
      <c r="E264" s="278" t="s">
        <v>717</v>
      </c>
      <c r="F264" s="181" t="s">
        <v>531</v>
      </c>
      <c r="G264" s="280"/>
      <c r="H264" s="181"/>
      <c r="I264" s="303"/>
      <c r="J264" s="338" t="str">
        <f t="shared" si="20"/>
        <v>AP_나</v>
      </c>
      <c r="K264" s="181"/>
      <c r="L264" s="181"/>
      <c r="M264" s="244"/>
      <c r="N264" s="244"/>
      <c r="O264" s="244"/>
      <c r="P264" s="181"/>
      <c r="Q264" s="244"/>
      <c r="R264" s="244"/>
      <c r="S264" s="245"/>
      <c r="T264" s="245"/>
      <c r="U264" s="245"/>
      <c r="V264" s="246"/>
      <c r="W264" s="245"/>
      <c r="X264" s="245"/>
      <c r="Y264" s="245"/>
      <c r="Z264" s="246"/>
      <c r="AA264" s="245"/>
      <c r="AB264" s="245"/>
      <c r="AC264" s="245"/>
      <c r="AD264" s="246"/>
      <c r="AE264" s="245"/>
      <c r="AF264" s="245"/>
      <c r="AG264" s="245"/>
      <c r="AH264" s="246"/>
      <c r="AI264" s="246"/>
      <c r="AJ264" s="247"/>
      <c r="AK264" s="181"/>
      <c r="AL264" s="261"/>
      <c r="AM264" s="181"/>
      <c r="AN264" s="193"/>
      <c r="AO264" s="276" t="s">
        <v>687</v>
      </c>
      <c r="AP264" s="228" t="s">
        <v>679</v>
      </c>
      <c r="AQ264" s="703"/>
    </row>
    <row r="265" spans="1:43" s="138" customFormat="1" ht="21" hidden="1" customHeight="1" thickBot="1">
      <c r="A265" s="137"/>
      <c r="B265" s="648"/>
      <c r="C265" s="222"/>
      <c r="D265" s="647" t="s">
        <v>436</v>
      </c>
      <c r="E265" s="278" t="s">
        <v>717</v>
      </c>
      <c r="F265" s="181" t="s">
        <v>532</v>
      </c>
      <c r="G265" s="280"/>
      <c r="H265" s="181"/>
      <c r="I265" s="286"/>
      <c r="J265" s="338" t="str">
        <f t="shared" si="20"/>
        <v>AP_나</v>
      </c>
      <c r="K265" s="181"/>
      <c r="L265" s="181"/>
      <c r="M265" s="244"/>
      <c r="N265" s="244"/>
      <c r="O265" s="244"/>
      <c r="P265" s="181"/>
      <c r="Q265" s="244"/>
      <c r="R265" s="244"/>
      <c r="S265" s="245"/>
      <c r="T265" s="245"/>
      <c r="U265" s="245"/>
      <c r="V265" s="246"/>
      <c r="W265" s="245"/>
      <c r="X265" s="245"/>
      <c r="Y265" s="245"/>
      <c r="Z265" s="246"/>
      <c r="AA265" s="245"/>
      <c r="AB265" s="245"/>
      <c r="AC265" s="245"/>
      <c r="AD265" s="246"/>
      <c r="AE265" s="245"/>
      <c r="AF265" s="245"/>
      <c r="AG265" s="245"/>
      <c r="AH265" s="246"/>
      <c r="AI265" s="246"/>
      <c r="AJ265" s="247"/>
      <c r="AK265" s="181"/>
      <c r="AL265" s="261"/>
      <c r="AM265" s="181"/>
      <c r="AN265" s="191"/>
      <c r="AO265" s="276" t="s">
        <v>687</v>
      </c>
      <c r="AP265" s="228" t="s">
        <v>679</v>
      </c>
      <c r="AQ265" s="701"/>
    </row>
    <row r="266" spans="1:43" s="138" customFormat="1" ht="21" hidden="1" customHeight="1" thickBot="1">
      <c r="A266" s="137"/>
      <c r="B266" s="648"/>
      <c r="C266" s="222"/>
      <c r="D266" s="648"/>
      <c r="E266" s="278" t="s">
        <v>717</v>
      </c>
      <c r="F266" s="656" t="s">
        <v>533</v>
      </c>
      <c r="G266" s="278"/>
      <c r="H266" s="202"/>
      <c r="I266" s="306"/>
      <c r="J266" s="338" t="str">
        <f t="shared" si="20"/>
        <v>AP_나</v>
      </c>
      <c r="K266" s="181"/>
      <c r="L266" s="181"/>
      <c r="M266" s="244"/>
      <c r="N266" s="244"/>
      <c r="O266" s="244"/>
      <c r="P266" s="181"/>
      <c r="Q266" s="244"/>
      <c r="R266" s="244"/>
      <c r="S266" s="245"/>
      <c r="T266" s="245"/>
      <c r="U266" s="245"/>
      <c r="V266" s="246"/>
      <c r="W266" s="245"/>
      <c r="X266" s="245"/>
      <c r="Y266" s="245"/>
      <c r="Z266" s="246"/>
      <c r="AA266" s="245"/>
      <c r="AB266" s="245"/>
      <c r="AC266" s="245"/>
      <c r="AD266" s="246"/>
      <c r="AE266" s="245"/>
      <c r="AF266" s="245"/>
      <c r="AG266" s="245"/>
      <c r="AH266" s="246"/>
      <c r="AI266" s="246"/>
      <c r="AJ266" s="247"/>
      <c r="AK266" s="181"/>
      <c r="AL266" s="261"/>
      <c r="AM266" s="181" t="s">
        <v>538</v>
      </c>
      <c r="AN266" s="192"/>
      <c r="AO266" s="276" t="s">
        <v>687</v>
      </c>
      <c r="AP266" s="228" t="s">
        <v>679</v>
      </c>
      <c r="AQ266" s="702"/>
    </row>
    <row r="267" spans="1:43" s="138" customFormat="1" ht="21" hidden="1" customHeight="1" thickBot="1">
      <c r="A267" s="137"/>
      <c r="B267" s="648"/>
      <c r="C267" s="222"/>
      <c r="D267" s="648"/>
      <c r="E267" s="278" t="s">
        <v>717</v>
      </c>
      <c r="F267" s="658"/>
      <c r="G267" s="283"/>
      <c r="H267" s="204"/>
      <c r="I267" s="306"/>
      <c r="J267" s="338" t="str">
        <f t="shared" si="20"/>
        <v>AP_나</v>
      </c>
      <c r="K267" s="181"/>
      <c r="L267" s="181"/>
      <c r="M267" s="244"/>
      <c r="N267" s="244"/>
      <c r="O267" s="244"/>
      <c r="P267" s="181"/>
      <c r="Q267" s="244"/>
      <c r="R267" s="244"/>
      <c r="S267" s="245"/>
      <c r="T267" s="245"/>
      <c r="U267" s="245"/>
      <c r="V267" s="246"/>
      <c r="W267" s="245"/>
      <c r="X267" s="245"/>
      <c r="Y267" s="245"/>
      <c r="Z267" s="246"/>
      <c r="AA267" s="245"/>
      <c r="AB267" s="245"/>
      <c r="AC267" s="245"/>
      <c r="AD267" s="246"/>
      <c r="AE267" s="245"/>
      <c r="AF267" s="245"/>
      <c r="AG267" s="245"/>
      <c r="AH267" s="246"/>
      <c r="AI267" s="246"/>
      <c r="AJ267" s="247"/>
      <c r="AK267" s="181"/>
      <c r="AL267" s="261"/>
      <c r="AM267" s="181" t="s">
        <v>544</v>
      </c>
      <c r="AN267" s="192"/>
      <c r="AO267" s="276" t="s">
        <v>687</v>
      </c>
      <c r="AP267" s="228" t="s">
        <v>679</v>
      </c>
      <c r="AQ267" s="702"/>
    </row>
    <row r="268" spans="1:43" s="138" customFormat="1" ht="21" hidden="1" customHeight="1" thickBot="1">
      <c r="A268" s="137"/>
      <c r="B268" s="648"/>
      <c r="C268" s="222"/>
      <c r="D268" s="648"/>
      <c r="E268" s="278" t="s">
        <v>717</v>
      </c>
      <c r="F268" s="181" t="s">
        <v>534</v>
      </c>
      <c r="G268" s="280"/>
      <c r="H268" s="181"/>
      <c r="I268" s="306"/>
      <c r="J268" s="338" t="str">
        <f t="shared" si="20"/>
        <v>AP_나</v>
      </c>
      <c r="K268" s="181"/>
      <c r="L268" s="181"/>
      <c r="M268" s="244"/>
      <c r="N268" s="244"/>
      <c r="O268" s="244"/>
      <c r="P268" s="181"/>
      <c r="Q268" s="244"/>
      <c r="R268" s="244"/>
      <c r="S268" s="245"/>
      <c r="T268" s="245"/>
      <c r="U268" s="245"/>
      <c r="V268" s="246"/>
      <c r="W268" s="245"/>
      <c r="X268" s="245"/>
      <c r="Y268" s="245"/>
      <c r="Z268" s="246"/>
      <c r="AA268" s="245"/>
      <c r="AB268" s="245"/>
      <c r="AC268" s="245"/>
      <c r="AD268" s="246"/>
      <c r="AE268" s="245"/>
      <c r="AF268" s="245"/>
      <c r="AG268" s="245"/>
      <c r="AH268" s="246"/>
      <c r="AI268" s="246"/>
      <c r="AJ268" s="247"/>
      <c r="AK268" s="181"/>
      <c r="AL268" s="261"/>
      <c r="AM268" s="181"/>
      <c r="AN268" s="192"/>
      <c r="AO268" s="276" t="s">
        <v>687</v>
      </c>
      <c r="AP268" s="228" t="s">
        <v>679</v>
      </c>
      <c r="AQ268" s="702"/>
    </row>
    <row r="269" spans="1:43" s="138" customFormat="1" ht="21" hidden="1" customHeight="1" thickBot="1">
      <c r="A269" s="137"/>
      <c r="B269" s="648"/>
      <c r="C269" s="222"/>
      <c r="D269" s="652"/>
      <c r="E269" s="278" t="s">
        <v>717</v>
      </c>
      <c r="F269" s="181" t="s">
        <v>535</v>
      </c>
      <c r="G269" s="280"/>
      <c r="H269" s="181"/>
      <c r="I269" s="303"/>
      <c r="J269" s="338" t="str">
        <f t="shared" si="20"/>
        <v>AP_나</v>
      </c>
      <c r="K269" s="181"/>
      <c r="L269" s="181"/>
      <c r="M269" s="244"/>
      <c r="N269" s="244"/>
      <c r="O269" s="244"/>
      <c r="P269" s="181"/>
      <c r="Q269" s="244"/>
      <c r="R269" s="244"/>
      <c r="S269" s="245"/>
      <c r="T269" s="245"/>
      <c r="U269" s="245"/>
      <c r="V269" s="246"/>
      <c r="W269" s="245"/>
      <c r="X269" s="245"/>
      <c r="Y269" s="245"/>
      <c r="Z269" s="246"/>
      <c r="AA269" s="245"/>
      <c r="AB269" s="245"/>
      <c r="AC269" s="245"/>
      <c r="AD269" s="246"/>
      <c r="AE269" s="245"/>
      <c r="AF269" s="245"/>
      <c r="AG269" s="245"/>
      <c r="AH269" s="246"/>
      <c r="AI269" s="246"/>
      <c r="AJ269" s="247"/>
      <c r="AK269" s="181"/>
      <c r="AL269" s="261"/>
      <c r="AM269" s="181"/>
      <c r="AN269" s="193"/>
      <c r="AO269" s="276" t="s">
        <v>687</v>
      </c>
      <c r="AP269" s="228" t="s">
        <v>679</v>
      </c>
      <c r="AQ269" s="703"/>
    </row>
    <row r="270" spans="1:43" s="138" customFormat="1" ht="21" hidden="1" customHeight="1" thickBot="1">
      <c r="A270" s="137"/>
      <c r="B270" s="648"/>
      <c r="C270" s="222"/>
      <c r="D270" s="647" t="s">
        <v>437</v>
      </c>
      <c r="E270" s="278" t="s">
        <v>717</v>
      </c>
      <c r="F270" s="181" t="s">
        <v>539</v>
      </c>
      <c r="G270" s="280"/>
      <c r="H270" s="181"/>
      <c r="I270" s="286"/>
      <c r="J270" s="338" t="str">
        <f t="shared" si="20"/>
        <v>AP_나</v>
      </c>
      <c r="K270" s="181"/>
      <c r="L270" s="181"/>
      <c r="M270" s="244"/>
      <c r="N270" s="244"/>
      <c r="O270" s="244"/>
      <c r="P270" s="181"/>
      <c r="Q270" s="244"/>
      <c r="R270" s="244"/>
      <c r="S270" s="245"/>
      <c r="T270" s="245"/>
      <c r="U270" s="245"/>
      <c r="V270" s="246"/>
      <c r="W270" s="245"/>
      <c r="X270" s="245"/>
      <c r="Y270" s="245"/>
      <c r="Z270" s="246"/>
      <c r="AA270" s="245"/>
      <c r="AB270" s="245"/>
      <c r="AC270" s="245"/>
      <c r="AD270" s="246"/>
      <c r="AE270" s="245"/>
      <c r="AF270" s="245"/>
      <c r="AG270" s="245"/>
      <c r="AH270" s="246"/>
      <c r="AI270" s="246"/>
      <c r="AJ270" s="247"/>
      <c r="AK270" s="181"/>
      <c r="AL270" s="261"/>
      <c r="AM270" s="181"/>
      <c r="AN270" s="191"/>
      <c r="AO270" s="276" t="s">
        <v>687</v>
      </c>
      <c r="AP270" s="228" t="s">
        <v>679</v>
      </c>
      <c r="AQ270" s="701"/>
    </row>
    <row r="271" spans="1:43" s="138" customFormat="1" ht="21" hidden="1" customHeight="1" thickBot="1">
      <c r="A271" s="137"/>
      <c r="B271" s="648"/>
      <c r="C271" s="222"/>
      <c r="D271" s="648"/>
      <c r="E271" s="278" t="s">
        <v>717</v>
      </c>
      <c r="F271" s="656" t="s">
        <v>540</v>
      </c>
      <c r="G271" s="278"/>
      <c r="H271" s="202"/>
      <c r="I271" s="306"/>
      <c r="J271" s="338" t="str">
        <f t="shared" si="20"/>
        <v>AP_나</v>
      </c>
      <c r="K271" s="181"/>
      <c r="L271" s="181"/>
      <c r="M271" s="244"/>
      <c r="N271" s="244"/>
      <c r="O271" s="244"/>
      <c r="P271" s="181"/>
      <c r="Q271" s="244"/>
      <c r="R271" s="244"/>
      <c r="S271" s="245"/>
      <c r="T271" s="245"/>
      <c r="U271" s="245"/>
      <c r="V271" s="246"/>
      <c r="W271" s="245"/>
      <c r="X271" s="245"/>
      <c r="Y271" s="245"/>
      <c r="Z271" s="246"/>
      <c r="AA271" s="245"/>
      <c r="AB271" s="245"/>
      <c r="AC271" s="245"/>
      <c r="AD271" s="246"/>
      <c r="AE271" s="245"/>
      <c r="AF271" s="245"/>
      <c r="AG271" s="245"/>
      <c r="AH271" s="246"/>
      <c r="AI271" s="246"/>
      <c r="AJ271" s="247"/>
      <c r="AK271" s="181"/>
      <c r="AL271" s="261"/>
      <c r="AM271" s="181" t="s">
        <v>543</v>
      </c>
      <c r="AN271" s="192"/>
      <c r="AO271" s="276" t="s">
        <v>687</v>
      </c>
      <c r="AP271" s="228" t="s">
        <v>679</v>
      </c>
      <c r="AQ271" s="702"/>
    </row>
    <row r="272" spans="1:43" s="138" customFormat="1" ht="21" hidden="1" customHeight="1" thickBot="1">
      <c r="A272" s="137"/>
      <c r="B272" s="648"/>
      <c r="C272" s="222"/>
      <c r="D272" s="648"/>
      <c r="E272" s="278" t="s">
        <v>717</v>
      </c>
      <c r="F272" s="658"/>
      <c r="G272" s="283"/>
      <c r="H272" s="204"/>
      <c r="I272" s="306"/>
      <c r="J272" s="338" t="str">
        <f t="shared" si="20"/>
        <v>AP_나</v>
      </c>
      <c r="K272" s="181"/>
      <c r="L272" s="181"/>
      <c r="M272" s="244"/>
      <c r="N272" s="244"/>
      <c r="O272" s="244"/>
      <c r="P272" s="181"/>
      <c r="Q272" s="244"/>
      <c r="R272" s="244"/>
      <c r="S272" s="245"/>
      <c r="T272" s="245"/>
      <c r="U272" s="245"/>
      <c r="V272" s="246"/>
      <c r="W272" s="245"/>
      <c r="X272" s="245"/>
      <c r="Y272" s="245"/>
      <c r="Z272" s="246"/>
      <c r="AA272" s="245"/>
      <c r="AB272" s="245"/>
      <c r="AC272" s="245"/>
      <c r="AD272" s="246"/>
      <c r="AE272" s="245"/>
      <c r="AF272" s="245"/>
      <c r="AG272" s="245"/>
      <c r="AH272" s="246"/>
      <c r="AI272" s="246"/>
      <c r="AJ272" s="247"/>
      <c r="AK272" s="181"/>
      <c r="AL272" s="261"/>
      <c r="AM272" s="181" t="s">
        <v>545</v>
      </c>
      <c r="AN272" s="192"/>
      <c r="AO272" s="276" t="s">
        <v>687</v>
      </c>
      <c r="AP272" s="228" t="s">
        <v>679</v>
      </c>
      <c r="AQ272" s="702"/>
    </row>
    <row r="273" spans="1:43" s="138" customFormat="1" ht="21" hidden="1" customHeight="1" thickBot="1">
      <c r="A273" s="137"/>
      <c r="B273" s="648"/>
      <c r="C273" s="222"/>
      <c r="D273" s="648"/>
      <c r="E273" s="278" t="s">
        <v>717</v>
      </c>
      <c r="F273" s="181" t="s">
        <v>541</v>
      </c>
      <c r="G273" s="280"/>
      <c r="H273" s="181"/>
      <c r="I273" s="306"/>
      <c r="J273" s="338" t="str">
        <f t="shared" si="20"/>
        <v>AP_나</v>
      </c>
      <c r="K273" s="181"/>
      <c r="L273" s="181"/>
      <c r="M273" s="244"/>
      <c r="N273" s="244"/>
      <c r="O273" s="244"/>
      <c r="P273" s="181"/>
      <c r="Q273" s="244"/>
      <c r="R273" s="244"/>
      <c r="S273" s="245"/>
      <c r="T273" s="245"/>
      <c r="U273" s="245"/>
      <c r="V273" s="246"/>
      <c r="W273" s="245"/>
      <c r="X273" s="245"/>
      <c r="Y273" s="245"/>
      <c r="Z273" s="246"/>
      <c r="AA273" s="245"/>
      <c r="AB273" s="245"/>
      <c r="AC273" s="245"/>
      <c r="AD273" s="246"/>
      <c r="AE273" s="245"/>
      <c r="AF273" s="245"/>
      <c r="AG273" s="245"/>
      <c r="AH273" s="246"/>
      <c r="AI273" s="246"/>
      <c r="AJ273" s="247"/>
      <c r="AK273" s="181"/>
      <c r="AL273" s="261"/>
      <c r="AM273" s="181"/>
      <c r="AN273" s="192"/>
      <c r="AO273" s="276" t="s">
        <v>687</v>
      </c>
      <c r="AP273" s="228" t="s">
        <v>679</v>
      </c>
      <c r="AQ273" s="702"/>
    </row>
    <row r="274" spans="1:43" s="138" customFormat="1" ht="21" hidden="1" customHeight="1" thickBot="1">
      <c r="A274" s="137"/>
      <c r="B274" s="652"/>
      <c r="C274" s="223"/>
      <c r="D274" s="652"/>
      <c r="E274" s="278" t="s">
        <v>717</v>
      </c>
      <c r="F274" s="181" t="s">
        <v>542</v>
      </c>
      <c r="G274" s="280"/>
      <c r="H274" s="181"/>
      <c r="I274" s="303"/>
      <c r="J274" s="338" t="str">
        <f t="shared" si="20"/>
        <v>AP_나</v>
      </c>
      <c r="K274" s="181"/>
      <c r="L274" s="181"/>
      <c r="M274" s="244"/>
      <c r="N274" s="244"/>
      <c r="O274" s="244"/>
      <c r="P274" s="181"/>
      <c r="Q274" s="244"/>
      <c r="R274" s="244"/>
      <c r="S274" s="245"/>
      <c r="T274" s="245"/>
      <c r="U274" s="245"/>
      <c r="V274" s="246"/>
      <c r="W274" s="245"/>
      <c r="X274" s="245"/>
      <c r="Y274" s="245"/>
      <c r="Z274" s="246"/>
      <c r="AA274" s="245"/>
      <c r="AB274" s="245"/>
      <c r="AC274" s="245"/>
      <c r="AD274" s="246"/>
      <c r="AE274" s="245"/>
      <c r="AF274" s="245"/>
      <c r="AG274" s="245"/>
      <c r="AH274" s="246"/>
      <c r="AI274" s="246"/>
      <c r="AJ274" s="247"/>
      <c r="AK274" s="181"/>
      <c r="AL274" s="261"/>
      <c r="AM274" s="181"/>
      <c r="AN274" s="193"/>
      <c r="AO274" s="276" t="s">
        <v>687</v>
      </c>
      <c r="AP274" s="228" t="s">
        <v>679</v>
      </c>
      <c r="AQ274" s="703"/>
    </row>
    <row r="275" spans="1:43" s="54" customFormat="1" ht="17.25" hidden="1" customHeight="1" thickBot="1">
      <c r="A275" s="85"/>
      <c r="B275" s="666" t="s">
        <v>395</v>
      </c>
      <c r="C275" s="322"/>
      <c r="D275" s="647" t="s">
        <v>422</v>
      </c>
      <c r="E275" s="278" t="s">
        <v>717</v>
      </c>
      <c r="F275" s="181" t="s">
        <v>546</v>
      </c>
      <c r="G275" s="280"/>
      <c r="H275" s="181"/>
      <c r="I275" s="286"/>
      <c r="J275" s="338" t="str">
        <f t="shared" si="20"/>
        <v>AP_나</v>
      </c>
      <c r="K275" s="182"/>
      <c r="L275" s="180"/>
      <c r="M275" s="184"/>
      <c r="N275" s="184"/>
      <c r="O275" s="184"/>
      <c r="P275" s="184"/>
      <c r="Q275" s="184"/>
      <c r="R275" s="262"/>
      <c r="S275" s="263"/>
      <c r="T275" s="263"/>
      <c r="U275" s="263"/>
      <c r="V275" s="264"/>
      <c r="W275" s="263"/>
      <c r="X275" s="263"/>
      <c r="Y275" s="263"/>
      <c r="Z275" s="264"/>
      <c r="AA275" s="263"/>
      <c r="AB275" s="263"/>
      <c r="AC275" s="263"/>
      <c r="AD275" s="264"/>
      <c r="AE275" s="263"/>
      <c r="AF275" s="263"/>
      <c r="AG275" s="263"/>
      <c r="AH275" s="264"/>
      <c r="AI275" s="264"/>
      <c r="AJ275" s="264"/>
      <c r="AK275" s="183"/>
      <c r="AL275" s="265"/>
      <c r="AM275" s="179"/>
      <c r="AN275" s="198"/>
      <c r="AO275" s="276" t="s">
        <v>687</v>
      </c>
      <c r="AP275" s="228" t="s">
        <v>679</v>
      </c>
      <c r="AQ275" s="707"/>
    </row>
    <row r="276" spans="1:43" s="54" customFormat="1" ht="17.25" hidden="1" customHeight="1" thickBot="1">
      <c r="A276" s="85"/>
      <c r="B276" s="667"/>
      <c r="C276" s="323"/>
      <c r="D276" s="648"/>
      <c r="E276" s="278" t="s">
        <v>717</v>
      </c>
      <c r="F276" s="656" t="s">
        <v>566</v>
      </c>
      <c r="G276" s="278"/>
      <c r="H276" s="202"/>
      <c r="I276" s="306"/>
      <c r="J276" s="338" t="str">
        <f t="shared" si="20"/>
        <v>AP_나</v>
      </c>
      <c r="K276" s="182"/>
      <c r="L276" s="180"/>
      <c r="M276" s="184"/>
      <c r="N276" s="184"/>
      <c r="O276" s="184"/>
      <c r="P276" s="184"/>
      <c r="Q276" s="184"/>
      <c r="R276" s="262"/>
      <c r="S276" s="263"/>
      <c r="T276" s="263"/>
      <c r="U276" s="263"/>
      <c r="V276" s="264"/>
      <c r="W276" s="263"/>
      <c r="X276" s="263"/>
      <c r="Y276" s="263"/>
      <c r="Z276" s="264"/>
      <c r="AA276" s="263"/>
      <c r="AB276" s="263"/>
      <c r="AC276" s="263"/>
      <c r="AD276" s="264"/>
      <c r="AE276" s="263"/>
      <c r="AF276" s="263"/>
      <c r="AG276" s="263"/>
      <c r="AH276" s="264"/>
      <c r="AI276" s="264"/>
      <c r="AJ276" s="264"/>
      <c r="AK276" s="183"/>
      <c r="AL276" s="265"/>
      <c r="AM276" s="179" t="s">
        <v>478</v>
      </c>
      <c r="AN276" s="199"/>
      <c r="AO276" s="276" t="s">
        <v>687</v>
      </c>
      <c r="AP276" s="228" t="s">
        <v>679</v>
      </c>
      <c r="AQ276" s="708"/>
    </row>
    <row r="277" spans="1:43" s="54" customFormat="1" ht="17.25" hidden="1" customHeight="1" thickBot="1">
      <c r="A277" s="85"/>
      <c r="B277" s="667"/>
      <c r="C277" s="323"/>
      <c r="D277" s="648"/>
      <c r="E277" s="278" t="s">
        <v>717</v>
      </c>
      <c r="F277" s="657"/>
      <c r="G277" s="282"/>
      <c r="H277" s="203"/>
      <c r="I277" s="306"/>
      <c r="J277" s="338" t="str">
        <f t="shared" si="20"/>
        <v>AP_나</v>
      </c>
      <c r="K277" s="182"/>
      <c r="L277" s="180"/>
      <c r="M277" s="184"/>
      <c r="N277" s="184"/>
      <c r="O277" s="184"/>
      <c r="P277" s="184"/>
      <c r="Q277" s="184"/>
      <c r="R277" s="262"/>
      <c r="S277" s="263"/>
      <c r="T277" s="263"/>
      <c r="U277" s="263"/>
      <c r="V277" s="264"/>
      <c r="W277" s="263"/>
      <c r="X277" s="263"/>
      <c r="Y277" s="263"/>
      <c r="Z277" s="264"/>
      <c r="AA277" s="263"/>
      <c r="AB277" s="263"/>
      <c r="AC277" s="263"/>
      <c r="AD277" s="264"/>
      <c r="AE277" s="263"/>
      <c r="AF277" s="263"/>
      <c r="AG277" s="263"/>
      <c r="AH277" s="264"/>
      <c r="AI277" s="264"/>
      <c r="AJ277" s="264"/>
      <c r="AK277" s="183"/>
      <c r="AL277" s="265"/>
      <c r="AM277" s="179" t="s">
        <v>569</v>
      </c>
      <c r="AN277" s="199"/>
      <c r="AO277" s="276" t="s">
        <v>687</v>
      </c>
      <c r="AP277" s="228" t="s">
        <v>679</v>
      </c>
      <c r="AQ277" s="708"/>
    </row>
    <row r="278" spans="1:43" s="54" customFormat="1" ht="17.25" hidden="1" customHeight="1" thickBot="1">
      <c r="A278" s="85"/>
      <c r="B278" s="667"/>
      <c r="C278" s="323"/>
      <c r="D278" s="648"/>
      <c r="E278" s="278" t="s">
        <v>717</v>
      </c>
      <c r="F278" s="658"/>
      <c r="G278" s="283"/>
      <c r="H278" s="204"/>
      <c r="I278" s="306"/>
      <c r="J278" s="338" t="str">
        <f t="shared" si="20"/>
        <v>AP_나</v>
      </c>
      <c r="K278" s="182"/>
      <c r="L278" s="180"/>
      <c r="M278" s="184"/>
      <c r="N278" s="184"/>
      <c r="O278" s="184"/>
      <c r="P278" s="184"/>
      <c r="Q278" s="184"/>
      <c r="R278" s="262"/>
      <c r="S278" s="263"/>
      <c r="T278" s="263"/>
      <c r="U278" s="263"/>
      <c r="V278" s="264"/>
      <c r="W278" s="263"/>
      <c r="X278" s="263"/>
      <c r="Y278" s="263"/>
      <c r="Z278" s="264"/>
      <c r="AA278" s="263"/>
      <c r="AB278" s="263"/>
      <c r="AC278" s="263"/>
      <c r="AD278" s="264"/>
      <c r="AE278" s="263"/>
      <c r="AF278" s="263"/>
      <c r="AG278" s="263"/>
      <c r="AH278" s="264"/>
      <c r="AI278" s="264"/>
      <c r="AJ278" s="264"/>
      <c r="AK278" s="183"/>
      <c r="AL278" s="265"/>
      <c r="AM278" s="179" t="s">
        <v>554</v>
      </c>
      <c r="AN278" s="199"/>
      <c r="AO278" s="276" t="s">
        <v>687</v>
      </c>
      <c r="AP278" s="228" t="s">
        <v>679</v>
      </c>
      <c r="AQ278" s="708"/>
    </row>
    <row r="279" spans="1:43" s="54" customFormat="1" ht="17.25" hidden="1" customHeight="1" thickBot="1">
      <c r="A279" s="85"/>
      <c r="B279" s="667"/>
      <c r="C279" s="323"/>
      <c r="D279" s="648"/>
      <c r="E279" s="278" t="s">
        <v>717</v>
      </c>
      <c r="F279" s="181" t="s">
        <v>547</v>
      </c>
      <c r="G279" s="280"/>
      <c r="H279" s="181"/>
      <c r="I279" s="306"/>
      <c r="J279" s="338" t="str">
        <f t="shared" si="20"/>
        <v>AP_나</v>
      </c>
      <c r="K279" s="182"/>
      <c r="L279" s="180"/>
      <c r="M279" s="184"/>
      <c r="N279" s="184"/>
      <c r="O279" s="184"/>
      <c r="P279" s="184"/>
      <c r="Q279" s="184"/>
      <c r="R279" s="262"/>
      <c r="S279" s="263"/>
      <c r="T279" s="263"/>
      <c r="U279" s="263"/>
      <c r="V279" s="264"/>
      <c r="W279" s="263"/>
      <c r="X279" s="263"/>
      <c r="Y279" s="263"/>
      <c r="Z279" s="264"/>
      <c r="AA279" s="263"/>
      <c r="AB279" s="263"/>
      <c r="AC279" s="263"/>
      <c r="AD279" s="264"/>
      <c r="AE279" s="263"/>
      <c r="AF279" s="263"/>
      <c r="AG279" s="263"/>
      <c r="AH279" s="264"/>
      <c r="AI279" s="264"/>
      <c r="AJ279" s="264"/>
      <c r="AK279" s="183"/>
      <c r="AL279" s="265"/>
      <c r="AM279" s="179"/>
      <c r="AN279" s="199"/>
      <c r="AO279" s="276" t="s">
        <v>687</v>
      </c>
      <c r="AP279" s="228" t="s">
        <v>679</v>
      </c>
      <c r="AQ279" s="708"/>
    </row>
    <row r="280" spans="1:43" s="54" customFormat="1" ht="17.25" hidden="1" customHeight="1" thickBot="1">
      <c r="A280" s="85"/>
      <c r="B280" s="667"/>
      <c r="C280" s="323"/>
      <c r="D280" s="648"/>
      <c r="E280" s="278" t="s">
        <v>717</v>
      </c>
      <c r="F280" s="181" t="s">
        <v>548</v>
      </c>
      <c r="G280" s="280"/>
      <c r="H280" s="181"/>
      <c r="I280" s="306"/>
      <c r="J280" s="338" t="str">
        <f t="shared" si="20"/>
        <v>AP_나</v>
      </c>
      <c r="K280" s="182"/>
      <c r="L280" s="180"/>
      <c r="M280" s="184"/>
      <c r="N280" s="184"/>
      <c r="O280" s="184"/>
      <c r="P280" s="184"/>
      <c r="Q280" s="184"/>
      <c r="R280" s="262"/>
      <c r="S280" s="263"/>
      <c r="T280" s="263"/>
      <c r="U280" s="263"/>
      <c r="V280" s="264"/>
      <c r="W280" s="263"/>
      <c r="X280" s="263"/>
      <c r="Y280" s="263"/>
      <c r="Z280" s="264"/>
      <c r="AA280" s="263"/>
      <c r="AB280" s="263"/>
      <c r="AC280" s="263"/>
      <c r="AD280" s="264"/>
      <c r="AE280" s="263"/>
      <c r="AF280" s="263"/>
      <c r="AG280" s="263"/>
      <c r="AH280" s="264"/>
      <c r="AI280" s="264"/>
      <c r="AJ280" s="264"/>
      <c r="AK280" s="183"/>
      <c r="AL280" s="265"/>
      <c r="AM280" s="179"/>
      <c r="AN280" s="199"/>
      <c r="AO280" s="276" t="s">
        <v>687</v>
      </c>
      <c r="AP280" s="228" t="s">
        <v>679</v>
      </c>
      <c r="AQ280" s="708"/>
    </row>
    <row r="281" spans="1:43" s="54" customFormat="1" ht="17.25" hidden="1" customHeight="1" thickBot="1">
      <c r="A281" s="85"/>
      <c r="B281" s="667"/>
      <c r="C281" s="323"/>
      <c r="D281" s="648"/>
      <c r="E281" s="278" t="s">
        <v>717</v>
      </c>
      <c r="F281" s="181" t="s">
        <v>549</v>
      </c>
      <c r="G281" s="280"/>
      <c r="H281" s="181"/>
      <c r="I281" s="306"/>
      <c r="J281" s="338" t="str">
        <f t="shared" si="20"/>
        <v>AP_나</v>
      </c>
      <c r="K281" s="182"/>
      <c r="L281" s="180"/>
      <c r="M281" s="184"/>
      <c r="N281" s="184"/>
      <c r="O281" s="184"/>
      <c r="P281" s="184"/>
      <c r="Q281" s="184"/>
      <c r="R281" s="262"/>
      <c r="S281" s="263"/>
      <c r="T281" s="263"/>
      <c r="U281" s="263"/>
      <c r="V281" s="264"/>
      <c r="W281" s="263"/>
      <c r="X281" s="263"/>
      <c r="Y281" s="263"/>
      <c r="Z281" s="264"/>
      <c r="AA281" s="263"/>
      <c r="AB281" s="263"/>
      <c r="AC281" s="263"/>
      <c r="AD281" s="264"/>
      <c r="AE281" s="263"/>
      <c r="AF281" s="263"/>
      <c r="AG281" s="263"/>
      <c r="AH281" s="264"/>
      <c r="AI281" s="264"/>
      <c r="AJ281" s="264"/>
      <c r="AK281" s="183"/>
      <c r="AL281" s="265"/>
      <c r="AM281" s="179"/>
      <c r="AN281" s="199"/>
      <c r="AO281" s="276" t="s">
        <v>687</v>
      </c>
      <c r="AP281" s="228" t="s">
        <v>679</v>
      </c>
      <c r="AQ281" s="708"/>
    </row>
    <row r="282" spans="1:43" s="54" customFormat="1" ht="17.25" hidden="1" customHeight="1" thickBot="1">
      <c r="A282" s="85"/>
      <c r="B282" s="667"/>
      <c r="C282" s="323"/>
      <c r="D282" s="648"/>
      <c r="E282" s="278" t="s">
        <v>717</v>
      </c>
      <c r="F282" s="656" t="s">
        <v>556</v>
      </c>
      <c r="G282" s="278"/>
      <c r="H282" s="202"/>
      <c r="I282" s="306"/>
      <c r="J282" s="338" t="str">
        <f t="shared" si="20"/>
        <v>AP_나</v>
      </c>
      <c r="K282" s="182"/>
      <c r="L282" s="180"/>
      <c r="M282" s="184"/>
      <c r="N282" s="184"/>
      <c r="O282" s="184"/>
      <c r="P282" s="184"/>
      <c r="Q282" s="184"/>
      <c r="R282" s="262"/>
      <c r="S282" s="263"/>
      <c r="T282" s="263"/>
      <c r="U282" s="263"/>
      <c r="V282" s="264"/>
      <c r="W282" s="263"/>
      <c r="X282" s="263"/>
      <c r="Y282" s="263"/>
      <c r="Z282" s="264"/>
      <c r="AA282" s="263"/>
      <c r="AB282" s="263"/>
      <c r="AC282" s="263"/>
      <c r="AD282" s="264"/>
      <c r="AE282" s="263"/>
      <c r="AF282" s="263"/>
      <c r="AG282" s="263"/>
      <c r="AH282" s="264"/>
      <c r="AI282" s="264"/>
      <c r="AJ282" s="264"/>
      <c r="AK282" s="183"/>
      <c r="AL282" s="265"/>
      <c r="AM282" s="181" t="s">
        <v>550</v>
      </c>
      <c r="AN282" s="199"/>
      <c r="AO282" s="276" t="s">
        <v>687</v>
      </c>
      <c r="AP282" s="228" t="s">
        <v>679</v>
      </c>
      <c r="AQ282" s="708"/>
    </row>
    <row r="283" spans="1:43" s="54" customFormat="1" ht="17.25" hidden="1" customHeight="1" thickBot="1">
      <c r="A283" s="85"/>
      <c r="B283" s="667"/>
      <c r="C283" s="323"/>
      <c r="D283" s="648"/>
      <c r="E283" s="278" t="s">
        <v>717</v>
      </c>
      <c r="F283" s="657"/>
      <c r="G283" s="282"/>
      <c r="H283" s="203"/>
      <c r="I283" s="306"/>
      <c r="J283" s="338" t="str">
        <f t="shared" si="20"/>
        <v>AP_나</v>
      </c>
      <c r="K283" s="182"/>
      <c r="L283" s="180"/>
      <c r="M283" s="184"/>
      <c r="N283" s="184"/>
      <c r="O283" s="184"/>
      <c r="P283" s="184"/>
      <c r="Q283" s="184"/>
      <c r="R283" s="262"/>
      <c r="S283" s="263"/>
      <c r="T283" s="263"/>
      <c r="U283" s="263"/>
      <c r="V283" s="264"/>
      <c r="W283" s="263"/>
      <c r="X283" s="263"/>
      <c r="Y283" s="263"/>
      <c r="Z283" s="264"/>
      <c r="AA283" s="263"/>
      <c r="AB283" s="263"/>
      <c r="AC283" s="263"/>
      <c r="AD283" s="264"/>
      <c r="AE283" s="263"/>
      <c r="AF283" s="263"/>
      <c r="AG283" s="263"/>
      <c r="AH283" s="264"/>
      <c r="AI283" s="264"/>
      <c r="AJ283" s="264"/>
      <c r="AK283" s="183"/>
      <c r="AL283" s="265"/>
      <c r="AM283" s="181" t="s">
        <v>551</v>
      </c>
      <c r="AN283" s="199"/>
      <c r="AO283" s="276" t="s">
        <v>687</v>
      </c>
      <c r="AP283" s="228" t="s">
        <v>679</v>
      </c>
      <c r="AQ283" s="708"/>
    </row>
    <row r="284" spans="1:43" s="54" customFormat="1" ht="17.25" hidden="1" customHeight="1" thickBot="1">
      <c r="A284" s="85"/>
      <c r="B284" s="667"/>
      <c r="C284" s="323"/>
      <c r="D284" s="648"/>
      <c r="E284" s="278" t="s">
        <v>717</v>
      </c>
      <c r="F284" s="657"/>
      <c r="G284" s="282"/>
      <c r="H284" s="203"/>
      <c r="I284" s="306"/>
      <c r="J284" s="338" t="str">
        <f t="shared" ref="J284:J349" si="21" xml:space="preserve"> "AP_" &amp; C284 &amp; E284 &amp; G284 &amp; I284</f>
        <v>AP_나</v>
      </c>
      <c r="K284" s="182"/>
      <c r="L284" s="180"/>
      <c r="M284" s="184"/>
      <c r="N284" s="184"/>
      <c r="O284" s="184"/>
      <c r="P284" s="184"/>
      <c r="Q284" s="184"/>
      <c r="R284" s="262"/>
      <c r="S284" s="263"/>
      <c r="T284" s="263"/>
      <c r="U284" s="263"/>
      <c r="V284" s="264"/>
      <c r="W284" s="263"/>
      <c r="X284" s="263"/>
      <c r="Y284" s="263"/>
      <c r="Z284" s="264"/>
      <c r="AA284" s="263"/>
      <c r="AB284" s="263"/>
      <c r="AC284" s="263"/>
      <c r="AD284" s="264"/>
      <c r="AE284" s="263"/>
      <c r="AF284" s="263"/>
      <c r="AG284" s="263"/>
      <c r="AH284" s="264"/>
      <c r="AI284" s="264"/>
      <c r="AJ284" s="264"/>
      <c r="AK284" s="183"/>
      <c r="AL284" s="265"/>
      <c r="AM284" s="181" t="s">
        <v>552</v>
      </c>
      <c r="AN284" s="199"/>
      <c r="AO284" s="276" t="s">
        <v>687</v>
      </c>
      <c r="AP284" s="228" t="s">
        <v>679</v>
      </c>
      <c r="AQ284" s="708"/>
    </row>
    <row r="285" spans="1:43" s="54" customFormat="1" ht="17.25" hidden="1" customHeight="1" thickBot="1">
      <c r="A285" s="85"/>
      <c r="B285" s="667"/>
      <c r="C285" s="323"/>
      <c r="D285" s="648"/>
      <c r="E285" s="278" t="s">
        <v>717</v>
      </c>
      <c r="F285" s="657"/>
      <c r="G285" s="282"/>
      <c r="H285" s="203"/>
      <c r="I285" s="306"/>
      <c r="J285" s="338" t="str">
        <f t="shared" si="21"/>
        <v>AP_나</v>
      </c>
      <c r="K285" s="182"/>
      <c r="L285" s="180"/>
      <c r="M285" s="184"/>
      <c r="N285" s="184"/>
      <c r="O285" s="184"/>
      <c r="P285" s="184"/>
      <c r="Q285" s="184"/>
      <c r="R285" s="262"/>
      <c r="S285" s="263"/>
      <c r="T285" s="263"/>
      <c r="U285" s="263"/>
      <c r="V285" s="264"/>
      <c r="W285" s="263"/>
      <c r="X285" s="263"/>
      <c r="Y285" s="263"/>
      <c r="Z285" s="264"/>
      <c r="AA285" s="263"/>
      <c r="AB285" s="263"/>
      <c r="AC285" s="263"/>
      <c r="AD285" s="264"/>
      <c r="AE285" s="263"/>
      <c r="AF285" s="263"/>
      <c r="AG285" s="263"/>
      <c r="AH285" s="264"/>
      <c r="AI285" s="264"/>
      <c r="AJ285" s="264"/>
      <c r="AK285" s="183"/>
      <c r="AL285" s="265"/>
      <c r="AM285" s="181" t="s">
        <v>553</v>
      </c>
      <c r="AN285" s="199"/>
      <c r="AO285" s="276" t="s">
        <v>687</v>
      </c>
      <c r="AP285" s="228" t="s">
        <v>679</v>
      </c>
      <c r="AQ285" s="708"/>
    </row>
    <row r="286" spans="1:43" s="54" customFormat="1" ht="17.25" hidden="1" customHeight="1" thickBot="1">
      <c r="A286" s="85"/>
      <c r="B286" s="667"/>
      <c r="C286" s="323"/>
      <c r="D286" s="652"/>
      <c r="E286" s="278" t="s">
        <v>717</v>
      </c>
      <c r="F286" s="658"/>
      <c r="G286" s="283"/>
      <c r="H286" s="204"/>
      <c r="I286" s="303"/>
      <c r="J286" s="338" t="str">
        <f t="shared" si="21"/>
        <v>AP_나</v>
      </c>
      <c r="K286" s="182"/>
      <c r="L286" s="180"/>
      <c r="M286" s="184"/>
      <c r="N286" s="184"/>
      <c r="O286" s="184"/>
      <c r="P286" s="184"/>
      <c r="Q286" s="184"/>
      <c r="R286" s="262"/>
      <c r="S286" s="263"/>
      <c r="T286" s="263"/>
      <c r="U286" s="263"/>
      <c r="V286" s="264"/>
      <c r="W286" s="263"/>
      <c r="X286" s="263"/>
      <c r="Y286" s="263"/>
      <c r="Z286" s="264"/>
      <c r="AA286" s="263"/>
      <c r="AB286" s="263"/>
      <c r="AC286" s="263"/>
      <c r="AD286" s="264"/>
      <c r="AE286" s="263"/>
      <c r="AF286" s="263"/>
      <c r="AG286" s="263"/>
      <c r="AH286" s="264"/>
      <c r="AI286" s="264"/>
      <c r="AJ286" s="264"/>
      <c r="AK286" s="183"/>
      <c r="AL286" s="265"/>
      <c r="AM286" s="181" t="s">
        <v>555</v>
      </c>
      <c r="AN286" s="200"/>
      <c r="AO286" s="276" t="s">
        <v>687</v>
      </c>
      <c r="AP286" s="228" t="s">
        <v>679</v>
      </c>
      <c r="AQ286" s="709"/>
    </row>
    <row r="287" spans="1:43" s="54" customFormat="1" ht="17.25" hidden="1" customHeight="1" thickBot="1">
      <c r="A287" s="85"/>
      <c r="B287" s="668"/>
      <c r="C287" s="324"/>
      <c r="D287" s="317" t="s">
        <v>423</v>
      </c>
      <c r="E287" s="278" t="s">
        <v>717</v>
      </c>
      <c r="F287" s="182"/>
      <c r="G287" s="281"/>
      <c r="H287" s="182"/>
      <c r="I287" s="279"/>
      <c r="J287" s="338" t="str">
        <f t="shared" si="21"/>
        <v>AP_나</v>
      </c>
      <c r="K287" s="182"/>
      <c r="L287" s="180"/>
      <c r="M287" s="184"/>
      <c r="N287" s="184"/>
      <c r="O287" s="184"/>
      <c r="P287" s="184"/>
      <c r="Q287" s="184"/>
      <c r="R287" s="262"/>
      <c r="S287" s="263"/>
      <c r="T287" s="263"/>
      <c r="U287" s="263"/>
      <c r="V287" s="264"/>
      <c r="W287" s="263"/>
      <c r="X287" s="263"/>
      <c r="Y287" s="263"/>
      <c r="Z287" s="264"/>
      <c r="AA287" s="263"/>
      <c r="AB287" s="263"/>
      <c r="AC287" s="263"/>
      <c r="AD287" s="264"/>
      <c r="AE287" s="263"/>
      <c r="AF287" s="263"/>
      <c r="AG287" s="263"/>
      <c r="AH287" s="264"/>
      <c r="AI287" s="264"/>
      <c r="AJ287" s="264"/>
      <c r="AK287" s="183"/>
      <c r="AL287" s="265"/>
      <c r="AM287" s="184"/>
      <c r="AN287" s="217"/>
      <c r="AO287" s="276" t="s">
        <v>687</v>
      </c>
      <c r="AP287" s="228" t="s">
        <v>679</v>
      </c>
      <c r="AQ287" s="167"/>
    </row>
    <row r="288" spans="1:43" s="54" customFormat="1" ht="17.25" hidden="1" customHeight="1" thickBot="1">
      <c r="A288" s="85"/>
      <c r="B288" s="666" t="s">
        <v>397</v>
      </c>
      <c r="C288" s="322"/>
      <c r="D288" s="647" t="s">
        <v>430</v>
      </c>
      <c r="E288" s="278" t="s">
        <v>717</v>
      </c>
      <c r="F288" s="181" t="s">
        <v>557</v>
      </c>
      <c r="G288" s="280"/>
      <c r="H288" s="181"/>
      <c r="I288" s="286"/>
      <c r="J288" s="338" t="str">
        <f t="shared" si="21"/>
        <v>AP_나</v>
      </c>
      <c r="K288" s="181"/>
      <c r="L288" s="236"/>
      <c r="M288" s="179"/>
      <c r="N288" s="179"/>
      <c r="O288" s="179"/>
      <c r="P288" s="179"/>
      <c r="Q288" s="179"/>
      <c r="R288" s="244"/>
      <c r="S288" s="250"/>
      <c r="T288" s="250"/>
      <c r="U288" s="250"/>
      <c r="V288" s="251"/>
      <c r="W288" s="250"/>
      <c r="X288" s="250"/>
      <c r="Y288" s="250"/>
      <c r="Z288" s="251"/>
      <c r="AA288" s="250"/>
      <c r="AB288" s="250"/>
      <c r="AC288" s="250"/>
      <c r="AD288" s="251"/>
      <c r="AE288" s="250"/>
      <c r="AF288" s="250"/>
      <c r="AG288" s="250"/>
      <c r="AH288" s="251"/>
      <c r="AI288" s="251"/>
      <c r="AJ288" s="251"/>
      <c r="AK288" s="185"/>
      <c r="AL288" s="266"/>
      <c r="AM288" s="179"/>
      <c r="AN288" s="194"/>
      <c r="AO288" s="276" t="s">
        <v>687</v>
      </c>
      <c r="AP288" s="228" t="s">
        <v>679</v>
      </c>
      <c r="AQ288" s="698"/>
    </row>
    <row r="289" spans="1:43" s="54" customFormat="1" ht="17.25" hidden="1" customHeight="1" thickBot="1">
      <c r="A289" s="85"/>
      <c r="B289" s="667"/>
      <c r="C289" s="323"/>
      <c r="D289" s="648"/>
      <c r="E289" s="278" t="s">
        <v>717</v>
      </c>
      <c r="F289" s="656" t="s">
        <v>567</v>
      </c>
      <c r="G289" s="278"/>
      <c r="H289" s="202"/>
      <c r="I289" s="306"/>
      <c r="J289" s="338" t="str">
        <f t="shared" si="21"/>
        <v>AP_나</v>
      </c>
      <c r="K289" s="181"/>
      <c r="L289" s="236"/>
      <c r="M289" s="179"/>
      <c r="N289" s="179"/>
      <c r="O289" s="179"/>
      <c r="P289" s="179"/>
      <c r="Q289" s="179"/>
      <c r="R289" s="244"/>
      <c r="S289" s="250"/>
      <c r="T289" s="250"/>
      <c r="U289" s="250"/>
      <c r="V289" s="251"/>
      <c r="W289" s="250"/>
      <c r="X289" s="250"/>
      <c r="Y289" s="250"/>
      <c r="Z289" s="251"/>
      <c r="AA289" s="250"/>
      <c r="AB289" s="250"/>
      <c r="AC289" s="250"/>
      <c r="AD289" s="251"/>
      <c r="AE289" s="250"/>
      <c r="AF289" s="250"/>
      <c r="AG289" s="250"/>
      <c r="AH289" s="251"/>
      <c r="AI289" s="251"/>
      <c r="AJ289" s="251"/>
      <c r="AK289" s="185"/>
      <c r="AL289" s="266"/>
      <c r="AM289" s="179" t="s">
        <v>478</v>
      </c>
      <c r="AN289" s="195"/>
      <c r="AO289" s="276" t="s">
        <v>687</v>
      </c>
      <c r="AP289" s="228" t="s">
        <v>679</v>
      </c>
      <c r="AQ289" s="699"/>
    </row>
    <row r="290" spans="1:43" s="54" customFormat="1" ht="17.25" hidden="1" customHeight="1" thickBot="1">
      <c r="A290" s="85"/>
      <c r="B290" s="667"/>
      <c r="C290" s="323"/>
      <c r="D290" s="648"/>
      <c r="E290" s="278" t="s">
        <v>717</v>
      </c>
      <c r="F290" s="658"/>
      <c r="G290" s="283"/>
      <c r="H290" s="204"/>
      <c r="I290" s="306"/>
      <c r="J290" s="338" t="str">
        <f t="shared" si="21"/>
        <v>AP_나</v>
      </c>
      <c r="K290" s="181"/>
      <c r="L290" s="236"/>
      <c r="M290" s="179"/>
      <c r="N290" s="179"/>
      <c r="O290" s="179"/>
      <c r="P290" s="179"/>
      <c r="Q290" s="179"/>
      <c r="R290" s="244"/>
      <c r="S290" s="250"/>
      <c r="T290" s="250"/>
      <c r="U290" s="250"/>
      <c r="V290" s="251"/>
      <c r="W290" s="250"/>
      <c r="X290" s="250"/>
      <c r="Y290" s="250"/>
      <c r="Z290" s="251"/>
      <c r="AA290" s="250"/>
      <c r="AB290" s="250"/>
      <c r="AC290" s="250"/>
      <c r="AD290" s="251"/>
      <c r="AE290" s="250"/>
      <c r="AF290" s="250"/>
      <c r="AG290" s="250"/>
      <c r="AH290" s="251"/>
      <c r="AI290" s="251"/>
      <c r="AJ290" s="251"/>
      <c r="AK290" s="185"/>
      <c r="AL290" s="266"/>
      <c r="AM290" s="179" t="s">
        <v>569</v>
      </c>
      <c r="AN290" s="195"/>
      <c r="AO290" s="276" t="s">
        <v>687</v>
      </c>
      <c r="AP290" s="228" t="s">
        <v>679</v>
      </c>
      <c r="AQ290" s="699"/>
    </row>
    <row r="291" spans="1:43" s="54" customFormat="1" ht="15.75" hidden="1" customHeight="1" thickBot="1">
      <c r="A291" s="85"/>
      <c r="B291" s="667"/>
      <c r="C291" s="323"/>
      <c r="D291" s="648"/>
      <c r="E291" s="278" t="s">
        <v>717</v>
      </c>
      <c r="F291" s="181" t="s">
        <v>558</v>
      </c>
      <c r="G291" s="280"/>
      <c r="H291" s="181"/>
      <c r="I291" s="306"/>
      <c r="J291" s="338" t="str">
        <f t="shared" si="21"/>
        <v>AP_나</v>
      </c>
      <c r="K291" s="181"/>
      <c r="L291" s="236"/>
      <c r="M291" s="179"/>
      <c r="N291" s="179"/>
      <c r="O291" s="179"/>
      <c r="P291" s="179"/>
      <c r="Q291" s="179"/>
      <c r="R291" s="244"/>
      <c r="S291" s="250"/>
      <c r="T291" s="250"/>
      <c r="U291" s="250"/>
      <c r="V291" s="251"/>
      <c r="W291" s="250"/>
      <c r="X291" s="250"/>
      <c r="Y291" s="250"/>
      <c r="Z291" s="251"/>
      <c r="AA291" s="250"/>
      <c r="AB291" s="250"/>
      <c r="AC291" s="250"/>
      <c r="AD291" s="251"/>
      <c r="AE291" s="250"/>
      <c r="AF291" s="250"/>
      <c r="AG291" s="250"/>
      <c r="AH291" s="251"/>
      <c r="AI291" s="251"/>
      <c r="AJ291" s="251"/>
      <c r="AK291" s="185"/>
      <c r="AL291" s="266"/>
      <c r="AM291" s="179"/>
      <c r="AN291" s="195"/>
      <c r="AO291" s="276" t="s">
        <v>687</v>
      </c>
      <c r="AP291" s="228" t="s">
        <v>679</v>
      </c>
      <c r="AQ291" s="699"/>
    </row>
    <row r="292" spans="1:43" s="54" customFormat="1" ht="18" hidden="1" customHeight="1" thickBot="1">
      <c r="A292" s="85"/>
      <c r="B292" s="667"/>
      <c r="C292" s="323"/>
      <c r="D292" s="648"/>
      <c r="E292" s="278" t="s">
        <v>717</v>
      </c>
      <c r="F292" s="181" t="s">
        <v>565</v>
      </c>
      <c r="G292" s="280"/>
      <c r="H292" s="181"/>
      <c r="I292" s="306"/>
      <c r="J292" s="338" t="str">
        <f t="shared" si="21"/>
        <v>AP_나</v>
      </c>
      <c r="K292" s="181"/>
      <c r="L292" s="236"/>
      <c r="M292" s="179"/>
      <c r="N292" s="179"/>
      <c r="O292" s="179"/>
      <c r="P292" s="179"/>
      <c r="Q292" s="179"/>
      <c r="R292" s="244"/>
      <c r="S292" s="250"/>
      <c r="T292" s="250"/>
      <c r="U292" s="250"/>
      <c r="V292" s="251"/>
      <c r="W292" s="250"/>
      <c r="X292" s="250"/>
      <c r="Y292" s="250"/>
      <c r="Z292" s="251"/>
      <c r="AA292" s="250"/>
      <c r="AB292" s="250"/>
      <c r="AC292" s="250"/>
      <c r="AD292" s="251"/>
      <c r="AE292" s="250"/>
      <c r="AF292" s="250"/>
      <c r="AG292" s="250"/>
      <c r="AH292" s="251"/>
      <c r="AI292" s="251"/>
      <c r="AJ292" s="251"/>
      <c r="AK292" s="185"/>
      <c r="AL292" s="266"/>
      <c r="AM292" s="179"/>
      <c r="AN292" s="195"/>
      <c r="AO292" s="276" t="s">
        <v>687</v>
      </c>
      <c r="AP292" s="228" t="s">
        <v>679</v>
      </c>
      <c r="AQ292" s="699"/>
    </row>
    <row r="293" spans="1:43" s="54" customFormat="1" ht="16.5" hidden="1" customHeight="1" thickBot="1">
      <c r="A293" s="85"/>
      <c r="B293" s="667"/>
      <c r="C293" s="323"/>
      <c r="D293" s="652"/>
      <c r="E293" s="278" t="s">
        <v>717</v>
      </c>
      <c r="F293" s="181" t="s">
        <v>568</v>
      </c>
      <c r="G293" s="280"/>
      <c r="H293" s="181"/>
      <c r="I293" s="303"/>
      <c r="J293" s="338" t="str">
        <f t="shared" si="21"/>
        <v>AP_나</v>
      </c>
      <c r="K293" s="181"/>
      <c r="L293" s="236"/>
      <c r="M293" s="179"/>
      <c r="N293" s="179"/>
      <c r="O293" s="179"/>
      <c r="P293" s="179"/>
      <c r="Q293" s="179"/>
      <c r="R293" s="244"/>
      <c r="S293" s="250"/>
      <c r="T293" s="250"/>
      <c r="U293" s="250"/>
      <c r="V293" s="251"/>
      <c r="W293" s="250"/>
      <c r="X293" s="250"/>
      <c r="Y293" s="250"/>
      <c r="Z293" s="251"/>
      <c r="AA293" s="250"/>
      <c r="AB293" s="250"/>
      <c r="AC293" s="250"/>
      <c r="AD293" s="251"/>
      <c r="AE293" s="250"/>
      <c r="AF293" s="250"/>
      <c r="AG293" s="250"/>
      <c r="AH293" s="251"/>
      <c r="AI293" s="251"/>
      <c r="AJ293" s="251"/>
      <c r="AK293" s="185"/>
      <c r="AL293" s="266"/>
      <c r="AM293" s="179"/>
      <c r="AN293" s="196"/>
      <c r="AO293" s="276" t="s">
        <v>687</v>
      </c>
      <c r="AP293" s="228" t="s">
        <v>679</v>
      </c>
      <c r="AQ293" s="700"/>
    </row>
    <row r="294" spans="1:43" s="54" customFormat="1" ht="15" hidden="1" customHeight="1" thickBot="1">
      <c r="A294" s="85"/>
      <c r="B294" s="667"/>
      <c r="C294" s="323"/>
      <c r="D294" s="647" t="s">
        <v>431</v>
      </c>
      <c r="E294" s="278" t="s">
        <v>717</v>
      </c>
      <c r="F294" s="181" t="s">
        <v>559</v>
      </c>
      <c r="G294" s="280"/>
      <c r="H294" s="181"/>
      <c r="I294" s="286"/>
      <c r="J294" s="338" t="str">
        <f t="shared" si="21"/>
        <v>AP_나</v>
      </c>
      <c r="K294" s="181"/>
      <c r="L294" s="236"/>
      <c r="M294" s="179"/>
      <c r="N294" s="179"/>
      <c r="O294" s="179"/>
      <c r="P294" s="179"/>
      <c r="Q294" s="179"/>
      <c r="R294" s="244"/>
      <c r="S294" s="250"/>
      <c r="T294" s="250"/>
      <c r="U294" s="250"/>
      <c r="V294" s="251"/>
      <c r="W294" s="250"/>
      <c r="X294" s="250"/>
      <c r="Y294" s="250"/>
      <c r="Z294" s="251"/>
      <c r="AA294" s="250"/>
      <c r="AB294" s="250"/>
      <c r="AC294" s="250"/>
      <c r="AD294" s="251"/>
      <c r="AE294" s="250"/>
      <c r="AF294" s="250"/>
      <c r="AG294" s="250"/>
      <c r="AH294" s="251"/>
      <c r="AI294" s="251"/>
      <c r="AJ294" s="251"/>
      <c r="AK294" s="185"/>
      <c r="AL294" s="266"/>
      <c r="AM294" s="179"/>
      <c r="AN294" s="194"/>
      <c r="AO294" s="276" t="s">
        <v>687</v>
      </c>
      <c r="AP294" s="228" t="s">
        <v>679</v>
      </c>
      <c r="AQ294" s="698"/>
    </row>
    <row r="295" spans="1:43" s="54" customFormat="1" ht="17.25" hidden="1" customHeight="1" thickBot="1">
      <c r="A295" s="85"/>
      <c r="B295" s="667"/>
      <c r="C295" s="323"/>
      <c r="D295" s="648"/>
      <c r="E295" s="278" t="s">
        <v>717</v>
      </c>
      <c r="F295" s="656" t="s">
        <v>562</v>
      </c>
      <c r="G295" s="278"/>
      <c r="H295" s="202"/>
      <c r="I295" s="306"/>
      <c r="J295" s="338" t="str">
        <f t="shared" si="21"/>
        <v>AP_나</v>
      </c>
      <c r="K295" s="181"/>
      <c r="L295" s="236"/>
      <c r="M295" s="179"/>
      <c r="N295" s="179"/>
      <c r="O295" s="179"/>
      <c r="P295" s="179"/>
      <c r="Q295" s="179"/>
      <c r="R295" s="244"/>
      <c r="S295" s="250"/>
      <c r="T295" s="250"/>
      <c r="U295" s="250"/>
      <c r="V295" s="251"/>
      <c r="W295" s="250"/>
      <c r="X295" s="250"/>
      <c r="Y295" s="250"/>
      <c r="Z295" s="251"/>
      <c r="AA295" s="250"/>
      <c r="AB295" s="250"/>
      <c r="AC295" s="250"/>
      <c r="AD295" s="251"/>
      <c r="AE295" s="250"/>
      <c r="AF295" s="250"/>
      <c r="AG295" s="250"/>
      <c r="AH295" s="251"/>
      <c r="AI295" s="251"/>
      <c r="AJ295" s="251"/>
      <c r="AK295" s="185"/>
      <c r="AL295" s="266"/>
      <c r="AM295" s="179" t="s">
        <v>563</v>
      </c>
      <c r="AN295" s="195"/>
      <c r="AO295" s="276" t="s">
        <v>687</v>
      </c>
      <c r="AP295" s="228" t="s">
        <v>679</v>
      </c>
      <c r="AQ295" s="699"/>
    </row>
    <row r="296" spans="1:43" s="54" customFormat="1" ht="16.5" hidden="1" customHeight="1" thickBot="1">
      <c r="A296" s="85"/>
      <c r="B296" s="667"/>
      <c r="C296" s="323"/>
      <c r="D296" s="648"/>
      <c r="E296" s="278" t="s">
        <v>717</v>
      </c>
      <c r="F296" s="658"/>
      <c r="G296" s="283"/>
      <c r="H296" s="204"/>
      <c r="I296" s="306"/>
      <c r="J296" s="338" t="str">
        <f t="shared" si="21"/>
        <v>AP_나</v>
      </c>
      <c r="K296" s="181"/>
      <c r="L296" s="236"/>
      <c r="M296" s="179"/>
      <c r="N296" s="179"/>
      <c r="O296" s="179"/>
      <c r="P296" s="179"/>
      <c r="Q296" s="179"/>
      <c r="R296" s="244"/>
      <c r="S296" s="250"/>
      <c r="T296" s="250"/>
      <c r="U296" s="250"/>
      <c r="V296" s="251"/>
      <c r="W296" s="250"/>
      <c r="X296" s="250"/>
      <c r="Y296" s="250"/>
      <c r="Z296" s="251"/>
      <c r="AA296" s="250"/>
      <c r="AB296" s="250"/>
      <c r="AC296" s="250"/>
      <c r="AD296" s="251"/>
      <c r="AE296" s="250"/>
      <c r="AF296" s="250"/>
      <c r="AG296" s="250"/>
      <c r="AH296" s="251"/>
      <c r="AI296" s="251"/>
      <c r="AJ296" s="251"/>
      <c r="AK296" s="185"/>
      <c r="AL296" s="266"/>
      <c r="AM296" s="179" t="s">
        <v>564</v>
      </c>
      <c r="AN296" s="195"/>
      <c r="AO296" s="276" t="s">
        <v>687</v>
      </c>
      <c r="AP296" s="228" t="s">
        <v>679</v>
      </c>
      <c r="AQ296" s="699"/>
    </row>
    <row r="297" spans="1:43" s="54" customFormat="1" ht="15" hidden="1" customHeight="1" thickBot="1">
      <c r="A297" s="85"/>
      <c r="B297" s="667"/>
      <c r="C297" s="323"/>
      <c r="D297" s="648"/>
      <c r="E297" s="278" t="s">
        <v>717</v>
      </c>
      <c r="F297" s="656" t="s">
        <v>560</v>
      </c>
      <c r="G297" s="278"/>
      <c r="H297" s="202"/>
      <c r="I297" s="306"/>
      <c r="J297" s="338" t="str">
        <f t="shared" si="21"/>
        <v>AP_나</v>
      </c>
      <c r="K297" s="181"/>
      <c r="L297" s="236"/>
      <c r="M297" s="179"/>
      <c r="N297" s="179"/>
      <c r="O297" s="179"/>
      <c r="P297" s="179"/>
      <c r="Q297" s="179"/>
      <c r="R297" s="244"/>
      <c r="S297" s="250"/>
      <c r="T297" s="250"/>
      <c r="U297" s="250"/>
      <c r="V297" s="251"/>
      <c r="W297" s="250"/>
      <c r="X297" s="250"/>
      <c r="Y297" s="250"/>
      <c r="Z297" s="251"/>
      <c r="AA297" s="250"/>
      <c r="AB297" s="250"/>
      <c r="AC297" s="250"/>
      <c r="AD297" s="251"/>
      <c r="AE297" s="250"/>
      <c r="AF297" s="250"/>
      <c r="AG297" s="250"/>
      <c r="AH297" s="251"/>
      <c r="AI297" s="251"/>
      <c r="AJ297" s="251"/>
      <c r="AK297" s="185"/>
      <c r="AL297" s="266"/>
      <c r="AM297" s="179" t="s">
        <v>563</v>
      </c>
      <c r="AN297" s="195"/>
      <c r="AO297" s="276" t="s">
        <v>687</v>
      </c>
      <c r="AP297" s="228" t="s">
        <v>679</v>
      </c>
      <c r="AQ297" s="699"/>
    </row>
    <row r="298" spans="1:43" s="54" customFormat="1" ht="15.75" hidden="1" customHeight="1" thickBot="1">
      <c r="A298" s="85"/>
      <c r="B298" s="667"/>
      <c r="C298" s="323"/>
      <c r="D298" s="648"/>
      <c r="E298" s="278" t="s">
        <v>717</v>
      </c>
      <c r="F298" s="658"/>
      <c r="G298" s="283"/>
      <c r="H298" s="204"/>
      <c r="I298" s="306"/>
      <c r="J298" s="338" t="str">
        <f t="shared" si="21"/>
        <v>AP_나</v>
      </c>
      <c r="K298" s="181"/>
      <c r="L298" s="236"/>
      <c r="M298" s="179"/>
      <c r="N298" s="179"/>
      <c r="O298" s="179"/>
      <c r="P298" s="179"/>
      <c r="Q298" s="179"/>
      <c r="R298" s="244"/>
      <c r="S298" s="250"/>
      <c r="T298" s="250"/>
      <c r="U298" s="250"/>
      <c r="V298" s="251"/>
      <c r="W298" s="250"/>
      <c r="X298" s="250"/>
      <c r="Y298" s="250"/>
      <c r="Z298" s="251"/>
      <c r="AA298" s="250"/>
      <c r="AB298" s="250"/>
      <c r="AC298" s="250"/>
      <c r="AD298" s="251"/>
      <c r="AE298" s="250"/>
      <c r="AF298" s="250"/>
      <c r="AG298" s="250"/>
      <c r="AH298" s="251"/>
      <c r="AI298" s="251"/>
      <c r="AJ298" s="251"/>
      <c r="AK298" s="185"/>
      <c r="AL298" s="266"/>
      <c r="AM298" s="179" t="s">
        <v>564</v>
      </c>
      <c r="AN298" s="195"/>
      <c r="AO298" s="276" t="s">
        <v>687</v>
      </c>
      <c r="AP298" s="228" t="s">
        <v>679</v>
      </c>
      <c r="AQ298" s="699"/>
    </row>
    <row r="299" spans="1:43" s="54" customFormat="1" ht="15.75" hidden="1" customHeight="1" thickBot="1">
      <c r="A299" s="85"/>
      <c r="B299" s="667"/>
      <c r="C299" s="323"/>
      <c r="D299" s="648"/>
      <c r="E299" s="278" t="s">
        <v>717</v>
      </c>
      <c r="F299" s="656" t="s">
        <v>561</v>
      </c>
      <c r="G299" s="278"/>
      <c r="H299" s="202"/>
      <c r="I299" s="306"/>
      <c r="J299" s="338" t="str">
        <f t="shared" si="21"/>
        <v>AP_나</v>
      </c>
      <c r="K299" s="181"/>
      <c r="L299" s="236"/>
      <c r="M299" s="179"/>
      <c r="N299" s="179"/>
      <c r="O299" s="179"/>
      <c r="P299" s="179"/>
      <c r="Q299" s="179"/>
      <c r="R299" s="244"/>
      <c r="S299" s="250"/>
      <c r="T299" s="250"/>
      <c r="U299" s="250"/>
      <c r="V299" s="251"/>
      <c r="W299" s="250"/>
      <c r="X299" s="250"/>
      <c r="Y299" s="250"/>
      <c r="Z299" s="251"/>
      <c r="AA299" s="250"/>
      <c r="AB299" s="250"/>
      <c r="AC299" s="250"/>
      <c r="AD299" s="251"/>
      <c r="AE299" s="250"/>
      <c r="AF299" s="250"/>
      <c r="AG299" s="250"/>
      <c r="AH299" s="251"/>
      <c r="AI299" s="251"/>
      <c r="AJ299" s="251"/>
      <c r="AK299" s="185"/>
      <c r="AL299" s="266"/>
      <c r="AM299" s="179" t="s">
        <v>563</v>
      </c>
      <c r="AN299" s="195"/>
      <c r="AO299" s="276" t="s">
        <v>687</v>
      </c>
      <c r="AP299" s="228" t="s">
        <v>679</v>
      </c>
      <c r="AQ299" s="699"/>
    </row>
    <row r="300" spans="1:43" s="54" customFormat="1" ht="15.75" hidden="1" customHeight="1" thickBot="1">
      <c r="A300" s="85"/>
      <c r="B300" s="668"/>
      <c r="C300" s="324"/>
      <c r="D300" s="652"/>
      <c r="E300" s="278" t="s">
        <v>717</v>
      </c>
      <c r="F300" s="658"/>
      <c r="G300" s="283"/>
      <c r="H300" s="204"/>
      <c r="I300" s="303"/>
      <c r="J300" s="338" t="str">
        <f t="shared" si="21"/>
        <v>AP_나</v>
      </c>
      <c r="K300" s="181"/>
      <c r="L300" s="236"/>
      <c r="M300" s="179"/>
      <c r="N300" s="179"/>
      <c r="O300" s="179"/>
      <c r="P300" s="179"/>
      <c r="Q300" s="179"/>
      <c r="R300" s="244"/>
      <c r="S300" s="250"/>
      <c r="T300" s="250"/>
      <c r="U300" s="250"/>
      <c r="V300" s="251"/>
      <c r="W300" s="250"/>
      <c r="X300" s="250"/>
      <c r="Y300" s="250"/>
      <c r="Z300" s="251"/>
      <c r="AA300" s="250"/>
      <c r="AB300" s="250"/>
      <c r="AC300" s="250"/>
      <c r="AD300" s="251"/>
      <c r="AE300" s="250"/>
      <c r="AF300" s="250"/>
      <c r="AG300" s="250"/>
      <c r="AH300" s="251"/>
      <c r="AI300" s="251"/>
      <c r="AJ300" s="251"/>
      <c r="AK300" s="185"/>
      <c r="AL300" s="266"/>
      <c r="AM300" s="179" t="s">
        <v>564</v>
      </c>
      <c r="AN300" s="196"/>
      <c r="AO300" s="276" t="s">
        <v>687</v>
      </c>
      <c r="AP300" s="228" t="s">
        <v>679</v>
      </c>
      <c r="AQ300" s="700"/>
    </row>
    <row r="301" spans="1:43" s="54" customFormat="1" ht="17.25" hidden="1" customHeight="1" thickBot="1">
      <c r="A301" s="85"/>
      <c r="B301" s="666" t="s">
        <v>398</v>
      </c>
      <c r="C301" s="322"/>
      <c r="D301" s="647" t="s">
        <v>432</v>
      </c>
      <c r="E301" s="278" t="s">
        <v>717</v>
      </c>
      <c r="F301" s="181" t="s">
        <v>570</v>
      </c>
      <c r="G301" s="280"/>
      <c r="H301" s="181"/>
      <c r="I301" s="286"/>
      <c r="J301" s="338" t="str">
        <f t="shared" si="21"/>
        <v>AP_나</v>
      </c>
      <c r="K301" s="181"/>
      <c r="L301" s="236"/>
      <c r="M301" s="179"/>
      <c r="N301" s="179"/>
      <c r="O301" s="179"/>
      <c r="P301" s="179"/>
      <c r="Q301" s="179"/>
      <c r="R301" s="244"/>
      <c r="S301" s="250"/>
      <c r="T301" s="250"/>
      <c r="U301" s="250"/>
      <c r="V301" s="251"/>
      <c r="W301" s="250"/>
      <c r="X301" s="250"/>
      <c r="Y301" s="250"/>
      <c r="Z301" s="251"/>
      <c r="AA301" s="250"/>
      <c r="AB301" s="250"/>
      <c r="AC301" s="250"/>
      <c r="AD301" s="251"/>
      <c r="AE301" s="250"/>
      <c r="AF301" s="250"/>
      <c r="AG301" s="250"/>
      <c r="AH301" s="251"/>
      <c r="AI301" s="251"/>
      <c r="AJ301" s="251"/>
      <c r="AK301" s="185"/>
      <c r="AL301" s="266"/>
      <c r="AM301" s="179"/>
      <c r="AN301" s="194"/>
      <c r="AO301" s="276" t="s">
        <v>687</v>
      </c>
      <c r="AP301" s="228" t="s">
        <v>679</v>
      </c>
      <c r="AQ301" s="698"/>
    </row>
    <row r="302" spans="1:43" s="54" customFormat="1" ht="17.25" hidden="1" customHeight="1" thickBot="1">
      <c r="A302" s="85"/>
      <c r="B302" s="667"/>
      <c r="C302" s="323"/>
      <c r="D302" s="648"/>
      <c r="E302" s="278" t="s">
        <v>717</v>
      </c>
      <c r="F302" s="181" t="s">
        <v>571</v>
      </c>
      <c r="G302" s="280"/>
      <c r="H302" s="181"/>
      <c r="I302" s="306"/>
      <c r="J302" s="338" t="str">
        <f t="shared" si="21"/>
        <v>AP_나</v>
      </c>
      <c r="K302" s="181"/>
      <c r="L302" s="236"/>
      <c r="M302" s="179"/>
      <c r="N302" s="179"/>
      <c r="O302" s="179"/>
      <c r="P302" s="179"/>
      <c r="Q302" s="179"/>
      <c r="R302" s="244"/>
      <c r="S302" s="250"/>
      <c r="T302" s="250"/>
      <c r="U302" s="250"/>
      <c r="V302" s="251"/>
      <c r="W302" s="250"/>
      <c r="X302" s="250"/>
      <c r="Y302" s="250"/>
      <c r="Z302" s="251"/>
      <c r="AA302" s="250"/>
      <c r="AB302" s="250"/>
      <c r="AC302" s="250"/>
      <c r="AD302" s="251"/>
      <c r="AE302" s="250"/>
      <c r="AF302" s="250"/>
      <c r="AG302" s="250"/>
      <c r="AH302" s="251"/>
      <c r="AI302" s="251"/>
      <c r="AJ302" s="251"/>
      <c r="AK302" s="185"/>
      <c r="AL302" s="266"/>
      <c r="AM302" s="179"/>
      <c r="AN302" s="195"/>
      <c r="AO302" s="276" t="s">
        <v>687</v>
      </c>
      <c r="AP302" s="228" t="s">
        <v>679</v>
      </c>
      <c r="AQ302" s="699"/>
    </row>
    <row r="303" spans="1:43" s="54" customFormat="1" ht="17.25" hidden="1" customHeight="1" thickBot="1">
      <c r="A303" s="85"/>
      <c r="B303" s="667"/>
      <c r="C303" s="323"/>
      <c r="D303" s="648"/>
      <c r="E303" s="278" t="s">
        <v>717</v>
      </c>
      <c r="F303" s="181" t="s">
        <v>572</v>
      </c>
      <c r="G303" s="280"/>
      <c r="H303" s="181"/>
      <c r="I303" s="306"/>
      <c r="J303" s="338" t="str">
        <f t="shared" si="21"/>
        <v>AP_나</v>
      </c>
      <c r="K303" s="181"/>
      <c r="L303" s="236"/>
      <c r="M303" s="179"/>
      <c r="N303" s="179"/>
      <c r="O303" s="179"/>
      <c r="P303" s="179"/>
      <c r="Q303" s="179"/>
      <c r="R303" s="244"/>
      <c r="S303" s="250"/>
      <c r="T303" s="250"/>
      <c r="U303" s="250"/>
      <c r="V303" s="251"/>
      <c r="W303" s="250"/>
      <c r="X303" s="250"/>
      <c r="Y303" s="250"/>
      <c r="Z303" s="251"/>
      <c r="AA303" s="250"/>
      <c r="AB303" s="250"/>
      <c r="AC303" s="250"/>
      <c r="AD303" s="251"/>
      <c r="AE303" s="250"/>
      <c r="AF303" s="250"/>
      <c r="AG303" s="250"/>
      <c r="AH303" s="251"/>
      <c r="AI303" s="251"/>
      <c r="AJ303" s="251"/>
      <c r="AK303" s="185"/>
      <c r="AL303" s="266"/>
      <c r="AM303" s="179"/>
      <c r="AN303" s="195"/>
      <c r="AO303" s="276" t="s">
        <v>687</v>
      </c>
      <c r="AP303" s="228" t="s">
        <v>679</v>
      </c>
      <c r="AQ303" s="699"/>
    </row>
    <row r="304" spans="1:43" s="54" customFormat="1" ht="17.25" hidden="1" customHeight="1" thickBot="1">
      <c r="A304" s="85"/>
      <c r="B304" s="667"/>
      <c r="C304" s="323"/>
      <c r="D304" s="652"/>
      <c r="E304" s="278" t="s">
        <v>717</v>
      </c>
      <c r="F304" s="181" t="s">
        <v>573</v>
      </c>
      <c r="G304" s="280"/>
      <c r="H304" s="181"/>
      <c r="I304" s="303"/>
      <c r="J304" s="338" t="str">
        <f t="shared" si="21"/>
        <v>AP_나</v>
      </c>
      <c r="K304" s="181"/>
      <c r="L304" s="236"/>
      <c r="M304" s="179"/>
      <c r="N304" s="179"/>
      <c r="O304" s="179"/>
      <c r="P304" s="179"/>
      <c r="Q304" s="179"/>
      <c r="R304" s="244"/>
      <c r="S304" s="250"/>
      <c r="T304" s="250"/>
      <c r="U304" s="250"/>
      <c r="V304" s="251"/>
      <c r="W304" s="250"/>
      <c r="X304" s="250"/>
      <c r="Y304" s="250"/>
      <c r="Z304" s="251"/>
      <c r="AA304" s="250"/>
      <c r="AB304" s="250"/>
      <c r="AC304" s="250"/>
      <c r="AD304" s="251"/>
      <c r="AE304" s="250"/>
      <c r="AF304" s="250"/>
      <c r="AG304" s="250"/>
      <c r="AH304" s="251"/>
      <c r="AI304" s="251"/>
      <c r="AJ304" s="251"/>
      <c r="AK304" s="185"/>
      <c r="AL304" s="266"/>
      <c r="AM304" s="179"/>
      <c r="AN304" s="196"/>
      <c r="AO304" s="276" t="s">
        <v>687</v>
      </c>
      <c r="AP304" s="228" t="s">
        <v>679</v>
      </c>
      <c r="AQ304" s="700"/>
    </row>
    <row r="305" spans="1:43" s="54" customFormat="1" ht="17.25" hidden="1" customHeight="1" thickBot="1">
      <c r="A305" s="85"/>
      <c r="B305" s="667"/>
      <c r="C305" s="323"/>
      <c r="D305" s="647" t="s">
        <v>433</v>
      </c>
      <c r="E305" s="278" t="s">
        <v>717</v>
      </c>
      <c r="F305" s="181" t="s">
        <v>574</v>
      </c>
      <c r="G305" s="280"/>
      <c r="H305" s="181"/>
      <c r="I305" s="286"/>
      <c r="J305" s="338" t="str">
        <f t="shared" si="21"/>
        <v>AP_나</v>
      </c>
      <c r="K305" s="181"/>
      <c r="L305" s="236"/>
      <c r="M305" s="179"/>
      <c r="N305" s="179"/>
      <c r="O305" s="179"/>
      <c r="P305" s="179"/>
      <c r="Q305" s="179"/>
      <c r="R305" s="244"/>
      <c r="S305" s="250"/>
      <c r="T305" s="250"/>
      <c r="U305" s="250"/>
      <c r="V305" s="251"/>
      <c r="W305" s="250"/>
      <c r="X305" s="250"/>
      <c r="Y305" s="250"/>
      <c r="Z305" s="251"/>
      <c r="AA305" s="250"/>
      <c r="AB305" s="250"/>
      <c r="AC305" s="250"/>
      <c r="AD305" s="251"/>
      <c r="AE305" s="250"/>
      <c r="AF305" s="250"/>
      <c r="AG305" s="250"/>
      <c r="AH305" s="251"/>
      <c r="AI305" s="251"/>
      <c r="AJ305" s="251"/>
      <c r="AK305" s="185"/>
      <c r="AL305" s="266"/>
      <c r="AM305" s="179"/>
      <c r="AN305" s="194"/>
      <c r="AO305" s="276" t="s">
        <v>687</v>
      </c>
      <c r="AP305" s="228" t="s">
        <v>679</v>
      </c>
      <c r="AQ305" s="698"/>
    </row>
    <row r="306" spans="1:43" s="54" customFormat="1" ht="17.25" hidden="1" customHeight="1" thickBot="1">
      <c r="A306" s="85"/>
      <c r="B306" s="667"/>
      <c r="C306" s="323"/>
      <c r="D306" s="648"/>
      <c r="E306" s="278" t="s">
        <v>717</v>
      </c>
      <c r="F306" s="181" t="s">
        <v>575</v>
      </c>
      <c r="G306" s="280"/>
      <c r="H306" s="181"/>
      <c r="I306" s="306"/>
      <c r="J306" s="338" t="str">
        <f t="shared" si="21"/>
        <v>AP_나</v>
      </c>
      <c r="K306" s="181"/>
      <c r="L306" s="236"/>
      <c r="M306" s="179"/>
      <c r="N306" s="179"/>
      <c r="O306" s="179"/>
      <c r="P306" s="179"/>
      <c r="Q306" s="179"/>
      <c r="R306" s="244"/>
      <c r="S306" s="250"/>
      <c r="T306" s="250"/>
      <c r="U306" s="250"/>
      <c r="V306" s="251"/>
      <c r="W306" s="250"/>
      <c r="X306" s="250"/>
      <c r="Y306" s="250"/>
      <c r="Z306" s="251"/>
      <c r="AA306" s="250"/>
      <c r="AB306" s="250"/>
      <c r="AC306" s="250"/>
      <c r="AD306" s="251"/>
      <c r="AE306" s="250"/>
      <c r="AF306" s="250"/>
      <c r="AG306" s="250"/>
      <c r="AH306" s="251"/>
      <c r="AI306" s="251"/>
      <c r="AJ306" s="251"/>
      <c r="AK306" s="185"/>
      <c r="AL306" s="266"/>
      <c r="AM306" s="179"/>
      <c r="AN306" s="195"/>
      <c r="AO306" s="276" t="s">
        <v>687</v>
      </c>
      <c r="AP306" s="228" t="s">
        <v>679</v>
      </c>
      <c r="AQ306" s="699"/>
    </row>
    <row r="307" spans="1:43" s="54" customFormat="1" ht="17.25" hidden="1" customHeight="1" thickBot="1">
      <c r="A307" s="85"/>
      <c r="B307" s="667"/>
      <c r="C307" s="323"/>
      <c r="D307" s="648"/>
      <c r="E307" s="278" t="s">
        <v>717</v>
      </c>
      <c r="F307" s="181" t="s">
        <v>576</v>
      </c>
      <c r="G307" s="280"/>
      <c r="H307" s="181"/>
      <c r="I307" s="306"/>
      <c r="J307" s="338" t="str">
        <f t="shared" si="21"/>
        <v>AP_나</v>
      </c>
      <c r="K307" s="181"/>
      <c r="L307" s="236"/>
      <c r="M307" s="179"/>
      <c r="N307" s="179"/>
      <c r="O307" s="179"/>
      <c r="P307" s="179"/>
      <c r="Q307" s="179"/>
      <c r="R307" s="244"/>
      <c r="S307" s="250"/>
      <c r="T307" s="250"/>
      <c r="U307" s="250"/>
      <c r="V307" s="251"/>
      <c r="W307" s="250"/>
      <c r="X307" s="250"/>
      <c r="Y307" s="250"/>
      <c r="Z307" s="251"/>
      <c r="AA307" s="250"/>
      <c r="AB307" s="250"/>
      <c r="AC307" s="250"/>
      <c r="AD307" s="251"/>
      <c r="AE307" s="250"/>
      <c r="AF307" s="250"/>
      <c r="AG307" s="250"/>
      <c r="AH307" s="251"/>
      <c r="AI307" s="251"/>
      <c r="AJ307" s="251"/>
      <c r="AK307" s="185"/>
      <c r="AL307" s="266"/>
      <c r="AM307" s="179"/>
      <c r="AN307" s="195"/>
      <c r="AO307" s="276" t="s">
        <v>687</v>
      </c>
      <c r="AP307" s="228" t="s">
        <v>679</v>
      </c>
      <c r="AQ307" s="699"/>
    </row>
    <row r="308" spans="1:43" s="54" customFormat="1" ht="17.25" hidden="1" customHeight="1" thickBot="1">
      <c r="A308" s="85"/>
      <c r="B308" s="667"/>
      <c r="C308" s="323"/>
      <c r="D308" s="652"/>
      <c r="E308" s="278" t="s">
        <v>717</v>
      </c>
      <c r="F308" s="181" t="s">
        <v>577</v>
      </c>
      <c r="G308" s="280"/>
      <c r="H308" s="181"/>
      <c r="I308" s="303"/>
      <c r="J308" s="338" t="str">
        <f t="shared" si="21"/>
        <v>AP_나</v>
      </c>
      <c r="K308" s="181"/>
      <c r="L308" s="236"/>
      <c r="M308" s="179"/>
      <c r="N308" s="179"/>
      <c r="O308" s="179"/>
      <c r="P308" s="179"/>
      <c r="Q308" s="179"/>
      <c r="R308" s="244"/>
      <c r="S308" s="250"/>
      <c r="T308" s="250"/>
      <c r="U308" s="250"/>
      <c r="V308" s="251"/>
      <c r="W308" s="250"/>
      <c r="X308" s="250"/>
      <c r="Y308" s="250"/>
      <c r="Z308" s="251"/>
      <c r="AA308" s="250"/>
      <c r="AB308" s="250"/>
      <c r="AC308" s="250"/>
      <c r="AD308" s="251"/>
      <c r="AE308" s="250"/>
      <c r="AF308" s="250"/>
      <c r="AG308" s="250"/>
      <c r="AH308" s="251"/>
      <c r="AI308" s="251"/>
      <c r="AJ308" s="251"/>
      <c r="AK308" s="185"/>
      <c r="AL308" s="266"/>
      <c r="AM308" s="179"/>
      <c r="AN308" s="196"/>
      <c r="AO308" s="276" t="s">
        <v>687</v>
      </c>
      <c r="AP308" s="228" t="s">
        <v>679</v>
      </c>
      <c r="AQ308" s="700"/>
    </row>
    <row r="309" spans="1:43" s="54" customFormat="1" ht="17.25" hidden="1" customHeight="1" thickBot="1">
      <c r="A309" s="85"/>
      <c r="B309" s="667"/>
      <c r="C309" s="323"/>
      <c r="D309" s="647" t="s">
        <v>438</v>
      </c>
      <c r="E309" s="278" t="s">
        <v>717</v>
      </c>
      <c r="F309" s="181" t="s">
        <v>578</v>
      </c>
      <c r="G309" s="280"/>
      <c r="H309" s="181"/>
      <c r="I309" s="286"/>
      <c r="J309" s="338" t="str">
        <f t="shared" si="21"/>
        <v>AP_나</v>
      </c>
      <c r="K309" s="181"/>
      <c r="L309" s="236"/>
      <c r="M309" s="179"/>
      <c r="N309" s="179"/>
      <c r="O309" s="179"/>
      <c r="P309" s="179"/>
      <c r="Q309" s="179"/>
      <c r="R309" s="244"/>
      <c r="S309" s="250"/>
      <c r="T309" s="250"/>
      <c r="U309" s="250"/>
      <c r="V309" s="251"/>
      <c r="W309" s="250"/>
      <c r="X309" s="250"/>
      <c r="Y309" s="250"/>
      <c r="Z309" s="251"/>
      <c r="AA309" s="250"/>
      <c r="AB309" s="250"/>
      <c r="AC309" s="250"/>
      <c r="AD309" s="251"/>
      <c r="AE309" s="250"/>
      <c r="AF309" s="250"/>
      <c r="AG309" s="250"/>
      <c r="AH309" s="251"/>
      <c r="AI309" s="251"/>
      <c r="AJ309" s="251"/>
      <c r="AK309" s="185"/>
      <c r="AL309" s="266"/>
      <c r="AM309" s="179"/>
      <c r="AN309" s="194"/>
      <c r="AO309" s="276" t="s">
        <v>687</v>
      </c>
      <c r="AP309" s="228" t="s">
        <v>679</v>
      </c>
      <c r="AQ309" s="698"/>
    </row>
    <row r="310" spans="1:43" s="54" customFormat="1" ht="17.25" hidden="1" customHeight="1" thickBot="1">
      <c r="A310" s="85"/>
      <c r="B310" s="667"/>
      <c r="C310" s="323"/>
      <c r="D310" s="648"/>
      <c r="E310" s="278" t="s">
        <v>717</v>
      </c>
      <c r="F310" s="181" t="s">
        <v>579</v>
      </c>
      <c r="G310" s="280"/>
      <c r="H310" s="181"/>
      <c r="I310" s="306"/>
      <c r="J310" s="338" t="str">
        <f t="shared" si="21"/>
        <v>AP_나</v>
      </c>
      <c r="K310" s="181"/>
      <c r="L310" s="236"/>
      <c r="M310" s="179"/>
      <c r="N310" s="179"/>
      <c r="O310" s="179"/>
      <c r="P310" s="179"/>
      <c r="Q310" s="179"/>
      <c r="R310" s="244"/>
      <c r="S310" s="250"/>
      <c r="T310" s="250"/>
      <c r="U310" s="250"/>
      <c r="V310" s="251"/>
      <c r="W310" s="250"/>
      <c r="X310" s="250"/>
      <c r="Y310" s="250"/>
      <c r="Z310" s="251"/>
      <c r="AA310" s="250"/>
      <c r="AB310" s="250"/>
      <c r="AC310" s="250"/>
      <c r="AD310" s="251"/>
      <c r="AE310" s="250"/>
      <c r="AF310" s="250"/>
      <c r="AG310" s="250"/>
      <c r="AH310" s="251"/>
      <c r="AI310" s="251"/>
      <c r="AJ310" s="251"/>
      <c r="AK310" s="185"/>
      <c r="AL310" s="266"/>
      <c r="AM310" s="179" t="s">
        <v>582</v>
      </c>
      <c r="AN310" s="195"/>
      <c r="AO310" s="276" t="s">
        <v>687</v>
      </c>
      <c r="AP310" s="228" t="s">
        <v>679</v>
      </c>
      <c r="AQ310" s="699"/>
    </row>
    <row r="311" spans="1:43" s="54" customFormat="1" ht="17.25" hidden="1" customHeight="1" thickBot="1">
      <c r="A311" s="85"/>
      <c r="B311" s="667"/>
      <c r="C311" s="323"/>
      <c r="D311" s="648"/>
      <c r="E311" s="278" t="s">
        <v>717</v>
      </c>
      <c r="F311" s="181"/>
      <c r="G311" s="280"/>
      <c r="H311" s="181"/>
      <c r="I311" s="306"/>
      <c r="J311" s="338" t="str">
        <f t="shared" si="21"/>
        <v>AP_나</v>
      </c>
      <c r="K311" s="181"/>
      <c r="L311" s="236"/>
      <c r="M311" s="179"/>
      <c r="N311" s="179"/>
      <c r="O311" s="179"/>
      <c r="P311" s="179"/>
      <c r="Q311" s="179"/>
      <c r="R311" s="244"/>
      <c r="S311" s="250"/>
      <c r="T311" s="250"/>
      <c r="U311" s="250"/>
      <c r="V311" s="251"/>
      <c r="W311" s="250"/>
      <c r="X311" s="250"/>
      <c r="Y311" s="250"/>
      <c r="Z311" s="251"/>
      <c r="AA311" s="250"/>
      <c r="AB311" s="250"/>
      <c r="AC311" s="250"/>
      <c r="AD311" s="251"/>
      <c r="AE311" s="250"/>
      <c r="AF311" s="250"/>
      <c r="AG311" s="250"/>
      <c r="AH311" s="251"/>
      <c r="AI311" s="251"/>
      <c r="AJ311" s="251"/>
      <c r="AK311" s="185"/>
      <c r="AL311" s="266"/>
      <c r="AM311" s="179" t="s">
        <v>583</v>
      </c>
      <c r="AN311" s="195"/>
      <c r="AO311" s="276" t="s">
        <v>687</v>
      </c>
      <c r="AP311" s="228" t="s">
        <v>679</v>
      </c>
      <c r="AQ311" s="699"/>
    </row>
    <row r="312" spans="1:43" s="54" customFormat="1" ht="17.25" hidden="1" customHeight="1" thickBot="1">
      <c r="A312" s="85"/>
      <c r="B312" s="667"/>
      <c r="C312" s="323"/>
      <c r="D312" s="648"/>
      <c r="E312" s="278" t="s">
        <v>717</v>
      </c>
      <c r="F312" s="181" t="s">
        <v>580</v>
      </c>
      <c r="G312" s="280"/>
      <c r="H312" s="181"/>
      <c r="I312" s="306"/>
      <c r="J312" s="338" t="str">
        <f t="shared" si="21"/>
        <v>AP_나</v>
      </c>
      <c r="K312" s="181"/>
      <c r="L312" s="236"/>
      <c r="M312" s="179"/>
      <c r="N312" s="179"/>
      <c r="O312" s="179"/>
      <c r="P312" s="179"/>
      <c r="Q312" s="179"/>
      <c r="R312" s="244"/>
      <c r="S312" s="250"/>
      <c r="T312" s="250"/>
      <c r="U312" s="250"/>
      <c r="V312" s="251"/>
      <c r="W312" s="250"/>
      <c r="X312" s="250"/>
      <c r="Y312" s="250"/>
      <c r="Z312" s="251"/>
      <c r="AA312" s="250"/>
      <c r="AB312" s="250"/>
      <c r="AC312" s="250"/>
      <c r="AD312" s="251"/>
      <c r="AE312" s="250"/>
      <c r="AF312" s="250"/>
      <c r="AG312" s="250"/>
      <c r="AH312" s="251"/>
      <c r="AI312" s="251"/>
      <c r="AJ312" s="251"/>
      <c r="AK312" s="185"/>
      <c r="AL312" s="266"/>
      <c r="AM312" s="179"/>
      <c r="AN312" s="195"/>
      <c r="AO312" s="276" t="s">
        <v>687</v>
      </c>
      <c r="AP312" s="228" t="s">
        <v>679</v>
      </c>
      <c r="AQ312" s="699"/>
    </row>
    <row r="313" spans="1:43" s="54" customFormat="1" ht="17.25" hidden="1" customHeight="1" thickBot="1">
      <c r="A313" s="85"/>
      <c r="B313" s="668"/>
      <c r="C313" s="324"/>
      <c r="D313" s="652"/>
      <c r="E313" s="278" t="s">
        <v>717</v>
      </c>
      <c r="F313" s="181" t="s">
        <v>581</v>
      </c>
      <c r="G313" s="280"/>
      <c r="H313" s="181"/>
      <c r="I313" s="303"/>
      <c r="J313" s="338" t="str">
        <f t="shared" si="21"/>
        <v>AP_나</v>
      </c>
      <c r="K313" s="181"/>
      <c r="L313" s="236"/>
      <c r="M313" s="179"/>
      <c r="N313" s="179"/>
      <c r="O313" s="179"/>
      <c r="P313" s="179"/>
      <c r="Q313" s="179"/>
      <c r="R313" s="244"/>
      <c r="S313" s="250"/>
      <c r="T313" s="250"/>
      <c r="U313" s="250"/>
      <c r="V313" s="251"/>
      <c r="W313" s="250"/>
      <c r="X313" s="250"/>
      <c r="Y313" s="250"/>
      <c r="Z313" s="251"/>
      <c r="AA313" s="250"/>
      <c r="AB313" s="250"/>
      <c r="AC313" s="250"/>
      <c r="AD313" s="251"/>
      <c r="AE313" s="250"/>
      <c r="AF313" s="250"/>
      <c r="AG313" s="250"/>
      <c r="AH313" s="251"/>
      <c r="AI313" s="251"/>
      <c r="AJ313" s="251"/>
      <c r="AK313" s="185"/>
      <c r="AL313" s="266"/>
      <c r="AM313" s="179"/>
      <c r="AN313" s="196"/>
      <c r="AO313" s="276" t="s">
        <v>687</v>
      </c>
      <c r="AP313" s="228" t="s">
        <v>679</v>
      </c>
      <c r="AQ313" s="700"/>
    </row>
    <row r="314" spans="1:43" s="54" customFormat="1" ht="17.25" hidden="1" customHeight="1" thickBot="1">
      <c r="A314" s="85"/>
      <c r="B314" s="666" t="s">
        <v>424</v>
      </c>
      <c r="C314" s="322"/>
      <c r="D314" s="647" t="s">
        <v>425</v>
      </c>
      <c r="E314" s="278" t="s">
        <v>717</v>
      </c>
      <c r="F314" s="656" t="s">
        <v>584</v>
      </c>
      <c r="G314" s="278"/>
      <c r="H314" s="202"/>
      <c r="I314" s="286"/>
      <c r="J314" s="338" t="str">
        <f t="shared" si="21"/>
        <v>AP_나</v>
      </c>
      <c r="K314" s="181"/>
      <c r="L314" s="236"/>
      <c r="M314" s="179"/>
      <c r="N314" s="179"/>
      <c r="O314" s="179"/>
      <c r="P314" s="179"/>
      <c r="Q314" s="179"/>
      <c r="R314" s="244"/>
      <c r="S314" s="250"/>
      <c r="T314" s="250"/>
      <c r="U314" s="250"/>
      <c r="V314" s="251"/>
      <c r="W314" s="250"/>
      <c r="X314" s="250"/>
      <c r="Y314" s="250"/>
      <c r="Z314" s="251"/>
      <c r="AA314" s="250"/>
      <c r="AB314" s="250"/>
      <c r="AC314" s="250"/>
      <c r="AD314" s="251"/>
      <c r="AE314" s="250"/>
      <c r="AF314" s="250"/>
      <c r="AG314" s="250"/>
      <c r="AH314" s="251"/>
      <c r="AI314" s="251"/>
      <c r="AJ314" s="251"/>
      <c r="AK314" s="185"/>
      <c r="AL314" s="266"/>
      <c r="AM314" s="179" t="s">
        <v>586</v>
      </c>
      <c r="AN314" s="194"/>
      <c r="AO314" s="276" t="s">
        <v>687</v>
      </c>
      <c r="AP314" s="228" t="s">
        <v>679</v>
      </c>
      <c r="AQ314" s="698"/>
    </row>
    <row r="315" spans="1:43" s="54" customFormat="1" ht="17.25" hidden="1" customHeight="1" thickBot="1">
      <c r="A315" s="85"/>
      <c r="B315" s="667"/>
      <c r="C315" s="323"/>
      <c r="D315" s="648"/>
      <c r="E315" s="278" t="s">
        <v>717</v>
      </c>
      <c r="F315" s="657"/>
      <c r="G315" s="282"/>
      <c r="H315" s="203"/>
      <c r="I315" s="306"/>
      <c r="J315" s="338" t="str">
        <f t="shared" si="21"/>
        <v>AP_나</v>
      </c>
      <c r="K315" s="181"/>
      <c r="L315" s="236"/>
      <c r="M315" s="179"/>
      <c r="N315" s="179"/>
      <c r="O315" s="179"/>
      <c r="P315" s="179"/>
      <c r="Q315" s="179"/>
      <c r="R315" s="244"/>
      <c r="S315" s="250"/>
      <c r="T315" s="250"/>
      <c r="U315" s="250"/>
      <c r="V315" s="251"/>
      <c r="W315" s="250"/>
      <c r="X315" s="250"/>
      <c r="Y315" s="250"/>
      <c r="Z315" s="251"/>
      <c r="AA315" s="250"/>
      <c r="AB315" s="250"/>
      <c r="AC315" s="250"/>
      <c r="AD315" s="251"/>
      <c r="AE315" s="250"/>
      <c r="AF315" s="250"/>
      <c r="AG315" s="250"/>
      <c r="AH315" s="251"/>
      <c r="AI315" s="251"/>
      <c r="AJ315" s="251"/>
      <c r="AK315" s="185"/>
      <c r="AL315" s="266"/>
      <c r="AM315" s="179" t="s">
        <v>587</v>
      </c>
      <c r="AN315" s="195"/>
      <c r="AO315" s="276" t="s">
        <v>687</v>
      </c>
      <c r="AP315" s="228" t="s">
        <v>679</v>
      </c>
      <c r="AQ315" s="699"/>
    </row>
    <row r="316" spans="1:43" s="54" customFormat="1" ht="17.25" hidden="1" customHeight="1" thickBot="1">
      <c r="A316" s="85"/>
      <c r="B316" s="667"/>
      <c r="C316" s="323"/>
      <c r="D316" s="648"/>
      <c r="E316" s="278" t="s">
        <v>717</v>
      </c>
      <c r="F316" s="657"/>
      <c r="G316" s="282"/>
      <c r="H316" s="203"/>
      <c r="I316" s="306"/>
      <c r="J316" s="338" t="str">
        <f t="shared" si="21"/>
        <v>AP_나</v>
      </c>
      <c r="K316" s="181"/>
      <c r="L316" s="236"/>
      <c r="M316" s="179"/>
      <c r="N316" s="179"/>
      <c r="O316" s="179"/>
      <c r="P316" s="179"/>
      <c r="Q316" s="179"/>
      <c r="R316" s="244"/>
      <c r="S316" s="250"/>
      <c r="T316" s="250"/>
      <c r="U316" s="250"/>
      <c r="V316" s="251"/>
      <c r="W316" s="250"/>
      <c r="X316" s="250"/>
      <c r="Y316" s="250"/>
      <c r="Z316" s="251"/>
      <c r="AA316" s="250"/>
      <c r="AB316" s="250"/>
      <c r="AC316" s="250"/>
      <c r="AD316" s="251"/>
      <c r="AE316" s="250"/>
      <c r="AF316" s="250"/>
      <c r="AG316" s="250"/>
      <c r="AH316" s="251"/>
      <c r="AI316" s="251"/>
      <c r="AJ316" s="251"/>
      <c r="AK316" s="185"/>
      <c r="AL316" s="266"/>
      <c r="AM316" s="181" t="s">
        <v>481</v>
      </c>
      <c r="AN316" s="195"/>
      <c r="AO316" s="276" t="s">
        <v>687</v>
      </c>
      <c r="AP316" s="228" t="s">
        <v>679</v>
      </c>
      <c r="AQ316" s="699"/>
    </row>
    <row r="317" spans="1:43" s="54" customFormat="1" ht="17.25" hidden="1" customHeight="1" thickBot="1">
      <c r="A317" s="85"/>
      <c r="B317" s="667"/>
      <c r="C317" s="323"/>
      <c r="D317" s="648"/>
      <c r="E317" s="278" t="s">
        <v>717</v>
      </c>
      <c r="F317" s="657"/>
      <c r="G317" s="282"/>
      <c r="H317" s="203"/>
      <c r="I317" s="306"/>
      <c r="J317" s="338" t="str">
        <f t="shared" si="21"/>
        <v>AP_나</v>
      </c>
      <c r="K317" s="181"/>
      <c r="L317" s="236"/>
      <c r="M317" s="179"/>
      <c r="N317" s="179"/>
      <c r="O317" s="179"/>
      <c r="P317" s="179"/>
      <c r="Q317" s="179"/>
      <c r="R317" s="244"/>
      <c r="S317" s="250"/>
      <c r="T317" s="250"/>
      <c r="U317" s="250"/>
      <c r="V317" s="251"/>
      <c r="W317" s="250"/>
      <c r="X317" s="250"/>
      <c r="Y317" s="250"/>
      <c r="Z317" s="251"/>
      <c r="AA317" s="250"/>
      <c r="AB317" s="250"/>
      <c r="AC317" s="250"/>
      <c r="AD317" s="251"/>
      <c r="AE317" s="250"/>
      <c r="AF317" s="250"/>
      <c r="AG317" s="250"/>
      <c r="AH317" s="251"/>
      <c r="AI317" s="251"/>
      <c r="AJ317" s="251"/>
      <c r="AK317" s="185"/>
      <c r="AL317" s="266"/>
      <c r="AM317" s="179" t="s">
        <v>589</v>
      </c>
      <c r="AN317" s="195"/>
      <c r="AO317" s="276" t="s">
        <v>687</v>
      </c>
      <c r="AP317" s="228" t="s">
        <v>679</v>
      </c>
      <c r="AQ317" s="699"/>
    </row>
    <row r="318" spans="1:43" s="54" customFormat="1" ht="17.25" hidden="1" customHeight="1" thickBot="1">
      <c r="A318" s="85"/>
      <c r="B318" s="667"/>
      <c r="C318" s="323"/>
      <c r="D318" s="648"/>
      <c r="E318" s="278" t="s">
        <v>717</v>
      </c>
      <c r="F318" s="658"/>
      <c r="G318" s="283"/>
      <c r="H318" s="204"/>
      <c r="I318" s="306"/>
      <c r="J318" s="338" t="str">
        <f t="shared" si="21"/>
        <v>AP_나</v>
      </c>
      <c r="K318" s="181"/>
      <c r="L318" s="236"/>
      <c r="M318" s="179"/>
      <c r="N318" s="179"/>
      <c r="O318" s="179"/>
      <c r="P318" s="179"/>
      <c r="Q318" s="179"/>
      <c r="R318" s="244"/>
      <c r="S318" s="250"/>
      <c r="T318" s="250"/>
      <c r="U318" s="250"/>
      <c r="V318" s="251"/>
      <c r="W318" s="250"/>
      <c r="X318" s="250"/>
      <c r="Y318" s="250"/>
      <c r="Z318" s="251"/>
      <c r="AA318" s="250"/>
      <c r="AB318" s="250"/>
      <c r="AC318" s="250"/>
      <c r="AD318" s="251"/>
      <c r="AE318" s="250"/>
      <c r="AF318" s="250"/>
      <c r="AG318" s="250"/>
      <c r="AH318" s="251"/>
      <c r="AI318" s="251"/>
      <c r="AJ318" s="251"/>
      <c r="AK318" s="185"/>
      <c r="AL318" s="266"/>
      <c r="AM318" s="179" t="s">
        <v>588</v>
      </c>
      <c r="AN318" s="195"/>
      <c r="AO318" s="276" t="s">
        <v>687</v>
      </c>
      <c r="AP318" s="228" t="s">
        <v>679</v>
      </c>
      <c r="AQ318" s="699"/>
    </row>
    <row r="319" spans="1:43" s="54" customFormat="1" ht="17.25" hidden="1" customHeight="1" thickBot="1">
      <c r="A319" s="85"/>
      <c r="B319" s="667"/>
      <c r="C319" s="323"/>
      <c r="D319" s="648"/>
      <c r="E319" s="278" t="s">
        <v>717</v>
      </c>
      <c r="F319" s="656" t="s">
        <v>585</v>
      </c>
      <c r="G319" s="278"/>
      <c r="H319" s="202"/>
      <c r="I319" s="306"/>
      <c r="J319" s="338" t="str">
        <f t="shared" si="21"/>
        <v>AP_나</v>
      </c>
      <c r="K319" s="181"/>
      <c r="L319" s="236"/>
      <c r="M319" s="179"/>
      <c r="N319" s="179"/>
      <c r="O319" s="179"/>
      <c r="P319" s="179"/>
      <c r="Q319" s="179"/>
      <c r="R319" s="244"/>
      <c r="S319" s="250"/>
      <c r="T319" s="250"/>
      <c r="U319" s="250"/>
      <c r="V319" s="251"/>
      <c r="W319" s="250"/>
      <c r="X319" s="250"/>
      <c r="Y319" s="250"/>
      <c r="Z319" s="251"/>
      <c r="AA319" s="250"/>
      <c r="AB319" s="250"/>
      <c r="AC319" s="250"/>
      <c r="AD319" s="251"/>
      <c r="AE319" s="250"/>
      <c r="AF319" s="250"/>
      <c r="AG319" s="250"/>
      <c r="AH319" s="251"/>
      <c r="AI319" s="251"/>
      <c r="AJ319" s="251"/>
      <c r="AK319" s="185"/>
      <c r="AL319" s="266"/>
      <c r="AM319" s="179" t="s">
        <v>590</v>
      </c>
      <c r="AN319" s="195"/>
      <c r="AO319" s="276" t="s">
        <v>687</v>
      </c>
      <c r="AP319" s="228" t="s">
        <v>679</v>
      </c>
      <c r="AQ319" s="699"/>
    </row>
    <row r="320" spans="1:43" s="54" customFormat="1" ht="17.25" hidden="1" customHeight="1" thickBot="1">
      <c r="A320" s="85"/>
      <c r="B320" s="667"/>
      <c r="C320" s="323"/>
      <c r="D320" s="648"/>
      <c r="E320" s="278" t="s">
        <v>717</v>
      </c>
      <c r="F320" s="657"/>
      <c r="G320" s="282"/>
      <c r="H320" s="203"/>
      <c r="I320" s="306"/>
      <c r="J320" s="338" t="str">
        <f t="shared" si="21"/>
        <v>AP_나</v>
      </c>
      <c r="K320" s="181"/>
      <c r="L320" s="236"/>
      <c r="M320" s="179"/>
      <c r="N320" s="179"/>
      <c r="O320" s="179"/>
      <c r="P320" s="179"/>
      <c r="Q320" s="179"/>
      <c r="R320" s="244"/>
      <c r="S320" s="250"/>
      <c r="T320" s="250"/>
      <c r="U320" s="250"/>
      <c r="V320" s="251"/>
      <c r="W320" s="250"/>
      <c r="X320" s="250"/>
      <c r="Y320" s="250"/>
      <c r="Z320" s="251"/>
      <c r="AA320" s="250"/>
      <c r="AB320" s="250"/>
      <c r="AC320" s="250"/>
      <c r="AD320" s="251"/>
      <c r="AE320" s="250"/>
      <c r="AF320" s="250"/>
      <c r="AG320" s="250"/>
      <c r="AH320" s="251"/>
      <c r="AI320" s="251"/>
      <c r="AJ320" s="251"/>
      <c r="AK320" s="185"/>
      <c r="AL320" s="266"/>
      <c r="AM320" s="179" t="s">
        <v>591</v>
      </c>
      <c r="AN320" s="195"/>
      <c r="AO320" s="276" t="s">
        <v>687</v>
      </c>
      <c r="AP320" s="228" t="s">
        <v>679</v>
      </c>
      <c r="AQ320" s="699"/>
    </row>
    <row r="321" spans="1:43" s="54" customFormat="1" ht="17.25" hidden="1" customHeight="1" thickBot="1">
      <c r="A321" s="85"/>
      <c r="B321" s="667"/>
      <c r="C321" s="323"/>
      <c r="D321" s="648"/>
      <c r="E321" s="278" t="s">
        <v>717</v>
      </c>
      <c r="F321" s="657"/>
      <c r="G321" s="282"/>
      <c r="H321" s="203"/>
      <c r="I321" s="306"/>
      <c r="J321" s="338" t="str">
        <f t="shared" si="21"/>
        <v>AP_나</v>
      </c>
      <c r="K321" s="181"/>
      <c r="L321" s="236"/>
      <c r="M321" s="179"/>
      <c r="N321" s="179"/>
      <c r="O321" s="179"/>
      <c r="P321" s="179"/>
      <c r="Q321" s="179"/>
      <c r="R321" s="244"/>
      <c r="S321" s="250"/>
      <c r="T321" s="250"/>
      <c r="U321" s="250"/>
      <c r="V321" s="251"/>
      <c r="W321" s="250"/>
      <c r="X321" s="250"/>
      <c r="Y321" s="250"/>
      <c r="Z321" s="251"/>
      <c r="AA321" s="250"/>
      <c r="AB321" s="250"/>
      <c r="AC321" s="250"/>
      <c r="AD321" s="251"/>
      <c r="AE321" s="250"/>
      <c r="AF321" s="250"/>
      <c r="AG321" s="250"/>
      <c r="AH321" s="251"/>
      <c r="AI321" s="251"/>
      <c r="AJ321" s="251"/>
      <c r="AK321" s="185"/>
      <c r="AL321" s="266"/>
      <c r="AM321" s="179" t="s">
        <v>592</v>
      </c>
      <c r="AN321" s="195"/>
      <c r="AO321" s="276" t="s">
        <v>687</v>
      </c>
      <c r="AP321" s="228" t="s">
        <v>679</v>
      </c>
      <c r="AQ321" s="699"/>
    </row>
    <row r="322" spans="1:43" s="54" customFormat="1" ht="17.25" hidden="1" customHeight="1" thickBot="1">
      <c r="A322" s="85"/>
      <c r="B322" s="667"/>
      <c r="C322" s="323"/>
      <c r="D322" s="652"/>
      <c r="E322" s="278" t="s">
        <v>717</v>
      </c>
      <c r="F322" s="658"/>
      <c r="G322" s="283"/>
      <c r="H322" s="204"/>
      <c r="I322" s="303"/>
      <c r="J322" s="338" t="str">
        <f t="shared" si="21"/>
        <v>AP_나</v>
      </c>
      <c r="K322" s="181"/>
      <c r="L322" s="236"/>
      <c r="M322" s="179"/>
      <c r="N322" s="179"/>
      <c r="O322" s="179"/>
      <c r="P322" s="179"/>
      <c r="Q322" s="179"/>
      <c r="R322" s="244"/>
      <c r="S322" s="250"/>
      <c r="T322" s="250"/>
      <c r="U322" s="250"/>
      <c r="V322" s="251"/>
      <c r="W322" s="250"/>
      <c r="X322" s="250"/>
      <c r="Y322" s="250"/>
      <c r="Z322" s="251"/>
      <c r="AA322" s="250"/>
      <c r="AB322" s="250"/>
      <c r="AC322" s="250"/>
      <c r="AD322" s="251"/>
      <c r="AE322" s="250"/>
      <c r="AF322" s="250"/>
      <c r="AG322" s="250"/>
      <c r="AH322" s="251"/>
      <c r="AI322" s="251"/>
      <c r="AJ322" s="251"/>
      <c r="AK322" s="185"/>
      <c r="AL322" s="266"/>
      <c r="AM322" s="179" t="s">
        <v>593</v>
      </c>
      <c r="AN322" s="196"/>
      <c r="AO322" s="276" t="s">
        <v>687</v>
      </c>
      <c r="AP322" s="228" t="s">
        <v>679</v>
      </c>
      <c r="AQ322" s="700"/>
    </row>
    <row r="323" spans="1:43" s="54" customFormat="1" ht="17.25" hidden="1" customHeight="1" thickBot="1">
      <c r="A323" s="85"/>
      <c r="B323" s="667"/>
      <c r="C323" s="323"/>
      <c r="D323" s="317" t="s">
        <v>426</v>
      </c>
      <c r="E323" s="278" t="s">
        <v>717</v>
      </c>
      <c r="F323" s="181"/>
      <c r="G323" s="280"/>
      <c r="H323" s="181"/>
      <c r="I323" s="279"/>
      <c r="J323" s="338" t="str">
        <f t="shared" si="21"/>
        <v>AP_나</v>
      </c>
      <c r="K323" s="181"/>
      <c r="L323" s="236"/>
      <c r="M323" s="179"/>
      <c r="N323" s="179"/>
      <c r="O323" s="179"/>
      <c r="P323" s="179"/>
      <c r="Q323" s="179"/>
      <c r="R323" s="244"/>
      <c r="S323" s="250"/>
      <c r="T323" s="250"/>
      <c r="U323" s="250"/>
      <c r="V323" s="251"/>
      <c r="W323" s="250"/>
      <c r="X323" s="250"/>
      <c r="Y323" s="250"/>
      <c r="Z323" s="251"/>
      <c r="AA323" s="250"/>
      <c r="AB323" s="250"/>
      <c r="AC323" s="250"/>
      <c r="AD323" s="251"/>
      <c r="AE323" s="250"/>
      <c r="AF323" s="250"/>
      <c r="AG323" s="250"/>
      <c r="AH323" s="251"/>
      <c r="AI323" s="251"/>
      <c r="AJ323" s="251"/>
      <c r="AK323" s="185"/>
      <c r="AL323" s="266"/>
      <c r="AM323" s="179"/>
      <c r="AN323" s="197"/>
      <c r="AO323" s="276" t="s">
        <v>687</v>
      </c>
      <c r="AP323" s="228" t="s">
        <v>679</v>
      </c>
      <c r="AQ323" s="170"/>
    </row>
    <row r="324" spans="1:43" s="54" customFormat="1" ht="17.25" hidden="1" customHeight="1" thickBot="1">
      <c r="A324" s="85"/>
      <c r="B324" s="667"/>
      <c r="C324" s="323"/>
      <c r="D324" s="317" t="s">
        <v>427</v>
      </c>
      <c r="E324" s="278" t="s">
        <v>717</v>
      </c>
      <c r="F324" s="181"/>
      <c r="G324" s="280"/>
      <c r="H324" s="181"/>
      <c r="I324" s="279"/>
      <c r="J324" s="338" t="str">
        <f t="shared" si="21"/>
        <v>AP_나</v>
      </c>
      <c r="K324" s="181"/>
      <c r="L324" s="236"/>
      <c r="M324" s="179"/>
      <c r="N324" s="179"/>
      <c r="O324" s="179"/>
      <c r="P324" s="179"/>
      <c r="Q324" s="179"/>
      <c r="R324" s="244"/>
      <c r="S324" s="250"/>
      <c r="T324" s="250"/>
      <c r="U324" s="250"/>
      <c r="V324" s="251"/>
      <c r="W324" s="250"/>
      <c r="X324" s="250"/>
      <c r="Y324" s="250"/>
      <c r="Z324" s="251"/>
      <c r="AA324" s="250"/>
      <c r="AB324" s="250"/>
      <c r="AC324" s="250"/>
      <c r="AD324" s="251"/>
      <c r="AE324" s="250"/>
      <c r="AF324" s="250"/>
      <c r="AG324" s="250"/>
      <c r="AH324" s="251"/>
      <c r="AI324" s="251"/>
      <c r="AJ324" s="251"/>
      <c r="AK324" s="185"/>
      <c r="AL324" s="266"/>
      <c r="AM324" s="179"/>
      <c r="AN324" s="197"/>
      <c r="AO324" s="276" t="s">
        <v>687</v>
      </c>
      <c r="AP324" s="228" t="s">
        <v>679</v>
      </c>
      <c r="AQ324" s="170"/>
    </row>
    <row r="325" spans="1:43" s="54" customFormat="1" ht="17.25" hidden="1" customHeight="1" thickBot="1">
      <c r="A325" s="85"/>
      <c r="B325" s="667"/>
      <c r="C325" s="323"/>
      <c r="D325" s="317" t="s">
        <v>429</v>
      </c>
      <c r="E325" s="278" t="s">
        <v>717</v>
      </c>
      <c r="F325" s="181"/>
      <c r="G325" s="280"/>
      <c r="H325" s="181"/>
      <c r="I325" s="279"/>
      <c r="J325" s="338" t="str">
        <f t="shared" si="21"/>
        <v>AP_나</v>
      </c>
      <c r="K325" s="181"/>
      <c r="L325" s="236"/>
      <c r="M325" s="179"/>
      <c r="N325" s="179"/>
      <c r="O325" s="179"/>
      <c r="P325" s="179"/>
      <c r="Q325" s="179"/>
      <c r="R325" s="244"/>
      <c r="S325" s="250"/>
      <c r="T325" s="250"/>
      <c r="U325" s="250"/>
      <c r="V325" s="251"/>
      <c r="W325" s="250"/>
      <c r="X325" s="250"/>
      <c r="Y325" s="250"/>
      <c r="Z325" s="251"/>
      <c r="AA325" s="250"/>
      <c r="AB325" s="250"/>
      <c r="AC325" s="250"/>
      <c r="AD325" s="251"/>
      <c r="AE325" s="250"/>
      <c r="AF325" s="250"/>
      <c r="AG325" s="250"/>
      <c r="AH325" s="251"/>
      <c r="AI325" s="251"/>
      <c r="AJ325" s="251"/>
      <c r="AK325" s="185"/>
      <c r="AL325" s="266"/>
      <c r="AM325" s="179"/>
      <c r="AN325" s="197"/>
      <c r="AO325" s="276" t="s">
        <v>687</v>
      </c>
      <c r="AP325" s="228" t="s">
        <v>679</v>
      </c>
      <c r="AQ325" s="170"/>
    </row>
    <row r="326" spans="1:43" s="54" customFormat="1" ht="17.25" hidden="1" customHeight="1" thickBot="1">
      <c r="A326" s="85"/>
      <c r="B326" s="667"/>
      <c r="C326" s="323"/>
      <c r="D326" s="317" t="s">
        <v>434</v>
      </c>
      <c r="E326" s="278" t="s">
        <v>717</v>
      </c>
      <c r="F326" s="181"/>
      <c r="G326" s="280"/>
      <c r="H326" s="181"/>
      <c r="I326" s="279"/>
      <c r="J326" s="338" t="str">
        <f t="shared" si="21"/>
        <v>AP_나</v>
      </c>
      <c r="K326" s="181"/>
      <c r="L326" s="236"/>
      <c r="M326" s="179"/>
      <c r="N326" s="179"/>
      <c r="O326" s="179"/>
      <c r="P326" s="179"/>
      <c r="Q326" s="179"/>
      <c r="R326" s="244"/>
      <c r="S326" s="250"/>
      <c r="T326" s="250"/>
      <c r="U326" s="250"/>
      <c r="V326" s="251"/>
      <c r="W326" s="250"/>
      <c r="X326" s="250"/>
      <c r="Y326" s="250"/>
      <c r="Z326" s="251"/>
      <c r="AA326" s="250"/>
      <c r="AB326" s="250"/>
      <c r="AC326" s="250"/>
      <c r="AD326" s="251"/>
      <c r="AE326" s="250"/>
      <c r="AF326" s="250"/>
      <c r="AG326" s="250"/>
      <c r="AH326" s="251"/>
      <c r="AI326" s="251"/>
      <c r="AJ326" s="251"/>
      <c r="AK326" s="185"/>
      <c r="AL326" s="266"/>
      <c r="AM326" s="179"/>
      <c r="AN326" s="197"/>
      <c r="AO326" s="276" t="s">
        <v>687</v>
      </c>
      <c r="AP326" s="228" t="s">
        <v>679</v>
      </c>
      <c r="AQ326" s="170"/>
    </row>
    <row r="327" spans="1:43" s="54" customFormat="1" ht="17.25" hidden="1" customHeight="1" thickBot="1">
      <c r="A327" s="85"/>
      <c r="B327" s="668"/>
      <c r="C327" s="324"/>
      <c r="D327" s="317" t="s">
        <v>435</v>
      </c>
      <c r="E327" s="278" t="s">
        <v>717</v>
      </c>
      <c r="F327" s="181"/>
      <c r="G327" s="280"/>
      <c r="H327" s="181"/>
      <c r="I327" s="279"/>
      <c r="J327" s="338" t="str">
        <f t="shared" si="21"/>
        <v>AP_나</v>
      </c>
      <c r="K327" s="181"/>
      <c r="L327" s="236"/>
      <c r="M327" s="179"/>
      <c r="N327" s="179"/>
      <c r="O327" s="179"/>
      <c r="P327" s="179"/>
      <c r="Q327" s="179"/>
      <c r="R327" s="244"/>
      <c r="S327" s="250"/>
      <c r="T327" s="250"/>
      <c r="U327" s="250"/>
      <c r="V327" s="251"/>
      <c r="W327" s="250"/>
      <c r="X327" s="250"/>
      <c r="Y327" s="250"/>
      <c r="Z327" s="251"/>
      <c r="AA327" s="250"/>
      <c r="AB327" s="250"/>
      <c r="AC327" s="250"/>
      <c r="AD327" s="251"/>
      <c r="AE327" s="250"/>
      <c r="AF327" s="250"/>
      <c r="AG327" s="250"/>
      <c r="AH327" s="251"/>
      <c r="AI327" s="251"/>
      <c r="AJ327" s="251"/>
      <c r="AK327" s="185"/>
      <c r="AL327" s="266"/>
      <c r="AM327" s="179"/>
      <c r="AN327" s="197"/>
      <c r="AO327" s="276" t="s">
        <v>687</v>
      </c>
      <c r="AP327" s="228" t="s">
        <v>679</v>
      </c>
      <c r="AQ327" s="170"/>
    </row>
    <row r="328" spans="1:43" s="54" customFormat="1" ht="17.25" customHeight="1" thickBot="1">
      <c r="A328" s="85"/>
      <c r="B328" s="659" t="s">
        <v>761</v>
      </c>
      <c r="C328" s="572" t="s">
        <v>760</v>
      </c>
      <c r="D328" s="659" t="s">
        <v>446</v>
      </c>
      <c r="E328" s="573" t="s">
        <v>714</v>
      </c>
      <c r="F328" s="574" t="s">
        <v>659</v>
      </c>
      <c r="G328" s="575" t="s">
        <v>723</v>
      </c>
      <c r="H328" s="574"/>
      <c r="I328" s="576" t="s">
        <v>700</v>
      </c>
      <c r="J328" s="577" t="str">
        <f t="shared" si="21"/>
        <v>AP_SCD가LS00</v>
      </c>
      <c r="K328" s="574" t="s">
        <v>659</v>
      </c>
      <c r="L328" s="578"/>
      <c r="M328" s="579"/>
      <c r="N328" s="579"/>
      <c r="O328" s="579"/>
      <c r="P328" s="579"/>
      <c r="Q328" s="579"/>
      <c r="R328" s="579"/>
      <c r="S328" s="580"/>
      <c r="T328" s="580"/>
      <c r="U328" s="580"/>
      <c r="V328" s="581"/>
      <c r="W328" s="580"/>
      <c r="X328" s="580"/>
      <c r="Y328" s="580"/>
      <c r="Z328" s="581"/>
      <c r="AA328" s="580"/>
      <c r="AB328" s="580"/>
      <c r="AC328" s="580"/>
      <c r="AD328" s="581"/>
      <c r="AE328" s="580"/>
      <c r="AF328" s="580"/>
      <c r="AG328" s="580"/>
      <c r="AH328" s="581"/>
      <c r="AI328" s="581"/>
      <c r="AJ328" s="581"/>
      <c r="AK328" s="582"/>
      <c r="AL328" s="583"/>
      <c r="AM328" s="579"/>
      <c r="AN328" s="584"/>
      <c r="AO328" s="585" t="s">
        <v>684</v>
      </c>
      <c r="AP328" s="586" t="s">
        <v>1046</v>
      </c>
      <c r="AQ328" s="167"/>
    </row>
    <row r="329" spans="1:43" s="54" customFormat="1" ht="24.75" thickBot="1">
      <c r="A329" s="85"/>
      <c r="B329" s="660"/>
      <c r="C329" s="572" t="s">
        <v>760</v>
      </c>
      <c r="D329" s="660"/>
      <c r="E329" s="573" t="s">
        <v>714</v>
      </c>
      <c r="F329" s="574" t="s">
        <v>660</v>
      </c>
      <c r="G329" s="575" t="s">
        <v>727</v>
      </c>
      <c r="H329" s="574"/>
      <c r="I329" s="576" t="s">
        <v>696</v>
      </c>
      <c r="J329" s="577" t="str">
        <f t="shared" si="21"/>
        <v>AP_SCD가VW00</v>
      </c>
      <c r="K329" s="574" t="s">
        <v>660</v>
      </c>
      <c r="L329" s="578"/>
      <c r="M329" s="579"/>
      <c r="N329" s="579"/>
      <c r="O329" s="579"/>
      <c r="P329" s="579"/>
      <c r="Q329" s="579"/>
      <c r="R329" s="579"/>
      <c r="S329" s="580"/>
      <c r="T329" s="580"/>
      <c r="U329" s="580"/>
      <c r="V329" s="581"/>
      <c r="W329" s="580"/>
      <c r="X329" s="580"/>
      <c r="Y329" s="580"/>
      <c r="Z329" s="581"/>
      <c r="AA329" s="580"/>
      <c r="AB329" s="580"/>
      <c r="AC329" s="580"/>
      <c r="AD329" s="581"/>
      <c r="AE329" s="580"/>
      <c r="AF329" s="580"/>
      <c r="AG329" s="580"/>
      <c r="AH329" s="581"/>
      <c r="AI329" s="581"/>
      <c r="AJ329" s="581"/>
      <c r="AK329" s="582"/>
      <c r="AL329" s="583"/>
      <c r="AM329" s="587" t="s">
        <v>664</v>
      </c>
      <c r="AN329" s="588"/>
      <c r="AO329" s="585" t="s">
        <v>684</v>
      </c>
      <c r="AP329" s="586" t="s">
        <v>1046</v>
      </c>
      <c r="AQ329" s="167"/>
    </row>
    <row r="330" spans="1:43" s="54" customFormat="1" ht="17.25" customHeight="1" thickBot="1">
      <c r="A330" s="85"/>
      <c r="B330" s="660"/>
      <c r="C330" s="572" t="s">
        <v>760</v>
      </c>
      <c r="D330" s="660"/>
      <c r="E330" s="573" t="s">
        <v>714</v>
      </c>
      <c r="F330" s="574" t="s">
        <v>661</v>
      </c>
      <c r="G330" s="575" t="s">
        <v>739</v>
      </c>
      <c r="H330" s="574"/>
      <c r="I330" s="576" t="s">
        <v>746</v>
      </c>
      <c r="J330" s="577" t="str">
        <f t="shared" si="21"/>
        <v>AP_SCD가IN00</v>
      </c>
      <c r="K330" s="574" t="s">
        <v>661</v>
      </c>
      <c r="L330" s="578"/>
      <c r="M330" s="579"/>
      <c r="N330" s="579"/>
      <c r="O330" s="579"/>
      <c r="P330" s="579"/>
      <c r="Q330" s="579"/>
      <c r="R330" s="579"/>
      <c r="S330" s="580"/>
      <c r="T330" s="580"/>
      <c r="U330" s="580"/>
      <c r="V330" s="581"/>
      <c r="W330" s="580"/>
      <c r="X330" s="580"/>
      <c r="Y330" s="580"/>
      <c r="Z330" s="581"/>
      <c r="AA330" s="580"/>
      <c r="AB330" s="580"/>
      <c r="AC330" s="580"/>
      <c r="AD330" s="581"/>
      <c r="AE330" s="580"/>
      <c r="AF330" s="580"/>
      <c r="AG330" s="580"/>
      <c r="AH330" s="581"/>
      <c r="AI330" s="581"/>
      <c r="AJ330" s="581"/>
      <c r="AK330" s="582"/>
      <c r="AL330" s="583"/>
      <c r="AM330" s="579"/>
      <c r="AN330" s="588"/>
      <c r="AO330" s="585" t="s">
        <v>684</v>
      </c>
      <c r="AP330" s="586" t="s">
        <v>679</v>
      </c>
      <c r="AQ330" s="167"/>
    </row>
    <row r="331" spans="1:43" s="54" customFormat="1" ht="17.25" customHeight="1" thickBot="1">
      <c r="A331" s="85"/>
      <c r="B331" s="660"/>
      <c r="C331" s="572" t="s">
        <v>760</v>
      </c>
      <c r="D331" s="660"/>
      <c r="E331" s="573" t="s">
        <v>714</v>
      </c>
      <c r="F331" s="574" t="s">
        <v>662</v>
      </c>
      <c r="G331" s="575" t="s">
        <v>730</v>
      </c>
      <c r="H331" s="574"/>
      <c r="I331" s="576" t="s">
        <v>743</v>
      </c>
      <c r="J331" s="577" t="str">
        <f t="shared" si="21"/>
        <v>AP_SCD가UP00</v>
      </c>
      <c r="K331" s="574" t="s">
        <v>662</v>
      </c>
      <c r="L331" s="578"/>
      <c r="M331" s="579"/>
      <c r="N331" s="579"/>
      <c r="O331" s="579"/>
      <c r="P331" s="579"/>
      <c r="Q331" s="579"/>
      <c r="R331" s="579"/>
      <c r="S331" s="580"/>
      <c r="T331" s="580"/>
      <c r="U331" s="580"/>
      <c r="V331" s="581"/>
      <c r="W331" s="580"/>
      <c r="X331" s="580"/>
      <c r="Y331" s="580"/>
      <c r="Z331" s="581"/>
      <c r="AA331" s="580"/>
      <c r="AB331" s="580"/>
      <c r="AC331" s="580"/>
      <c r="AD331" s="581"/>
      <c r="AE331" s="580"/>
      <c r="AF331" s="580"/>
      <c r="AG331" s="580"/>
      <c r="AH331" s="581"/>
      <c r="AI331" s="581"/>
      <c r="AJ331" s="581"/>
      <c r="AK331" s="582"/>
      <c r="AL331" s="583"/>
      <c r="AM331" s="579"/>
      <c r="AN331" s="588"/>
      <c r="AO331" s="585" t="s">
        <v>684</v>
      </c>
      <c r="AP331" s="586" t="s">
        <v>679</v>
      </c>
      <c r="AQ331" s="167"/>
    </row>
    <row r="332" spans="1:43" s="54" customFormat="1" ht="17.25" customHeight="1" thickBot="1">
      <c r="A332" s="85"/>
      <c r="B332" s="660"/>
      <c r="C332" s="572" t="s">
        <v>760</v>
      </c>
      <c r="D332" s="660"/>
      <c r="E332" s="573" t="s">
        <v>714</v>
      </c>
      <c r="F332" s="574" t="s">
        <v>663</v>
      </c>
      <c r="G332" s="575" t="s">
        <v>724</v>
      </c>
      <c r="H332" s="574"/>
      <c r="I332" s="576" t="s">
        <v>694</v>
      </c>
      <c r="J332" s="577" t="str">
        <f t="shared" si="21"/>
        <v>AP_SCD가IN01</v>
      </c>
      <c r="K332" s="574" t="s">
        <v>663</v>
      </c>
      <c r="L332" s="578"/>
      <c r="M332" s="579"/>
      <c r="N332" s="579"/>
      <c r="O332" s="579"/>
      <c r="P332" s="579"/>
      <c r="Q332" s="579"/>
      <c r="R332" s="579"/>
      <c r="S332" s="580"/>
      <c r="T332" s="580"/>
      <c r="U332" s="580"/>
      <c r="V332" s="581"/>
      <c r="W332" s="580"/>
      <c r="X332" s="580"/>
      <c r="Y332" s="580"/>
      <c r="Z332" s="581"/>
      <c r="AA332" s="580"/>
      <c r="AB332" s="580"/>
      <c r="AC332" s="580"/>
      <c r="AD332" s="581"/>
      <c r="AE332" s="580"/>
      <c r="AF332" s="580"/>
      <c r="AG332" s="580"/>
      <c r="AH332" s="581"/>
      <c r="AI332" s="581"/>
      <c r="AJ332" s="581"/>
      <c r="AK332" s="582"/>
      <c r="AL332" s="583"/>
      <c r="AM332" s="579"/>
      <c r="AN332" s="588"/>
      <c r="AO332" s="585" t="s">
        <v>684</v>
      </c>
      <c r="AP332" s="586" t="s">
        <v>679</v>
      </c>
      <c r="AQ332" s="167"/>
    </row>
    <row r="333" spans="1:43" s="54" customFormat="1" ht="17.25" customHeight="1" thickBot="1">
      <c r="A333" s="85"/>
      <c r="B333" s="660"/>
      <c r="C333" s="572" t="s">
        <v>760</v>
      </c>
      <c r="D333" s="660"/>
      <c r="E333" s="573" t="s">
        <v>714</v>
      </c>
      <c r="F333" s="574" t="s">
        <v>740</v>
      </c>
      <c r="G333" s="575" t="s">
        <v>730</v>
      </c>
      <c r="H333" s="574"/>
      <c r="I333" s="576" t="s">
        <v>694</v>
      </c>
      <c r="J333" s="577" t="str">
        <f t="shared" si="21"/>
        <v>AP_SCD가UP01</v>
      </c>
      <c r="K333" s="574" t="s">
        <v>740</v>
      </c>
      <c r="L333" s="578"/>
      <c r="M333" s="579"/>
      <c r="N333" s="579"/>
      <c r="O333" s="579"/>
      <c r="P333" s="579"/>
      <c r="Q333" s="579"/>
      <c r="R333" s="579"/>
      <c r="S333" s="580"/>
      <c r="T333" s="580"/>
      <c r="U333" s="580"/>
      <c r="V333" s="581"/>
      <c r="W333" s="580"/>
      <c r="X333" s="580"/>
      <c r="Y333" s="580"/>
      <c r="Z333" s="581"/>
      <c r="AA333" s="580"/>
      <c r="AB333" s="580"/>
      <c r="AC333" s="580"/>
      <c r="AD333" s="581"/>
      <c r="AE333" s="580"/>
      <c r="AF333" s="580"/>
      <c r="AG333" s="580"/>
      <c r="AH333" s="581"/>
      <c r="AI333" s="581"/>
      <c r="AJ333" s="581"/>
      <c r="AK333" s="582"/>
      <c r="AL333" s="583"/>
      <c r="AM333" s="579"/>
      <c r="AN333" s="588"/>
      <c r="AO333" s="585" t="s">
        <v>684</v>
      </c>
      <c r="AP333" s="586" t="s">
        <v>679</v>
      </c>
      <c r="AQ333" s="167"/>
    </row>
    <row r="334" spans="1:43" s="54" customFormat="1" ht="17.25" customHeight="1" thickBot="1">
      <c r="A334" s="85"/>
      <c r="B334" s="659" t="s">
        <v>709</v>
      </c>
      <c r="C334" s="572" t="s">
        <v>762</v>
      </c>
      <c r="D334" s="661" t="s">
        <v>402</v>
      </c>
      <c r="E334" s="589" t="s">
        <v>713</v>
      </c>
      <c r="F334" s="587" t="s">
        <v>594</v>
      </c>
      <c r="G334" s="576" t="s">
        <v>741</v>
      </c>
      <c r="H334" s="587"/>
      <c r="I334" s="576" t="s">
        <v>696</v>
      </c>
      <c r="J334" s="577" t="str">
        <f t="shared" si="21"/>
        <v>AP_BRD가LS00</v>
      </c>
      <c r="K334" s="587" t="s">
        <v>594</v>
      </c>
      <c r="L334" s="574"/>
      <c r="M334" s="590"/>
      <c r="N334" s="591"/>
      <c r="O334" s="590"/>
      <c r="P334" s="574"/>
      <c r="Q334" s="590"/>
      <c r="R334" s="590"/>
      <c r="S334" s="592"/>
      <c r="T334" s="592"/>
      <c r="U334" s="592"/>
      <c r="V334" s="593"/>
      <c r="W334" s="592"/>
      <c r="X334" s="592"/>
      <c r="Y334" s="592"/>
      <c r="Z334" s="593"/>
      <c r="AA334" s="592"/>
      <c r="AB334" s="592"/>
      <c r="AC334" s="592"/>
      <c r="AD334" s="593"/>
      <c r="AE334" s="592"/>
      <c r="AF334" s="592"/>
      <c r="AG334" s="592"/>
      <c r="AH334" s="593"/>
      <c r="AI334" s="593"/>
      <c r="AJ334" s="593"/>
      <c r="AK334" s="574"/>
      <c r="AL334" s="594"/>
      <c r="AM334" s="595"/>
      <c r="AN334" s="588"/>
      <c r="AO334" s="585" t="s">
        <v>684</v>
      </c>
      <c r="AP334" s="586" t="s">
        <v>679</v>
      </c>
      <c r="AQ334" s="170"/>
    </row>
    <row r="335" spans="1:43" s="54" customFormat="1" ht="17.25" customHeight="1" thickBot="1">
      <c r="A335" s="85"/>
      <c r="B335" s="660"/>
      <c r="C335" s="572" t="s">
        <v>762</v>
      </c>
      <c r="D335" s="662"/>
      <c r="E335" s="589" t="s">
        <v>713</v>
      </c>
      <c r="F335" s="587" t="s">
        <v>595</v>
      </c>
      <c r="G335" s="576" t="s">
        <v>726</v>
      </c>
      <c r="H335" s="587"/>
      <c r="I335" s="576" t="s">
        <v>696</v>
      </c>
      <c r="J335" s="577" t="str">
        <f t="shared" si="21"/>
        <v>AP_BRD가VW00</v>
      </c>
      <c r="K335" s="587" t="s">
        <v>595</v>
      </c>
      <c r="L335" s="574"/>
      <c r="M335" s="590"/>
      <c r="N335" s="591"/>
      <c r="O335" s="590"/>
      <c r="P335" s="574"/>
      <c r="Q335" s="590"/>
      <c r="R335" s="590"/>
      <c r="S335" s="592"/>
      <c r="T335" s="592"/>
      <c r="U335" s="592"/>
      <c r="V335" s="593"/>
      <c r="W335" s="592"/>
      <c r="X335" s="592"/>
      <c r="Y335" s="592"/>
      <c r="Z335" s="593"/>
      <c r="AA335" s="592"/>
      <c r="AB335" s="592"/>
      <c r="AC335" s="592"/>
      <c r="AD335" s="593"/>
      <c r="AE335" s="592"/>
      <c r="AF335" s="592"/>
      <c r="AG335" s="592"/>
      <c r="AH335" s="593"/>
      <c r="AI335" s="593"/>
      <c r="AJ335" s="593"/>
      <c r="AK335" s="574"/>
      <c r="AL335" s="594"/>
      <c r="AM335" s="595"/>
      <c r="AN335" s="588"/>
      <c r="AO335" s="585" t="s">
        <v>684</v>
      </c>
      <c r="AP335" s="586" t="s">
        <v>679</v>
      </c>
      <c r="AQ335" s="170"/>
    </row>
    <row r="336" spans="1:43" s="54" customFormat="1" ht="17.25" customHeight="1" thickBot="1">
      <c r="A336" s="85"/>
      <c r="B336" s="660"/>
      <c r="C336" s="572" t="s">
        <v>762</v>
      </c>
      <c r="D336" s="662"/>
      <c r="E336" s="589" t="s">
        <v>713</v>
      </c>
      <c r="F336" s="587" t="s">
        <v>596</v>
      </c>
      <c r="G336" s="576" t="s">
        <v>724</v>
      </c>
      <c r="H336" s="587"/>
      <c r="I336" s="576" t="s">
        <v>743</v>
      </c>
      <c r="J336" s="577" t="str">
        <f t="shared" si="21"/>
        <v>AP_BRD가IN00</v>
      </c>
      <c r="K336" s="587" t="s">
        <v>596</v>
      </c>
      <c r="L336" s="574"/>
      <c r="M336" s="590"/>
      <c r="N336" s="591"/>
      <c r="O336" s="590"/>
      <c r="P336" s="574"/>
      <c r="Q336" s="590"/>
      <c r="R336" s="590"/>
      <c r="S336" s="592"/>
      <c r="T336" s="592"/>
      <c r="U336" s="592"/>
      <c r="V336" s="593"/>
      <c r="W336" s="592"/>
      <c r="X336" s="592"/>
      <c r="Y336" s="592"/>
      <c r="Z336" s="593"/>
      <c r="AA336" s="592"/>
      <c r="AB336" s="592"/>
      <c r="AC336" s="592"/>
      <c r="AD336" s="593"/>
      <c r="AE336" s="592"/>
      <c r="AF336" s="592"/>
      <c r="AG336" s="592"/>
      <c r="AH336" s="593"/>
      <c r="AI336" s="593"/>
      <c r="AJ336" s="593"/>
      <c r="AK336" s="574"/>
      <c r="AL336" s="594"/>
      <c r="AM336" s="595"/>
      <c r="AN336" s="588"/>
      <c r="AO336" s="585" t="s">
        <v>684</v>
      </c>
      <c r="AP336" s="586" t="s">
        <v>679</v>
      </c>
      <c r="AQ336" s="170"/>
    </row>
    <row r="337" spans="1:43" s="54" customFormat="1" ht="17.25" customHeight="1" thickBot="1">
      <c r="A337" s="85"/>
      <c r="B337" s="660"/>
      <c r="C337" s="572" t="s">
        <v>762</v>
      </c>
      <c r="D337" s="663"/>
      <c r="E337" s="589" t="s">
        <v>713</v>
      </c>
      <c r="F337" s="587" t="s">
        <v>597</v>
      </c>
      <c r="G337" s="576" t="s">
        <v>733</v>
      </c>
      <c r="H337" s="587"/>
      <c r="I337" s="576" t="s">
        <v>743</v>
      </c>
      <c r="J337" s="577" t="str">
        <f t="shared" si="21"/>
        <v>AP_BRD가UP00</v>
      </c>
      <c r="K337" s="587" t="s">
        <v>597</v>
      </c>
      <c r="L337" s="574"/>
      <c r="M337" s="590"/>
      <c r="N337" s="591"/>
      <c r="O337" s="590"/>
      <c r="P337" s="574"/>
      <c r="Q337" s="590"/>
      <c r="R337" s="590"/>
      <c r="S337" s="592"/>
      <c r="T337" s="592"/>
      <c r="U337" s="592"/>
      <c r="V337" s="593"/>
      <c r="W337" s="592"/>
      <c r="X337" s="592"/>
      <c r="Y337" s="592"/>
      <c r="Z337" s="593"/>
      <c r="AA337" s="592"/>
      <c r="AB337" s="592"/>
      <c r="AC337" s="592"/>
      <c r="AD337" s="593"/>
      <c r="AE337" s="592"/>
      <c r="AF337" s="592"/>
      <c r="AG337" s="592"/>
      <c r="AH337" s="593"/>
      <c r="AI337" s="593"/>
      <c r="AJ337" s="593"/>
      <c r="AK337" s="574"/>
      <c r="AL337" s="594"/>
      <c r="AM337" s="595"/>
      <c r="AN337" s="588"/>
      <c r="AO337" s="585" t="s">
        <v>684</v>
      </c>
      <c r="AP337" s="586" t="s">
        <v>679</v>
      </c>
      <c r="AQ337" s="170"/>
    </row>
    <row r="338" spans="1:43" s="54" customFormat="1" ht="17.25" customHeight="1" thickBot="1">
      <c r="A338" s="85"/>
      <c r="B338" s="660"/>
      <c r="C338" s="572" t="s">
        <v>762</v>
      </c>
      <c r="D338" s="661" t="s">
        <v>403</v>
      </c>
      <c r="E338" s="589" t="s">
        <v>718</v>
      </c>
      <c r="F338" s="587" t="s">
        <v>598</v>
      </c>
      <c r="G338" s="576" t="s">
        <v>723</v>
      </c>
      <c r="H338" s="587"/>
      <c r="I338" s="576" t="s">
        <v>696</v>
      </c>
      <c r="J338" s="577" t="str">
        <f t="shared" si="21"/>
        <v>AP_BRD나LS00</v>
      </c>
      <c r="K338" s="587" t="s">
        <v>598</v>
      </c>
      <c r="L338" s="574"/>
      <c r="M338" s="590"/>
      <c r="N338" s="591"/>
      <c r="O338" s="590"/>
      <c r="P338" s="574"/>
      <c r="Q338" s="590"/>
      <c r="R338" s="590"/>
      <c r="S338" s="592"/>
      <c r="T338" s="592"/>
      <c r="U338" s="592"/>
      <c r="V338" s="593"/>
      <c r="W338" s="592"/>
      <c r="X338" s="592"/>
      <c r="Y338" s="592"/>
      <c r="Z338" s="593"/>
      <c r="AA338" s="592"/>
      <c r="AB338" s="592"/>
      <c r="AC338" s="592"/>
      <c r="AD338" s="593"/>
      <c r="AE338" s="592"/>
      <c r="AF338" s="592"/>
      <c r="AG338" s="592"/>
      <c r="AH338" s="593"/>
      <c r="AI338" s="593"/>
      <c r="AJ338" s="593"/>
      <c r="AK338" s="574"/>
      <c r="AL338" s="594"/>
      <c r="AM338" s="595"/>
      <c r="AN338" s="588"/>
      <c r="AO338" s="585" t="s">
        <v>684</v>
      </c>
      <c r="AP338" s="586" t="s">
        <v>679</v>
      </c>
      <c r="AQ338" s="170"/>
    </row>
    <row r="339" spans="1:43" s="54" customFormat="1" ht="17.25" customHeight="1" thickBot="1">
      <c r="A339" s="85"/>
      <c r="B339" s="660"/>
      <c r="C339" s="572" t="s">
        <v>762</v>
      </c>
      <c r="D339" s="662"/>
      <c r="E339" s="589" t="s">
        <v>718</v>
      </c>
      <c r="F339" s="587" t="s">
        <v>599</v>
      </c>
      <c r="G339" s="576" t="s">
        <v>727</v>
      </c>
      <c r="H339" s="587"/>
      <c r="I339" s="576" t="s">
        <v>700</v>
      </c>
      <c r="J339" s="577" t="str">
        <f t="shared" si="21"/>
        <v>AP_BRD나VW00</v>
      </c>
      <c r="K339" s="587" t="s">
        <v>599</v>
      </c>
      <c r="L339" s="574"/>
      <c r="M339" s="590"/>
      <c r="N339" s="591"/>
      <c r="O339" s="590"/>
      <c r="P339" s="574"/>
      <c r="Q339" s="590"/>
      <c r="R339" s="590"/>
      <c r="S339" s="592"/>
      <c r="T339" s="592"/>
      <c r="U339" s="592"/>
      <c r="V339" s="593"/>
      <c r="W339" s="592"/>
      <c r="X339" s="592"/>
      <c r="Y339" s="592"/>
      <c r="Z339" s="593"/>
      <c r="AA339" s="592"/>
      <c r="AB339" s="592"/>
      <c r="AC339" s="592"/>
      <c r="AD339" s="593"/>
      <c r="AE339" s="592"/>
      <c r="AF339" s="592"/>
      <c r="AG339" s="592"/>
      <c r="AH339" s="593"/>
      <c r="AI339" s="593"/>
      <c r="AJ339" s="593"/>
      <c r="AK339" s="574"/>
      <c r="AL339" s="594"/>
      <c r="AM339" s="595"/>
      <c r="AN339" s="588"/>
      <c r="AO339" s="585" t="s">
        <v>684</v>
      </c>
      <c r="AP339" s="586" t="s">
        <v>679</v>
      </c>
      <c r="AQ339" s="170"/>
    </row>
    <row r="340" spans="1:43" s="54" customFormat="1" ht="17.25" customHeight="1" thickBot="1">
      <c r="A340" s="85"/>
      <c r="B340" s="660"/>
      <c r="C340" s="572" t="s">
        <v>762</v>
      </c>
      <c r="D340" s="662"/>
      <c r="E340" s="589" t="s">
        <v>718</v>
      </c>
      <c r="F340" s="587" t="s">
        <v>600</v>
      </c>
      <c r="G340" s="576" t="s">
        <v>734</v>
      </c>
      <c r="H340" s="587"/>
      <c r="I340" s="576" t="s">
        <v>743</v>
      </c>
      <c r="J340" s="577" t="str">
        <f t="shared" si="21"/>
        <v>AP_BRD나IN00</v>
      </c>
      <c r="K340" s="587" t="s">
        <v>600</v>
      </c>
      <c r="L340" s="574"/>
      <c r="M340" s="590"/>
      <c r="N340" s="591"/>
      <c r="O340" s="590"/>
      <c r="P340" s="574"/>
      <c r="Q340" s="590"/>
      <c r="R340" s="590"/>
      <c r="S340" s="592"/>
      <c r="T340" s="592"/>
      <c r="U340" s="592"/>
      <c r="V340" s="593"/>
      <c r="W340" s="592"/>
      <c r="X340" s="592"/>
      <c r="Y340" s="592"/>
      <c r="Z340" s="593"/>
      <c r="AA340" s="592"/>
      <c r="AB340" s="592"/>
      <c r="AC340" s="592"/>
      <c r="AD340" s="593"/>
      <c r="AE340" s="592"/>
      <c r="AF340" s="592"/>
      <c r="AG340" s="592"/>
      <c r="AH340" s="593"/>
      <c r="AI340" s="593"/>
      <c r="AJ340" s="593"/>
      <c r="AK340" s="574"/>
      <c r="AL340" s="594"/>
      <c r="AM340" s="595"/>
      <c r="AN340" s="588"/>
      <c r="AO340" s="585" t="s">
        <v>684</v>
      </c>
      <c r="AP340" s="586" t="s">
        <v>679</v>
      </c>
      <c r="AQ340" s="170"/>
    </row>
    <row r="341" spans="1:43" s="54" customFormat="1" ht="17.25" customHeight="1" thickBot="1">
      <c r="A341" s="85"/>
      <c r="B341" s="660"/>
      <c r="C341" s="572" t="s">
        <v>762</v>
      </c>
      <c r="D341" s="663"/>
      <c r="E341" s="589" t="s">
        <v>718</v>
      </c>
      <c r="F341" s="587" t="s">
        <v>601</v>
      </c>
      <c r="G341" s="576" t="s">
        <v>742</v>
      </c>
      <c r="H341" s="587"/>
      <c r="I341" s="576" t="s">
        <v>700</v>
      </c>
      <c r="J341" s="577" t="str">
        <f t="shared" si="21"/>
        <v>AP_BRD나UP00</v>
      </c>
      <c r="K341" s="587" t="s">
        <v>601</v>
      </c>
      <c r="L341" s="574"/>
      <c r="M341" s="590"/>
      <c r="N341" s="591"/>
      <c r="O341" s="590"/>
      <c r="P341" s="574"/>
      <c r="Q341" s="590"/>
      <c r="R341" s="590"/>
      <c r="S341" s="592"/>
      <c r="T341" s="592"/>
      <c r="U341" s="592"/>
      <c r="V341" s="593"/>
      <c r="W341" s="592"/>
      <c r="X341" s="592"/>
      <c r="Y341" s="592"/>
      <c r="Z341" s="593"/>
      <c r="AA341" s="592"/>
      <c r="AB341" s="592"/>
      <c r="AC341" s="592"/>
      <c r="AD341" s="593"/>
      <c r="AE341" s="592"/>
      <c r="AF341" s="592"/>
      <c r="AG341" s="592"/>
      <c r="AH341" s="593"/>
      <c r="AI341" s="593"/>
      <c r="AJ341" s="593"/>
      <c r="AK341" s="574"/>
      <c r="AL341" s="594"/>
      <c r="AM341" s="595"/>
      <c r="AN341" s="588"/>
      <c r="AO341" s="585" t="s">
        <v>684</v>
      </c>
      <c r="AP341" s="586" t="s">
        <v>679</v>
      </c>
      <c r="AQ341" s="170"/>
    </row>
    <row r="342" spans="1:43" s="54" customFormat="1" ht="17.25" customHeight="1" thickBot="1">
      <c r="A342" s="85"/>
      <c r="B342" s="660"/>
      <c r="C342" s="572" t="s">
        <v>762</v>
      </c>
      <c r="D342" s="661" t="s">
        <v>819</v>
      </c>
      <c r="E342" s="589" t="s">
        <v>820</v>
      </c>
      <c r="F342" s="587" t="s">
        <v>822</v>
      </c>
      <c r="G342" s="576" t="s">
        <v>824</v>
      </c>
      <c r="H342" s="587"/>
      <c r="I342" s="576" t="s">
        <v>825</v>
      </c>
      <c r="J342" s="577" t="str">
        <f t="shared" si="21"/>
        <v>AP_BRD다LS00</v>
      </c>
      <c r="K342" s="587" t="s">
        <v>827</v>
      </c>
      <c r="L342" s="574"/>
      <c r="M342" s="590"/>
      <c r="N342" s="591"/>
      <c r="O342" s="590"/>
      <c r="P342" s="574"/>
      <c r="Q342" s="590"/>
      <c r="R342" s="590"/>
      <c r="S342" s="592"/>
      <c r="T342" s="592"/>
      <c r="U342" s="592"/>
      <c r="V342" s="593"/>
      <c r="W342" s="592"/>
      <c r="X342" s="592"/>
      <c r="Y342" s="592"/>
      <c r="Z342" s="593"/>
      <c r="AA342" s="592"/>
      <c r="AB342" s="592"/>
      <c r="AC342" s="592"/>
      <c r="AD342" s="593"/>
      <c r="AE342" s="592"/>
      <c r="AF342" s="592"/>
      <c r="AG342" s="592"/>
      <c r="AH342" s="593"/>
      <c r="AI342" s="593"/>
      <c r="AJ342" s="593"/>
      <c r="AK342" s="574"/>
      <c r="AL342" s="594"/>
      <c r="AM342" s="595"/>
      <c r="AN342" s="588"/>
      <c r="AO342" s="585" t="s">
        <v>684</v>
      </c>
      <c r="AP342" s="586" t="s">
        <v>679</v>
      </c>
      <c r="AQ342" s="170"/>
    </row>
    <row r="343" spans="1:43" s="54" customFormat="1" ht="17.25" customHeight="1" thickBot="1">
      <c r="A343" s="85"/>
      <c r="B343" s="660"/>
      <c r="C343" s="572" t="s">
        <v>762</v>
      </c>
      <c r="D343" s="662"/>
      <c r="E343" s="589" t="s">
        <v>820</v>
      </c>
      <c r="F343" s="587" t="s">
        <v>823</v>
      </c>
      <c r="G343" s="576" t="s">
        <v>726</v>
      </c>
      <c r="H343" s="587"/>
      <c r="I343" s="576" t="s">
        <v>826</v>
      </c>
      <c r="J343" s="577" t="str">
        <f t="shared" si="21"/>
        <v>AP_BRD다VW00</v>
      </c>
      <c r="K343" s="587" t="s">
        <v>828</v>
      </c>
      <c r="L343" s="574"/>
      <c r="M343" s="590"/>
      <c r="N343" s="591"/>
      <c r="O343" s="590"/>
      <c r="P343" s="574"/>
      <c r="Q343" s="590"/>
      <c r="R343" s="590"/>
      <c r="S343" s="592"/>
      <c r="T343" s="592"/>
      <c r="U343" s="592"/>
      <c r="V343" s="593"/>
      <c r="W343" s="592"/>
      <c r="X343" s="592"/>
      <c r="Y343" s="592"/>
      <c r="Z343" s="593"/>
      <c r="AA343" s="592"/>
      <c r="AB343" s="592"/>
      <c r="AC343" s="592"/>
      <c r="AD343" s="593"/>
      <c r="AE343" s="592"/>
      <c r="AF343" s="592"/>
      <c r="AG343" s="592"/>
      <c r="AH343" s="593"/>
      <c r="AI343" s="593"/>
      <c r="AJ343" s="593"/>
      <c r="AK343" s="574"/>
      <c r="AL343" s="594"/>
      <c r="AM343" s="595"/>
      <c r="AN343" s="588"/>
      <c r="AO343" s="585" t="s">
        <v>684</v>
      </c>
      <c r="AP343" s="586" t="s">
        <v>679</v>
      </c>
      <c r="AQ343" s="170"/>
    </row>
    <row r="344" spans="1:43" s="54" customFormat="1" ht="14.25" customHeight="1" thickBot="1">
      <c r="A344" s="85"/>
      <c r="B344" s="715" t="s">
        <v>710</v>
      </c>
      <c r="C344" s="438" t="s">
        <v>763</v>
      </c>
      <c r="D344" s="527" t="s">
        <v>821</v>
      </c>
      <c r="E344" s="366" t="s">
        <v>713</v>
      </c>
      <c r="F344" s="528"/>
      <c r="G344" s="358" t="s">
        <v>733</v>
      </c>
      <c r="H344" s="528"/>
      <c r="I344" s="358" t="s">
        <v>695</v>
      </c>
      <c r="J344" s="359" t="str">
        <f t="shared" si="21"/>
        <v>AP_SET가UP01</v>
      </c>
      <c r="K344" s="529" t="s">
        <v>65</v>
      </c>
      <c r="L344" s="528"/>
      <c r="M344" s="530"/>
      <c r="N344" s="530"/>
      <c r="O344" s="530"/>
      <c r="P344" s="528"/>
      <c r="Q344" s="497"/>
      <c r="R344" s="530"/>
      <c r="S344" s="498"/>
      <c r="T344" s="498"/>
      <c r="U344" s="498"/>
      <c r="V344" s="499"/>
      <c r="W344" s="498"/>
      <c r="X344" s="498"/>
      <c r="Y344" s="498"/>
      <c r="Z344" s="499"/>
      <c r="AA344" s="498"/>
      <c r="AB344" s="498"/>
      <c r="AC344" s="498"/>
      <c r="AD344" s="499"/>
      <c r="AE344" s="498"/>
      <c r="AF344" s="498"/>
      <c r="AG344" s="498"/>
      <c r="AH344" s="499"/>
      <c r="AI344" s="499"/>
      <c r="AJ344" s="499"/>
      <c r="AK344" s="528"/>
      <c r="AL344" s="531"/>
      <c r="AM344" s="528"/>
      <c r="AN344" s="532"/>
      <c r="AO344" s="383" t="s">
        <v>684</v>
      </c>
      <c r="AP344" s="501" t="s">
        <v>679</v>
      </c>
      <c r="AQ344" s="216"/>
    </row>
    <row r="345" spans="1:43" s="54" customFormat="1" ht="14.25" customHeight="1" thickBot="1">
      <c r="A345" s="85"/>
      <c r="B345" s="715"/>
      <c r="C345" s="438" t="s">
        <v>763</v>
      </c>
      <c r="D345" s="527" t="s">
        <v>396</v>
      </c>
      <c r="E345" s="366" t="s">
        <v>713</v>
      </c>
      <c r="F345" s="528"/>
      <c r="G345" s="358" t="s">
        <v>730</v>
      </c>
      <c r="H345" s="528"/>
      <c r="I345" s="358" t="s">
        <v>698</v>
      </c>
      <c r="J345" s="359" t="str">
        <f t="shared" si="21"/>
        <v>AP_SET가UP02</v>
      </c>
      <c r="K345" s="529" t="s">
        <v>396</v>
      </c>
      <c r="L345" s="528"/>
      <c r="M345" s="530"/>
      <c r="N345" s="530"/>
      <c r="O345" s="530"/>
      <c r="P345" s="528"/>
      <c r="Q345" s="497"/>
      <c r="R345" s="530"/>
      <c r="S345" s="498"/>
      <c r="T345" s="498"/>
      <c r="U345" s="498"/>
      <c r="V345" s="499"/>
      <c r="W345" s="498"/>
      <c r="X345" s="498"/>
      <c r="Y345" s="498"/>
      <c r="Z345" s="499"/>
      <c r="AA345" s="498"/>
      <c r="AB345" s="498"/>
      <c r="AC345" s="498"/>
      <c r="AD345" s="499"/>
      <c r="AE345" s="498"/>
      <c r="AF345" s="498"/>
      <c r="AG345" s="498"/>
      <c r="AH345" s="499"/>
      <c r="AI345" s="499"/>
      <c r="AJ345" s="499"/>
      <c r="AK345" s="528"/>
      <c r="AL345" s="531"/>
      <c r="AM345" s="528"/>
      <c r="AN345" s="532"/>
      <c r="AO345" s="383" t="s">
        <v>684</v>
      </c>
      <c r="AP345" s="501" t="s">
        <v>679</v>
      </c>
      <c r="AQ345" s="216"/>
    </row>
    <row r="346" spans="1:43" s="54" customFormat="1" ht="17.25" customHeight="1" thickBot="1">
      <c r="A346" s="85"/>
      <c r="B346" s="715"/>
      <c r="C346" s="438" t="s">
        <v>763</v>
      </c>
      <c r="D346" s="527" t="s">
        <v>66</v>
      </c>
      <c r="E346" s="366" t="s">
        <v>713</v>
      </c>
      <c r="F346" s="529"/>
      <c r="G346" s="358" t="s">
        <v>728</v>
      </c>
      <c r="H346" s="529"/>
      <c r="I346" s="358" t="s">
        <v>699</v>
      </c>
      <c r="J346" s="359" t="str">
        <f t="shared" si="21"/>
        <v>AP_SET가UP03</v>
      </c>
      <c r="K346" s="529" t="s">
        <v>66</v>
      </c>
      <c r="L346" s="533"/>
      <c r="M346" s="497"/>
      <c r="N346" s="534"/>
      <c r="O346" s="497"/>
      <c r="P346" s="497"/>
      <c r="Q346" s="497"/>
      <c r="R346" s="497"/>
      <c r="S346" s="498"/>
      <c r="T346" s="498"/>
      <c r="U346" s="498"/>
      <c r="V346" s="499"/>
      <c r="W346" s="498"/>
      <c r="X346" s="498"/>
      <c r="Y346" s="498"/>
      <c r="Z346" s="499"/>
      <c r="AA346" s="498"/>
      <c r="AB346" s="498"/>
      <c r="AC346" s="498"/>
      <c r="AD346" s="499"/>
      <c r="AE346" s="498"/>
      <c r="AF346" s="498"/>
      <c r="AG346" s="498"/>
      <c r="AH346" s="499"/>
      <c r="AI346" s="499"/>
      <c r="AJ346" s="499"/>
      <c r="AK346" s="533"/>
      <c r="AL346" s="500"/>
      <c r="AM346" s="529"/>
      <c r="AN346" s="532"/>
      <c r="AO346" s="383" t="s">
        <v>684</v>
      </c>
      <c r="AP346" s="501" t="s">
        <v>679</v>
      </c>
      <c r="AQ346" s="216"/>
    </row>
    <row r="347" spans="1:43" s="54" customFormat="1" ht="17.25" customHeight="1" thickBot="1">
      <c r="A347" s="85"/>
      <c r="B347" s="715"/>
      <c r="C347" s="438" t="s">
        <v>763</v>
      </c>
      <c r="D347" s="527" t="s">
        <v>67</v>
      </c>
      <c r="E347" s="366" t="s">
        <v>713</v>
      </c>
      <c r="F347" s="529"/>
      <c r="G347" s="358" t="s">
        <v>728</v>
      </c>
      <c r="H347" s="529"/>
      <c r="I347" s="358" t="s">
        <v>701</v>
      </c>
      <c r="J347" s="359" t="str">
        <f t="shared" si="21"/>
        <v>AP_SET가UP04</v>
      </c>
      <c r="K347" s="529" t="s">
        <v>67</v>
      </c>
      <c r="L347" s="533"/>
      <c r="M347" s="497"/>
      <c r="N347" s="534"/>
      <c r="O347" s="497"/>
      <c r="P347" s="497"/>
      <c r="Q347" s="497"/>
      <c r="R347" s="535"/>
      <c r="S347" s="498"/>
      <c r="T347" s="498"/>
      <c r="U347" s="498"/>
      <c r="V347" s="499"/>
      <c r="W347" s="498"/>
      <c r="X347" s="498"/>
      <c r="Y347" s="498"/>
      <c r="Z347" s="499"/>
      <c r="AA347" s="498"/>
      <c r="AB347" s="498"/>
      <c r="AC347" s="498"/>
      <c r="AD347" s="499"/>
      <c r="AE347" s="498"/>
      <c r="AF347" s="498"/>
      <c r="AG347" s="498"/>
      <c r="AH347" s="499"/>
      <c r="AI347" s="499"/>
      <c r="AJ347" s="499"/>
      <c r="AK347" s="533"/>
      <c r="AL347" s="500"/>
      <c r="AM347" s="529"/>
      <c r="AN347" s="532"/>
      <c r="AO347" s="383" t="s">
        <v>684</v>
      </c>
      <c r="AP347" s="501" t="s">
        <v>679</v>
      </c>
      <c r="AQ347" s="216"/>
    </row>
    <row r="348" spans="1:43" s="54" customFormat="1" ht="17.25" hidden="1" customHeight="1" thickBot="1">
      <c r="A348" s="85"/>
      <c r="B348" s="715"/>
      <c r="C348" s="221" t="s">
        <v>763</v>
      </c>
      <c r="D348" s="284" t="s">
        <v>428</v>
      </c>
      <c r="E348" s="306"/>
      <c r="F348" s="237"/>
      <c r="G348" s="279" t="s">
        <v>733</v>
      </c>
      <c r="H348" s="237"/>
      <c r="I348" s="279" t="s">
        <v>702</v>
      </c>
      <c r="J348" s="338" t="str">
        <f t="shared" si="21"/>
        <v>AP_SETUP05</v>
      </c>
      <c r="K348" s="237" t="s">
        <v>428</v>
      </c>
      <c r="L348" s="236"/>
      <c r="M348" s="179"/>
      <c r="N348" s="249"/>
      <c r="O348" s="179"/>
      <c r="P348" s="179"/>
      <c r="Q348" s="179"/>
      <c r="R348" s="268"/>
      <c r="S348" s="250"/>
      <c r="T348" s="250"/>
      <c r="U348" s="250"/>
      <c r="V348" s="251"/>
      <c r="W348" s="250"/>
      <c r="X348" s="250"/>
      <c r="Y348" s="250"/>
      <c r="Z348" s="251"/>
      <c r="AA348" s="250"/>
      <c r="AB348" s="250"/>
      <c r="AC348" s="250"/>
      <c r="AD348" s="251"/>
      <c r="AE348" s="250"/>
      <c r="AF348" s="250"/>
      <c r="AG348" s="250"/>
      <c r="AH348" s="251"/>
      <c r="AI348" s="251"/>
      <c r="AJ348" s="251"/>
      <c r="AK348" s="236"/>
      <c r="AL348" s="253"/>
      <c r="AM348" s="237"/>
      <c r="AN348" s="197"/>
      <c r="AO348" s="277" t="s">
        <v>684</v>
      </c>
      <c r="AP348" s="275" t="s">
        <v>679</v>
      </c>
      <c r="AQ348" s="216"/>
    </row>
    <row r="349" spans="1:43" s="54" customFormat="1" ht="17.25" hidden="1" customHeight="1" thickBot="1">
      <c r="A349" s="85"/>
      <c r="B349" s="715"/>
      <c r="C349" s="221" t="s">
        <v>763</v>
      </c>
      <c r="D349" s="284" t="s">
        <v>68</v>
      </c>
      <c r="E349" s="306"/>
      <c r="F349" s="237"/>
      <c r="G349" s="279" t="s">
        <v>733</v>
      </c>
      <c r="H349" s="237"/>
      <c r="I349" s="279" t="s">
        <v>703</v>
      </c>
      <c r="J349" s="338" t="str">
        <f t="shared" si="21"/>
        <v>AP_SETUP06</v>
      </c>
      <c r="K349" s="237" t="s">
        <v>68</v>
      </c>
      <c r="L349" s="236"/>
      <c r="M349" s="179"/>
      <c r="N349" s="249"/>
      <c r="O349" s="179"/>
      <c r="P349" s="179"/>
      <c r="Q349" s="179"/>
      <c r="R349" s="268"/>
      <c r="S349" s="250"/>
      <c r="T349" s="250"/>
      <c r="U349" s="250"/>
      <c r="V349" s="251"/>
      <c r="W349" s="250"/>
      <c r="X349" s="250"/>
      <c r="Y349" s="250"/>
      <c r="Z349" s="251"/>
      <c r="AA349" s="250"/>
      <c r="AB349" s="250"/>
      <c r="AC349" s="250"/>
      <c r="AD349" s="251"/>
      <c r="AE349" s="250"/>
      <c r="AF349" s="250"/>
      <c r="AG349" s="250"/>
      <c r="AH349" s="251"/>
      <c r="AI349" s="251"/>
      <c r="AJ349" s="251"/>
      <c r="AK349" s="241"/>
      <c r="AL349" s="253"/>
      <c r="AM349" s="237"/>
      <c r="AN349" s="197"/>
      <c r="AO349" s="277" t="s">
        <v>684</v>
      </c>
      <c r="AP349" s="275" t="s">
        <v>679</v>
      </c>
      <c r="AQ349" s="216"/>
    </row>
    <row r="350" spans="1:43" s="54" customFormat="1" ht="17.25" hidden="1" customHeight="1" thickBot="1">
      <c r="A350" s="85"/>
      <c r="B350" s="715"/>
      <c r="C350" s="221" t="s">
        <v>763</v>
      </c>
      <c r="D350" s="284" t="s">
        <v>69</v>
      </c>
      <c r="E350" s="306"/>
      <c r="F350" s="237"/>
      <c r="G350" s="279" t="s">
        <v>730</v>
      </c>
      <c r="H350" s="237"/>
      <c r="I350" s="279" t="s">
        <v>704</v>
      </c>
      <c r="J350" s="338" t="str">
        <f t="shared" ref="J350:J368" si="22" xml:space="preserve"> "AP_" &amp; C350 &amp; E350 &amp; G350 &amp; I350</f>
        <v>AP_SETUP07</v>
      </c>
      <c r="K350" s="237" t="s">
        <v>69</v>
      </c>
      <c r="L350" s="236"/>
      <c r="M350" s="179"/>
      <c r="N350" s="249"/>
      <c r="O350" s="179"/>
      <c r="P350" s="179"/>
      <c r="Q350" s="179"/>
      <c r="R350" s="269"/>
      <c r="S350" s="250"/>
      <c r="T350" s="250"/>
      <c r="U350" s="250"/>
      <c r="V350" s="251"/>
      <c r="W350" s="250"/>
      <c r="X350" s="250"/>
      <c r="Y350" s="250"/>
      <c r="Z350" s="251"/>
      <c r="AA350" s="250"/>
      <c r="AB350" s="250"/>
      <c r="AC350" s="250"/>
      <c r="AD350" s="251"/>
      <c r="AE350" s="250"/>
      <c r="AF350" s="250"/>
      <c r="AG350" s="250"/>
      <c r="AH350" s="251"/>
      <c r="AI350" s="251"/>
      <c r="AJ350" s="251"/>
      <c r="AK350" s="241"/>
      <c r="AL350" s="253"/>
      <c r="AM350" s="237"/>
      <c r="AN350" s="197"/>
      <c r="AO350" s="277" t="s">
        <v>684</v>
      </c>
      <c r="AP350" s="275" t="s">
        <v>679</v>
      </c>
      <c r="AQ350" s="216"/>
    </row>
    <row r="351" spans="1:43" s="54" customFormat="1" ht="17.25" hidden="1" customHeight="1" thickBot="1">
      <c r="A351" s="85"/>
      <c r="B351" s="715"/>
      <c r="C351" s="221" t="s">
        <v>763</v>
      </c>
      <c r="D351" s="284" t="s">
        <v>70</v>
      </c>
      <c r="E351" s="306"/>
      <c r="F351" s="237"/>
      <c r="G351" s="279" t="s">
        <v>730</v>
      </c>
      <c r="H351" s="237"/>
      <c r="I351" s="279" t="s">
        <v>705</v>
      </c>
      <c r="J351" s="338" t="str">
        <f t="shared" si="22"/>
        <v>AP_SETUP08</v>
      </c>
      <c r="K351" s="237" t="s">
        <v>70</v>
      </c>
      <c r="L351" s="236"/>
      <c r="M351" s="179"/>
      <c r="N351" s="249"/>
      <c r="O351" s="179"/>
      <c r="P351" s="179"/>
      <c r="Q351" s="179"/>
      <c r="R351" s="179"/>
      <c r="S351" s="250"/>
      <c r="T351" s="250"/>
      <c r="U351" s="250"/>
      <c r="V351" s="251"/>
      <c r="W351" s="250"/>
      <c r="X351" s="250"/>
      <c r="Y351" s="250"/>
      <c r="Z351" s="251"/>
      <c r="AA351" s="250"/>
      <c r="AB351" s="250"/>
      <c r="AC351" s="250"/>
      <c r="AD351" s="251"/>
      <c r="AE351" s="250"/>
      <c r="AF351" s="250"/>
      <c r="AG351" s="250"/>
      <c r="AH351" s="251"/>
      <c r="AI351" s="251"/>
      <c r="AJ351" s="251"/>
      <c r="AK351" s="236"/>
      <c r="AL351" s="253"/>
      <c r="AM351" s="237"/>
      <c r="AN351" s="197"/>
      <c r="AO351" s="277" t="s">
        <v>684</v>
      </c>
      <c r="AP351" s="275" t="s">
        <v>679</v>
      </c>
      <c r="AQ351" s="216"/>
    </row>
    <row r="352" spans="1:43" s="54" customFormat="1" ht="17.25" hidden="1" customHeight="1" thickBot="1">
      <c r="A352" s="85"/>
      <c r="B352" s="715"/>
      <c r="C352" s="221" t="s">
        <v>763</v>
      </c>
      <c r="D352" s="318" t="s">
        <v>71</v>
      </c>
      <c r="E352" s="303"/>
      <c r="F352" s="205"/>
      <c r="G352" s="304" t="s">
        <v>730</v>
      </c>
      <c r="H352" s="205"/>
      <c r="I352" s="279" t="s">
        <v>706</v>
      </c>
      <c r="J352" s="338" t="str">
        <f t="shared" si="22"/>
        <v>AP_SETUP09</v>
      </c>
      <c r="K352" s="205" t="s">
        <v>71</v>
      </c>
      <c r="L352" s="242"/>
      <c r="M352" s="254"/>
      <c r="N352" s="254"/>
      <c r="O352" s="254"/>
      <c r="P352" s="254"/>
      <c r="Q352" s="254"/>
      <c r="R352" s="254"/>
      <c r="S352" s="270"/>
      <c r="T352" s="270"/>
      <c r="U352" s="270"/>
      <c r="V352" s="271"/>
      <c r="W352" s="270"/>
      <c r="X352" s="270"/>
      <c r="Y352" s="270"/>
      <c r="Z352" s="271"/>
      <c r="AA352" s="270"/>
      <c r="AB352" s="270"/>
      <c r="AC352" s="270"/>
      <c r="AD352" s="271"/>
      <c r="AE352" s="270"/>
      <c r="AF352" s="270"/>
      <c r="AG352" s="270"/>
      <c r="AH352" s="271"/>
      <c r="AI352" s="271"/>
      <c r="AJ352" s="271"/>
      <c r="AK352" s="242"/>
      <c r="AL352" s="272"/>
      <c r="AM352" s="205"/>
      <c r="AN352" s="197"/>
      <c r="AO352" s="277" t="s">
        <v>684</v>
      </c>
      <c r="AP352" s="275" t="s">
        <v>679</v>
      </c>
      <c r="AQ352" s="218"/>
    </row>
    <row r="353" spans="1:43" s="54" customFormat="1" ht="21" customHeight="1" thickBot="1">
      <c r="A353" s="85"/>
      <c r="B353" s="647" t="s">
        <v>711</v>
      </c>
      <c r="C353" s="221" t="s">
        <v>764</v>
      </c>
      <c r="D353" s="649" t="s">
        <v>72</v>
      </c>
      <c r="E353" s="286" t="s">
        <v>714</v>
      </c>
      <c r="F353" s="237" t="s">
        <v>465</v>
      </c>
      <c r="G353" s="279" t="s">
        <v>727</v>
      </c>
      <c r="H353" s="237"/>
      <c r="I353" s="279" t="s">
        <v>696</v>
      </c>
      <c r="J353" s="338" t="str">
        <f t="shared" si="22"/>
        <v>AP_MYP가VW00</v>
      </c>
      <c r="K353" s="237" t="s">
        <v>465</v>
      </c>
      <c r="L353" s="236"/>
      <c r="M353" s="179"/>
      <c r="N353" s="249"/>
      <c r="O353" s="179"/>
      <c r="P353" s="236"/>
      <c r="Q353" s="179"/>
      <c r="R353" s="179"/>
      <c r="S353" s="250"/>
      <c r="T353" s="250"/>
      <c r="U353" s="250"/>
      <c r="V353" s="251"/>
      <c r="W353" s="250"/>
      <c r="X353" s="250"/>
      <c r="Y353" s="250"/>
      <c r="Z353" s="251"/>
      <c r="AA353" s="250"/>
      <c r="AB353" s="250"/>
      <c r="AC353" s="250"/>
      <c r="AD353" s="251"/>
      <c r="AE353" s="250"/>
      <c r="AF353" s="250"/>
      <c r="AG353" s="250"/>
      <c r="AH353" s="251"/>
      <c r="AI353" s="251"/>
      <c r="AJ353" s="252"/>
      <c r="AK353" s="236"/>
      <c r="AL353" s="253"/>
      <c r="AM353" s="237"/>
      <c r="AN353" s="186"/>
      <c r="AO353" s="277" t="s">
        <v>684</v>
      </c>
      <c r="AP353" s="275" t="s">
        <v>679</v>
      </c>
      <c r="AQ353" s="216"/>
    </row>
    <row r="354" spans="1:43" s="54" customFormat="1" ht="15" customHeight="1" thickBot="1">
      <c r="A354" s="85"/>
      <c r="B354" s="648"/>
      <c r="C354" s="221" t="s">
        <v>764</v>
      </c>
      <c r="D354" s="650"/>
      <c r="E354" s="286" t="s">
        <v>714</v>
      </c>
      <c r="F354" s="181" t="s">
        <v>617</v>
      </c>
      <c r="G354" s="280" t="s">
        <v>730</v>
      </c>
      <c r="H354" s="181"/>
      <c r="I354" s="279" t="s">
        <v>700</v>
      </c>
      <c r="J354" s="338" t="str">
        <f t="shared" si="22"/>
        <v>AP_MYP가UP00</v>
      </c>
      <c r="K354" s="181" t="s">
        <v>617</v>
      </c>
      <c r="L354" s="240"/>
      <c r="M354" s="179"/>
      <c r="N354" s="249"/>
      <c r="O354" s="179"/>
      <c r="P354" s="236"/>
      <c r="Q354" s="179"/>
      <c r="R354" s="244"/>
      <c r="S354" s="250"/>
      <c r="T354" s="250"/>
      <c r="U354" s="250"/>
      <c r="V354" s="251"/>
      <c r="W354" s="250"/>
      <c r="X354" s="250"/>
      <c r="Y354" s="250"/>
      <c r="Z354" s="251"/>
      <c r="AA354" s="250"/>
      <c r="AB354" s="250"/>
      <c r="AC354" s="250"/>
      <c r="AD354" s="251"/>
      <c r="AE354" s="250"/>
      <c r="AF354" s="250"/>
      <c r="AG354" s="250"/>
      <c r="AH354" s="251"/>
      <c r="AI354" s="251"/>
      <c r="AJ354" s="252"/>
      <c r="AK354" s="235"/>
      <c r="AL354" s="243"/>
      <c r="AM354" s="258"/>
      <c r="AN354" s="229"/>
      <c r="AO354" s="277" t="s">
        <v>684</v>
      </c>
      <c r="AP354" s="275" t="s">
        <v>679</v>
      </c>
      <c r="AQ354" s="216"/>
    </row>
    <row r="355" spans="1:43" s="54" customFormat="1" ht="15" customHeight="1" thickBot="1">
      <c r="A355" s="85"/>
      <c r="B355" s="648"/>
      <c r="C355" s="221" t="s">
        <v>764</v>
      </c>
      <c r="D355" s="649" t="s">
        <v>747</v>
      </c>
      <c r="E355" s="286" t="s">
        <v>717</v>
      </c>
      <c r="F355" s="647" t="s">
        <v>466</v>
      </c>
      <c r="G355" s="278" t="s">
        <v>723</v>
      </c>
      <c r="H355" s="181"/>
      <c r="I355" s="279" t="s">
        <v>700</v>
      </c>
      <c r="J355" s="338" t="str">
        <f t="shared" si="22"/>
        <v>AP_MYP나LS00</v>
      </c>
      <c r="K355" s="181" t="s">
        <v>466</v>
      </c>
      <c r="L355" s="240"/>
      <c r="M355" s="179"/>
      <c r="N355" s="249"/>
      <c r="O355" s="179"/>
      <c r="P355" s="236"/>
      <c r="Q355" s="179"/>
      <c r="R355" s="244"/>
      <c r="S355" s="250"/>
      <c r="T355" s="250"/>
      <c r="U355" s="250"/>
      <c r="V355" s="251"/>
      <c r="W355" s="250"/>
      <c r="X355" s="250"/>
      <c r="Y355" s="250"/>
      <c r="Z355" s="251"/>
      <c r="AA355" s="250"/>
      <c r="AB355" s="250"/>
      <c r="AC355" s="250"/>
      <c r="AD355" s="251"/>
      <c r="AE355" s="250"/>
      <c r="AF355" s="250"/>
      <c r="AG355" s="250"/>
      <c r="AH355" s="251"/>
      <c r="AI355" s="251"/>
      <c r="AJ355" s="252"/>
      <c r="AK355" s="235"/>
      <c r="AL355" s="243"/>
      <c r="AM355" s="258"/>
      <c r="AN355" s="229"/>
      <c r="AO355" s="277" t="s">
        <v>684</v>
      </c>
      <c r="AP355" s="275" t="s">
        <v>679</v>
      </c>
      <c r="AQ355" s="216"/>
    </row>
    <row r="356" spans="1:43" s="54" customFormat="1" ht="15" customHeight="1" thickBot="1">
      <c r="A356" s="85"/>
      <c r="B356" s="648"/>
      <c r="C356" s="221" t="s">
        <v>764</v>
      </c>
      <c r="D356" s="650"/>
      <c r="E356" s="286" t="s">
        <v>717</v>
      </c>
      <c r="F356" s="652"/>
      <c r="G356" s="278" t="s">
        <v>723</v>
      </c>
      <c r="H356" s="267" t="s">
        <v>467</v>
      </c>
      <c r="I356" s="279" t="s">
        <v>695</v>
      </c>
      <c r="J356" s="338" t="str">
        <f t="shared" si="22"/>
        <v>AP_MYP나LS01</v>
      </c>
      <c r="K356" s="181" t="s">
        <v>467</v>
      </c>
      <c r="L356" s="240"/>
      <c r="M356" s="179"/>
      <c r="N356" s="249"/>
      <c r="O356" s="179"/>
      <c r="P356" s="236"/>
      <c r="Q356" s="179"/>
      <c r="R356" s="244"/>
      <c r="S356" s="250"/>
      <c r="T356" s="250"/>
      <c r="U356" s="250"/>
      <c r="V356" s="251"/>
      <c r="W356" s="250"/>
      <c r="X356" s="250"/>
      <c r="Y356" s="250"/>
      <c r="Z356" s="251"/>
      <c r="AA356" s="250"/>
      <c r="AB356" s="250"/>
      <c r="AC356" s="250"/>
      <c r="AD356" s="251"/>
      <c r="AE356" s="250"/>
      <c r="AF356" s="250"/>
      <c r="AG356" s="250"/>
      <c r="AH356" s="251"/>
      <c r="AI356" s="251"/>
      <c r="AJ356" s="252"/>
      <c r="AK356" s="235"/>
      <c r="AL356" s="243"/>
      <c r="AM356" s="258"/>
      <c r="AN356" s="229"/>
      <c r="AO356" s="277" t="s">
        <v>684</v>
      </c>
      <c r="AP356" s="275" t="s">
        <v>679</v>
      </c>
      <c r="AQ356" s="216"/>
    </row>
    <row r="357" spans="1:43" s="54" customFormat="1" ht="15" customHeight="1" thickBot="1">
      <c r="A357" s="85"/>
      <c r="B357" s="648"/>
      <c r="C357" s="221" t="s">
        <v>764</v>
      </c>
      <c r="D357" s="650"/>
      <c r="E357" s="286" t="s">
        <v>717</v>
      </c>
      <c r="F357" s="181" t="s">
        <v>468</v>
      </c>
      <c r="G357" s="278" t="s">
        <v>767</v>
      </c>
      <c r="H357" s="179"/>
      <c r="I357" s="321" t="s">
        <v>743</v>
      </c>
      <c r="J357" s="338" t="str">
        <f t="shared" si="22"/>
        <v>AP_MYP나IN00</v>
      </c>
      <c r="K357" s="181" t="s">
        <v>468</v>
      </c>
      <c r="L357" s="240"/>
      <c r="M357" s="179"/>
      <c r="N357" s="249"/>
      <c r="O357" s="179"/>
      <c r="P357" s="236"/>
      <c r="Q357" s="179"/>
      <c r="R357" s="244"/>
      <c r="S357" s="250"/>
      <c r="T357" s="250"/>
      <c r="U357" s="250"/>
      <c r="V357" s="251"/>
      <c r="W357" s="250"/>
      <c r="X357" s="250"/>
      <c r="Y357" s="250"/>
      <c r="Z357" s="251"/>
      <c r="AA357" s="250"/>
      <c r="AB357" s="250"/>
      <c r="AC357" s="250"/>
      <c r="AD357" s="251"/>
      <c r="AE357" s="250"/>
      <c r="AF357" s="250"/>
      <c r="AG357" s="250"/>
      <c r="AH357" s="251"/>
      <c r="AI357" s="251"/>
      <c r="AJ357" s="252"/>
      <c r="AK357" s="235"/>
      <c r="AL357" s="243"/>
      <c r="AM357" s="258"/>
      <c r="AN357" s="229"/>
      <c r="AO357" s="277" t="s">
        <v>684</v>
      </c>
      <c r="AP357" s="275" t="s">
        <v>679</v>
      </c>
      <c r="AQ357" s="216"/>
    </row>
    <row r="358" spans="1:43" s="54" customFormat="1" ht="18.75" customHeight="1" thickBot="1">
      <c r="A358" s="85"/>
      <c r="B358" s="648"/>
      <c r="C358" s="221" t="s">
        <v>764</v>
      </c>
      <c r="D358" s="651"/>
      <c r="E358" s="286" t="s">
        <v>717</v>
      </c>
      <c r="F358" s="181" t="s">
        <v>616</v>
      </c>
      <c r="G358" s="280" t="s">
        <v>728</v>
      </c>
      <c r="H358" s="179"/>
      <c r="I358" s="321" t="s">
        <v>700</v>
      </c>
      <c r="J358" s="338" t="str">
        <f t="shared" si="22"/>
        <v>AP_MYP나UP00</v>
      </c>
      <c r="K358" s="181" t="s">
        <v>616</v>
      </c>
      <c r="L358" s="236"/>
      <c r="M358" s="179"/>
      <c r="N358" s="249"/>
      <c r="O358" s="179"/>
      <c r="P358" s="236"/>
      <c r="Q358" s="179"/>
      <c r="R358" s="179"/>
      <c r="S358" s="250"/>
      <c r="T358" s="250"/>
      <c r="U358" s="250"/>
      <c r="V358" s="251"/>
      <c r="W358" s="250"/>
      <c r="X358" s="250"/>
      <c r="Y358" s="250"/>
      <c r="Z358" s="251"/>
      <c r="AA358" s="250"/>
      <c r="AB358" s="250"/>
      <c r="AC358" s="250"/>
      <c r="AD358" s="251"/>
      <c r="AE358" s="250"/>
      <c r="AF358" s="250"/>
      <c r="AG358" s="250"/>
      <c r="AH358" s="251"/>
      <c r="AI358" s="251"/>
      <c r="AJ358" s="252"/>
      <c r="AK358" s="236"/>
      <c r="AL358" s="253"/>
      <c r="AM358" s="237"/>
      <c r="AN358" s="186"/>
      <c r="AO358" s="277" t="s">
        <v>684</v>
      </c>
      <c r="AP358" s="275" t="s">
        <v>679</v>
      </c>
      <c r="AQ358" s="216"/>
    </row>
    <row r="359" spans="1:43" s="54" customFormat="1" ht="18.75" customHeight="1" thickBot="1">
      <c r="A359" s="85"/>
      <c r="B359" s="647" t="s">
        <v>800</v>
      </c>
      <c r="C359" s="221" t="s">
        <v>801</v>
      </c>
      <c r="D359" s="649" t="s">
        <v>805</v>
      </c>
      <c r="E359" s="286" t="s">
        <v>802</v>
      </c>
      <c r="F359" s="267" t="s">
        <v>807</v>
      </c>
      <c r="G359" s="280" t="s">
        <v>812</v>
      </c>
      <c r="H359" s="179"/>
      <c r="I359" s="321" t="s">
        <v>817</v>
      </c>
      <c r="J359" s="338" t="str">
        <f t="shared" si="22"/>
        <v>AP_AMG가LS00</v>
      </c>
      <c r="K359" s="267"/>
      <c r="L359" s="236"/>
      <c r="M359" s="179"/>
      <c r="N359" s="249"/>
      <c r="O359" s="179"/>
      <c r="P359" s="236"/>
      <c r="Q359" s="179"/>
      <c r="R359" s="179"/>
      <c r="S359" s="250"/>
      <c r="T359" s="250"/>
      <c r="U359" s="250"/>
      <c r="V359" s="251"/>
      <c r="W359" s="250"/>
      <c r="X359" s="250"/>
      <c r="Y359" s="250"/>
      <c r="Z359" s="251"/>
      <c r="AA359" s="250"/>
      <c r="AB359" s="250"/>
      <c r="AC359" s="250"/>
      <c r="AD359" s="251"/>
      <c r="AE359" s="250"/>
      <c r="AF359" s="250"/>
      <c r="AG359" s="250"/>
      <c r="AH359" s="251"/>
      <c r="AI359" s="251"/>
      <c r="AJ359" s="252"/>
      <c r="AK359" s="236"/>
      <c r="AL359" s="253"/>
      <c r="AM359" s="237"/>
      <c r="AN359" s="186"/>
      <c r="AO359" s="277" t="s">
        <v>684</v>
      </c>
      <c r="AP359" s="275" t="s">
        <v>902</v>
      </c>
      <c r="AQ359" s="216"/>
    </row>
    <row r="360" spans="1:43" s="54" customFormat="1" ht="18.75" customHeight="1" thickBot="1">
      <c r="A360" s="85"/>
      <c r="B360" s="648"/>
      <c r="C360" s="221" t="s">
        <v>801</v>
      </c>
      <c r="D360" s="650"/>
      <c r="E360" s="286" t="s">
        <v>802</v>
      </c>
      <c r="F360" s="267" t="s">
        <v>808</v>
      </c>
      <c r="G360" s="280" t="s">
        <v>813</v>
      </c>
      <c r="H360" s="179"/>
      <c r="I360" s="321" t="s">
        <v>817</v>
      </c>
      <c r="J360" s="338" t="str">
        <f t="shared" si="22"/>
        <v>AP_AMG가IN00</v>
      </c>
      <c r="K360" s="267"/>
      <c r="L360" s="236"/>
      <c r="M360" s="179"/>
      <c r="N360" s="249"/>
      <c r="O360" s="179"/>
      <c r="P360" s="236"/>
      <c r="Q360" s="179"/>
      <c r="R360" s="179"/>
      <c r="S360" s="250"/>
      <c r="T360" s="250"/>
      <c r="U360" s="250"/>
      <c r="V360" s="251"/>
      <c r="W360" s="250"/>
      <c r="X360" s="250"/>
      <c r="Y360" s="250"/>
      <c r="Z360" s="251"/>
      <c r="AA360" s="250"/>
      <c r="AB360" s="250"/>
      <c r="AC360" s="250"/>
      <c r="AD360" s="251"/>
      <c r="AE360" s="250"/>
      <c r="AF360" s="250"/>
      <c r="AG360" s="250"/>
      <c r="AH360" s="251"/>
      <c r="AI360" s="251"/>
      <c r="AJ360" s="252"/>
      <c r="AK360" s="236"/>
      <c r="AL360" s="253"/>
      <c r="AM360" s="237"/>
      <c r="AN360" s="186"/>
      <c r="AO360" s="277" t="s">
        <v>684</v>
      </c>
      <c r="AP360" s="275" t="s">
        <v>902</v>
      </c>
      <c r="AQ360" s="216"/>
    </row>
    <row r="361" spans="1:43" s="54" customFormat="1" ht="18.75" customHeight="1" thickBot="1">
      <c r="A361" s="85"/>
      <c r="B361" s="648"/>
      <c r="C361" s="221" t="s">
        <v>801</v>
      </c>
      <c r="D361" s="651"/>
      <c r="E361" s="286" t="s">
        <v>803</v>
      </c>
      <c r="F361" s="267" t="s">
        <v>809</v>
      </c>
      <c r="G361" s="280" t="s">
        <v>814</v>
      </c>
      <c r="H361" s="179"/>
      <c r="I361" s="321" t="s">
        <v>817</v>
      </c>
      <c r="J361" s="338" t="str">
        <f t="shared" si="22"/>
        <v>AP_AMG가UP00</v>
      </c>
      <c r="K361" s="267"/>
      <c r="L361" s="236"/>
      <c r="M361" s="179"/>
      <c r="N361" s="249"/>
      <c r="O361" s="179"/>
      <c r="P361" s="236"/>
      <c r="Q361" s="179"/>
      <c r="R361" s="179"/>
      <c r="S361" s="250"/>
      <c r="T361" s="250"/>
      <c r="U361" s="250"/>
      <c r="V361" s="251"/>
      <c r="W361" s="250"/>
      <c r="X361" s="250"/>
      <c r="Y361" s="250"/>
      <c r="Z361" s="251"/>
      <c r="AA361" s="250"/>
      <c r="AB361" s="250"/>
      <c r="AC361" s="250"/>
      <c r="AD361" s="251"/>
      <c r="AE361" s="250"/>
      <c r="AF361" s="250"/>
      <c r="AG361" s="250"/>
      <c r="AH361" s="251"/>
      <c r="AI361" s="251"/>
      <c r="AJ361" s="252"/>
      <c r="AK361" s="236"/>
      <c r="AL361" s="253"/>
      <c r="AM361" s="237"/>
      <c r="AN361" s="186"/>
      <c r="AO361" s="277" t="s">
        <v>684</v>
      </c>
      <c r="AP361" s="275" t="s">
        <v>902</v>
      </c>
      <c r="AQ361" s="216"/>
    </row>
    <row r="362" spans="1:43" s="54" customFormat="1" ht="18.75" customHeight="1" thickBot="1">
      <c r="A362" s="85"/>
      <c r="B362" s="648"/>
      <c r="C362" s="221" t="s">
        <v>801</v>
      </c>
      <c r="D362" s="649" t="s">
        <v>806</v>
      </c>
      <c r="E362" s="286" t="s">
        <v>804</v>
      </c>
      <c r="F362" s="267" t="s">
        <v>810</v>
      </c>
      <c r="G362" s="280" t="s">
        <v>815</v>
      </c>
      <c r="H362" s="179"/>
      <c r="I362" s="321" t="s">
        <v>817</v>
      </c>
      <c r="J362" s="338" t="str">
        <f t="shared" si="22"/>
        <v>AP_AMG나LS00</v>
      </c>
      <c r="K362" s="267"/>
      <c r="L362" s="236"/>
      <c r="M362" s="179"/>
      <c r="N362" s="249"/>
      <c r="O362" s="179"/>
      <c r="P362" s="236"/>
      <c r="Q362" s="179"/>
      <c r="R362" s="179"/>
      <c r="S362" s="250"/>
      <c r="T362" s="250"/>
      <c r="U362" s="250"/>
      <c r="V362" s="251"/>
      <c r="W362" s="250"/>
      <c r="X362" s="250"/>
      <c r="Y362" s="250"/>
      <c r="Z362" s="251"/>
      <c r="AA362" s="250"/>
      <c r="AB362" s="250"/>
      <c r="AC362" s="250"/>
      <c r="AD362" s="251"/>
      <c r="AE362" s="250"/>
      <c r="AF362" s="250"/>
      <c r="AG362" s="250"/>
      <c r="AH362" s="251"/>
      <c r="AI362" s="251"/>
      <c r="AJ362" s="252"/>
      <c r="AK362" s="236"/>
      <c r="AL362" s="253"/>
      <c r="AM362" s="237"/>
      <c r="AN362" s="186"/>
      <c r="AO362" s="277" t="s">
        <v>684</v>
      </c>
      <c r="AP362" s="275" t="s">
        <v>902</v>
      </c>
      <c r="AQ362" s="216"/>
    </row>
    <row r="363" spans="1:43" s="54" customFormat="1" ht="18.75" customHeight="1" thickBot="1">
      <c r="A363" s="85"/>
      <c r="B363" s="648"/>
      <c r="C363" s="221" t="s">
        <v>801</v>
      </c>
      <c r="D363" s="650"/>
      <c r="E363" s="286" t="s">
        <v>804</v>
      </c>
      <c r="F363" s="267" t="s">
        <v>811</v>
      </c>
      <c r="G363" s="280" t="s">
        <v>816</v>
      </c>
      <c r="H363" s="179"/>
      <c r="I363" s="321" t="s">
        <v>818</v>
      </c>
      <c r="J363" s="338" t="str">
        <f t="shared" si="22"/>
        <v>AP_AMG나VW00</v>
      </c>
      <c r="K363" s="267"/>
      <c r="L363" s="236"/>
      <c r="M363" s="179"/>
      <c r="N363" s="249"/>
      <c r="O363" s="179"/>
      <c r="P363" s="236"/>
      <c r="Q363" s="179"/>
      <c r="R363" s="179"/>
      <c r="S363" s="250"/>
      <c r="T363" s="250"/>
      <c r="U363" s="250"/>
      <c r="V363" s="251"/>
      <c r="W363" s="250"/>
      <c r="X363" s="250"/>
      <c r="Y363" s="250"/>
      <c r="Z363" s="251"/>
      <c r="AA363" s="250"/>
      <c r="AB363" s="250"/>
      <c r="AC363" s="250"/>
      <c r="AD363" s="251"/>
      <c r="AE363" s="250"/>
      <c r="AF363" s="250"/>
      <c r="AG363" s="250"/>
      <c r="AH363" s="251"/>
      <c r="AI363" s="251"/>
      <c r="AJ363" s="252"/>
      <c r="AK363" s="236"/>
      <c r="AL363" s="253"/>
      <c r="AM363" s="237"/>
      <c r="AN363" s="186"/>
      <c r="AO363" s="277" t="s">
        <v>684</v>
      </c>
      <c r="AP363" s="275" t="s">
        <v>902</v>
      </c>
      <c r="AQ363" s="216"/>
    </row>
    <row r="364" spans="1:43" s="54" customFormat="1" ht="16.5" customHeight="1" thickBot="1">
      <c r="A364" s="85"/>
      <c r="B364" s="712" t="s">
        <v>712</v>
      </c>
      <c r="C364" s="227" t="s">
        <v>765</v>
      </c>
      <c r="D364" s="318" t="s">
        <v>73</v>
      </c>
      <c r="E364" s="305" t="s">
        <v>714</v>
      </c>
      <c r="F364" s="205"/>
      <c r="G364" s="304" t="s">
        <v>726</v>
      </c>
      <c r="H364" s="205"/>
      <c r="I364" s="279" t="s">
        <v>748</v>
      </c>
      <c r="J364" s="338" t="str">
        <f t="shared" si="22"/>
        <v>AP_ERR가VW00</v>
      </c>
      <c r="K364" s="205" t="s">
        <v>73</v>
      </c>
      <c r="L364" s="242"/>
      <c r="M364" s="254"/>
      <c r="N364" s="254"/>
      <c r="O364" s="254"/>
      <c r="P364" s="242"/>
      <c r="Q364" s="254"/>
      <c r="R364" s="254"/>
      <c r="S364" s="270"/>
      <c r="T364" s="270"/>
      <c r="U364" s="270"/>
      <c r="V364" s="271"/>
      <c r="W364" s="270"/>
      <c r="X364" s="270"/>
      <c r="Y364" s="270"/>
      <c r="Z364" s="271"/>
      <c r="AA364" s="270"/>
      <c r="AB364" s="270"/>
      <c r="AC364" s="270"/>
      <c r="AD364" s="271"/>
      <c r="AE364" s="270"/>
      <c r="AF364" s="270"/>
      <c r="AG364" s="270"/>
      <c r="AH364" s="271"/>
      <c r="AI364" s="271"/>
      <c r="AJ364" s="271"/>
      <c r="AK364" s="274"/>
      <c r="AL364" s="272"/>
      <c r="AM364" s="205"/>
      <c r="AN364" s="201"/>
      <c r="AO364" s="277" t="s">
        <v>684</v>
      </c>
      <c r="AP364" s="275" t="s">
        <v>679</v>
      </c>
      <c r="AQ364" s="176"/>
    </row>
    <row r="365" spans="1:43" ht="17.25" thickBot="1">
      <c r="B365" s="712"/>
      <c r="C365" s="227" t="s">
        <v>765</v>
      </c>
      <c r="D365" s="318" t="s">
        <v>75</v>
      </c>
      <c r="E365" s="305" t="s">
        <v>714</v>
      </c>
      <c r="F365" s="205"/>
      <c r="G365" s="304" t="s">
        <v>726</v>
      </c>
      <c r="H365" s="205"/>
      <c r="I365" s="279" t="s">
        <v>693</v>
      </c>
      <c r="J365" s="338" t="str">
        <f t="shared" si="22"/>
        <v>AP_ERR가VW01</v>
      </c>
      <c r="K365" s="205" t="s">
        <v>75</v>
      </c>
      <c r="L365" s="242"/>
      <c r="M365" s="254"/>
      <c r="N365" s="254"/>
      <c r="O365" s="254"/>
      <c r="P365" s="242"/>
      <c r="Q365" s="254"/>
      <c r="R365" s="254"/>
      <c r="S365" s="270"/>
      <c r="T365" s="270"/>
      <c r="U365" s="270"/>
      <c r="V365" s="271"/>
      <c r="W365" s="270"/>
      <c r="X365" s="270"/>
      <c r="Y365" s="270"/>
      <c r="Z365" s="271"/>
      <c r="AA365" s="270"/>
      <c r="AB365" s="270"/>
      <c r="AC365" s="270"/>
      <c r="AD365" s="271"/>
      <c r="AE365" s="270"/>
      <c r="AF365" s="270"/>
      <c r="AG365" s="270"/>
      <c r="AH365" s="271"/>
      <c r="AI365" s="271"/>
      <c r="AJ365" s="271"/>
      <c r="AK365" s="274"/>
      <c r="AL365" s="272"/>
      <c r="AM365" s="205"/>
      <c r="AN365" s="201"/>
      <c r="AO365" s="277" t="s">
        <v>684</v>
      </c>
      <c r="AP365" s="275" t="s">
        <v>679</v>
      </c>
      <c r="AQ365" s="176"/>
    </row>
    <row r="366" spans="1:43" ht="17.25" thickBot="1">
      <c r="B366" s="712"/>
      <c r="C366" s="227" t="s">
        <v>765</v>
      </c>
      <c r="D366" s="318" t="s">
        <v>76</v>
      </c>
      <c r="E366" s="305" t="s">
        <v>714</v>
      </c>
      <c r="F366" s="205"/>
      <c r="G366" s="304" t="s">
        <v>726</v>
      </c>
      <c r="H366" s="205"/>
      <c r="I366" s="279" t="s">
        <v>698</v>
      </c>
      <c r="J366" s="338" t="str">
        <f t="shared" si="22"/>
        <v>AP_ERR가VW02</v>
      </c>
      <c r="K366" s="205" t="s">
        <v>76</v>
      </c>
      <c r="L366" s="242"/>
      <c r="M366" s="254"/>
      <c r="N366" s="254"/>
      <c r="O366" s="254"/>
      <c r="P366" s="242"/>
      <c r="Q366" s="254"/>
      <c r="R366" s="254"/>
      <c r="S366" s="270"/>
      <c r="T366" s="270"/>
      <c r="U366" s="270"/>
      <c r="V366" s="271"/>
      <c r="W366" s="270"/>
      <c r="X366" s="270"/>
      <c r="Y366" s="270"/>
      <c r="Z366" s="271"/>
      <c r="AA366" s="270"/>
      <c r="AB366" s="270"/>
      <c r="AC366" s="270"/>
      <c r="AD366" s="271"/>
      <c r="AE366" s="270"/>
      <c r="AF366" s="270"/>
      <c r="AG366" s="270"/>
      <c r="AH366" s="271"/>
      <c r="AI366" s="271"/>
      <c r="AJ366" s="271"/>
      <c r="AK366" s="274"/>
      <c r="AL366" s="272"/>
      <c r="AM366" s="205"/>
      <c r="AN366" s="201"/>
      <c r="AO366" s="277" t="s">
        <v>684</v>
      </c>
      <c r="AP366" s="275" t="s">
        <v>679</v>
      </c>
      <c r="AQ366" s="176"/>
    </row>
    <row r="367" spans="1:43" ht="17.25" thickBot="1">
      <c r="B367" s="712"/>
      <c r="C367" s="227" t="s">
        <v>765</v>
      </c>
      <c r="D367" s="318" t="s">
        <v>77</v>
      </c>
      <c r="E367" s="305" t="s">
        <v>714</v>
      </c>
      <c r="F367" s="205"/>
      <c r="G367" s="304" t="s">
        <v>726</v>
      </c>
      <c r="H367" s="205"/>
      <c r="I367" s="279" t="s">
        <v>699</v>
      </c>
      <c r="J367" s="338" t="str">
        <f t="shared" si="22"/>
        <v>AP_ERR가VW03</v>
      </c>
      <c r="K367" s="205" t="s">
        <v>77</v>
      </c>
      <c r="L367" s="242"/>
      <c r="M367" s="254"/>
      <c r="N367" s="254"/>
      <c r="O367" s="254"/>
      <c r="P367" s="242"/>
      <c r="Q367" s="254"/>
      <c r="R367" s="254"/>
      <c r="S367" s="270"/>
      <c r="T367" s="270"/>
      <c r="U367" s="270"/>
      <c r="V367" s="271"/>
      <c r="W367" s="270"/>
      <c r="X367" s="270"/>
      <c r="Y367" s="270"/>
      <c r="Z367" s="271"/>
      <c r="AA367" s="270"/>
      <c r="AB367" s="270"/>
      <c r="AC367" s="270"/>
      <c r="AD367" s="271"/>
      <c r="AE367" s="270"/>
      <c r="AF367" s="270"/>
      <c r="AG367" s="270"/>
      <c r="AH367" s="271"/>
      <c r="AI367" s="271"/>
      <c r="AJ367" s="271"/>
      <c r="AK367" s="274"/>
      <c r="AL367" s="272"/>
      <c r="AM367" s="205"/>
      <c r="AN367" s="201"/>
      <c r="AO367" s="277" t="s">
        <v>684</v>
      </c>
      <c r="AP367" s="275" t="s">
        <v>679</v>
      </c>
      <c r="AQ367" s="176"/>
    </row>
    <row r="368" spans="1:43" ht="17.25" thickBot="1">
      <c r="B368" s="712"/>
      <c r="C368" s="483" t="s">
        <v>765</v>
      </c>
      <c r="D368" s="318" t="s">
        <v>78</v>
      </c>
      <c r="E368" s="304" t="s">
        <v>714</v>
      </c>
      <c r="F368" s="205"/>
      <c r="G368" s="304" t="s">
        <v>726</v>
      </c>
      <c r="H368" s="205"/>
      <c r="I368" s="279" t="s">
        <v>701</v>
      </c>
      <c r="J368" s="338" t="str">
        <f t="shared" si="22"/>
        <v>AP_ERR가VW04</v>
      </c>
      <c r="K368" s="205" t="s">
        <v>78</v>
      </c>
      <c r="L368" s="242"/>
      <c r="M368" s="254"/>
      <c r="N368" s="254"/>
      <c r="O368" s="254"/>
      <c r="P368" s="242"/>
      <c r="Q368" s="254"/>
      <c r="R368" s="254"/>
      <c r="S368" s="270"/>
      <c r="T368" s="270"/>
      <c r="U368" s="270"/>
      <c r="V368" s="271"/>
      <c r="W368" s="270"/>
      <c r="X368" s="270"/>
      <c r="Y368" s="270"/>
      <c r="Z368" s="271"/>
      <c r="AA368" s="270"/>
      <c r="AB368" s="270"/>
      <c r="AC368" s="270"/>
      <c r="AD368" s="271"/>
      <c r="AE368" s="270"/>
      <c r="AF368" s="270"/>
      <c r="AG368" s="270"/>
      <c r="AH368" s="271"/>
      <c r="AI368" s="271"/>
      <c r="AJ368" s="271"/>
      <c r="AK368" s="274"/>
      <c r="AL368" s="272"/>
      <c r="AM368" s="205"/>
      <c r="AN368" s="201"/>
      <c r="AO368" s="277" t="s">
        <v>684</v>
      </c>
      <c r="AP368" s="275" t="s">
        <v>679</v>
      </c>
      <c r="AQ368" s="176"/>
    </row>
    <row r="369" spans="2:43" s="11" customFormat="1" ht="13.5">
      <c r="B369" s="93"/>
      <c r="C369" s="12"/>
      <c r="D369" s="93"/>
      <c r="E369" s="12"/>
      <c r="G369" s="302"/>
      <c r="I369" s="302"/>
      <c r="J369" s="325"/>
      <c r="K369" s="84"/>
      <c r="L369" s="12"/>
      <c r="M369" s="12"/>
      <c r="N369" s="12"/>
      <c r="O369" s="12"/>
      <c r="P369" s="12"/>
      <c r="Q369" s="12"/>
      <c r="R369" s="12"/>
      <c r="S369" s="92"/>
      <c r="T369" s="92"/>
      <c r="U369" s="92"/>
      <c r="V369" s="91"/>
      <c r="W369" s="92"/>
      <c r="X369" s="92"/>
      <c r="Y369" s="92"/>
      <c r="Z369" s="91"/>
      <c r="AA369" s="92"/>
      <c r="AB369" s="92"/>
      <c r="AC369" s="92"/>
      <c r="AD369" s="91"/>
      <c r="AE369" s="92"/>
      <c r="AF369" s="92"/>
      <c r="AG369" s="92"/>
      <c r="AH369" s="91"/>
      <c r="AI369" s="91"/>
      <c r="AJ369" s="91"/>
      <c r="AK369" s="135"/>
      <c r="AL369" s="54"/>
      <c r="AN369" s="54"/>
      <c r="AO369" s="85"/>
      <c r="AP369" s="85"/>
      <c r="AQ369" s="90"/>
    </row>
    <row r="370" spans="2:43" s="11" customFormat="1" ht="14.25" thickBot="1">
      <c r="B370" s="100" t="s">
        <v>79</v>
      </c>
      <c r="C370" s="206"/>
      <c r="D370" s="103" t="s">
        <v>80</v>
      </c>
      <c r="E370" s="287"/>
      <c r="F370" s="101" t="s">
        <v>81</v>
      </c>
      <c r="G370" s="296"/>
      <c r="H370" s="206"/>
      <c r="I370" s="310"/>
      <c r="J370" s="326"/>
      <c r="K370" s="84"/>
      <c r="L370" s="89"/>
      <c r="M370" s="12"/>
      <c r="N370" s="12"/>
      <c r="O370" s="12"/>
      <c r="P370" s="12"/>
      <c r="Q370" s="12"/>
      <c r="R370" s="12"/>
      <c r="S370" s="92"/>
      <c r="T370" s="92"/>
      <c r="U370" s="92"/>
      <c r="V370" s="91"/>
      <c r="W370" s="92"/>
      <c r="X370" s="92"/>
      <c r="Y370" s="92"/>
      <c r="Z370" s="91"/>
      <c r="AA370" s="92"/>
      <c r="AB370" s="92"/>
      <c r="AC370" s="92"/>
      <c r="AD370" s="91"/>
      <c r="AE370" s="92"/>
      <c r="AF370" s="92"/>
      <c r="AG370" s="92"/>
      <c r="AH370" s="91"/>
      <c r="AI370" s="91"/>
      <c r="AJ370" s="91"/>
      <c r="AK370" s="135"/>
      <c r="AL370" s="54"/>
      <c r="AM370" s="27" t="s">
        <v>82</v>
      </c>
      <c r="AN370" s="54"/>
      <c r="AO370" s="85"/>
      <c r="AP370" s="85"/>
      <c r="AQ370" s="90"/>
    </row>
    <row r="371" spans="2:43" s="11" customFormat="1" ht="14.25" thickTop="1">
      <c r="B371" s="79" t="s">
        <v>83</v>
      </c>
      <c r="C371" s="219"/>
      <c r="D371" s="104">
        <f>COUNTIF($R$6:$AH$353,"Use")</f>
        <v>0</v>
      </c>
      <c r="E371" s="220"/>
      <c r="F371" s="41" t="s">
        <v>84</v>
      </c>
      <c r="G371" s="297"/>
      <c r="H371" s="207"/>
      <c r="I371" s="311"/>
      <c r="J371" s="327"/>
      <c r="K371" s="84"/>
      <c r="L371" s="12"/>
      <c r="M371" s="12"/>
      <c r="N371" s="12"/>
      <c r="O371" s="12"/>
      <c r="P371" s="12"/>
      <c r="Q371" s="93"/>
      <c r="R371" s="12"/>
      <c r="S371" s="92"/>
      <c r="T371" s="92"/>
      <c r="U371" s="92"/>
      <c r="V371" s="91"/>
      <c r="W371" s="92"/>
      <c r="X371" s="92"/>
      <c r="Y371" s="92"/>
      <c r="Z371" s="91"/>
      <c r="AA371" s="92"/>
      <c r="AB371" s="92"/>
      <c r="AC371" s="92"/>
      <c r="AD371" s="91"/>
      <c r="AE371" s="92"/>
      <c r="AF371" s="92"/>
      <c r="AG371" s="92"/>
      <c r="AH371" s="91"/>
      <c r="AI371" s="91"/>
      <c r="AJ371" s="91"/>
      <c r="AK371" s="135"/>
      <c r="AL371" s="54"/>
      <c r="AM371" s="30">
        <f>COUNTIF($M$6:$M$353,"Main")</f>
        <v>0</v>
      </c>
      <c r="AN371" s="54"/>
      <c r="AO371" s="85"/>
      <c r="AP371" s="85"/>
      <c r="AQ371" s="90"/>
    </row>
    <row r="372" spans="2:43" s="11" customFormat="1" ht="14.25" customHeight="1">
      <c r="B372" s="80" t="s">
        <v>85</v>
      </c>
      <c r="C372" s="208"/>
      <c r="D372" s="105">
        <f>COUNTIF($R$6:$AH$353,"Unuse")</f>
        <v>0</v>
      </c>
      <c r="E372" s="288"/>
      <c r="F372" s="29" t="s">
        <v>86</v>
      </c>
      <c r="G372" s="298"/>
      <c r="H372" s="208"/>
      <c r="I372" s="311"/>
      <c r="J372" s="327"/>
      <c r="K372" s="84"/>
      <c r="L372" s="12"/>
      <c r="M372" s="12"/>
      <c r="N372" s="12"/>
      <c r="O372" s="12"/>
      <c r="P372" s="12"/>
      <c r="Q372" s="12"/>
      <c r="R372" s="12"/>
      <c r="S372" s="92"/>
      <c r="T372" s="92"/>
      <c r="U372" s="92"/>
      <c r="V372" s="91"/>
      <c r="W372" s="92"/>
      <c r="X372" s="92"/>
      <c r="Y372" s="92"/>
      <c r="Z372" s="91"/>
      <c r="AA372" s="92"/>
      <c r="AB372" s="92"/>
      <c r="AC372" s="92"/>
      <c r="AD372" s="91"/>
      <c r="AE372" s="92"/>
      <c r="AF372" s="92"/>
      <c r="AG372" s="92"/>
      <c r="AH372" s="91"/>
      <c r="AI372" s="91"/>
      <c r="AJ372" s="91"/>
      <c r="AK372" s="135"/>
      <c r="AL372" s="54"/>
      <c r="AM372" s="30">
        <f>COUNTIF($M$6:$M$353,"SubMain")</f>
        <v>0</v>
      </c>
      <c r="AN372" s="54"/>
      <c r="AO372" s="85"/>
      <c r="AP372" s="85"/>
      <c r="AQ372" s="90"/>
    </row>
    <row r="373" spans="2:43" s="11" customFormat="1" ht="14.25" customHeight="1">
      <c r="B373" s="80" t="s">
        <v>87</v>
      </c>
      <c r="C373" s="208"/>
      <c r="D373" s="105">
        <f>COUNTIF($R$6:$R$353,"Delete")</f>
        <v>0</v>
      </c>
      <c r="E373" s="289"/>
      <c r="F373" s="28" t="s">
        <v>88</v>
      </c>
      <c r="G373" s="297"/>
      <c r="H373" s="207"/>
      <c r="I373" s="311"/>
      <c r="J373" s="327"/>
      <c r="K373" s="84"/>
      <c r="L373" s="12"/>
      <c r="M373" s="12"/>
      <c r="N373" s="12"/>
      <c r="O373" s="12"/>
      <c r="P373" s="12"/>
      <c r="Q373" s="12"/>
      <c r="R373" s="12"/>
      <c r="S373" s="92"/>
      <c r="T373" s="92"/>
      <c r="U373" s="92"/>
      <c r="V373" s="91"/>
      <c r="W373" s="92"/>
      <c r="X373" s="92"/>
      <c r="Y373" s="92"/>
      <c r="Z373" s="91"/>
      <c r="AA373" s="92"/>
      <c r="AB373" s="92"/>
      <c r="AC373" s="92"/>
      <c r="AD373" s="91"/>
      <c r="AE373" s="92"/>
      <c r="AF373" s="92"/>
      <c r="AG373" s="92"/>
      <c r="AH373" s="91"/>
      <c r="AI373" s="91"/>
      <c r="AJ373" s="91"/>
      <c r="AK373" s="135"/>
      <c r="AL373" s="54"/>
      <c r="AM373" s="30">
        <f>COUNTIF($M$6:$M$353,"Dev")</f>
        <v>0</v>
      </c>
      <c r="AN373" s="54"/>
      <c r="AO373" s="85"/>
      <c r="AP373" s="85"/>
      <c r="AQ373" s="90"/>
    </row>
    <row r="374" spans="2:43" s="11" customFormat="1" ht="14.25" customHeight="1">
      <c r="B374" s="80" t="s">
        <v>89</v>
      </c>
      <c r="C374" s="208"/>
      <c r="D374" s="105">
        <f>COUNTIF($R$6:$R$353,"Insert")</f>
        <v>0</v>
      </c>
      <c r="E374" s="288"/>
      <c r="F374" s="29" t="s">
        <v>90</v>
      </c>
      <c r="G374" s="298"/>
      <c r="H374" s="208"/>
      <c r="I374" s="311"/>
      <c r="J374" s="327"/>
      <c r="K374" s="84"/>
      <c r="L374" s="12"/>
      <c r="M374" s="12"/>
      <c r="N374" s="12"/>
      <c r="O374" s="12"/>
      <c r="P374" s="12"/>
      <c r="Q374" s="12"/>
      <c r="R374" s="12"/>
      <c r="S374" s="92"/>
      <c r="T374" s="92"/>
      <c r="U374" s="92"/>
      <c r="V374" s="91"/>
      <c r="W374" s="92"/>
      <c r="X374" s="92"/>
      <c r="Y374" s="92"/>
      <c r="Z374" s="91"/>
      <c r="AA374" s="92"/>
      <c r="AB374" s="92"/>
      <c r="AC374" s="92"/>
      <c r="AD374" s="91"/>
      <c r="AE374" s="92"/>
      <c r="AF374" s="92"/>
      <c r="AG374" s="92"/>
      <c r="AH374" s="91"/>
      <c r="AI374" s="91"/>
      <c r="AJ374" s="91"/>
      <c r="AK374" s="135"/>
      <c r="AL374" s="54"/>
      <c r="AM374" s="30">
        <f>COUNTIF($M$6:$M$353,"Html")</f>
        <v>0</v>
      </c>
      <c r="AN374" s="54"/>
      <c r="AO374" s="85"/>
      <c r="AP374" s="85"/>
      <c r="AQ374" s="90"/>
    </row>
    <row r="375" spans="2:43" s="11" customFormat="1" ht="14.25" customHeight="1">
      <c r="B375" s="80" t="s">
        <v>91</v>
      </c>
      <c r="C375" s="208"/>
      <c r="D375" s="105">
        <f>COUNTIF($R$6:$R$353,"Change")</f>
        <v>0</v>
      </c>
      <c r="E375" s="288"/>
      <c r="F375" s="29" t="s">
        <v>92</v>
      </c>
      <c r="G375" s="298"/>
      <c r="H375" s="208"/>
      <c r="I375" s="311"/>
      <c r="J375" s="327"/>
      <c r="K375" s="84"/>
      <c r="L375" s="12"/>
      <c r="M375" s="12"/>
      <c r="N375" s="12"/>
      <c r="O375" s="12"/>
      <c r="P375" s="12"/>
      <c r="Q375" s="12"/>
      <c r="R375" s="12"/>
      <c r="S375" s="92"/>
      <c r="T375" s="92"/>
      <c r="U375" s="92"/>
      <c r="V375" s="91"/>
      <c r="W375" s="92"/>
      <c r="X375" s="92"/>
      <c r="Y375" s="92"/>
      <c r="Z375" s="91"/>
      <c r="AA375" s="92"/>
      <c r="AB375" s="92"/>
      <c r="AC375" s="92"/>
      <c r="AD375" s="91"/>
      <c r="AE375" s="92"/>
      <c r="AF375" s="92"/>
      <c r="AG375" s="92"/>
      <c r="AH375" s="91"/>
      <c r="AI375" s="91"/>
      <c r="AJ375" s="91"/>
      <c r="AK375" s="135"/>
      <c r="AM375" s="30">
        <f>COUNTIF($M$6:$M$353,"Popup")</f>
        <v>0</v>
      </c>
      <c r="AO375" s="12"/>
      <c r="AP375" s="12"/>
      <c r="AQ375" s="90"/>
    </row>
    <row r="376" spans="2:43" s="11" customFormat="1" ht="14.25" customHeight="1">
      <c r="B376" s="80" t="s">
        <v>93</v>
      </c>
      <c r="C376" s="208"/>
      <c r="D376" s="105"/>
      <c r="E376" s="288"/>
      <c r="F376" s="29" t="s">
        <v>94</v>
      </c>
      <c r="G376" s="298"/>
      <c r="H376" s="208"/>
      <c r="I376" s="311"/>
      <c r="J376" s="327"/>
      <c r="K376" s="84"/>
      <c r="L376" s="12"/>
      <c r="M376" s="12"/>
      <c r="N376" s="12"/>
      <c r="O376" s="12"/>
      <c r="P376" s="12"/>
      <c r="Q376" s="12"/>
      <c r="R376" s="12"/>
      <c r="S376" s="92"/>
      <c r="T376" s="92"/>
      <c r="U376" s="92"/>
      <c r="V376" s="91"/>
      <c r="W376" s="92"/>
      <c r="X376" s="92"/>
      <c r="Y376" s="92"/>
      <c r="Z376" s="91"/>
      <c r="AA376" s="92"/>
      <c r="AB376" s="92"/>
      <c r="AC376" s="92"/>
      <c r="AD376" s="91"/>
      <c r="AE376" s="92"/>
      <c r="AF376" s="92"/>
      <c r="AG376" s="92"/>
      <c r="AH376" s="91"/>
      <c r="AI376" s="91"/>
      <c r="AJ376" s="91"/>
      <c r="AK376" s="135"/>
      <c r="AM376" s="30">
        <f>COUNTIF($M$6:$M$353,"Popup_Dev")</f>
        <v>0</v>
      </c>
      <c r="AO376" s="12"/>
      <c r="AP376" s="12"/>
      <c r="AQ376" s="90"/>
    </row>
    <row r="377" spans="2:43" s="11" customFormat="1" ht="14.25" customHeight="1">
      <c r="B377" s="81"/>
      <c r="C377" s="209"/>
      <c r="D377" s="106"/>
      <c r="E377" s="290"/>
      <c r="F377" s="29" t="s">
        <v>95</v>
      </c>
      <c r="G377" s="298"/>
      <c r="H377" s="208"/>
      <c r="I377" s="311"/>
      <c r="J377" s="327"/>
      <c r="K377" s="84"/>
      <c r="L377" s="12"/>
      <c r="M377" s="12"/>
      <c r="N377" s="12"/>
      <c r="O377" s="12"/>
      <c r="P377" s="12"/>
      <c r="Q377" s="12"/>
      <c r="R377" s="12"/>
      <c r="S377" s="92"/>
      <c r="T377" s="92"/>
      <c r="U377" s="92"/>
      <c r="V377" s="91"/>
      <c r="W377" s="92"/>
      <c r="X377" s="92"/>
      <c r="Y377" s="92"/>
      <c r="Z377" s="91"/>
      <c r="AA377" s="92"/>
      <c r="AB377" s="92"/>
      <c r="AC377" s="92"/>
      <c r="AD377" s="91"/>
      <c r="AE377" s="92"/>
      <c r="AF377" s="92"/>
      <c r="AG377" s="92"/>
      <c r="AH377" s="91"/>
      <c r="AI377" s="91"/>
      <c r="AJ377" s="91"/>
      <c r="AK377" s="135"/>
      <c r="AM377" s="30">
        <f>COUNTIF($M$6:$M$353,"BBS")</f>
        <v>0</v>
      </c>
      <c r="AO377" s="12"/>
      <c r="AP377" s="12"/>
      <c r="AQ377" s="90"/>
    </row>
    <row r="378" spans="2:43" s="11" customFormat="1" ht="14.25" customHeight="1">
      <c r="B378" s="81"/>
      <c r="C378" s="209"/>
      <c r="D378" s="106"/>
      <c r="E378" s="290"/>
      <c r="F378" s="29" t="s">
        <v>96</v>
      </c>
      <c r="G378" s="298"/>
      <c r="H378" s="208"/>
      <c r="I378" s="311"/>
      <c r="J378" s="327"/>
      <c r="K378" s="84"/>
      <c r="L378" s="12"/>
      <c r="M378" s="12"/>
      <c r="N378" s="12"/>
      <c r="O378" s="12"/>
      <c r="P378" s="12"/>
      <c r="Q378" s="12"/>
      <c r="R378" s="12"/>
      <c r="S378" s="92"/>
      <c r="T378" s="92"/>
      <c r="U378" s="92"/>
      <c r="V378" s="91"/>
      <c r="W378" s="92"/>
      <c r="X378" s="92"/>
      <c r="Y378" s="92"/>
      <c r="Z378" s="91"/>
      <c r="AA378" s="92"/>
      <c r="AB378" s="92"/>
      <c r="AC378" s="92"/>
      <c r="AD378" s="91"/>
      <c r="AE378" s="92"/>
      <c r="AF378" s="92"/>
      <c r="AG378" s="92"/>
      <c r="AH378" s="91"/>
      <c r="AI378" s="91"/>
      <c r="AJ378" s="91"/>
      <c r="AK378" s="135"/>
      <c r="AM378" s="30">
        <f>COUNTIF($M$6:$M$353,"Native")</f>
        <v>0</v>
      </c>
      <c r="AO378" s="12"/>
      <c r="AP378" s="12"/>
      <c r="AQ378" s="90"/>
    </row>
    <row r="379" spans="2:43" s="11" customFormat="1" ht="14.25" customHeight="1">
      <c r="B379" s="80"/>
      <c r="C379" s="208"/>
      <c r="D379" s="105"/>
      <c r="E379" s="288"/>
      <c r="F379" s="29" t="s">
        <v>97</v>
      </c>
      <c r="G379" s="298"/>
      <c r="H379" s="208"/>
      <c r="I379" s="311"/>
      <c r="J379" s="327"/>
      <c r="K379" s="84"/>
      <c r="L379" s="12"/>
      <c r="M379" s="12"/>
      <c r="N379" s="12"/>
      <c r="O379" s="12"/>
      <c r="P379" s="12"/>
      <c r="Q379" s="12"/>
      <c r="R379" s="12"/>
      <c r="S379" s="92"/>
      <c r="T379" s="92"/>
      <c r="U379" s="92"/>
      <c r="V379" s="91"/>
      <c r="W379" s="92"/>
      <c r="X379" s="92"/>
      <c r="Y379" s="92"/>
      <c r="Z379" s="91"/>
      <c r="AA379" s="92"/>
      <c r="AB379" s="92"/>
      <c r="AC379" s="92"/>
      <c r="AD379" s="91"/>
      <c r="AE379" s="92"/>
      <c r="AF379" s="92"/>
      <c r="AG379" s="92"/>
      <c r="AH379" s="91"/>
      <c r="AI379" s="91"/>
      <c r="AJ379" s="91"/>
      <c r="AK379" s="135"/>
      <c r="AM379" s="30">
        <f>COUNTIF($M$6:$M$353,"Solution")</f>
        <v>0</v>
      </c>
      <c r="AO379" s="12"/>
      <c r="AP379" s="12"/>
      <c r="AQ379" s="90"/>
    </row>
    <row r="380" spans="2:43" s="11" customFormat="1" ht="14.25" customHeight="1">
      <c r="B380" s="80"/>
      <c r="C380" s="208"/>
      <c r="D380" s="105"/>
      <c r="E380" s="288"/>
      <c r="F380" s="29" t="s">
        <v>98</v>
      </c>
      <c r="G380" s="298"/>
      <c r="H380" s="208"/>
      <c r="I380" s="311"/>
      <c r="J380" s="327"/>
      <c r="K380" s="84"/>
      <c r="L380" s="12"/>
      <c r="M380" s="12"/>
      <c r="N380" s="12"/>
      <c r="O380" s="12"/>
      <c r="P380" s="12"/>
      <c r="Q380" s="12"/>
      <c r="R380" s="12"/>
      <c r="S380" s="92"/>
      <c r="T380" s="92"/>
      <c r="U380" s="92"/>
      <c r="V380" s="91"/>
      <c r="W380" s="92"/>
      <c r="X380" s="92"/>
      <c r="Y380" s="92"/>
      <c r="Z380" s="91"/>
      <c r="AA380" s="92"/>
      <c r="AB380" s="92"/>
      <c r="AC380" s="92"/>
      <c r="AD380" s="91"/>
      <c r="AE380" s="92"/>
      <c r="AF380" s="92"/>
      <c r="AG380" s="92"/>
      <c r="AH380" s="91"/>
      <c r="AI380" s="91"/>
      <c r="AJ380" s="91"/>
      <c r="AK380" s="135"/>
      <c r="AM380" s="30">
        <f>COUNTIF($M$6:$M$353,"Agree")</f>
        <v>0</v>
      </c>
      <c r="AO380" s="12"/>
      <c r="AP380" s="12"/>
      <c r="AQ380" s="90"/>
    </row>
    <row r="381" spans="2:43" s="11" customFormat="1" ht="14.25" customHeight="1">
      <c r="B381" s="80"/>
      <c r="C381" s="208"/>
      <c r="D381" s="105"/>
      <c r="E381" s="288"/>
      <c r="F381" s="29" t="s">
        <v>23</v>
      </c>
      <c r="G381" s="298"/>
      <c r="H381" s="208"/>
      <c r="I381" s="311"/>
      <c r="J381" s="327"/>
      <c r="K381" s="84"/>
      <c r="L381" s="12"/>
      <c r="M381" s="12"/>
      <c r="N381" s="12"/>
      <c r="O381" s="12"/>
      <c r="P381" s="12"/>
      <c r="Q381" s="12"/>
      <c r="R381" s="12"/>
      <c r="S381" s="92"/>
      <c r="T381" s="92"/>
      <c r="U381" s="92"/>
      <c r="V381" s="91"/>
      <c r="W381" s="92"/>
      <c r="X381" s="92"/>
      <c r="Y381" s="92"/>
      <c r="Z381" s="91"/>
      <c r="AA381" s="92"/>
      <c r="AB381" s="92"/>
      <c r="AC381" s="92"/>
      <c r="AD381" s="91"/>
      <c r="AE381" s="92"/>
      <c r="AF381" s="92"/>
      <c r="AG381" s="92"/>
      <c r="AH381" s="91"/>
      <c r="AI381" s="91"/>
      <c r="AJ381" s="91"/>
      <c r="AK381" s="135"/>
      <c r="AM381" s="30">
        <f>COUNTIF($M$6:$M$353,"공통")</f>
        <v>0</v>
      </c>
      <c r="AO381" s="12"/>
      <c r="AP381" s="12"/>
      <c r="AQ381" s="90"/>
    </row>
    <row r="382" spans="2:43" s="11" customFormat="1" ht="14.25" customHeight="1">
      <c r="B382" s="80"/>
      <c r="C382" s="208"/>
      <c r="D382" s="105"/>
      <c r="E382" s="288"/>
      <c r="F382" s="29" t="s">
        <v>99</v>
      </c>
      <c r="G382" s="298"/>
      <c r="H382" s="208"/>
      <c r="I382" s="311"/>
      <c r="J382" s="327"/>
      <c r="K382" s="84"/>
      <c r="L382" s="12"/>
      <c r="M382" s="12"/>
      <c r="N382" s="12"/>
      <c r="O382" s="12"/>
      <c r="P382" s="12"/>
      <c r="Q382" s="12"/>
      <c r="R382" s="12"/>
      <c r="S382" s="92"/>
      <c r="T382" s="92"/>
      <c r="U382" s="92"/>
      <c r="V382" s="91"/>
      <c r="W382" s="92"/>
      <c r="X382" s="92"/>
      <c r="Y382" s="92"/>
      <c r="Z382" s="91"/>
      <c r="AA382" s="92"/>
      <c r="AB382" s="92"/>
      <c r="AC382" s="92"/>
      <c r="AD382" s="91"/>
      <c r="AE382" s="92"/>
      <c r="AF382" s="92"/>
      <c r="AG382" s="92"/>
      <c r="AH382" s="91"/>
      <c r="AI382" s="91"/>
      <c r="AJ382" s="91"/>
      <c r="AK382" s="135"/>
      <c r="AM382" s="30">
        <f>COUNTIF($M$6:$M$353,"Pagelink")</f>
        <v>0</v>
      </c>
      <c r="AO382" s="12"/>
      <c r="AP382" s="12"/>
      <c r="AQ382" s="90"/>
    </row>
    <row r="383" spans="2:43" s="11" customFormat="1" ht="14.25" customHeight="1">
      <c r="B383" s="81"/>
      <c r="C383" s="209"/>
      <c r="D383" s="106"/>
      <c r="E383" s="290"/>
      <c r="F383" s="29" t="s">
        <v>100</v>
      </c>
      <c r="G383" s="298"/>
      <c r="H383" s="208"/>
      <c r="I383" s="311"/>
      <c r="J383" s="327"/>
      <c r="K383" s="84"/>
      <c r="L383" s="12"/>
      <c r="M383" s="12"/>
      <c r="N383" s="12"/>
      <c r="O383" s="12"/>
      <c r="P383" s="12"/>
      <c r="Q383" s="12"/>
      <c r="R383" s="12"/>
      <c r="S383" s="92"/>
      <c r="T383" s="92"/>
      <c r="U383" s="92"/>
      <c r="V383" s="91"/>
      <c r="W383" s="92"/>
      <c r="X383" s="92"/>
      <c r="Y383" s="92"/>
      <c r="Z383" s="91"/>
      <c r="AA383" s="92"/>
      <c r="AB383" s="92"/>
      <c r="AC383" s="92"/>
      <c r="AD383" s="91"/>
      <c r="AE383" s="92"/>
      <c r="AF383" s="92"/>
      <c r="AG383" s="92"/>
      <c r="AH383" s="91"/>
      <c r="AI383" s="91"/>
      <c r="AJ383" s="91"/>
      <c r="AK383" s="135"/>
      <c r="AM383" s="30">
        <f>COUNTIF($M$6:$M$353,"Sitelink")</f>
        <v>0</v>
      </c>
      <c r="AO383" s="12"/>
      <c r="AP383" s="12"/>
      <c r="AQ383" s="90"/>
    </row>
    <row r="384" spans="2:43" s="11" customFormat="1" ht="14.25" customHeight="1">
      <c r="B384" s="81"/>
      <c r="C384" s="209"/>
      <c r="D384" s="106"/>
      <c r="E384" s="290"/>
      <c r="F384" s="29" t="s">
        <v>101</v>
      </c>
      <c r="G384" s="298"/>
      <c r="H384" s="208"/>
      <c r="I384" s="311"/>
      <c r="J384" s="327"/>
      <c r="K384" s="84"/>
      <c r="L384" s="12"/>
      <c r="M384" s="12"/>
      <c r="N384" s="12"/>
      <c r="O384" s="12"/>
      <c r="P384" s="12"/>
      <c r="Q384" s="12"/>
      <c r="R384" s="12"/>
      <c r="S384" s="92"/>
      <c r="T384" s="92"/>
      <c r="U384" s="92"/>
      <c r="V384" s="91"/>
      <c r="W384" s="92"/>
      <c r="X384" s="92"/>
      <c r="Y384" s="92"/>
      <c r="Z384" s="91"/>
      <c r="AA384" s="92"/>
      <c r="AB384" s="92"/>
      <c r="AC384" s="92"/>
      <c r="AD384" s="91"/>
      <c r="AE384" s="92"/>
      <c r="AF384" s="92"/>
      <c r="AG384" s="92"/>
      <c r="AH384" s="91"/>
      <c r="AI384" s="91"/>
      <c r="AJ384" s="91"/>
      <c r="AK384" s="135"/>
      <c r="AM384" s="30">
        <f>COUNTIF($M$6:$M$353,"Button")</f>
        <v>0</v>
      </c>
      <c r="AO384" s="12"/>
      <c r="AP384" s="12"/>
      <c r="AQ384" s="90"/>
    </row>
    <row r="385" spans="2:43" s="11" customFormat="1" ht="14.25" customHeight="1">
      <c r="B385" s="81"/>
      <c r="C385" s="209"/>
      <c r="D385" s="106"/>
      <c r="E385" s="290"/>
      <c r="F385" s="35" t="s">
        <v>102</v>
      </c>
      <c r="G385" s="299"/>
      <c r="H385" s="209"/>
      <c r="I385" s="311"/>
      <c r="J385" s="327"/>
      <c r="K385" s="84"/>
      <c r="L385" s="12"/>
      <c r="M385" s="12"/>
      <c r="N385" s="12"/>
      <c r="O385" s="12"/>
      <c r="P385" s="12"/>
      <c r="Q385" s="12"/>
      <c r="R385" s="12"/>
      <c r="S385" s="92"/>
      <c r="T385" s="92"/>
      <c r="U385" s="92"/>
      <c r="V385" s="91"/>
      <c r="W385" s="92"/>
      <c r="X385" s="92"/>
      <c r="Y385" s="92"/>
      <c r="Z385" s="91"/>
      <c r="AA385" s="92"/>
      <c r="AB385" s="92"/>
      <c r="AC385" s="92"/>
      <c r="AD385" s="91"/>
      <c r="AE385" s="92"/>
      <c r="AF385" s="92"/>
      <c r="AG385" s="92"/>
      <c r="AH385" s="91"/>
      <c r="AI385" s="91"/>
      <c r="AJ385" s="91"/>
      <c r="AK385" s="135"/>
      <c r="AM385" s="30">
        <f>COUNTIF($M$6:$M$353,"Banner")</f>
        <v>0</v>
      </c>
      <c r="AO385" s="12"/>
      <c r="AP385" s="12"/>
      <c r="AQ385" s="90"/>
    </row>
    <row r="386" spans="2:43" s="11" customFormat="1" ht="14.25" customHeight="1">
      <c r="B386" s="81"/>
      <c r="C386" s="209"/>
      <c r="D386" s="106"/>
      <c r="E386" s="290"/>
      <c r="F386" s="35" t="s">
        <v>103</v>
      </c>
      <c r="G386" s="299"/>
      <c r="H386" s="209"/>
      <c r="I386" s="311"/>
      <c r="J386" s="327"/>
      <c r="K386" s="84"/>
      <c r="L386" s="12"/>
      <c r="M386" s="12"/>
      <c r="N386" s="12"/>
      <c r="O386" s="12"/>
      <c r="P386" s="12"/>
      <c r="Q386" s="12"/>
      <c r="R386" s="12"/>
      <c r="S386" s="92"/>
      <c r="T386" s="92"/>
      <c r="U386" s="92"/>
      <c r="V386" s="91"/>
      <c r="W386" s="92"/>
      <c r="X386" s="92"/>
      <c r="Y386" s="92"/>
      <c r="Z386" s="91"/>
      <c r="AA386" s="92"/>
      <c r="AB386" s="92"/>
      <c r="AC386" s="92"/>
      <c r="AD386" s="91"/>
      <c r="AE386" s="92"/>
      <c r="AF386" s="92"/>
      <c r="AG386" s="92"/>
      <c r="AH386" s="91"/>
      <c r="AI386" s="91"/>
      <c r="AJ386" s="91"/>
      <c r="AK386" s="135"/>
      <c r="AM386" s="86">
        <f>COUNTIF($M$6:$M$353,"Tab")</f>
        <v>0</v>
      </c>
      <c r="AO386" s="12"/>
      <c r="AP386" s="12"/>
      <c r="AQ386" s="90"/>
    </row>
    <row r="387" spans="2:43" s="11" customFormat="1" ht="14.25" customHeight="1">
      <c r="B387" s="81"/>
      <c r="C387" s="209"/>
      <c r="D387" s="106"/>
      <c r="E387" s="290"/>
      <c r="F387" s="35" t="s">
        <v>104</v>
      </c>
      <c r="G387" s="299"/>
      <c r="H387" s="209"/>
      <c r="I387" s="311"/>
      <c r="J387" s="327"/>
      <c r="K387" s="84"/>
      <c r="L387" s="12"/>
      <c r="M387" s="12"/>
      <c r="N387" s="12"/>
      <c r="O387" s="12"/>
      <c r="P387" s="12"/>
      <c r="Q387" s="12"/>
      <c r="R387" s="12"/>
      <c r="S387" s="92"/>
      <c r="T387" s="92"/>
      <c r="U387" s="92"/>
      <c r="V387" s="91"/>
      <c r="W387" s="92"/>
      <c r="X387" s="92"/>
      <c r="Y387" s="92"/>
      <c r="Z387" s="91"/>
      <c r="AA387" s="92"/>
      <c r="AB387" s="92"/>
      <c r="AC387" s="92"/>
      <c r="AD387" s="91"/>
      <c r="AE387" s="92"/>
      <c r="AF387" s="92"/>
      <c r="AG387" s="92"/>
      <c r="AH387" s="91"/>
      <c r="AI387" s="91"/>
      <c r="AJ387" s="91"/>
      <c r="AK387" s="135"/>
      <c r="AM387" s="86">
        <f>COUNTIF($M$6:$M$353,"동영상")</f>
        <v>0</v>
      </c>
      <c r="AO387" s="12"/>
      <c r="AP387" s="12"/>
      <c r="AQ387" s="90"/>
    </row>
    <row r="388" spans="2:43" s="11" customFormat="1" ht="14.25" customHeight="1" thickBot="1">
      <c r="B388" s="82"/>
      <c r="C388" s="210"/>
      <c r="D388" s="107"/>
      <c r="E388" s="291"/>
      <c r="F388" s="31" t="s">
        <v>105</v>
      </c>
      <c r="G388" s="300"/>
      <c r="H388" s="210"/>
      <c r="I388" s="311"/>
      <c r="J388" s="327"/>
      <c r="K388" s="84"/>
      <c r="L388" s="12"/>
      <c r="M388" s="12"/>
      <c r="N388" s="12"/>
      <c r="O388" s="12"/>
      <c r="P388" s="12"/>
      <c r="Q388" s="12"/>
      <c r="R388" s="12"/>
      <c r="S388" s="92"/>
      <c r="T388" s="92"/>
      <c r="U388" s="92"/>
      <c r="V388" s="91"/>
      <c r="W388" s="92"/>
      <c r="X388" s="92"/>
      <c r="Y388" s="92"/>
      <c r="Z388" s="91"/>
      <c r="AA388" s="92"/>
      <c r="AB388" s="92"/>
      <c r="AC388" s="92"/>
      <c r="AD388" s="91"/>
      <c r="AE388" s="92"/>
      <c r="AF388" s="92"/>
      <c r="AG388" s="92"/>
      <c r="AH388" s="91"/>
      <c r="AI388" s="91"/>
      <c r="AJ388" s="91"/>
      <c r="AK388" s="135"/>
      <c r="AM388" s="32">
        <f>COUNTIF($M$6:$M$353,"Flash")</f>
        <v>0</v>
      </c>
      <c r="AO388" s="12"/>
      <c r="AP388" s="12"/>
      <c r="AQ388" s="90"/>
    </row>
    <row r="389" spans="2:43" s="11" customFormat="1" ht="14.25" customHeight="1" thickTop="1">
      <c r="B389" s="83"/>
      <c r="C389" s="292"/>
      <c r="D389" s="108"/>
      <c r="E389" s="292"/>
      <c r="F389" s="102" t="s">
        <v>106</v>
      </c>
      <c r="G389" s="301"/>
      <c r="H389" s="211"/>
      <c r="I389" s="310"/>
      <c r="J389" s="328"/>
      <c r="K389" s="84"/>
      <c r="L389" s="12"/>
      <c r="M389" s="12"/>
      <c r="N389" s="12"/>
      <c r="O389" s="12"/>
      <c r="P389" s="12"/>
      <c r="Q389" s="12"/>
      <c r="R389" s="12"/>
      <c r="S389" s="92"/>
      <c r="T389" s="92"/>
      <c r="U389" s="92"/>
      <c r="V389" s="91"/>
      <c r="W389" s="92"/>
      <c r="X389" s="92"/>
      <c r="Y389" s="92"/>
      <c r="Z389" s="91"/>
      <c r="AA389" s="92"/>
      <c r="AB389" s="92"/>
      <c r="AC389" s="92"/>
      <c r="AD389" s="91"/>
      <c r="AE389" s="92"/>
      <c r="AF389" s="92"/>
      <c r="AG389" s="92"/>
      <c r="AH389" s="91"/>
      <c r="AI389" s="91"/>
      <c r="AJ389" s="91"/>
      <c r="AK389" s="135"/>
      <c r="AM389" s="99">
        <f>SUM(AM371:AM388)-(AM379+AM380+AM381+AM382+AM383+AM384+AM385+AM387+AM388)</f>
        <v>0</v>
      </c>
      <c r="AO389" s="12"/>
      <c r="AP389" s="12"/>
      <c r="AQ389" s="90"/>
    </row>
    <row r="390" spans="2:43" s="11" customFormat="1" ht="14.25" customHeight="1">
      <c r="B390" s="93"/>
      <c r="C390" s="12"/>
      <c r="D390" s="93"/>
      <c r="E390" s="12"/>
      <c r="F390" s="12" t="s">
        <v>107</v>
      </c>
      <c r="G390" s="302"/>
      <c r="H390" s="12"/>
      <c r="I390" s="302"/>
      <c r="J390" s="325"/>
      <c r="K390" s="84"/>
      <c r="L390" s="12"/>
      <c r="M390" s="12"/>
      <c r="N390" s="12"/>
      <c r="O390" s="12"/>
      <c r="P390" s="12"/>
      <c r="Q390" s="12"/>
      <c r="R390" s="12"/>
      <c r="S390" s="92"/>
      <c r="T390" s="92"/>
      <c r="U390" s="92"/>
      <c r="V390" s="91"/>
      <c r="W390" s="92"/>
      <c r="X390" s="92"/>
      <c r="Y390" s="92"/>
      <c r="Z390" s="91"/>
      <c r="AA390" s="92"/>
      <c r="AB390" s="92"/>
      <c r="AC390" s="92"/>
      <c r="AD390" s="91"/>
      <c r="AE390" s="92"/>
      <c r="AF390" s="92"/>
      <c r="AG390" s="92"/>
      <c r="AH390" s="91"/>
      <c r="AI390" s="91"/>
      <c r="AJ390" s="91"/>
      <c r="AK390" s="135"/>
      <c r="AM390" s="12">
        <f>AM371+AM372+AM373+AM374+AM376</f>
        <v>0</v>
      </c>
      <c r="AO390" s="12"/>
      <c r="AP390" s="12"/>
      <c r="AQ390" s="90"/>
    </row>
    <row r="391" spans="2:43" s="11" customFormat="1" ht="13.5">
      <c r="B391" s="93"/>
      <c r="C391" s="12"/>
      <c r="D391" s="93"/>
      <c r="E391" s="12"/>
      <c r="G391" s="302"/>
      <c r="I391" s="302"/>
      <c r="J391" s="325"/>
      <c r="K391" s="84"/>
      <c r="L391" s="12"/>
      <c r="M391" s="12"/>
      <c r="N391" s="12"/>
      <c r="O391" s="12"/>
      <c r="P391" s="12"/>
      <c r="Q391" s="12"/>
      <c r="R391" s="12"/>
      <c r="S391" s="92"/>
      <c r="T391" s="92"/>
      <c r="U391" s="92"/>
      <c r="V391" s="91"/>
      <c r="W391" s="92"/>
      <c r="X391" s="92"/>
      <c r="Y391" s="92"/>
      <c r="Z391" s="91"/>
      <c r="AA391" s="92"/>
      <c r="AB391" s="92"/>
      <c r="AC391" s="92"/>
      <c r="AD391" s="91"/>
      <c r="AE391" s="92"/>
      <c r="AF391" s="92"/>
      <c r="AG391" s="92"/>
      <c r="AH391" s="91"/>
      <c r="AI391" s="91"/>
      <c r="AJ391" s="91"/>
      <c r="AK391" s="135"/>
      <c r="AO391" s="12"/>
      <c r="AP391" s="12"/>
      <c r="AQ391" s="90"/>
    </row>
    <row r="392" spans="2:43" s="11" customFormat="1" ht="13.5">
      <c r="B392" s="87" t="s">
        <v>108</v>
      </c>
      <c r="C392" s="293"/>
      <c r="D392" s="87"/>
      <c r="E392" s="293"/>
      <c r="F392" s="88"/>
      <c r="G392" s="314"/>
      <c r="H392" s="88"/>
      <c r="I392" s="314"/>
      <c r="J392" s="325"/>
      <c r="K392" s="84"/>
      <c r="L392" s="12"/>
      <c r="M392" s="12"/>
      <c r="N392" s="12"/>
      <c r="O392" s="12"/>
      <c r="P392" s="12"/>
      <c r="Q392" s="12"/>
      <c r="R392" s="12"/>
      <c r="S392" s="92"/>
      <c r="T392" s="92"/>
      <c r="U392" s="92"/>
      <c r="V392" s="91"/>
      <c r="W392" s="92"/>
      <c r="X392" s="92"/>
      <c r="Y392" s="92"/>
      <c r="Z392" s="91"/>
      <c r="AA392" s="92"/>
      <c r="AB392" s="92"/>
      <c r="AC392" s="92"/>
      <c r="AD392" s="91"/>
      <c r="AE392" s="92"/>
      <c r="AF392" s="92"/>
      <c r="AG392" s="92"/>
      <c r="AH392" s="91"/>
      <c r="AI392" s="91"/>
      <c r="AJ392" s="91"/>
      <c r="AK392" s="135"/>
      <c r="AO392" s="12"/>
      <c r="AP392" s="12"/>
      <c r="AQ392" s="90"/>
    </row>
  </sheetData>
  <autoFilter ref="A4:AQ368">
    <filterColumn colId="18" showButton="0"/>
    <filterColumn colId="19" showButton="0"/>
    <filterColumn colId="20" showButton="0"/>
    <filterColumn colId="22" showButton="0"/>
    <filterColumn colId="23" showButton="0"/>
    <filterColumn colId="24" showButton="0"/>
    <filterColumn colId="26" showButton="0"/>
    <filterColumn colId="27" showButton="0"/>
    <filterColumn colId="28" showButton="0"/>
    <filterColumn colId="30" showButton="0"/>
    <filterColumn colId="31" showButton="0"/>
    <filterColumn colId="32" showButton="0"/>
  </autoFilter>
  <mergeCells count="145">
    <mergeCell ref="F295:F296"/>
    <mergeCell ref="F297:F298"/>
    <mergeCell ref="F299:F300"/>
    <mergeCell ref="D288:D293"/>
    <mergeCell ref="F289:F290"/>
    <mergeCell ref="F282:F286"/>
    <mergeCell ref="D275:D286"/>
    <mergeCell ref="D305:D308"/>
    <mergeCell ref="AQ186:AQ192"/>
    <mergeCell ref="AQ193:AQ196"/>
    <mergeCell ref="AQ197:AQ212"/>
    <mergeCell ref="F187:F190"/>
    <mergeCell ref="D186:D192"/>
    <mergeCell ref="F214:F219"/>
    <mergeCell ref="B213:B252"/>
    <mergeCell ref="D243:D245"/>
    <mergeCell ref="F251:F252"/>
    <mergeCell ref="F249:F250"/>
    <mergeCell ref="F247:F248"/>
    <mergeCell ref="D246:D252"/>
    <mergeCell ref="AQ243:AQ245"/>
    <mergeCell ref="AQ246:AQ252"/>
    <mergeCell ref="D213:D220"/>
    <mergeCell ref="AQ213:AQ220"/>
    <mergeCell ref="F222:F226"/>
    <mergeCell ref="F227:F231"/>
    <mergeCell ref="F241:F242"/>
    <mergeCell ref="F232:F235"/>
    <mergeCell ref="D236:D242"/>
    <mergeCell ref="F237:F238"/>
    <mergeCell ref="B2:H2"/>
    <mergeCell ref="B4:B5"/>
    <mergeCell ref="D4:D5"/>
    <mergeCell ref="F4:F5"/>
    <mergeCell ref="B167:B185"/>
    <mergeCell ref="AK4:AK5"/>
    <mergeCell ref="Q4:Q5"/>
    <mergeCell ref="R4:R5"/>
    <mergeCell ref="P4:P5"/>
    <mergeCell ref="AI4:AI5"/>
    <mergeCell ref="AA4:AD4"/>
    <mergeCell ref="AE4:AH4"/>
    <mergeCell ref="O4:O5"/>
    <mergeCell ref="K4:K5"/>
    <mergeCell ref="L4:L5"/>
    <mergeCell ref="M4:M5"/>
    <mergeCell ref="N4:N5"/>
    <mergeCell ref="D64:D73"/>
    <mergeCell ref="B97:B122"/>
    <mergeCell ref="D12:D28"/>
    <mergeCell ref="D29:D48"/>
    <mergeCell ref="F106:F120"/>
    <mergeCell ref="D176:D185"/>
    <mergeCell ref="F168:F172"/>
    <mergeCell ref="B364:B368"/>
    <mergeCell ref="AJ4:AJ5"/>
    <mergeCell ref="S4:V4"/>
    <mergeCell ref="W4:Z4"/>
    <mergeCell ref="D167:D175"/>
    <mergeCell ref="B64:B73"/>
    <mergeCell ref="D74:D85"/>
    <mergeCell ref="B186:B212"/>
    <mergeCell ref="B275:B287"/>
    <mergeCell ref="B314:B327"/>
    <mergeCell ref="B253:B259"/>
    <mergeCell ref="B353:B358"/>
    <mergeCell ref="B344:B352"/>
    <mergeCell ref="D193:D196"/>
    <mergeCell ref="D221:D235"/>
    <mergeCell ref="B260:B274"/>
    <mergeCell ref="D260:D264"/>
    <mergeCell ref="D265:D269"/>
    <mergeCell ref="F177:F182"/>
    <mergeCell ref="D97:D122"/>
    <mergeCell ref="F198:F202"/>
    <mergeCell ref="D197:D212"/>
    <mergeCell ref="B301:B313"/>
    <mergeCell ref="D353:D354"/>
    <mergeCell ref="AP4:AP5"/>
    <mergeCell ref="D148:D166"/>
    <mergeCell ref="D142:D147"/>
    <mergeCell ref="D132:D141"/>
    <mergeCell ref="AQ314:AQ322"/>
    <mergeCell ref="D328:D333"/>
    <mergeCell ref="F314:F318"/>
    <mergeCell ref="F319:F322"/>
    <mergeCell ref="D314:D322"/>
    <mergeCell ref="AQ260:AQ264"/>
    <mergeCell ref="AQ265:AQ269"/>
    <mergeCell ref="AQ270:AQ274"/>
    <mergeCell ref="AQ236:AQ242"/>
    <mergeCell ref="AQ221:AQ235"/>
    <mergeCell ref="D309:D313"/>
    <mergeCell ref="AQ301:AQ304"/>
    <mergeCell ref="AQ305:AQ308"/>
    <mergeCell ref="AQ309:AQ313"/>
    <mergeCell ref="AQ275:AQ286"/>
    <mergeCell ref="AQ288:AQ293"/>
    <mergeCell ref="AQ294:AQ300"/>
    <mergeCell ref="D301:D304"/>
    <mergeCell ref="AQ4:AQ5"/>
    <mergeCell ref="AL4:AL5"/>
    <mergeCell ref="AO4:AO5"/>
    <mergeCell ref="AN4:AN5"/>
    <mergeCell ref="B6:B10"/>
    <mergeCell ref="H4:H5"/>
    <mergeCell ref="AM4:AM5"/>
    <mergeCell ref="J4:J5"/>
    <mergeCell ref="D123:D131"/>
    <mergeCell ref="AN123:AN131"/>
    <mergeCell ref="F160:F161"/>
    <mergeCell ref="F145:F146"/>
    <mergeCell ref="D94:D96"/>
    <mergeCell ref="B74:B96"/>
    <mergeCell ref="D86:D92"/>
    <mergeCell ref="F98:F99"/>
    <mergeCell ref="F81:F83"/>
    <mergeCell ref="F124:F125"/>
    <mergeCell ref="B123:B166"/>
    <mergeCell ref="F162:F163"/>
    <mergeCell ref="D55:D62"/>
    <mergeCell ref="F173:F174"/>
    <mergeCell ref="B359:B363"/>
    <mergeCell ref="D359:D361"/>
    <mergeCell ref="D362:D363"/>
    <mergeCell ref="B12:B63"/>
    <mergeCell ref="D355:D358"/>
    <mergeCell ref="F355:F356"/>
    <mergeCell ref="F203:F207"/>
    <mergeCell ref="F208:F212"/>
    <mergeCell ref="F276:F278"/>
    <mergeCell ref="F239:F240"/>
    <mergeCell ref="D270:D274"/>
    <mergeCell ref="F266:F267"/>
    <mergeCell ref="F261:F262"/>
    <mergeCell ref="F271:F272"/>
    <mergeCell ref="D294:D300"/>
    <mergeCell ref="B334:B343"/>
    <mergeCell ref="D342:D343"/>
    <mergeCell ref="D334:D337"/>
    <mergeCell ref="D338:D341"/>
    <mergeCell ref="F164:F165"/>
    <mergeCell ref="F183:F184"/>
    <mergeCell ref="B328:B333"/>
    <mergeCell ref="B288:B300"/>
  </mergeCells>
  <phoneticPr fontId="1" type="noConversion"/>
  <conditionalFormatting sqref="M141:M145 M185:M252 M64:M98 M114 M116:M120 M147:M164 M122 M132:M139 M166:M183">
    <cfRule type="containsText" dxfId="401" priority="1068" operator="containsText" text="공통">
      <formula>NOT(ISERROR(SEARCH("공통",M64)))</formula>
    </cfRule>
    <cfRule type="cellIs" dxfId="400" priority="1069" operator="equal">
      <formula>#REF!</formula>
    </cfRule>
    <cfRule type="cellIs" dxfId="399" priority="1071" operator="equal">
      <formula>#REF!</formula>
    </cfRule>
  </conditionalFormatting>
  <conditionalFormatting sqref="M142:M145 M185:M349 M6:M17 M114 M116:M120 M63:M98 M147:M164 M122 M19:M48 M54 M56:M58 M132:M139 M166:M183">
    <cfRule type="cellIs" dxfId="398" priority="2734" operator="equal">
      <formula>#REF!</formula>
    </cfRule>
  </conditionalFormatting>
  <conditionalFormatting sqref="M141:M145 M185:M352 M6:M17 M114 M116:M120 M63:M98 M147:M164 M122 M19:M48 M54 M56:M58 M132:M139 M166:M183">
    <cfRule type="cellIs" dxfId="397" priority="1060" operator="equal">
      <formula>#REF!</formula>
    </cfRule>
  </conditionalFormatting>
  <conditionalFormatting sqref="M141:M145 M358:M368 M185:M353 M6:M17 M114 M116:M120 M63:M98 M147:M164 M122 M19:M48 M54 M56:M58 M132:M139 M166:M183">
    <cfRule type="containsText" dxfId="396" priority="2274" operator="containsText" text="공통">
      <formula>NOT(ISERROR(SEARCH("공통",M6)))</formula>
    </cfRule>
  </conditionalFormatting>
  <conditionalFormatting sqref="M141:M145 M166 M64:M98 M114 M116:M120 M147:M164 M122 M132:M139">
    <cfRule type="containsText" dxfId="395" priority="1059" operator="containsText" text="공통">
      <formula>NOT(ISERROR(SEARCH("공통",M64)))</formula>
    </cfRule>
    <cfRule type="cellIs" dxfId="394" priority="1062" operator="equal">
      <formula>#REF!</formula>
    </cfRule>
  </conditionalFormatting>
  <conditionalFormatting sqref="M260:M274">
    <cfRule type="cellIs" dxfId="393" priority="2080" operator="equal">
      <formula>#REF!</formula>
    </cfRule>
  </conditionalFormatting>
  <conditionalFormatting sqref="M350">
    <cfRule type="cellIs" dxfId="392" priority="1733" operator="equal">
      <formula>#REF!</formula>
    </cfRule>
  </conditionalFormatting>
  <conditionalFormatting sqref="M351:M353 M358:M368">
    <cfRule type="cellIs" dxfId="391" priority="1353" operator="equal">
      <formula>#REF!</formula>
    </cfRule>
    <cfRule type="cellIs" dxfId="390" priority="1354" operator="equal">
      <formula>#REF!</formula>
    </cfRule>
  </conditionalFormatting>
  <conditionalFormatting sqref="R141:R145 R358:R368 R185:R353 R6:R17 R114 R116:R120 R63:R98 R147:R164 R122 R19:R48 R54 R56:R58 R132:R139 R166:R183">
    <cfRule type="cellIs" dxfId="389" priority="1070" operator="equal">
      <formula>#REF!</formula>
    </cfRule>
  </conditionalFormatting>
  <conditionalFormatting sqref="R260:AJ274 R141:AJ145 R185:AJ252 R334:AJ350 R6:AJ17 R114:AJ114 R116:AJ120 R63:AJ98 R147:AJ164 R122:AJ122 R19:AJ48 R54:AJ54 R56:AJ58 R132:AJ139 R166:AJ183">
    <cfRule type="cellIs" dxfId="388" priority="1081" operator="equal">
      <formula>#REF!</formula>
    </cfRule>
    <cfRule type="cellIs" dxfId="387" priority="1082" operator="equal">
      <formula>#REF!</formula>
    </cfRule>
    <cfRule type="cellIs" dxfId="386" priority="1083" operator="equal">
      <formula>#REF!</formula>
    </cfRule>
    <cfRule type="cellIs" dxfId="385" priority="1084" operator="equal">
      <formula>#REF!</formula>
    </cfRule>
  </conditionalFormatting>
  <conditionalFormatting sqref="R260:AJ274 R186:AI252 R141:AJ145 R185:AJ226 R358:AJ368 R334:AJ353 R6:AJ17 R114:AJ114 R116:AJ120 R63:AJ98 R147:AJ164 R122:AJ122 R19:AJ48 R54:AJ54 R56:AJ58 R132:AJ139 R166:AJ183">
    <cfRule type="cellIs" priority="1085" operator="equal">
      <formula>#REF!</formula>
    </cfRule>
  </conditionalFormatting>
  <conditionalFormatting sqref="R351:R353 R358:R363">
    <cfRule type="cellIs" dxfId="384" priority="1216" operator="equal">
      <formula>#REF!</formula>
    </cfRule>
  </conditionalFormatting>
  <conditionalFormatting sqref="R141:R145 R166 R64:R98 R114 R116:R120 R147:R164 R122 R132:R139">
    <cfRule type="cellIs" dxfId="383" priority="1020" operator="equal">
      <formula>#REF!</formula>
    </cfRule>
    <cfRule type="cellIs" dxfId="382" priority="1021" operator="equal">
      <formula>#REF!</formula>
    </cfRule>
  </conditionalFormatting>
  <conditionalFormatting sqref="R141:R145 R185:R350 R64:R98 R114 R116:R120 R147:R164 R122 R132:R139 R166:R183">
    <cfRule type="cellIs" dxfId="381" priority="949" operator="equal">
      <formula>#REF!</formula>
    </cfRule>
    <cfRule type="cellIs" dxfId="380" priority="950" operator="equal">
      <formula>#REF!</formula>
    </cfRule>
  </conditionalFormatting>
  <conditionalFormatting sqref="R186:AI226 AI358:AI364 AI253:AI353">
    <cfRule type="cellIs" dxfId="379" priority="2430" operator="equal">
      <formula>#REF!</formula>
    </cfRule>
    <cfRule type="cellIs" dxfId="378" priority="2431" operator="equal">
      <formula>#REF!</formula>
    </cfRule>
    <cfRule type="cellIs" dxfId="377" priority="2432" operator="equal">
      <formula>#REF!</formula>
    </cfRule>
  </conditionalFormatting>
  <conditionalFormatting sqref="S253:AJ259 R352:AJ353 R358:AJ363">
    <cfRule type="cellIs" dxfId="376" priority="2780" operator="equal">
      <formula>#REF!</formula>
    </cfRule>
    <cfRule type="cellIs" dxfId="375" priority="2781" operator="equal">
      <formula>#REF!</formula>
    </cfRule>
    <cfRule type="cellIs" dxfId="374" priority="2782" operator="equal">
      <formula>#REF!</formula>
    </cfRule>
    <cfRule type="cellIs" dxfId="373" priority="2783" operator="equal">
      <formula>#REF!</formula>
    </cfRule>
  </conditionalFormatting>
  <conditionalFormatting sqref="S253:AJ259">
    <cfRule type="cellIs" priority="2784" operator="equal">
      <formula>#REF!</formula>
    </cfRule>
  </conditionalFormatting>
  <conditionalFormatting sqref="R253:R259 R186:R226">
    <cfRule type="cellIs" dxfId="372" priority="824" operator="equal">
      <formula>#REF!</formula>
    </cfRule>
    <cfRule type="cellIs" dxfId="371" priority="825" operator="equal">
      <formula>#REF!</formula>
    </cfRule>
    <cfRule type="cellIs" dxfId="370" priority="826" operator="equal">
      <formula>#REF!</formula>
    </cfRule>
    <cfRule type="cellIs" dxfId="369" priority="827" operator="equal">
      <formula>#REF!</formula>
    </cfRule>
  </conditionalFormatting>
  <conditionalFormatting sqref="R253:R259">
    <cfRule type="cellIs" priority="829" operator="equal">
      <formula>#REF!</formula>
    </cfRule>
  </conditionalFormatting>
  <conditionalFormatting sqref="R349">
    <cfRule type="cellIs" dxfId="368" priority="1163" operator="equal">
      <formula>#REF!</formula>
    </cfRule>
    <cfRule type="cellIs" dxfId="367" priority="1164" operator="equal">
      <formula>#REF!</formula>
    </cfRule>
    <cfRule type="cellIs" dxfId="366" priority="1165" operator="equal">
      <formula>#REF!</formula>
    </cfRule>
    <cfRule type="cellIs" dxfId="365" priority="1166" operator="equal">
      <formula>#REF!</formula>
    </cfRule>
  </conditionalFormatting>
  <conditionalFormatting sqref="R349:R350">
    <cfRule type="cellIs" priority="947" operator="equal">
      <formula>#REF!</formula>
    </cfRule>
  </conditionalFormatting>
  <conditionalFormatting sqref="R350">
    <cfRule type="cellIs" dxfId="364" priority="1157" operator="equal">
      <formula>#REF!</formula>
    </cfRule>
    <cfRule type="cellIs" dxfId="363" priority="1158" operator="equal">
      <formula>#REF!</formula>
    </cfRule>
    <cfRule type="cellIs" dxfId="362" priority="1159" operator="equal">
      <formula>#REF!</formula>
    </cfRule>
  </conditionalFormatting>
  <conditionalFormatting sqref="R364:AH368 AJ364:AJ368">
    <cfRule type="cellIs" dxfId="361" priority="1362" operator="equal">
      <formula>#REF!</formula>
    </cfRule>
    <cfRule type="cellIs" dxfId="360" priority="1363" operator="equal">
      <formula>#REF!</formula>
    </cfRule>
    <cfRule type="cellIs" dxfId="359" priority="1364" operator="equal">
      <formula>#REF!</formula>
    </cfRule>
    <cfRule type="cellIs" dxfId="358" priority="1365" operator="equal">
      <formula>#REF!</formula>
    </cfRule>
  </conditionalFormatting>
  <conditionalFormatting sqref="R275:AJ333">
    <cfRule type="cellIs" dxfId="357" priority="979" operator="equal">
      <formula>#REF!</formula>
    </cfRule>
    <cfRule type="cellIs" dxfId="356" priority="980" operator="equal">
      <formula>#REF!</formula>
    </cfRule>
    <cfRule type="cellIs" dxfId="355" priority="981" operator="equal">
      <formula>#REF!</formula>
    </cfRule>
    <cfRule type="cellIs" dxfId="354" priority="982" operator="equal">
      <formula>#REF!</formula>
    </cfRule>
    <cfRule type="cellIs" priority="983" operator="equal">
      <formula>#REF!</formula>
    </cfRule>
  </conditionalFormatting>
  <conditionalFormatting sqref="R351:AJ351">
    <cfRule type="cellIs" dxfId="353" priority="1356" operator="equal">
      <formula>#REF!</formula>
    </cfRule>
    <cfRule type="cellIs" dxfId="352" priority="1357" operator="equal">
      <formula>#REF!</formula>
    </cfRule>
    <cfRule type="cellIs" dxfId="351" priority="1358" operator="equal">
      <formula>#REF!</formula>
    </cfRule>
  </conditionalFormatting>
  <conditionalFormatting sqref="R227:AJ252">
    <cfRule type="cellIs" priority="1123" operator="equal">
      <formula>#REF!</formula>
    </cfRule>
  </conditionalFormatting>
  <conditionalFormatting sqref="AI364">
    <cfRule type="cellIs" dxfId="350" priority="1329" operator="equal">
      <formula>#REF!</formula>
    </cfRule>
  </conditionalFormatting>
  <conditionalFormatting sqref="AI365:AI368">
    <cfRule type="cellIs" dxfId="349" priority="1306" operator="equal">
      <formula>#REF!</formula>
    </cfRule>
    <cfRule type="cellIs" dxfId="348" priority="1307" operator="equal">
      <formula>#REF!</formula>
    </cfRule>
    <cfRule type="cellIs" dxfId="347" priority="1308" operator="equal">
      <formula>#REF!</formula>
    </cfRule>
  </conditionalFormatting>
  <conditionalFormatting sqref="M141">
    <cfRule type="cellIs" dxfId="346" priority="568" operator="equal">
      <formula>#REF!</formula>
    </cfRule>
  </conditionalFormatting>
  <conditionalFormatting sqref="M141">
    <cfRule type="cellIs" dxfId="345" priority="579" operator="equal">
      <formula>#REF!</formula>
    </cfRule>
  </conditionalFormatting>
  <conditionalFormatting sqref="M141">
    <cfRule type="cellIs" dxfId="344" priority="580" operator="equal">
      <formula>#REF!</formula>
    </cfRule>
  </conditionalFormatting>
  <conditionalFormatting sqref="M354:M357">
    <cfRule type="containsText" dxfId="343" priority="403" operator="containsText" text="공통">
      <formula>NOT(ISERROR(SEARCH("공통",M354)))</formula>
    </cfRule>
    <cfRule type="cellIs" dxfId="342" priority="404" operator="equal">
      <formula>#REF!</formula>
    </cfRule>
    <cfRule type="cellIs" dxfId="341" priority="406" operator="equal">
      <formula>#REF!</formula>
    </cfRule>
  </conditionalFormatting>
  <conditionalFormatting sqref="M354:M357">
    <cfRule type="cellIs" dxfId="340" priority="413" operator="equal">
      <formula>#REF!</formula>
    </cfRule>
  </conditionalFormatting>
  <conditionalFormatting sqref="M354:M357">
    <cfRule type="cellIs" dxfId="339" priority="401" operator="equal">
      <formula>#REF!</formula>
    </cfRule>
  </conditionalFormatting>
  <conditionalFormatting sqref="M354:M357">
    <cfRule type="containsText" dxfId="338" priority="412" operator="containsText" text="공통">
      <formula>NOT(ISERROR(SEARCH("공통",M354)))</formula>
    </cfRule>
  </conditionalFormatting>
  <conditionalFormatting sqref="M354:M357">
    <cfRule type="containsText" dxfId="337" priority="400" operator="containsText" text="공통">
      <formula>NOT(ISERROR(SEARCH("공통",M354)))</formula>
    </cfRule>
    <cfRule type="cellIs" dxfId="336" priority="402" operator="equal">
      <formula>#REF!</formula>
    </cfRule>
  </conditionalFormatting>
  <conditionalFormatting sqref="R354:R357">
    <cfRule type="cellIs" dxfId="335" priority="405" operator="equal">
      <formula>#REF!</formula>
    </cfRule>
  </conditionalFormatting>
  <conditionalFormatting sqref="R354:AJ357">
    <cfRule type="cellIs" dxfId="334" priority="407" operator="equal">
      <formula>#REF!</formula>
    </cfRule>
    <cfRule type="cellIs" dxfId="333" priority="408" operator="equal">
      <formula>#REF!</formula>
    </cfRule>
    <cfRule type="cellIs" dxfId="332" priority="409" operator="equal">
      <formula>#REF!</formula>
    </cfRule>
    <cfRule type="cellIs" dxfId="331" priority="410" operator="equal">
      <formula>#REF!</formula>
    </cfRule>
  </conditionalFormatting>
  <conditionalFormatting sqref="R354:AJ357">
    <cfRule type="cellIs" priority="411" operator="equal">
      <formula>#REF!</formula>
    </cfRule>
  </conditionalFormatting>
  <conditionalFormatting sqref="R354:R357">
    <cfRule type="cellIs" dxfId="330" priority="398" operator="equal">
      <formula>#REF!</formula>
    </cfRule>
    <cfRule type="cellIs" dxfId="329" priority="399" operator="equal">
      <formula>#REF!</formula>
    </cfRule>
  </conditionalFormatting>
  <conditionalFormatting sqref="R354:R357">
    <cfRule type="cellIs" dxfId="328" priority="396" operator="equal">
      <formula>#REF!</formula>
    </cfRule>
    <cfRule type="cellIs" dxfId="327" priority="397" operator="equal">
      <formula>#REF!</formula>
    </cfRule>
  </conditionalFormatting>
  <conditionalFormatting sqref="M140">
    <cfRule type="containsText" dxfId="326" priority="377" operator="containsText" text="공통">
      <formula>NOT(ISERROR(SEARCH("공통",M140)))</formula>
    </cfRule>
    <cfRule type="cellIs" dxfId="325" priority="378" operator="equal">
      <formula>#REF!</formula>
    </cfRule>
    <cfRule type="cellIs" dxfId="324" priority="380" operator="equal">
      <formula>#REF!</formula>
    </cfRule>
  </conditionalFormatting>
  <conditionalFormatting sqref="M140">
    <cfRule type="cellIs" dxfId="323" priority="375" operator="equal">
      <formula>#REF!</formula>
    </cfRule>
  </conditionalFormatting>
  <conditionalFormatting sqref="M140">
    <cfRule type="containsText" dxfId="322" priority="386" operator="containsText" text="공통">
      <formula>NOT(ISERROR(SEARCH("공통",M140)))</formula>
    </cfRule>
  </conditionalFormatting>
  <conditionalFormatting sqref="M140">
    <cfRule type="containsText" dxfId="321" priority="374" operator="containsText" text="공통">
      <formula>NOT(ISERROR(SEARCH("공통",M140)))</formula>
    </cfRule>
    <cfRule type="cellIs" dxfId="320" priority="376" operator="equal">
      <formula>#REF!</formula>
    </cfRule>
  </conditionalFormatting>
  <conditionalFormatting sqref="R140">
    <cfRule type="cellIs" dxfId="319" priority="379" operator="equal">
      <formula>#REF!</formula>
    </cfRule>
  </conditionalFormatting>
  <conditionalFormatting sqref="R140:AJ140">
    <cfRule type="cellIs" dxfId="318" priority="381" operator="equal">
      <formula>#REF!</formula>
    </cfRule>
    <cfRule type="cellIs" dxfId="317" priority="382" operator="equal">
      <formula>#REF!</formula>
    </cfRule>
    <cfRule type="cellIs" dxfId="316" priority="383" operator="equal">
      <formula>#REF!</formula>
    </cfRule>
    <cfRule type="cellIs" dxfId="315" priority="384" operator="equal">
      <formula>#REF!</formula>
    </cfRule>
  </conditionalFormatting>
  <conditionalFormatting sqref="R140:AJ140">
    <cfRule type="cellIs" priority="385" operator="equal">
      <formula>#REF!</formula>
    </cfRule>
  </conditionalFormatting>
  <conditionalFormatting sqref="R140">
    <cfRule type="cellIs" dxfId="314" priority="372" operator="equal">
      <formula>#REF!</formula>
    </cfRule>
    <cfRule type="cellIs" dxfId="313" priority="373" operator="equal">
      <formula>#REF!</formula>
    </cfRule>
  </conditionalFormatting>
  <conditionalFormatting sqref="R140">
    <cfRule type="cellIs" dxfId="312" priority="370" operator="equal">
      <formula>#REF!</formula>
    </cfRule>
    <cfRule type="cellIs" dxfId="311" priority="371" operator="equal">
      <formula>#REF!</formula>
    </cfRule>
  </conditionalFormatting>
  <conditionalFormatting sqref="M140">
    <cfRule type="cellIs" dxfId="310" priority="367" operator="equal">
      <formula>#REF!</formula>
    </cfRule>
  </conditionalFormatting>
  <conditionalFormatting sqref="M140">
    <cfRule type="cellIs" dxfId="309" priority="368" operator="equal">
      <formula>#REF!</formula>
    </cfRule>
  </conditionalFormatting>
  <conditionalFormatting sqref="M140">
    <cfRule type="cellIs" dxfId="308" priority="369" operator="equal">
      <formula>#REF!</formula>
    </cfRule>
  </conditionalFormatting>
  <conditionalFormatting sqref="M146">
    <cfRule type="containsText" dxfId="307" priority="356" operator="containsText" text="공통">
      <formula>NOT(ISERROR(SEARCH("공통",M146)))</formula>
    </cfRule>
    <cfRule type="cellIs" dxfId="306" priority="357" operator="equal">
      <formula>#REF!</formula>
    </cfRule>
    <cfRule type="cellIs" dxfId="305" priority="359" operator="equal">
      <formula>#REF!</formula>
    </cfRule>
  </conditionalFormatting>
  <conditionalFormatting sqref="M146">
    <cfRule type="cellIs" dxfId="304" priority="366" operator="equal">
      <formula>#REF!</formula>
    </cfRule>
  </conditionalFormatting>
  <conditionalFormatting sqref="M146">
    <cfRule type="cellIs" dxfId="303" priority="354" operator="equal">
      <formula>#REF!</formula>
    </cfRule>
  </conditionalFormatting>
  <conditionalFormatting sqref="M146">
    <cfRule type="containsText" dxfId="302" priority="365" operator="containsText" text="공통">
      <formula>NOT(ISERROR(SEARCH("공통",M146)))</formula>
    </cfRule>
  </conditionalFormatting>
  <conditionalFormatting sqref="M146">
    <cfRule type="containsText" dxfId="301" priority="353" operator="containsText" text="공통">
      <formula>NOT(ISERROR(SEARCH("공통",M146)))</formula>
    </cfRule>
    <cfRule type="cellIs" dxfId="300" priority="355" operator="equal">
      <formula>#REF!</formula>
    </cfRule>
  </conditionalFormatting>
  <conditionalFormatting sqref="R146">
    <cfRule type="cellIs" dxfId="299" priority="358" operator="equal">
      <formula>#REF!</formula>
    </cfRule>
  </conditionalFormatting>
  <conditionalFormatting sqref="R146:AJ146">
    <cfRule type="cellIs" dxfId="298" priority="360" operator="equal">
      <formula>#REF!</formula>
    </cfRule>
    <cfRule type="cellIs" dxfId="297" priority="361" operator="equal">
      <formula>#REF!</formula>
    </cfRule>
    <cfRule type="cellIs" dxfId="296" priority="362" operator="equal">
      <formula>#REF!</formula>
    </cfRule>
    <cfRule type="cellIs" dxfId="295" priority="363" operator="equal">
      <formula>#REF!</formula>
    </cfRule>
  </conditionalFormatting>
  <conditionalFormatting sqref="R146:AJ146">
    <cfRule type="cellIs" priority="364" operator="equal">
      <formula>#REF!</formula>
    </cfRule>
  </conditionalFormatting>
  <conditionalFormatting sqref="R146">
    <cfRule type="cellIs" dxfId="294" priority="351" operator="equal">
      <formula>#REF!</formula>
    </cfRule>
    <cfRule type="cellIs" dxfId="293" priority="352" operator="equal">
      <formula>#REF!</formula>
    </cfRule>
  </conditionalFormatting>
  <conditionalFormatting sqref="R146">
    <cfRule type="cellIs" dxfId="292" priority="349" operator="equal">
      <formula>#REF!</formula>
    </cfRule>
    <cfRule type="cellIs" dxfId="291" priority="350" operator="equal">
      <formula>#REF!</formula>
    </cfRule>
  </conditionalFormatting>
  <conditionalFormatting sqref="M165">
    <cfRule type="containsText" dxfId="290" priority="338" operator="containsText" text="공통">
      <formula>NOT(ISERROR(SEARCH("공통",M165)))</formula>
    </cfRule>
    <cfRule type="cellIs" dxfId="289" priority="339" operator="equal">
      <formula>#REF!</formula>
    </cfRule>
    <cfRule type="cellIs" dxfId="288" priority="341" operator="equal">
      <formula>#REF!</formula>
    </cfRule>
  </conditionalFormatting>
  <conditionalFormatting sqref="M165">
    <cfRule type="cellIs" dxfId="287" priority="348" operator="equal">
      <formula>#REF!</formula>
    </cfRule>
  </conditionalFormatting>
  <conditionalFormatting sqref="M165">
    <cfRule type="cellIs" dxfId="286" priority="336" operator="equal">
      <formula>#REF!</formula>
    </cfRule>
  </conditionalFormatting>
  <conditionalFormatting sqref="M165">
    <cfRule type="containsText" dxfId="285" priority="347" operator="containsText" text="공통">
      <formula>NOT(ISERROR(SEARCH("공통",M165)))</formula>
    </cfRule>
  </conditionalFormatting>
  <conditionalFormatting sqref="M165">
    <cfRule type="containsText" dxfId="284" priority="335" operator="containsText" text="공통">
      <formula>NOT(ISERROR(SEARCH("공통",M165)))</formula>
    </cfRule>
    <cfRule type="cellIs" dxfId="283" priority="337" operator="equal">
      <formula>#REF!</formula>
    </cfRule>
  </conditionalFormatting>
  <conditionalFormatting sqref="R165">
    <cfRule type="cellIs" dxfId="282" priority="340" operator="equal">
      <formula>#REF!</formula>
    </cfRule>
  </conditionalFormatting>
  <conditionalFormatting sqref="R165:AJ165">
    <cfRule type="cellIs" dxfId="281" priority="342" operator="equal">
      <formula>#REF!</formula>
    </cfRule>
    <cfRule type="cellIs" dxfId="280" priority="343" operator="equal">
      <formula>#REF!</formula>
    </cfRule>
    <cfRule type="cellIs" dxfId="279" priority="344" operator="equal">
      <formula>#REF!</formula>
    </cfRule>
    <cfRule type="cellIs" dxfId="278" priority="345" operator="equal">
      <formula>#REF!</formula>
    </cfRule>
  </conditionalFormatting>
  <conditionalFormatting sqref="R165:AJ165">
    <cfRule type="cellIs" priority="346" operator="equal">
      <formula>#REF!</formula>
    </cfRule>
  </conditionalFormatting>
  <conditionalFormatting sqref="R165">
    <cfRule type="cellIs" dxfId="277" priority="333" operator="equal">
      <formula>#REF!</formula>
    </cfRule>
    <cfRule type="cellIs" dxfId="276" priority="334" operator="equal">
      <formula>#REF!</formula>
    </cfRule>
  </conditionalFormatting>
  <conditionalFormatting sqref="R165">
    <cfRule type="cellIs" dxfId="275" priority="331" operator="equal">
      <formula>#REF!</formula>
    </cfRule>
    <cfRule type="cellIs" dxfId="274" priority="332" operator="equal">
      <formula>#REF!</formula>
    </cfRule>
  </conditionalFormatting>
  <conditionalFormatting sqref="M184">
    <cfRule type="containsText" dxfId="273" priority="306" operator="containsText" text="공통">
      <formula>NOT(ISERROR(SEARCH("공통",M184)))</formula>
    </cfRule>
    <cfRule type="cellIs" dxfId="272" priority="307" operator="equal">
      <formula>#REF!</formula>
    </cfRule>
    <cfRule type="cellIs" dxfId="271" priority="309" operator="equal">
      <formula>#REF!</formula>
    </cfRule>
  </conditionalFormatting>
  <conditionalFormatting sqref="M184">
    <cfRule type="cellIs" dxfId="270" priority="316" operator="equal">
      <formula>#REF!</formula>
    </cfRule>
  </conditionalFormatting>
  <conditionalFormatting sqref="M184">
    <cfRule type="cellIs" dxfId="269" priority="305" operator="equal">
      <formula>#REF!</formula>
    </cfRule>
  </conditionalFormatting>
  <conditionalFormatting sqref="M184">
    <cfRule type="containsText" dxfId="268" priority="315" operator="containsText" text="공통">
      <formula>NOT(ISERROR(SEARCH("공통",M184)))</formula>
    </cfRule>
  </conditionalFormatting>
  <conditionalFormatting sqref="R184">
    <cfRule type="cellIs" dxfId="267" priority="308" operator="equal">
      <formula>#REF!</formula>
    </cfRule>
  </conditionalFormatting>
  <conditionalFormatting sqref="R184:AJ184">
    <cfRule type="cellIs" dxfId="266" priority="310" operator="equal">
      <formula>#REF!</formula>
    </cfRule>
    <cfRule type="cellIs" dxfId="265" priority="311" operator="equal">
      <formula>#REF!</formula>
    </cfRule>
    <cfRule type="cellIs" dxfId="264" priority="312" operator="equal">
      <formula>#REF!</formula>
    </cfRule>
    <cfRule type="cellIs" dxfId="263" priority="313" operator="equal">
      <formula>#REF!</formula>
    </cfRule>
  </conditionalFormatting>
  <conditionalFormatting sqref="R184:AJ184">
    <cfRule type="cellIs" priority="314" operator="equal">
      <formula>#REF!</formula>
    </cfRule>
  </conditionalFormatting>
  <conditionalFormatting sqref="R184">
    <cfRule type="cellIs" dxfId="262" priority="303" operator="equal">
      <formula>#REF!</formula>
    </cfRule>
    <cfRule type="cellIs" dxfId="261" priority="304" operator="equal">
      <formula>#REF!</formula>
    </cfRule>
  </conditionalFormatting>
  <conditionalFormatting sqref="M59:M61">
    <cfRule type="cellIs" dxfId="260" priority="293" operator="equal">
      <formula>#REF!</formula>
    </cfRule>
  </conditionalFormatting>
  <conditionalFormatting sqref="M59:M61">
    <cfRule type="cellIs" dxfId="259" priority="285" operator="equal">
      <formula>#REF!</formula>
    </cfRule>
  </conditionalFormatting>
  <conditionalFormatting sqref="M59:M61">
    <cfRule type="containsText" dxfId="258" priority="292" operator="containsText" text="공통">
      <formula>NOT(ISERROR(SEARCH("공통",M59)))</formula>
    </cfRule>
  </conditionalFormatting>
  <conditionalFormatting sqref="R59:R61">
    <cfRule type="cellIs" dxfId="257" priority="286" operator="equal">
      <formula>#REF!</formula>
    </cfRule>
  </conditionalFormatting>
  <conditionalFormatting sqref="R59:AJ61">
    <cfRule type="cellIs" dxfId="256" priority="287" operator="equal">
      <formula>#REF!</formula>
    </cfRule>
    <cfRule type="cellIs" dxfId="255" priority="288" operator="equal">
      <formula>#REF!</formula>
    </cfRule>
    <cfRule type="cellIs" dxfId="254" priority="289" operator="equal">
      <formula>#REF!</formula>
    </cfRule>
    <cfRule type="cellIs" dxfId="253" priority="290" operator="equal">
      <formula>#REF!</formula>
    </cfRule>
  </conditionalFormatting>
  <conditionalFormatting sqref="R59:AJ61">
    <cfRule type="cellIs" priority="291" operator="equal">
      <formula>#REF!</formula>
    </cfRule>
  </conditionalFormatting>
  <conditionalFormatting sqref="M18">
    <cfRule type="cellIs" dxfId="252" priority="284" operator="equal">
      <formula>#REF!</formula>
    </cfRule>
  </conditionalFormatting>
  <conditionalFormatting sqref="M18">
    <cfRule type="cellIs" dxfId="251" priority="276" operator="equal">
      <formula>#REF!</formula>
    </cfRule>
  </conditionalFormatting>
  <conditionalFormatting sqref="M18">
    <cfRule type="containsText" dxfId="250" priority="283" operator="containsText" text="공통">
      <formula>NOT(ISERROR(SEARCH("공통",M18)))</formula>
    </cfRule>
  </conditionalFormatting>
  <conditionalFormatting sqref="R18">
    <cfRule type="cellIs" dxfId="249" priority="277" operator="equal">
      <formula>#REF!</formula>
    </cfRule>
  </conditionalFormatting>
  <conditionalFormatting sqref="R18:AJ18">
    <cfRule type="cellIs" dxfId="248" priority="278" operator="equal">
      <formula>#REF!</formula>
    </cfRule>
    <cfRule type="cellIs" dxfId="247" priority="279" operator="equal">
      <formula>#REF!</formula>
    </cfRule>
    <cfRule type="cellIs" dxfId="246" priority="280" operator="equal">
      <formula>#REF!</formula>
    </cfRule>
    <cfRule type="cellIs" dxfId="245" priority="281" operator="equal">
      <formula>#REF!</formula>
    </cfRule>
  </conditionalFormatting>
  <conditionalFormatting sqref="R18:AJ18">
    <cfRule type="cellIs" priority="282" operator="equal">
      <formula>#REF!</formula>
    </cfRule>
  </conditionalFormatting>
  <conditionalFormatting sqref="M62">
    <cfRule type="cellIs" dxfId="244" priority="275" operator="equal">
      <formula>#REF!</formula>
    </cfRule>
  </conditionalFormatting>
  <conditionalFormatting sqref="M62">
    <cfRule type="cellIs" dxfId="243" priority="267" operator="equal">
      <formula>#REF!</formula>
    </cfRule>
  </conditionalFormatting>
  <conditionalFormatting sqref="M62">
    <cfRule type="containsText" dxfId="242" priority="274" operator="containsText" text="공통">
      <formula>NOT(ISERROR(SEARCH("공통",M62)))</formula>
    </cfRule>
  </conditionalFormatting>
  <conditionalFormatting sqref="R62">
    <cfRule type="cellIs" dxfId="241" priority="268" operator="equal">
      <formula>#REF!</formula>
    </cfRule>
  </conditionalFormatting>
  <conditionalFormatting sqref="R62:AJ62">
    <cfRule type="cellIs" dxfId="240" priority="269" operator="equal">
      <formula>#REF!</formula>
    </cfRule>
    <cfRule type="cellIs" dxfId="239" priority="270" operator="equal">
      <formula>#REF!</formula>
    </cfRule>
    <cfRule type="cellIs" dxfId="238" priority="271" operator="equal">
      <formula>#REF!</formula>
    </cfRule>
    <cfRule type="cellIs" dxfId="237" priority="272" operator="equal">
      <formula>#REF!</formula>
    </cfRule>
  </conditionalFormatting>
  <conditionalFormatting sqref="R62:AJ62">
    <cfRule type="cellIs" priority="273" operator="equal">
      <formula>#REF!</formula>
    </cfRule>
  </conditionalFormatting>
  <conditionalFormatting sqref="M106">
    <cfRule type="containsText" dxfId="236" priority="256" operator="containsText" text="공통">
      <formula>NOT(ISERROR(SEARCH("공통",M106)))</formula>
    </cfRule>
    <cfRule type="cellIs" dxfId="235" priority="257" operator="equal">
      <formula>#REF!</formula>
    </cfRule>
    <cfRule type="cellIs" dxfId="234" priority="259" operator="equal">
      <formula>#REF!</formula>
    </cfRule>
  </conditionalFormatting>
  <conditionalFormatting sqref="M106">
    <cfRule type="cellIs" dxfId="233" priority="266" operator="equal">
      <formula>#REF!</formula>
    </cfRule>
  </conditionalFormatting>
  <conditionalFormatting sqref="M106">
    <cfRule type="cellIs" dxfId="232" priority="254" operator="equal">
      <formula>#REF!</formula>
    </cfRule>
  </conditionalFormatting>
  <conditionalFormatting sqref="M106">
    <cfRule type="containsText" dxfId="231" priority="265" operator="containsText" text="공통">
      <formula>NOT(ISERROR(SEARCH("공통",M106)))</formula>
    </cfRule>
  </conditionalFormatting>
  <conditionalFormatting sqref="M106">
    <cfRule type="containsText" dxfId="230" priority="253" operator="containsText" text="공통">
      <formula>NOT(ISERROR(SEARCH("공통",M106)))</formula>
    </cfRule>
    <cfRule type="cellIs" dxfId="229" priority="255" operator="equal">
      <formula>#REF!</formula>
    </cfRule>
  </conditionalFormatting>
  <conditionalFormatting sqref="R106">
    <cfRule type="cellIs" dxfId="228" priority="258" operator="equal">
      <formula>#REF!</formula>
    </cfRule>
  </conditionalFormatting>
  <conditionalFormatting sqref="R106:AJ106">
    <cfRule type="cellIs" dxfId="227" priority="260" operator="equal">
      <formula>#REF!</formula>
    </cfRule>
    <cfRule type="cellIs" dxfId="226" priority="261" operator="equal">
      <formula>#REF!</formula>
    </cfRule>
    <cfRule type="cellIs" dxfId="225" priority="262" operator="equal">
      <formula>#REF!</formula>
    </cfRule>
    <cfRule type="cellIs" dxfId="224" priority="263" operator="equal">
      <formula>#REF!</formula>
    </cfRule>
  </conditionalFormatting>
  <conditionalFormatting sqref="R106:AJ106">
    <cfRule type="cellIs" priority="264" operator="equal">
      <formula>#REF!</formula>
    </cfRule>
  </conditionalFormatting>
  <conditionalFormatting sqref="R106">
    <cfRule type="cellIs" dxfId="223" priority="251" operator="equal">
      <formula>#REF!</formula>
    </cfRule>
    <cfRule type="cellIs" dxfId="222" priority="252" operator="equal">
      <formula>#REF!</formula>
    </cfRule>
  </conditionalFormatting>
  <conditionalFormatting sqref="R106">
    <cfRule type="cellIs" dxfId="221" priority="249" operator="equal">
      <formula>#REF!</formula>
    </cfRule>
    <cfRule type="cellIs" dxfId="220" priority="250" operator="equal">
      <formula>#REF!</formula>
    </cfRule>
  </conditionalFormatting>
  <conditionalFormatting sqref="M104">
    <cfRule type="cellIs" dxfId="219" priority="248" operator="equal">
      <formula>#REF!</formula>
    </cfRule>
  </conditionalFormatting>
  <conditionalFormatting sqref="M104">
    <cfRule type="cellIs" dxfId="218" priority="240" operator="equal">
      <formula>#REF!</formula>
    </cfRule>
  </conditionalFormatting>
  <conditionalFormatting sqref="M104">
    <cfRule type="containsText" dxfId="217" priority="247" operator="containsText" text="공통">
      <formula>NOT(ISERROR(SEARCH("공통",M104)))</formula>
    </cfRule>
  </conditionalFormatting>
  <conditionalFormatting sqref="R104">
    <cfRule type="cellIs" dxfId="216" priority="241" operator="equal">
      <formula>#REF!</formula>
    </cfRule>
  </conditionalFormatting>
  <conditionalFormatting sqref="R104:AJ104">
    <cfRule type="cellIs" dxfId="215" priority="242" operator="equal">
      <formula>#REF!</formula>
    </cfRule>
    <cfRule type="cellIs" dxfId="214" priority="243" operator="equal">
      <formula>#REF!</formula>
    </cfRule>
    <cfRule type="cellIs" dxfId="213" priority="244" operator="equal">
      <formula>#REF!</formula>
    </cfRule>
    <cfRule type="cellIs" dxfId="212" priority="245" operator="equal">
      <formula>#REF!</formula>
    </cfRule>
  </conditionalFormatting>
  <conditionalFormatting sqref="R104:AJ104">
    <cfRule type="cellIs" priority="246" operator="equal">
      <formula>#REF!</formula>
    </cfRule>
  </conditionalFormatting>
  <conditionalFormatting sqref="M99:M103">
    <cfRule type="cellIs" dxfId="211" priority="221" operator="equal">
      <formula>#REF!</formula>
    </cfRule>
  </conditionalFormatting>
  <conditionalFormatting sqref="M99:M103">
    <cfRule type="containsText" dxfId="210" priority="220" operator="containsText" text="공통">
      <formula>NOT(ISERROR(SEARCH("공통",M99)))</formula>
    </cfRule>
  </conditionalFormatting>
  <conditionalFormatting sqref="R99:AJ103">
    <cfRule type="cellIs" dxfId="209" priority="215" operator="equal">
      <formula>#REF!</formula>
    </cfRule>
    <cfRule type="cellIs" dxfId="208" priority="216" operator="equal">
      <formula>#REF!</formula>
    </cfRule>
    <cfRule type="cellIs" dxfId="207" priority="217" operator="equal">
      <formula>#REF!</formula>
    </cfRule>
    <cfRule type="cellIs" dxfId="206" priority="218" operator="equal">
      <formula>#REF!</formula>
    </cfRule>
  </conditionalFormatting>
  <conditionalFormatting sqref="R99:AJ103">
    <cfRule type="cellIs" priority="219" operator="equal">
      <formula>#REF!</formula>
    </cfRule>
  </conditionalFormatting>
  <conditionalFormatting sqref="M105">
    <cfRule type="cellIs" dxfId="205" priority="230" operator="equal">
      <formula>#REF!</formula>
    </cfRule>
  </conditionalFormatting>
  <conditionalFormatting sqref="M105">
    <cfRule type="cellIs" dxfId="204" priority="222" operator="equal">
      <formula>#REF!</formula>
    </cfRule>
  </conditionalFormatting>
  <conditionalFormatting sqref="M105">
    <cfRule type="containsText" dxfId="203" priority="229" operator="containsText" text="공통">
      <formula>NOT(ISERROR(SEARCH("공통",M105)))</formula>
    </cfRule>
  </conditionalFormatting>
  <conditionalFormatting sqref="R105">
    <cfRule type="cellIs" dxfId="202" priority="223" operator="equal">
      <formula>#REF!</formula>
    </cfRule>
  </conditionalFormatting>
  <conditionalFormatting sqref="R105:AJ105">
    <cfRule type="cellIs" dxfId="201" priority="224" operator="equal">
      <formula>#REF!</formula>
    </cfRule>
    <cfRule type="cellIs" dxfId="200" priority="225" operator="equal">
      <formula>#REF!</formula>
    </cfRule>
    <cfRule type="cellIs" dxfId="199" priority="226" operator="equal">
      <formula>#REF!</formula>
    </cfRule>
    <cfRule type="cellIs" dxfId="198" priority="227" operator="equal">
      <formula>#REF!</formula>
    </cfRule>
  </conditionalFormatting>
  <conditionalFormatting sqref="R105:AJ105">
    <cfRule type="cellIs" priority="228" operator="equal">
      <formula>#REF!</formula>
    </cfRule>
  </conditionalFormatting>
  <conditionalFormatting sqref="M99:M103">
    <cfRule type="containsText" dxfId="197" priority="211" operator="containsText" text="공통">
      <formula>NOT(ISERROR(SEARCH("공통",M99)))</formula>
    </cfRule>
    <cfRule type="cellIs" dxfId="196" priority="212" operator="equal">
      <formula>#REF!</formula>
    </cfRule>
    <cfRule type="cellIs" dxfId="195" priority="214" operator="equal">
      <formula>#REF!</formula>
    </cfRule>
  </conditionalFormatting>
  <conditionalFormatting sqref="M99:M103">
    <cfRule type="cellIs" dxfId="194" priority="209" operator="equal">
      <formula>#REF!</formula>
    </cfRule>
  </conditionalFormatting>
  <conditionalFormatting sqref="M99:M103">
    <cfRule type="containsText" dxfId="193" priority="208" operator="containsText" text="공통">
      <formula>NOT(ISERROR(SEARCH("공통",M99)))</formula>
    </cfRule>
    <cfRule type="cellIs" dxfId="192" priority="210" operator="equal">
      <formula>#REF!</formula>
    </cfRule>
  </conditionalFormatting>
  <conditionalFormatting sqref="R99:R103">
    <cfRule type="cellIs" dxfId="191" priority="213" operator="equal">
      <formula>#REF!</formula>
    </cfRule>
  </conditionalFormatting>
  <conditionalFormatting sqref="R99:R103">
    <cfRule type="cellIs" dxfId="190" priority="206" operator="equal">
      <formula>#REF!</formula>
    </cfRule>
    <cfRule type="cellIs" dxfId="189" priority="207" operator="equal">
      <formula>#REF!</formula>
    </cfRule>
  </conditionalFormatting>
  <conditionalFormatting sqref="R99:R103">
    <cfRule type="cellIs" dxfId="188" priority="204" operator="equal">
      <formula>#REF!</formula>
    </cfRule>
    <cfRule type="cellIs" dxfId="187" priority="205" operator="equal">
      <formula>#REF!</formula>
    </cfRule>
  </conditionalFormatting>
  <conditionalFormatting sqref="M107:M108 M110 M112">
    <cfRule type="containsText" dxfId="186" priority="193" operator="containsText" text="공통">
      <formula>NOT(ISERROR(SEARCH("공통",M107)))</formula>
    </cfRule>
    <cfRule type="cellIs" dxfId="185" priority="194" operator="equal">
      <formula>#REF!</formula>
    </cfRule>
    <cfRule type="cellIs" dxfId="184" priority="196" operator="equal">
      <formula>#REF!</formula>
    </cfRule>
  </conditionalFormatting>
  <conditionalFormatting sqref="M107:M108 M110 M112">
    <cfRule type="cellIs" dxfId="183" priority="203" operator="equal">
      <formula>#REF!</formula>
    </cfRule>
  </conditionalFormatting>
  <conditionalFormatting sqref="M107:M108 M110 M112">
    <cfRule type="cellIs" dxfId="182" priority="191" operator="equal">
      <formula>#REF!</formula>
    </cfRule>
  </conditionalFormatting>
  <conditionalFormatting sqref="M107:M108 M110 M112">
    <cfRule type="containsText" dxfId="181" priority="202" operator="containsText" text="공통">
      <formula>NOT(ISERROR(SEARCH("공통",M107)))</formula>
    </cfRule>
  </conditionalFormatting>
  <conditionalFormatting sqref="M107:M108 M110 M112">
    <cfRule type="containsText" dxfId="180" priority="190" operator="containsText" text="공통">
      <formula>NOT(ISERROR(SEARCH("공통",M107)))</formula>
    </cfRule>
    <cfRule type="cellIs" dxfId="179" priority="192" operator="equal">
      <formula>#REF!</formula>
    </cfRule>
  </conditionalFormatting>
  <conditionalFormatting sqref="R107:R108 R110 R112">
    <cfRule type="cellIs" dxfId="178" priority="195" operator="equal">
      <formula>#REF!</formula>
    </cfRule>
  </conditionalFormatting>
  <conditionalFormatting sqref="R107:AJ108 R110:AJ110 R112:AJ112">
    <cfRule type="cellIs" dxfId="177" priority="197" operator="equal">
      <formula>#REF!</formula>
    </cfRule>
    <cfRule type="cellIs" dxfId="176" priority="198" operator="equal">
      <formula>#REF!</formula>
    </cfRule>
    <cfRule type="cellIs" dxfId="175" priority="199" operator="equal">
      <formula>#REF!</formula>
    </cfRule>
    <cfRule type="cellIs" dxfId="174" priority="200" operator="equal">
      <formula>#REF!</formula>
    </cfRule>
  </conditionalFormatting>
  <conditionalFormatting sqref="R107:AJ108 R110:AJ110 R112:AJ112">
    <cfRule type="cellIs" priority="201" operator="equal">
      <formula>#REF!</formula>
    </cfRule>
  </conditionalFormatting>
  <conditionalFormatting sqref="R107:R108 R110 R112">
    <cfRule type="cellIs" dxfId="173" priority="188" operator="equal">
      <formula>#REF!</formula>
    </cfRule>
    <cfRule type="cellIs" dxfId="172" priority="189" operator="equal">
      <formula>#REF!</formula>
    </cfRule>
  </conditionalFormatting>
  <conditionalFormatting sqref="R107:R108 R110 R112">
    <cfRule type="cellIs" dxfId="171" priority="186" operator="equal">
      <formula>#REF!</formula>
    </cfRule>
    <cfRule type="cellIs" dxfId="170" priority="187" operator="equal">
      <formula>#REF!</formula>
    </cfRule>
  </conditionalFormatting>
  <conditionalFormatting sqref="M109">
    <cfRule type="containsText" dxfId="169" priority="175" operator="containsText" text="공통">
      <formula>NOT(ISERROR(SEARCH("공통",M109)))</formula>
    </cfRule>
    <cfRule type="cellIs" dxfId="168" priority="176" operator="equal">
      <formula>#REF!</formula>
    </cfRule>
    <cfRule type="cellIs" dxfId="167" priority="178" operator="equal">
      <formula>#REF!</formula>
    </cfRule>
  </conditionalFormatting>
  <conditionalFormatting sqref="M109">
    <cfRule type="cellIs" dxfId="166" priority="185" operator="equal">
      <formula>#REF!</formula>
    </cfRule>
  </conditionalFormatting>
  <conditionalFormatting sqref="M109">
    <cfRule type="cellIs" dxfId="165" priority="173" operator="equal">
      <formula>#REF!</formula>
    </cfRule>
  </conditionalFormatting>
  <conditionalFormatting sqref="M109">
    <cfRule type="containsText" dxfId="164" priority="184" operator="containsText" text="공통">
      <formula>NOT(ISERROR(SEARCH("공통",M109)))</formula>
    </cfRule>
  </conditionalFormatting>
  <conditionalFormatting sqref="M109">
    <cfRule type="containsText" dxfId="163" priority="172" operator="containsText" text="공통">
      <formula>NOT(ISERROR(SEARCH("공통",M109)))</formula>
    </cfRule>
    <cfRule type="cellIs" dxfId="162" priority="174" operator="equal">
      <formula>#REF!</formula>
    </cfRule>
  </conditionalFormatting>
  <conditionalFormatting sqref="R109">
    <cfRule type="cellIs" dxfId="161" priority="177" operator="equal">
      <formula>#REF!</formula>
    </cfRule>
  </conditionalFormatting>
  <conditionalFormatting sqref="R109:AJ109">
    <cfRule type="cellIs" dxfId="160" priority="179" operator="equal">
      <formula>#REF!</formula>
    </cfRule>
    <cfRule type="cellIs" dxfId="159" priority="180" operator="equal">
      <formula>#REF!</formula>
    </cfRule>
    <cfRule type="cellIs" dxfId="158" priority="181" operator="equal">
      <formula>#REF!</formula>
    </cfRule>
    <cfRule type="cellIs" dxfId="157" priority="182" operator="equal">
      <formula>#REF!</formula>
    </cfRule>
  </conditionalFormatting>
  <conditionalFormatting sqref="R109:AJ109">
    <cfRule type="cellIs" priority="183" operator="equal">
      <formula>#REF!</formula>
    </cfRule>
  </conditionalFormatting>
  <conditionalFormatting sqref="R109">
    <cfRule type="cellIs" dxfId="156" priority="170" operator="equal">
      <formula>#REF!</formula>
    </cfRule>
    <cfRule type="cellIs" dxfId="155" priority="171" operator="equal">
      <formula>#REF!</formula>
    </cfRule>
  </conditionalFormatting>
  <conditionalFormatting sqref="R109">
    <cfRule type="cellIs" dxfId="154" priority="168" operator="equal">
      <formula>#REF!</formula>
    </cfRule>
    <cfRule type="cellIs" dxfId="153" priority="169" operator="equal">
      <formula>#REF!</formula>
    </cfRule>
  </conditionalFormatting>
  <conditionalFormatting sqref="M111">
    <cfRule type="containsText" dxfId="152" priority="157" operator="containsText" text="공통">
      <formula>NOT(ISERROR(SEARCH("공통",M111)))</formula>
    </cfRule>
    <cfRule type="cellIs" dxfId="151" priority="158" operator="equal">
      <formula>#REF!</formula>
    </cfRule>
    <cfRule type="cellIs" dxfId="150" priority="160" operator="equal">
      <formula>#REF!</formula>
    </cfRule>
  </conditionalFormatting>
  <conditionalFormatting sqref="M111">
    <cfRule type="cellIs" dxfId="149" priority="167" operator="equal">
      <formula>#REF!</formula>
    </cfRule>
  </conditionalFormatting>
  <conditionalFormatting sqref="M111">
    <cfRule type="cellIs" dxfId="148" priority="155" operator="equal">
      <formula>#REF!</formula>
    </cfRule>
  </conditionalFormatting>
  <conditionalFormatting sqref="M111">
    <cfRule type="containsText" dxfId="147" priority="166" operator="containsText" text="공통">
      <formula>NOT(ISERROR(SEARCH("공통",M111)))</formula>
    </cfRule>
  </conditionalFormatting>
  <conditionalFormatting sqref="M111">
    <cfRule type="containsText" dxfId="146" priority="154" operator="containsText" text="공통">
      <formula>NOT(ISERROR(SEARCH("공통",M111)))</formula>
    </cfRule>
    <cfRule type="cellIs" dxfId="145" priority="156" operator="equal">
      <formula>#REF!</formula>
    </cfRule>
  </conditionalFormatting>
  <conditionalFormatting sqref="R111">
    <cfRule type="cellIs" dxfId="144" priority="159" operator="equal">
      <formula>#REF!</formula>
    </cfRule>
  </conditionalFormatting>
  <conditionalFormatting sqref="R111:AJ111">
    <cfRule type="cellIs" dxfId="143" priority="161" operator="equal">
      <formula>#REF!</formula>
    </cfRule>
    <cfRule type="cellIs" dxfId="142" priority="162" operator="equal">
      <formula>#REF!</formula>
    </cfRule>
    <cfRule type="cellIs" dxfId="141" priority="163" operator="equal">
      <formula>#REF!</formula>
    </cfRule>
    <cfRule type="cellIs" dxfId="140" priority="164" operator="equal">
      <formula>#REF!</formula>
    </cfRule>
  </conditionalFormatting>
  <conditionalFormatting sqref="R111:AJ111">
    <cfRule type="cellIs" priority="165" operator="equal">
      <formula>#REF!</formula>
    </cfRule>
  </conditionalFormatting>
  <conditionalFormatting sqref="R111">
    <cfRule type="cellIs" dxfId="139" priority="152" operator="equal">
      <formula>#REF!</formula>
    </cfRule>
    <cfRule type="cellIs" dxfId="138" priority="153" operator="equal">
      <formula>#REF!</formula>
    </cfRule>
  </conditionalFormatting>
  <conditionalFormatting sqref="R111">
    <cfRule type="cellIs" dxfId="137" priority="150" operator="equal">
      <formula>#REF!</formula>
    </cfRule>
    <cfRule type="cellIs" dxfId="136" priority="151" operator="equal">
      <formula>#REF!</formula>
    </cfRule>
  </conditionalFormatting>
  <conditionalFormatting sqref="M113">
    <cfRule type="containsText" dxfId="135" priority="139" operator="containsText" text="공통">
      <formula>NOT(ISERROR(SEARCH("공통",M113)))</formula>
    </cfRule>
    <cfRule type="cellIs" dxfId="134" priority="140" operator="equal">
      <formula>#REF!</formula>
    </cfRule>
    <cfRule type="cellIs" dxfId="133" priority="142" operator="equal">
      <formula>#REF!</formula>
    </cfRule>
  </conditionalFormatting>
  <conditionalFormatting sqref="M113">
    <cfRule type="cellIs" dxfId="132" priority="149" operator="equal">
      <formula>#REF!</formula>
    </cfRule>
  </conditionalFormatting>
  <conditionalFormatting sqref="M113">
    <cfRule type="cellIs" dxfId="131" priority="137" operator="equal">
      <formula>#REF!</formula>
    </cfRule>
  </conditionalFormatting>
  <conditionalFormatting sqref="M113">
    <cfRule type="containsText" dxfId="130" priority="148" operator="containsText" text="공통">
      <formula>NOT(ISERROR(SEARCH("공통",M113)))</formula>
    </cfRule>
  </conditionalFormatting>
  <conditionalFormatting sqref="M113">
    <cfRule type="containsText" dxfId="129" priority="136" operator="containsText" text="공통">
      <formula>NOT(ISERROR(SEARCH("공통",M113)))</formula>
    </cfRule>
    <cfRule type="cellIs" dxfId="128" priority="138" operator="equal">
      <formula>#REF!</formula>
    </cfRule>
  </conditionalFormatting>
  <conditionalFormatting sqref="R113">
    <cfRule type="cellIs" dxfId="127" priority="141" operator="equal">
      <formula>#REF!</formula>
    </cfRule>
  </conditionalFormatting>
  <conditionalFormatting sqref="R113:AJ113">
    <cfRule type="cellIs" dxfId="126" priority="143" operator="equal">
      <formula>#REF!</formula>
    </cfRule>
    <cfRule type="cellIs" dxfId="125" priority="144" operator="equal">
      <formula>#REF!</formula>
    </cfRule>
    <cfRule type="cellIs" dxfId="124" priority="145" operator="equal">
      <formula>#REF!</formula>
    </cfRule>
    <cfRule type="cellIs" dxfId="123" priority="146" operator="equal">
      <formula>#REF!</formula>
    </cfRule>
  </conditionalFormatting>
  <conditionalFormatting sqref="R113:AJ113">
    <cfRule type="cellIs" priority="147" operator="equal">
      <formula>#REF!</formula>
    </cfRule>
  </conditionalFormatting>
  <conditionalFormatting sqref="R113">
    <cfRule type="cellIs" dxfId="122" priority="134" operator="equal">
      <formula>#REF!</formula>
    </cfRule>
    <cfRule type="cellIs" dxfId="121" priority="135" operator="equal">
      <formula>#REF!</formula>
    </cfRule>
  </conditionalFormatting>
  <conditionalFormatting sqref="R113">
    <cfRule type="cellIs" dxfId="120" priority="132" operator="equal">
      <formula>#REF!</formula>
    </cfRule>
    <cfRule type="cellIs" dxfId="119" priority="133" operator="equal">
      <formula>#REF!</formula>
    </cfRule>
  </conditionalFormatting>
  <conditionalFormatting sqref="M115">
    <cfRule type="containsText" dxfId="118" priority="121" operator="containsText" text="공통">
      <formula>NOT(ISERROR(SEARCH("공통",M115)))</formula>
    </cfRule>
    <cfRule type="cellIs" dxfId="117" priority="122" operator="equal">
      <formula>#REF!</formula>
    </cfRule>
    <cfRule type="cellIs" dxfId="116" priority="124" operator="equal">
      <formula>#REF!</formula>
    </cfRule>
  </conditionalFormatting>
  <conditionalFormatting sqref="M115">
    <cfRule type="cellIs" dxfId="115" priority="131" operator="equal">
      <formula>#REF!</formula>
    </cfRule>
  </conditionalFormatting>
  <conditionalFormatting sqref="M115">
    <cfRule type="cellIs" dxfId="114" priority="119" operator="equal">
      <formula>#REF!</formula>
    </cfRule>
  </conditionalFormatting>
  <conditionalFormatting sqref="M115">
    <cfRule type="containsText" dxfId="113" priority="130" operator="containsText" text="공통">
      <formula>NOT(ISERROR(SEARCH("공통",M115)))</formula>
    </cfRule>
  </conditionalFormatting>
  <conditionalFormatting sqref="M115">
    <cfRule type="containsText" dxfId="112" priority="118" operator="containsText" text="공통">
      <formula>NOT(ISERROR(SEARCH("공통",M115)))</formula>
    </cfRule>
    <cfRule type="cellIs" dxfId="111" priority="120" operator="equal">
      <formula>#REF!</formula>
    </cfRule>
  </conditionalFormatting>
  <conditionalFormatting sqref="R115">
    <cfRule type="cellIs" dxfId="110" priority="123" operator="equal">
      <formula>#REF!</formula>
    </cfRule>
  </conditionalFormatting>
  <conditionalFormatting sqref="R115:AJ115">
    <cfRule type="cellIs" dxfId="109" priority="125" operator="equal">
      <formula>#REF!</formula>
    </cfRule>
    <cfRule type="cellIs" dxfId="108" priority="126" operator="equal">
      <formula>#REF!</formula>
    </cfRule>
    <cfRule type="cellIs" dxfId="107" priority="127" operator="equal">
      <formula>#REF!</formula>
    </cfRule>
    <cfRule type="cellIs" dxfId="106" priority="128" operator="equal">
      <formula>#REF!</formula>
    </cfRule>
  </conditionalFormatting>
  <conditionalFormatting sqref="R115:AJ115">
    <cfRule type="cellIs" priority="129" operator="equal">
      <formula>#REF!</formula>
    </cfRule>
  </conditionalFormatting>
  <conditionalFormatting sqref="R115">
    <cfRule type="cellIs" dxfId="105" priority="116" operator="equal">
      <formula>#REF!</formula>
    </cfRule>
    <cfRule type="cellIs" dxfId="104" priority="117" operator="equal">
      <formula>#REF!</formula>
    </cfRule>
  </conditionalFormatting>
  <conditionalFormatting sqref="R115">
    <cfRule type="cellIs" dxfId="103" priority="114" operator="equal">
      <formula>#REF!</formula>
    </cfRule>
    <cfRule type="cellIs" dxfId="102" priority="115" operator="equal">
      <formula>#REF!</formula>
    </cfRule>
  </conditionalFormatting>
  <conditionalFormatting sqref="M123:M124">
    <cfRule type="containsText" dxfId="101" priority="103" operator="containsText" text="공통">
      <formula>NOT(ISERROR(SEARCH("공통",M123)))</formula>
    </cfRule>
    <cfRule type="cellIs" dxfId="100" priority="104" operator="equal">
      <formula>#REF!</formula>
    </cfRule>
    <cfRule type="cellIs" dxfId="99" priority="106" operator="equal">
      <formula>#REF!</formula>
    </cfRule>
  </conditionalFormatting>
  <conditionalFormatting sqref="M123:M124">
    <cfRule type="cellIs" dxfId="98" priority="113" operator="equal">
      <formula>#REF!</formula>
    </cfRule>
  </conditionalFormatting>
  <conditionalFormatting sqref="M123:M124">
    <cfRule type="cellIs" dxfId="97" priority="101" operator="equal">
      <formula>#REF!</formula>
    </cfRule>
  </conditionalFormatting>
  <conditionalFormatting sqref="M123:M124">
    <cfRule type="containsText" dxfId="96" priority="112" operator="containsText" text="공통">
      <formula>NOT(ISERROR(SEARCH("공통",M123)))</formula>
    </cfRule>
  </conditionalFormatting>
  <conditionalFormatting sqref="M123:M124">
    <cfRule type="containsText" dxfId="95" priority="100" operator="containsText" text="공통">
      <formula>NOT(ISERROR(SEARCH("공통",M123)))</formula>
    </cfRule>
    <cfRule type="cellIs" dxfId="94" priority="102" operator="equal">
      <formula>#REF!</formula>
    </cfRule>
  </conditionalFormatting>
  <conditionalFormatting sqref="R123:R124">
    <cfRule type="cellIs" dxfId="93" priority="105" operator="equal">
      <formula>#REF!</formula>
    </cfRule>
  </conditionalFormatting>
  <conditionalFormatting sqref="R123:AJ124">
    <cfRule type="cellIs" dxfId="92" priority="107" operator="equal">
      <formula>#REF!</formula>
    </cfRule>
    <cfRule type="cellIs" dxfId="91" priority="108" operator="equal">
      <formula>#REF!</formula>
    </cfRule>
    <cfRule type="cellIs" dxfId="90" priority="109" operator="equal">
      <formula>#REF!</formula>
    </cfRule>
    <cfRule type="cellIs" dxfId="89" priority="110" operator="equal">
      <formula>#REF!</formula>
    </cfRule>
  </conditionalFormatting>
  <conditionalFormatting sqref="R123:AJ124">
    <cfRule type="cellIs" priority="111" operator="equal">
      <formula>#REF!</formula>
    </cfRule>
  </conditionalFormatting>
  <conditionalFormatting sqref="R123:R124">
    <cfRule type="cellIs" dxfId="88" priority="98" operator="equal">
      <formula>#REF!</formula>
    </cfRule>
    <cfRule type="cellIs" dxfId="87" priority="99" operator="equal">
      <formula>#REF!</formula>
    </cfRule>
  </conditionalFormatting>
  <conditionalFormatting sqref="R123:R124">
    <cfRule type="cellIs" dxfId="86" priority="96" operator="equal">
      <formula>#REF!</formula>
    </cfRule>
    <cfRule type="cellIs" dxfId="85" priority="97" operator="equal">
      <formula>#REF!</formula>
    </cfRule>
  </conditionalFormatting>
  <conditionalFormatting sqref="M130">
    <cfRule type="cellIs" dxfId="84" priority="95" operator="equal">
      <formula>#REF!</formula>
    </cfRule>
  </conditionalFormatting>
  <conditionalFormatting sqref="M130">
    <cfRule type="cellIs" dxfId="83" priority="87" operator="equal">
      <formula>#REF!</formula>
    </cfRule>
  </conditionalFormatting>
  <conditionalFormatting sqref="M130">
    <cfRule type="containsText" dxfId="82" priority="94" operator="containsText" text="공통">
      <formula>NOT(ISERROR(SEARCH("공통",M130)))</formula>
    </cfRule>
  </conditionalFormatting>
  <conditionalFormatting sqref="R130">
    <cfRule type="cellIs" dxfId="81" priority="88" operator="equal">
      <formula>#REF!</formula>
    </cfRule>
  </conditionalFormatting>
  <conditionalFormatting sqref="R130:AJ130">
    <cfRule type="cellIs" dxfId="80" priority="89" operator="equal">
      <formula>#REF!</formula>
    </cfRule>
    <cfRule type="cellIs" dxfId="79" priority="90" operator="equal">
      <formula>#REF!</formula>
    </cfRule>
    <cfRule type="cellIs" dxfId="78" priority="91" operator="equal">
      <formula>#REF!</formula>
    </cfRule>
    <cfRule type="cellIs" dxfId="77" priority="92" operator="equal">
      <formula>#REF!</formula>
    </cfRule>
  </conditionalFormatting>
  <conditionalFormatting sqref="R130:AJ130">
    <cfRule type="cellIs" priority="93" operator="equal">
      <formula>#REF!</formula>
    </cfRule>
  </conditionalFormatting>
  <conditionalFormatting sqref="M125:M129">
    <cfRule type="cellIs" dxfId="76" priority="77" operator="equal">
      <formula>#REF!</formula>
    </cfRule>
  </conditionalFormatting>
  <conditionalFormatting sqref="M125:M129">
    <cfRule type="containsText" dxfId="75" priority="76" operator="containsText" text="공통">
      <formula>NOT(ISERROR(SEARCH("공통",M125)))</formula>
    </cfRule>
  </conditionalFormatting>
  <conditionalFormatting sqref="R125:AJ129">
    <cfRule type="cellIs" dxfId="74" priority="71" operator="equal">
      <formula>#REF!</formula>
    </cfRule>
    <cfRule type="cellIs" dxfId="73" priority="72" operator="equal">
      <formula>#REF!</formula>
    </cfRule>
    <cfRule type="cellIs" dxfId="72" priority="73" operator="equal">
      <formula>#REF!</formula>
    </cfRule>
    <cfRule type="cellIs" dxfId="71" priority="74" operator="equal">
      <formula>#REF!</formula>
    </cfRule>
  </conditionalFormatting>
  <conditionalFormatting sqref="R125:AJ129">
    <cfRule type="cellIs" priority="75" operator="equal">
      <formula>#REF!</formula>
    </cfRule>
  </conditionalFormatting>
  <conditionalFormatting sqref="M131">
    <cfRule type="cellIs" dxfId="70" priority="86" operator="equal">
      <formula>#REF!</formula>
    </cfRule>
  </conditionalFormatting>
  <conditionalFormatting sqref="M131">
    <cfRule type="cellIs" dxfId="69" priority="78" operator="equal">
      <formula>#REF!</formula>
    </cfRule>
  </conditionalFormatting>
  <conditionalFormatting sqref="M131">
    <cfRule type="containsText" dxfId="68" priority="85" operator="containsText" text="공통">
      <formula>NOT(ISERROR(SEARCH("공통",M131)))</formula>
    </cfRule>
  </conditionalFormatting>
  <conditionalFormatting sqref="R131">
    <cfRule type="cellIs" dxfId="67" priority="79" operator="equal">
      <formula>#REF!</formula>
    </cfRule>
  </conditionalFormatting>
  <conditionalFormatting sqref="R131:AJ131">
    <cfRule type="cellIs" dxfId="66" priority="80" operator="equal">
      <formula>#REF!</formula>
    </cfRule>
    <cfRule type="cellIs" dxfId="65" priority="81" operator="equal">
      <formula>#REF!</formula>
    </cfRule>
    <cfRule type="cellIs" dxfId="64" priority="82" operator="equal">
      <formula>#REF!</formula>
    </cfRule>
    <cfRule type="cellIs" dxfId="63" priority="83" operator="equal">
      <formula>#REF!</formula>
    </cfRule>
  </conditionalFormatting>
  <conditionalFormatting sqref="R131:AJ131">
    <cfRule type="cellIs" priority="84" operator="equal">
      <formula>#REF!</formula>
    </cfRule>
  </conditionalFormatting>
  <conditionalFormatting sqref="M125:M129">
    <cfRule type="containsText" dxfId="62" priority="67" operator="containsText" text="공통">
      <formula>NOT(ISERROR(SEARCH("공통",M125)))</formula>
    </cfRule>
    <cfRule type="cellIs" dxfId="61" priority="68" operator="equal">
      <formula>#REF!</formula>
    </cfRule>
    <cfRule type="cellIs" dxfId="60" priority="70" operator="equal">
      <formula>#REF!</formula>
    </cfRule>
  </conditionalFormatting>
  <conditionalFormatting sqref="M125:M129">
    <cfRule type="cellIs" dxfId="59" priority="65" operator="equal">
      <formula>#REF!</formula>
    </cfRule>
  </conditionalFormatting>
  <conditionalFormatting sqref="M125:M129">
    <cfRule type="containsText" dxfId="58" priority="64" operator="containsText" text="공통">
      <formula>NOT(ISERROR(SEARCH("공통",M125)))</formula>
    </cfRule>
    <cfRule type="cellIs" dxfId="57" priority="66" operator="equal">
      <formula>#REF!</formula>
    </cfRule>
  </conditionalFormatting>
  <conditionalFormatting sqref="R125:R129">
    <cfRule type="cellIs" dxfId="56" priority="69" operator="equal">
      <formula>#REF!</formula>
    </cfRule>
  </conditionalFormatting>
  <conditionalFormatting sqref="R125:R129">
    <cfRule type="cellIs" dxfId="55" priority="62" operator="equal">
      <formula>#REF!</formula>
    </cfRule>
    <cfRule type="cellIs" dxfId="54" priority="63" operator="equal">
      <formula>#REF!</formula>
    </cfRule>
  </conditionalFormatting>
  <conditionalFormatting sqref="R125:R129">
    <cfRule type="cellIs" dxfId="53" priority="60" operator="equal">
      <formula>#REF!</formula>
    </cfRule>
    <cfRule type="cellIs" dxfId="52" priority="61" operator="equal">
      <formula>#REF!</formula>
    </cfRule>
  </conditionalFormatting>
  <conditionalFormatting sqref="M121">
    <cfRule type="containsText" dxfId="51" priority="49" operator="containsText" text="공통">
      <formula>NOT(ISERROR(SEARCH("공통",M121)))</formula>
    </cfRule>
    <cfRule type="cellIs" dxfId="50" priority="50" operator="equal">
      <formula>#REF!</formula>
    </cfRule>
    <cfRule type="cellIs" dxfId="49" priority="52" operator="equal">
      <formula>#REF!</formula>
    </cfRule>
  </conditionalFormatting>
  <conditionalFormatting sqref="M121">
    <cfRule type="cellIs" dxfId="48" priority="59" operator="equal">
      <formula>#REF!</formula>
    </cfRule>
  </conditionalFormatting>
  <conditionalFormatting sqref="M121">
    <cfRule type="cellIs" dxfId="47" priority="47" operator="equal">
      <formula>#REF!</formula>
    </cfRule>
  </conditionalFormatting>
  <conditionalFormatting sqref="M121">
    <cfRule type="containsText" dxfId="46" priority="58" operator="containsText" text="공통">
      <formula>NOT(ISERROR(SEARCH("공통",M121)))</formula>
    </cfRule>
  </conditionalFormatting>
  <conditionalFormatting sqref="M121">
    <cfRule type="containsText" dxfId="45" priority="46" operator="containsText" text="공통">
      <formula>NOT(ISERROR(SEARCH("공통",M121)))</formula>
    </cfRule>
    <cfRule type="cellIs" dxfId="44" priority="48" operator="equal">
      <formula>#REF!</formula>
    </cfRule>
  </conditionalFormatting>
  <conditionalFormatting sqref="R121">
    <cfRule type="cellIs" dxfId="43" priority="51" operator="equal">
      <formula>#REF!</formula>
    </cfRule>
  </conditionalFormatting>
  <conditionalFormatting sqref="R121:AJ121">
    <cfRule type="cellIs" dxfId="42" priority="53" operator="equal">
      <formula>#REF!</formula>
    </cfRule>
    <cfRule type="cellIs" dxfId="41" priority="54" operator="equal">
      <formula>#REF!</formula>
    </cfRule>
    <cfRule type="cellIs" dxfId="40" priority="55" operator="equal">
      <formula>#REF!</formula>
    </cfRule>
    <cfRule type="cellIs" dxfId="39" priority="56" operator="equal">
      <formula>#REF!</formula>
    </cfRule>
  </conditionalFormatting>
  <conditionalFormatting sqref="R121:AJ121">
    <cfRule type="cellIs" priority="57" operator="equal">
      <formula>#REF!</formula>
    </cfRule>
  </conditionalFormatting>
  <conditionalFormatting sqref="R121">
    <cfRule type="cellIs" dxfId="38" priority="44" operator="equal">
      <formula>#REF!</formula>
    </cfRule>
    <cfRule type="cellIs" dxfId="37" priority="45" operator="equal">
      <formula>#REF!</formula>
    </cfRule>
  </conditionalFormatting>
  <conditionalFormatting sqref="R121">
    <cfRule type="cellIs" dxfId="36" priority="42" operator="equal">
      <formula>#REF!</formula>
    </cfRule>
    <cfRule type="cellIs" dxfId="35" priority="43" operator="equal">
      <formula>#REF!</formula>
    </cfRule>
  </conditionalFormatting>
  <conditionalFormatting sqref="M49:M53">
    <cfRule type="cellIs" dxfId="34" priority="32" operator="equal">
      <formula>#REF!</formula>
    </cfRule>
  </conditionalFormatting>
  <conditionalFormatting sqref="M49:M53">
    <cfRule type="cellIs" dxfId="33" priority="24" operator="equal">
      <formula>#REF!</formula>
    </cfRule>
  </conditionalFormatting>
  <conditionalFormatting sqref="M49:M53">
    <cfRule type="containsText" dxfId="32" priority="31" operator="containsText" text="공통">
      <formula>NOT(ISERROR(SEARCH("공통",M49)))</formula>
    </cfRule>
  </conditionalFormatting>
  <conditionalFormatting sqref="R49:R53">
    <cfRule type="cellIs" dxfId="31" priority="25" operator="equal">
      <formula>#REF!</formula>
    </cfRule>
  </conditionalFormatting>
  <conditionalFormatting sqref="R49:AJ53">
    <cfRule type="cellIs" dxfId="30" priority="26" operator="equal">
      <formula>#REF!</formula>
    </cfRule>
    <cfRule type="cellIs" dxfId="29" priority="27" operator="equal">
      <formula>#REF!</formula>
    </cfRule>
    <cfRule type="cellIs" dxfId="28" priority="28" operator="equal">
      <formula>#REF!</formula>
    </cfRule>
    <cfRule type="cellIs" dxfId="27" priority="29" operator="equal">
      <formula>#REF!</formula>
    </cfRule>
  </conditionalFormatting>
  <conditionalFormatting sqref="R49:AJ53">
    <cfRule type="cellIs" priority="30" operator="equal">
      <formula>#REF!</formula>
    </cfRule>
  </conditionalFormatting>
  <conditionalFormatting sqref="M55">
    <cfRule type="cellIs" dxfId="26" priority="23" operator="equal">
      <formula>#REF!</formula>
    </cfRule>
  </conditionalFormatting>
  <conditionalFormatting sqref="M55">
    <cfRule type="cellIs" dxfId="25" priority="15" operator="equal">
      <formula>#REF!</formula>
    </cfRule>
  </conditionalFormatting>
  <conditionalFormatting sqref="M55">
    <cfRule type="containsText" dxfId="24" priority="22" operator="containsText" text="공통">
      <formula>NOT(ISERROR(SEARCH("공통",M55)))</formula>
    </cfRule>
  </conditionalFormatting>
  <conditionalFormatting sqref="R55">
    <cfRule type="cellIs" dxfId="23" priority="16" operator="equal">
      <formula>#REF!</formula>
    </cfRule>
  </conditionalFormatting>
  <conditionalFormatting sqref="R55:AJ55">
    <cfRule type="cellIs" dxfId="22" priority="17" operator="equal">
      <formula>#REF!</formula>
    </cfRule>
    <cfRule type="cellIs" dxfId="21" priority="18" operator="equal">
      <formula>#REF!</formula>
    </cfRule>
    <cfRule type="cellIs" dxfId="20" priority="19" operator="equal">
      <formula>#REF!</formula>
    </cfRule>
    <cfRule type="cellIs" dxfId="19" priority="20" operator="equal">
      <formula>#REF!</formula>
    </cfRule>
  </conditionalFormatting>
  <conditionalFormatting sqref="R55:AJ55">
    <cfRule type="cellIs" priority="21" operator="equal">
      <formula>#REF!</formula>
    </cfRule>
  </conditionalFormatting>
  <dataValidations count="7">
    <dataValidation type="list" allowBlank="1" showInputMessage="1" showErrorMessage="1" sqref="N369:N392">
      <formula1>"새창, 현재창"</formula1>
    </dataValidation>
    <dataValidation type="list" allowBlank="1" showInputMessage="1" showErrorMessage="1" sqref="M369:M392">
      <formula1>"html, popup, bbs, pagelink, sitelink, button, banner"</formula1>
    </dataValidation>
    <dataValidation type="list" allowBlank="1" showInputMessage="1" showErrorMessage="1" sqref="R6:R368">
      <formula1>"Use, Unuse, Delete, Insert, Change"</formula1>
    </dataValidation>
    <dataValidation type="list" allowBlank="1" showInputMessage="1" showErrorMessage="1" sqref="M6:M368">
      <formula1>"Html, Dev, Popup, Popup_Dev, BBS, Pagelink, Sitelink, Main, SubMain, Button, Banner, Tab, 동영상, Flash, Native, Agree, Solution, 공통, -"</formula1>
    </dataValidation>
    <dataValidation type="list" allowBlank="1" showInputMessage="1" showErrorMessage="1" sqref="Q6:Q368">
      <formula1>"All, User, Admin"</formula1>
    </dataValidation>
    <dataValidation type="list" allowBlank="1" showInputMessage="1" showErrorMessage="1" sqref="N6:N368">
      <formula1>"새창, 현재창, Tab, Layer"</formula1>
    </dataValidation>
    <dataValidation type="list" allowBlank="1" showInputMessage="1" showErrorMessage="1" sqref="O6:O368">
      <formula1>"통합 고객 플랫폼, ID/PW+SMS, 공인인증서, 휴대폰, 신용카드, I-Pin, 폰/카드/핀/인증"</formula1>
    </dataValidation>
  </dataValidations>
  <pageMargins left="0.7" right="0.7" top="0.75" bottom="0.75" header="0.3" footer="0.3"/>
  <pageSetup paperSize="9" orientation="portrait" horizontalDpi="4294967295" verticalDpi="4294967295" r:id="rId1"/>
  <ignoredErrors>
    <ignoredError sqref="I11:I17 I364:I368 I6 I344:I358 I94 I82 I97:I98 I64:I65 I72:I75 I92 I84:I87 I151:I153 I139:I147 I132:I133 I149 I164:I168 I181:I341 I173 I175:I177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28"/>
  <sheetViews>
    <sheetView workbookViewId="0">
      <selection activeCell="H32" sqref="H32"/>
    </sheetView>
  </sheetViews>
  <sheetFormatPr defaultColWidth="8.75" defaultRowHeight="16.5"/>
  <cols>
    <col min="1" max="1" width="8.75" style="94"/>
    <col min="2" max="2" width="6" style="94" bestFit="1" customWidth="1"/>
    <col min="3" max="3" width="5.625" style="94" bestFit="1" customWidth="1"/>
    <col min="4" max="4" width="4.625" style="94" bestFit="1" customWidth="1"/>
    <col min="5" max="5" width="12.25" style="94" bestFit="1" customWidth="1"/>
    <col min="6" max="6" width="7.5" style="94" bestFit="1" customWidth="1"/>
    <col min="7" max="7" width="7.875" style="94" bestFit="1" customWidth="1"/>
    <col min="8" max="8" width="8.25" style="330" bestFit="1" customWidth="1"/>
    <col min="9" max="16384" width="8.75" style="94"/>
  </cols>
  <sheetData>
    <row r="2" spans="2:14" ht="45">
      <c r="B2" s="331" t="s">
        <v>768</v>
      </c>
      <c r="C2" s="331" t="s">
        <v>769</v>
      </c>
      <c r="D2" s="331" t="s">
        <v>770</v>
      </c>
      <c r="E2" s="331" t="s">
        <v>766</v>
      </c>
      <c r="F2" s="331" t="s">
        <v>771</v>
      </c>
      <c r="G2" s="331" t="s">
        <v>723</v>
      </c>
      <c r="H2" s="332" t="s">
        <v>772</v>
      </c>
      <c r="I2" s="95"/>
      <c r="J2" s="95"/>
      <c r="K2" s="95"/>
      <c r="L2" s="95"/>
      <c r="M2" s="95"/>
      <c r="N2" s="95"/>
    </row>
    <row r="3" spans="2:14">
      <c r="B3" s="333"/>
      <c r="C3" s="333"/>
      <c r="D3" s="333"/>
      <c r="E3" s="333"/>
      <c r="F3" s="333"/>
      <c r="G3" s="333"/>
      <c r="H3" s="334"/>
    </row>
    <row r="4" spans="2:14">
      <c r="B4" s="333"/>
      <c r="C4" s="333"/>
      <c r="D4" s="333"/>
      <c r="E4" s="333"/>
      <c r="F4" s="333"/>
      <c r="G4" s="333"/>
      <c r="H4" s="334"/>
    </row>
    <row r="5" spans="2:14">
      <c r="B5" s="333"/>
      <c r="C5" s="333"/>
      <c r="D5" s="333"/>
      <c r="E5" s="333"/>
      <c r="F5" s="333"/>
      <c r="G5" s="333"/>
    </row>
    <row r="6" spans="2:14">
      <c r="B6" s="333"/>
      <c r="C6" s="333"/>
      <c r="D6" s="333"/>
      <c r="E6" s="333"/>
      <c r="F6" s="333"/>
    </row>
    <row r="7" spans="2:14">
      <c r="B7" s="333"/>
      <c r="C7" s="333"/>
      <c r="D7" s="333"/>
      <c r="E7" s="333"/>
      <c r="F7" s="333"/>
    </row>
    <row r="8" spans="2:14">
      <c r="B8" s="333"/>
      <c r="C8" s="333"/>
      <c r="D8" s="333"/>
      <c r="E8" s="333"/>
      <c r="F8" s="335"/>
    </row>
    <row r="9" spans="2:14">
      <c r="B9" s="333"/>
      <c r="C9" s="333"/>
      <c r="D9" s="333"/>
      <c r="E9" s="333"/>
      <c r="F9" s="335"/>
    </row>
    <row r="10" spans="2:14">
      <c r="B10" s="333"/>
      <c r="C10" s="333"/>
      <c r="D10" s="333"/>
      <c r="E10" s="333"/>
    </row>
    <row r="11" spans="2:14" ht="25.5" customHeight="1">
      <c r="B11" s="333"/>
      <c r="C11" s="333"/>
      <c r="D11" s="333"/>
      <c r="F11" s="96"/>
    </row>
    <row r="12" spans="2:14">
      <c r="B12" s="333"/>
      <c r="C12" s="333"/>
    </row>
    <row r="13" spans="2:14">
      <c r="B13" s="333"/>
      <c r="C13" s="333"/>
    </row>
    <row r="14" spans="2:14">
      <c r="B14" s="333"/>
    </row>
    <row r="15" spans="2:14">
      <c r="B15" s="333"/>
      <c r="H15" s="94"/>
    </row>
    <row r="20" spans="2:3">
      <c r="B20" s="336" t="s">
        <v>721</v>
      </c>
      <c r="C20" s="94" t="s">
        <v>774</v>
      </c>
    </row>
    <row r="21" spans="2:3">
      <c r="B21" s="337" t="s">
        <v>722</v>
      </c>
      <c r="C21" s="94" t="s">
        <v>775</v>
      </c>
    </row>
    <row r="22" spans="2:3">
      <c r="B22" s="337" t="s">
        <v>723</v>
      </c>
      <c r="C22" s="94" t="s">
        <v>776</v>
      </c>
    </row>
    <row r="23" spans="2:3">
      <c r="B23" s="336" t="s">
        <v>720</v>
      </c>
      <c r="C23" s="94" t="s">
        <v>783</v>
      </c>
    </row>
    <row r="24" spans="2:3">
      <c r="B24" s="336" t="s">
        <v>781</v>
      </c>
      <c r="C24" s="94" t="s">
        <v>782</v>
      </c>
    </row>
    <row r="25" spans="2:3">
      <c r="B25" s="336" t="s">
        <v>727</v>
      </c>
      <c r="C25" s="94" t="s">
        <v>777</v>
      </c>
    </row>
    <row r="26" spans="2:3">
      <c r="B26" s="336" t="s">
        <v>724</v>
      </c>
      <c r="C26" s="94" t="s">
        <v>778</v>
      </c>
    </row>
    <row r="27" spans="2:3">
      <c r="B27" s="336" t="s">
        <v>725</v>
      </c>
      <c r="C27" s="94" t="s">
        <v>779</v>
      </c>
    </row>
    <row r="28" spans="2:3">
      <c r="B28" s="336" t="s">
        <v>773</v>
      </c>
      <c r="C28" s="94" t="s">
        <v>780</v>
      </c>
    </row>
  </sheetData>
  <phoneticPr fontId="1" type="noConversion"/>
  <pageMargins left="0.7" right="0.7" top="0.75" bottom="0.75" header="0.3" footer="0.3"/>
  <pageSetup paperSize="9" orientation="portrait" r:id="rId1"/>
  <ignoredErrors>
    <ignoredError sqref="H2" numberStoredAsText="1"/>
  </ignoredError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zoomScale="130" zoomScaleNormal="130" workbookViewId="0">
      <selection activeCell="B12" sqref="B12"/>
    </sheetView>
  </sheetViews>
  <sheetFormatPr defaultRowHeight="16.5"/>
  <cols>
    <col min="1" max="1" width="31.125" style="597" bestFit="1" customWidth="1"/>
    <col min="2" max="2" width="51.25" style="597" bestFit="1" customWidth="1"/>
    <col min="3" max="3" width="21.625" style="597" bestFit="1" customWidth="1"/>
    <col min="4" max="4" width="19.375" style="597" bestFit="1" customWidth="1"/>
    <col min="5" max="16384" width="9" style="597"/>
  </cols>
  <sheetData>
    <row r="1" spans="1:9">
      <c r="A1" s="596" t="s">
        <v>1081</v>
      </c>
      <c r="B1" s="596" t="s">
        <v>1085</v>
      </c>
      <c r="C1" s="596" t="s">
        <v>1101</v>
      </c>
      <c r="D1" s="596" t="s">
        <v>1096</v>
      </c>
    </row>
    <row r="2" spans="1:9">
      <c r="A2" s="596" t="s">
        <v>1083</v>
      </c>
      <c r="B2" s="600" t="s">
        <v>1082</v>
      </c>
      <c r="C2" s="596" t="s">
        <v>1086</v>
      </c>
      <c r="D2" s="596" t="s">
        <v>1097</v>
      </c>
    </row>
    <row r="3" spans="1:9">
      <c r="A3" s="733" t="s">
        <v>1153</v>
      </c>
      <c r="B3" s="601" t="s">
        <v>1084</v>
      </c>
      <c r="C3" s="596" t="s">
        <v>1087</v>
      </c>
      <c r="D3" s="596" t="s">
        <v>1098</v>
      </c>
    </row>
    <row r="4" spans="1:9">
      <c r="A4" s="734"/>
      <c r="B4" s="601" t="s">
        <v>1154</v>
      </c>
      <c r="C4" s="598" t="s">
        <v>1088</v>
      </c>
      <c r="D4" s="596" t="s">
        <v>1097</v>
      </c>
    </row>
    <row r="5" spans="1:9">
      <c r="A5" s="734"/>
      <c r="B5" s="601" t="s">
        <v>1159</v>
      </c>
      <c r="C5" s="598" t="s">
        <v>1089</v>
      </c>
      <c r="D5" s="596" t="s">
        <v>1097</v>
      </c>
    </row>
    <row r="6" spans="1:9">
      <c r="A6" s="735"/>
      <c r="B6" s="602" t="s">
        <v>1152</v>
      </c>
      <c r="C6" s="598" t="s">
        <v>1119</v>
      </c>
      <c r="D6" s="596" t="s">
        <v>1097</v>
      </c>
    </row>
    <row r="7" spans="1:9">
      <c r="A7" s="733" t="s">
        <v>1170</v>
      </c>
      <c r="B7" s="601" t="s">
        <v>1171</v>
      </c>
      <c r="C7" s="596" t="s">
        <v>1090</v>
      </c>
      <c r="D7" s="596" t="s">
        <v>1099</v>
      </c>
      <c r="E7" s="597" t="s">
        <v>1165</v>
      </c>
      <c r="F7" s="597" t="s">
        <v>1145</v>
      </c>
      <c r="G7" s="621" t="s">
        <v>1148</v>
      </c>
      <c r="H7" s="597" t="s">
        <v>1146</v>
      </c>
      <c r="I7" s="597" t="s">
        <v>1147</v>
      </c>
    </row>
    <row r="8" spans="1:9">
      <c r="A8" s="734"/>
      <c r="B8" s="601" t="s">
        <v>1172</v>
      </c>
      <c r="C8" s="598" t="s">
        <v>1103</v>
      </c>
      <c r="D8" s="596" t="s">
        <v>1099</v>
      </c>
      <c r="E8" s="597" t="s">
        <v>1144</v>
      </c>
    </row>
    <row r="9" spans="1:9">
      <c r="A9" s="735"/>
      <c r="B9" s="601" t="s">
        <v>1173</v>
      </c>
      <c r="C9" s="598" t="s">
        <v>1091</v>
      </c>
      <c r="D9" s="596" t="s">
        <v>1099</v>
      </c>
      <c r="E9" s="597" t="s">
        <v>1143</v>
      </c>
      <c r="F9" s="597" t="s">
        <v>1141</v>
      </c>
    </row>
    <row r="10" spans="1:9">
      <c r="A10" s="732" t="s">
        <v>1174</v>
      </c>
      <c r="B10" s="601" t="s">
        <v>1175</v>
      </c>
      <c r="C10" s="598" t="s">
        <v>1092</v>
      </c>
      <c r="D10" s="596" t="s">
        <v>1100</v>
      </c>
      <c r="E10" s="597" t="s">
        <v>1132</v>
      </c>
      <c r="F10" s="597" t="s">
        <v>1134</v>
      </c>
      <c r="G10" s="621" t="s">
        <v>1133</v>
      </c>
    </row>
    <row r="11" spans="1:9">
      <c r="A11" s="730"/>
      <c r="B11" s="601" t="s">
        <v>1176</v>
      </c>
      <c r="C11" s="598" t="s">
        <v>1104</v>
      </c>
      <c r="D11" s="596" t="s">
        <v>1100</v>
      </c>
      <c r="E11" s="597" t="s">
        <v>1132</v>
      </c>
      <c r="F11" s="597" t="s">
        <v>1134</v>
      </c>
      <c r="G11" s="621" t="s">
        <v>1133</v>
      </c>
    </row>
    <row r="12" spans="1:9">
      <c r="A12" s="731"/>
      <c r="B12" s="601" t="s">
        <v>1177</v>
      </c>
      <c r="C12" s="598" t="s">
        <v>1105</v>
      </c>
      <c r="D12" s="596" t="s">
        <v>1100</v>
      </c>
      <c r="E12" s="597" t="s">
        <v>1132</v>
      </c>
      <c r="F12" s="597" t="s">
        <v>1134</v>
      </c>
      <c r="G12" s="621" t="s">
        <v>1133</v>
      </c>
    </row>
    <row r="13" spans="1:9">
      <c r="A13" s="732" t="s">
        <v>1166</v>
      </c>
      <c r="B13" s="601" t="s">
        <v>1167</v>
      </c>
      <c r="C13" s="598" t="s">
        <v>1106</v>
      </c>
      <c r="D13" s="596" t="s">
        <v>1099</v>
      </c>
      <c r="E13" s="597" t="s">
        <v>1135</v>
      </c>
      <c r="F13" s="597" t="s">
        <v>1137</v>
      </c>
      <c r="G13" s="621" t="s">
        <v>1136</v>
      </c>
      <c r="H13" s="621" t="s">
        <v>1138</v>
      </c>
      <c r="I13" s="621" t="s">
        <v>1139</v>
      </c>
    </row>
    <row r="14" spans="1:9">
      <c r="A14" s="730"/>
      <c r="B14" s="601" t="s">
        <v>1168</v>
      </c>
      <c r="C14" s="598" t="s">
        <v>1093</v>
      </c>
      <c r="D14" s="596" t="s">
        <v>1099</v>
      </c>
      <c r="E14" s="597" t="s">
        <v>1140</v>
      </c>
      <c r="F14" s="621" t="s">
        <v>1141</v>
      </c>
    </row>
    <row r="15" spans="1:9">
      <c r="A15" s="730"/>
      <c r="B15" s="601" t="s">
        <v>1164</v>
      </c>
      <c r="C15" s="598" t="s">
        <v>1094</v>
      </c>
      <c r="D15" s="596" t="s">
        <v>1097</v>
      </c>
    </row>
    <row r="16" spans="1:9">
      <c r="A16" s="731"/>
      <c r="B16" s="601" t="s">
        <v>1169</v>
      </c>
      <c r="C16" s="598" t="s">
        <v>1095</v>
      </c>
      <c r="D16" s="596" t="s">
        <v>1099</v>
      </c>
      <c r="E16" s="597" t="s">
        <v>1142</v>
      </c>
    </row>
    <row r="17" spans="1:4">
      <c r="A17" s="736" t="s">
        <v>1162</v>
      </c>
      <c r="B17" s="634" t="s">
        <v>1102</v>
      </c>
      <c r="C17" s="596" t="s">
        <v>1087</v>
      </c>
      <c r="D17" s="596" t="s">
        <v>1098</v>
      </c>
    </row>
    <row r="18" spans="1:4">
      <c r="A18" s="737"/>
      <c r="B18" s="634" t="s">
        <v>1160</v>
      </c>
      <c r="C18" s="598" t="s">
        <v>1107</v>
      </c>
      <c r="D18" s="596" t="s">
        <v>1098</v>
      </c>
    </row>
    <row r="19" spans="1:4">
      <c r="A19" s="738"/>
      <c r="B19" s="634" t="s">
        <v>1161</v>
      </c>
      <c r="C19" s="598" t="s">
        <v>1108</v>
      </c>
      <c r="D19" s="596" t="s">
        <v>1098</v>
      </c>
    </row>
    <row r="20" spans="1:4">
      <c r="A20" s="730" t="s">
        <v>1155</v>
      </c>
      <c r="B20" s="634" t="s">
        <v>1156</v>
      </c>
      <c r="C20" s="599" t="s">
        <v>1110</v>
      </c>
      <c r="D20" s="596" t="s">
        <v>1097</v>
      </c>
    </row>
    <row r="21" spans="1:4">
      <c r="A21" s="731"/>
      <c r="B21" s="634" t="s">
        <v>1109</v>
      </c>
      <c r="C21" s="599" t="s">
        <v>1111</v>
      </c>
      <c r="D21" s="596" t="s">
        <v>1098</v>
      </c>
    </row>
    <row r="22" spans="1:4">
      <c r="A22" s="732" t="s">
        <v>1157</v>
      </c>
      <c r="B22" s="634" t="s">
        <v>1112</v>
      </c>
      <c r="C22" s="599" t="s">
        <v>1088</v>
      </c>
      <c r="D22" s="596" t="s">
        <v>1097</v>
      </c>
    </row>
    <row r="23" spans="1:4">
      <c r="A23" s="730"/>
      <c r="B23" s="634" t="s">
        <v>1113</v>
      </c>
      <c r="C23" s="599" t="s">
        <v>1114</v>
      </c>
      <c r="D23" s="596" t="s">
        <v>1097</v>
      </c>
    </row>
    <row r="24" spans="1:4">
      <c r="A24" s="731"/>
      <c r="B24" s="634" t="s">
        <v>1158</v>
      </c>
      <c r="C24" s="599" t="s">
        <v>1115</v>
      </c>
      <c r="D24" s="596" t="s">
        <v>1097</v>
      </c>
    </row>
    <row r="25" spans="1:4">
      <c r="A25" s="732" t="s">
        <v>1120</v>
      </c>
      <c r="B25" s="634" t="s">
        <v>1116</v>
      </c>
      <c r="C25" s="599" t="s">
        <v>1117</v>
      </c>
      <c r="D25" s="596" t="s">
        <v>1098</v>
      </c>
    </row>
    <row r="26" spans="1:4">
      <c r="A26" s="731"/>
      <c r="B26" s="634" t="s">
        <v>1163</v>
      </c>
      <c r="C26" s="599" t="s">
        <v>1118</v>
      </c>
      <c r="D26" s="596" t="s">
        <v>1097</v>
      </c>
    </row>
  </sheetData>
  <mergeCells count="8">
    <mergeCell ref="A20:A21"/>
    <mergeCell ref="A22:A24"/>
    <mergeCell ref="A25:A26"/>
    <mergeCell ref="A3:A6"/>
    <mergeCell ref="A7:A9"/>
    <mergeCell ref="A10:A12"/>
    <mergeCell ref="A13:A16"/>
    <mergeCell ref="A17:A19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6"/>
  <sheetViews>
    <sheetView zoomScale="95" zoomScaleNormal="95" workbookViewId="0">
      <pane ySplit="4" topLeftCell="A56" activePane="bottomLeft" state="frozen"/>
      <selection pane="bottomLeft" activeCell="K75" sqref="K75:O75"/>
    </sheetView>
  </sheetViews>
  <sheetFormatPr defaultColWidth="9" defaultRowHeight="13.5"/>
  <cols>
    <col min="1" max="1" width="2.25" style="11" customWidth="1"/>
    <col min="2" max="2" width="9" style="11" customWidth="1"/>
    <col min="3" max="8" width="20.625" style="11" customWidth="1"/>
    <col min="9" max="9" width="13.125" style="12" customWidth="1"/>
    <col min="10" max="10" width="21.875" style="12" customWidth="1"/>
    <col min="11" max="11" width="9.875" style="12" bestFit="1" customWidth="1"/>
    <col min="12" max="12" width="9" style="12"/>
    <col min="13" max="13" width="12.625" style="12" bestFit="1" customWidth="1"/>
    <col min="14" max="14" width="9" style="12"/>
    <col min="15" max="15" width="9" style="11" customWidth="1"/>
    <col min="16" max="16" width="22.625" style="11" customWidth="1"/>
    <col min="17" max="17" width="36" style="11" customWidth="1"/>
    <col min="18" max="18" width="2.625" style="11" customWidth="1"/>
    <col min="19" max="16384" width="9" style="11"/>
  </cols>
  <sheetData>
    <row r="1" spans="2:17" ht="81" customHeight="1"/>
    <row r="2" spans="2:17" ht="39.950000000000003" customHeight="1"/>
    <row r="3" spans="2:17" ht="19.5" customHeight="1" thickBot="1">
      <c r="B3" s="15" t="s">
        <v>109</v>
      </c>
    </row>
    <row r="4" spans="2:17" ht="16.5">
      <c r="B4" s="43" t="s">
        <v>110</v>
      </c>
      <c r="C4" s="44" t="s">
        <v>25</v>
      </c>
      <c r="D4" s="44" t="s">
        <v>26</v>
      </c>
      <c r="E4" s="44" t="s">
        <v>27</v>
      </c>
      <c r="F4" s="44" t="s">
        <v>28</v>
      </c>
      <c r="G4" s="44" t="s">
        <v>111</v>
      </c>
      <c r="H4" s="44" t="s">
        <v>112</v>
      </c>
      <c r="I4" s="44" t="s">
        <v>113</v>
      </c>
      <c r="J4" s="44" t="s">
        <v>114</v>
      </c>
      <c r="K4" s="44" t="s">
        <v>31</v>
      </c>
      <c r="L4" s="44" t="s">
        <v>32</v>
      </c>
      <c r="M4" s="44" t="s">
        <v>33</v>
      </c>
      <c r="N4" s="44" t="s">
        <v>35</v>
      </c>
      <c r="O4" s="44" t="s">
        <v>36</v>
      </c>
      <c r="P4" s="44" t="s">
        <v>43</v>
      </c>
      <c r="Q4" s="45" t="s">
        <v>115</v>
      </c>
    </row>
    <row r="5" spans="2:17" ht="15" customHeight="1">
      <c r="B5" s="769" t="s">
        <v>116</v>
      </c>
      <c r="C5" s="60" t="s">
        <v>117</v>
      </c>
      <c r="D5" s="46"/>
      <c r="E5" s="46"/>
      <c r="F5" s="46"/>
      <c r="G5" s="46"/>
      <c r="H5" s="46"/>
      <c r="I5" s="761" t="s">
        <v>118</v>
      </c>
      <c r="J5" s="761" t="s">
        <v>58</v>
      </c>
      <c r="K5" s="739" t="s">
        <v>119</v>
      </c>
      <c r="L5" s="739" t="s">
        <v>63</v>
      </c>
      <c r="M5" s="739" t="s">
        <v>120</v>
      </c>
      <c r="N5" s="739" t="s">
        <v>120</v>
      </c>
      <c r="O5" s="739" t="s">
        <v>60</v>
      </c>
      <c r="P5" s="13"/>
      <c r="Q5" s="18"/>
    </row>
    <row r="6" spans="2:17" ht="15" customHeight="1">
      <c r="B6" s="770"/>
      <c r="C6" s="60" t="s">
        <v>121</v>
      </c>
      <c r="D6" s="46"/>
      <c r="E6" s="46"/>
      <c r="F6" s="46"/>
      <c r="G6" s="46"/>
      <c r="H6" s="46"/>
      <c r="I6" s="762"/>
      <c r="J6" s="762"/>
      <c r="K6" s="757"/>
      <c r="L6" s="757"/>
      <c r="M6" s="757"/>
      <c r="N6" s="757"/>
      <c r="O6" s="757"/>
      <c r="P6" s="13"/>
      <c r="Q6" s="18"/>
    </row>
    <row r="7" spans="2:17" ht="15" customHeight="1">
      <c r="B7" s="770"/>
      <c r="C7" s="60" t="s">
        <v>122</v>
      </c>
      <c r="D7" s="46"/>
      <c r="E7" s="46"/>
      <c r="F7" s="46"/>
      <c r="G7" s="46"/>
      <c r="H7" s="46"/>
      <c r="I7" s="762"/>
      <c r="J7" s="762"/>
      <c r="K7" s="757"/>
      <c r="L7" s="757"/>
      <c r="M7" s="757"/>
      <c r="N7" s="757"/>
      <c r="O7" s="757"/>
      <c r="P7" s="13"/>
      <c r="Q7" s="18"/>
    </row>
    <row r="8" spans="2:17" ht="15" customHeight="1">
      <c r="B8" s="770"/>
      <c r="C8" s="60" t="s">
        <v>123</v>
      </c>
      <c r="D8" s="46"/>
      <c r="E8" s="46"/>
      <c r="F8" s="46"/>
      <c r="G8" s="46"/>
      <c r="H8" s="46"/>
      <c r="I8" s="762"/>
      <c r="J8" s="762"/>
      <c r="K8" s="757"/>
      <c r="L8" s="757"/>
      <c r="M8" s="757"/>
      <c r="N8" s="757"/>
      <c r="O8" s="757"/>
      <c r="P8" s="13"/>
      <c r="Q8" s="18"/>
    </row>
    <row r="9" spans="2:17" ht="15" customHeight="1">
      <c r="B9" s="770"/>
      <c r="C9" s="60" t="s">
        <v>124</v>
      </c>
      <c r="D9" s="46"/>
      <c r="E9" s="46"/>
      <c r="F9" s="46"/>
      <c r="G9" s="46"/>
      <c r="H9" s="46"/>
      <c r="I9" s="762"/>
      <c r="J9" s="762"/>
      <c r="K9" s="757"/>
      <c r="L9" s="757"/>
      <c r="M9" s="757"/>
      <c r="N9" s="757"/>
      <c r="O9" s="757"/>
      <c r="P9" s="13"/>
      <c r="Q9" s="18"/>
    </row>
    <row r="10" spans="2:17" ht="15" customHeight="1">
      <c r="B10" s="770"/>
      <c r="C10" s="60" t="s">
        <v>125</v>
      </c>
      <c r="D10" s="46"/>
      <c r="E10" s="46"/>
      <c r="F10" s="46"/>
      <c r="G10" s="46"/>
      <c r="H10" s="46"/>
      <c r="I10" s="762"/>
      <c r="J10" s="762"/>
      <c r="K10" s="757"/>
      <c r="L10" s="757"/>
      <c r="M10" s="757"/>
      <c r="N10" s="757"/>
      <c r="O10" s="757"/>
      <c r="P10" s="13"/>
      <c r="Q10" s="18"/>
    </row>
    <row r="11" spans="2:17" ht="15" customHeight="1">
      <c r="B11" s="770"/>
      <c r="C11" s="60" t="s">
        <v>126</v>
      </c>
      <c r="D11" s="46"/>
      <c r="E11" s="46"/>
      <c r="F11" s="46"/>
      <c r="G11" s="46"/>
      <c r="H11" s="46"/>
      <c r="I11" s="762"/>
      <c r="J11" s="762"/>
      <c r="K11" s="757"/>
      <c r="L11" s="757"/>
      <c r="M11" s="757"/>
      <c r="N11" s="757"/>
      <c r="O11" s="757"/>
      <c r="P11" s="13"/>
      <c r="Q11" s="18"/>
    </row>
    <row r="12" spans="2:17" ht="15" customHeight="1">
      <c r="B12" s="770"/>
      <c r="C12" s="60" t="s">
        <v>127</v>
      </c>
      <c r="D12" s="46"/>
      <c r="E12" s="46"/>
      <c r="F12" s="46"/>
      <c r="G12" s="46"/>
      <c r="H12" s="46"/>
      <c r="I12" s="762"/>
      <c r="J12" s="762"/>
      <c r="K12" s="740"/>
      <c r="L12" s="740"/>
      <c r="M12" s="757"/>
      <c r="N12" s="757"/>
      <c r="O12" s="757"/>
      <c r="P12" s="13"/>
      <c r="Q12" s="18"/>
    </row>
    <row r="13" spans="2:17" ht="15" customHeight="1">
      <c r="B13" s="771"/>
      <c r="C13" s="60" t="s">
        <v>128</v>
      </c>
      <c r="D13" s="46"/>
      <c r="E13" s="46"/>
      <c r="F13" s="46"/>
      <c r="G13" s="46"/>
      <c r="H13" s="46"/>
      <c r="I13" s="763"/>
      <c r="J13" s="763"/>
      <c r="K13" s="14" t="s">
        <v>129</v>
      </c>
      <c r="L13" s="14" t="s">
        <v>55</v>
      </c>
      <c r="M13" s="740"/>
      <c r="N13" s="740"/>
      <c r="O13" s="740"/>
      <c r="P13" s="13"/>
      <c r="Q13" s="18"/>
    </row>
    <row r="14" spans="2:17" ht="15" customHeight="1">
      <c r="B14" s="758" t="s">
        <v>130</v>
      </c>
      <c r="C14" s="23" t="s">
        <v>131</v>
      </c>
      <c r="D14" s="23"/>
      <c r="E14" s="23"/>
      <c r="F14" s="23"/>
      <c r="G14" s="23"/>
      <c r="H14" s="23"/>
      <c r="I14" s="1" t="s">
        <v>118</v>
      </c>
      <c r="J14" s="1" t="s">
        <v>58</v>
      </c>
      <c r="K14" s="14" t="s">
        <v>132</v>
      </c>
      <c r="L14" s="14" t="s">
        <v>55</v>
      </c>
      <c r="M14" s="14" t="s">
        <v>133</v>
      </c>
      <c r="N14" s="14" t="s">
        <v>120</v>
      </c>
      <c r="O14" s="14" t="s">
        <v>134</v>
      </c>
      <c r="P14" s="13"/>
      <c r="Q14" s="18" t="s">
        <v>135</v>
      </c>
    </row>
    <row r="15" spans="2:17" ht="15" customHeight="1">
      <c r="B15" s="744"/>
      <c r="C15" s="58" t="s">
        <v>57</v>
      </c>
      <c r="D15" s="23"/>
      <c r="E15" s="23"/>
      <c r="F15" s="23"/>
      <c r="G15" s="23"/>
      <c r="H15" s="23"/>
      <c r="I15" s="1" t="s">
        <v>118</v>
      </c>
      <c r="J15" s="1" t="s">
        <v>58</v>
      </c>
      <c r="K15" s="14" t="s">
        <v>132</v>
      </c>
      <c r="L15" s="55" t="s">
        <v>55</v>
      </c>
      <c r="M15" s="14" t="s">
        <v>120</v>
      </c>
      <c r="N15" s="14" t="s">
        <v>120</v>
      </c>
      <c r="O15" s="14" t="s">
        <v>136</v>
      </c>
      <c r="P15" s="13"/>
      <c r="Q15" s="18"/>
    </row>
    <row r="16" spans="2:17" ht="15" customHeight="1">
      <c r="B16" s="744"/>
      <c r="C16" s="2" t="s">
        <v>137</v>
      </c>
      <c r="D16" s="2"/>
      <c r="E16" s="23"/>
      <c r="F16" s="23"/>
      <c r="G16" s="23"/>
      <c r="H16" s="23"/>
      <c r="I16" s="1" t="s">
        <v>118</v>
      </c>
      <c r="J16" s="1" t="s">
        <v>58</v>
      </c>
      <c r="K16" s="14" t="s">
        <v>132</v>
      </c>
      <c r="L16" s="55" t="s">
        <v>55</v>
      </c>
      <c r="M16" s="14" t="s">
        <v>120</v>
      </c>
      <c r="N16" s="14" t="s">
        <v>120</v>
      </c>
      <c r="O16" s="14" t="s">
        <v>134</v>
      </c>
      <c r="P16" s="13"/>
      <c r="Q16" s="18"/>
    </row>
    <row r="17" spans="1:17" ht="15" customHeight="1">
      <c r="B17" s="744"/>
      <c r="C17" s="2" t="s">
        <v>138</v>
      </c>
      <c r="D17" s="2"/>
      <c r="E17" s="23"/>
      <c r="F17" s="23"/>
      <c r="G17" s="23"/>
      <c r="H17" s="23"/>
      <c r="I17" s="1" t="s">
        <v>118</v>
      </c>
      <c r="J17" s="1" t="s">
        <v>58</v>
      </c>
      <c r="K17" s="14" t="s">
        <v>132</v>
      </c>
      <c r="L17" s="55" t="s">
        <v>55</v>
      </c>
      <c r="M17" s="55" t="s">
        <v>120</v>
      </c>
      <c r="N17" s="14" t="s">
        <v>120</v>
      </c>
      <c r="O17" s="14" t="s">
        <v>134</v>
      </c>
      <c r="P17" s="13"/>
      <c r="Q17" s="18"/>
    </row>
    <row r="18" spans="1:17" ht="15" customHeight="1">
      <c r="B18" s="744"/>
      <c r="C18" s="59" t="s">
        <v>53</v>
      </c>
      <c r="D18" s="2"/>
      <c r="E18" s="23"/>
      <c r="F18" s="23"/>
      <c r="G18" s="23"/>
      <c r="H18" s="23"/>
      <c r="I18" s="1" t="s">
        <v>118</v>
      </c>
      <c r="J18" s="1" t="s">
        <v>58</v>
      </c>
      <c r="K18" s="14" t="s">
        <v>132</v>
      </c>
      <c r="L18" s="55" t="s">
        <v>55</v>
      </c>
      <c r="M18" s="55" t="s">
        <v>120</v>
      </c>
      <c r="N18" s="14" t="s">
        <v>120</v>
      </c>
      <c r="O18" s="14" t="s">
        <v>60</v>
      </c>
      <c r="P18" s="13"/>
      <c r="Q18" s="18"/>
    </row>
    <row r="19" spans="1:17" ht="15" customHeight="1">
      <c r="B19" s="744"/>
      <c r="C19" s="59" t="s">
        <v>139</v>
      </c>
      <c r="D19" s="2"/>
      <c r="E19" s="23"/>
      <c r="F19" s="23"/>
      <c r="G19" s="23"/>
      <c r="H19" s="23"/>
      <c r="I19" s="1" t="s">
        <v>118</v>
      </c>
      <c r="J19" s="1" t="s">
        <v>58</v>
      </c>
      <c r="K19" s="14"/>
      <c r="L19" s="55" t="s">
        <v>55</v>
      </c>
      <c r="M19" s="55" t="s">
        <v>140</v>
      </c>
      <c r="N19" s="14" t="s">
        <v>120</v>
      </c>
      <c r="O19" s="14" t="s">
        <v>60</v>
      </c>
      <c r="P19" s="13"/>
      <c r="Q19" s="18"/>
    </row>
    <row r="20" spans="1:17" ht="15" customHeight="1">
      <c r="A20" s="16"/>
      <c r="B20" s="746" t="s">
        <v>141</v>
      </c>
      <c r="C20" s="759" t="s">
        <v>142</v>
      </c>
      <c r="D20" s="2" t="s">
        <v>143</v>
      </c>
      <c r="E20" s="2"/>
      <c r="F20" s="23"/>
      <c r="G20" s="23"/>
      <c r="H20" s="23"/>
      <c r="I20" s="1" t="s">
        <v>144</v>
      </c>
      <c r="J20" s="1"/>
      <c r="K20" s="14" t="s">
        <v>74</v>
      </c>
      <c r="L20" s="55" t="s">
        <v>55</v>
      </c>
      <c r="M20" s="14" t="s">
        <v>120</v>
      </c>
      <c r="N20" s="14" t="s">
        <v>120</v>
      </c>
      <c r="O20" s="14" t="s">
        <v>64</v>
      </c>
      <c r="P20" s="23"/>
      <c r="Q20" s="18"/>
    </row>
    <row r="21" spans="1:17" ht="15" customHeight="1">
      <c r="A21" s="16"/>
      <c r="B21" s="747"/>
      <c r="C21" s="750"/>
      <c r="D21" s="2" t="s">
        <v>145</v>
      </c>
      <c r="E21" s="2"/>
      <c r="F21" s="23"/>
      <c r="G21" s="23"/>
      <c r="H21" s="23"/>
      <c r="I21" s="1" t="s">
        <v>146</v>
      </c>
      <c r="J21" s="1"/>
      <c r="K21" s="14" t="s">
        <v>74</v>
      </c>
      <c r="L21" s="55" t="s">
        <v>55</v>
      </c>
      <c r="M21" s="14" t="s">
        <v>120</v>
      </c>
      <c r="N21" s="14" t="s">
        <v>120</v>
      </c>
      <c r="O21" s="14" t="s">
        <v>134</v>
      </c>
      <c r="P21" s="13"/>
      <c r="Q21" s="18"/>
    </row>
    <row r="22" spans="1:17" ht="15" customHeight="1">
      <c r="A22" s="16"/>
      <c r="B22" s="747"/>
      <c r="C22" s="750"/>
      <c r="D22" s="749" t="s">
        <v>147</v>
      </c>
      <c r="E22" s="2"/>
      <c r="F22" s="2"/>
      <c r="G22" s="3"/>
      <c r="H22" s="3"/>
      <c r="I22" s="1" t="s">
        <v>148</v>
      </c>
      <c r="J22" s="1"/>
      <c r="K22" s="14" t="s">
        <v>149</v>
      </c>
      <c r="L22" s="55" t="s">
        <v>56</v>
      </c>
      <c r="M22" s="14" t="s">
        <v>120</v>
      </c>
      <c r="N22" s="14" t="s">
        <v>120</v>
      </c>
      <c r="O22" s="14" t="s">
        <v>134</v>
      </c>
      <c r="P22" s="49"/>
      <c r="Q22" s="18"/>
    </row>
    <row r="23" spans="1:17" ht="15" customHeight="1">
      <c r="A23" s="16"/>
      <c r="B23" s="747"/>
      <c r="C23" s="750"/>
      <c r="D23" s="750"/>
      <c r="E23" s="2" t="s">
        <v>150</v>
      </c>
      <c r="F23" s="2"/>
      <c r="G23" s="4"/>
      <c r="H23" s="3"/>
      <c r="I23" s="1" t="s">
        <v>151</v>
      </c>
      <c r="J23" s="1"/>
      <c r="K23" s="14" t="s">
        <v>152</v>
      </c>
      <c r="L23" s="55" t="s">
        <v>61</v>
      </c>
      <c r="M23" s="14" t="s">
        <v>120</v>
      </c>
      <c r="N23" s="14" t="s">
        <v>120</v>
      </c>
      <c r="O23" s="14" t="s">
        <v>134</v>
      </c>
      <c r="P23" s="49"/>
      <c r="Q23" s="18"/>
    </row>
    <row r="24" spans="1:17" ht="15" customHeight="1">
      <c r="A24" s="16"/>
      <c r="B24" s="747"/>
      <c r="C24" s="750"/>
      <c r="D24" s="760"/>
      <c r="E24" s="2" t="s">
        <v>153</v>
      </c>
      <c r="F24" s="2"/>
      <c r="G24" s="4"/>
      <c r="H24" s="3"/>
      <c r="I24" s="1" t="s">
        <v>154</v>
      </c>
      <c r="J24" s="1"/>
      <c r="K24" s="14" t="s">
        <v>152</v>
      </c>
      <c r="L24" s="55" t="s">
        <v>61</v>
      </c>
      <c r="M24" s="14" t="s">
        <v>120</v>
      </c>
      <c r="N24" s="14" t="s">
        <v>120</v>
      </c>
      <c r="O24" s="14" t="s">
        <v>134</v>
      </c>
      <c r="P24" s="49"/>
      <c r="Q24" s="18"/>
    </row>
    <row r="25" spans="1:17" ht="15" customHeight="1">
      <c r="A25" s="16"/>
      <c r="B25" s="747"/>
      <c r="C25" s="750"/>
      <c r="D25" s="759" t="s">
        <v>155</v>
      </c>
      <c r="E25" s="69" t="s">
        <v>156</v>
      </c>
      <c r="F25" s="2"/>
      <c r="G25" s="4"/>
      <c r="H25" s="3"/>
      <c r="I25" s="1" t="s">
        <v>157</v>
      </c>
      <c r="J25" s="1"/>
      <c r="K25" s="14" t="s">
        <v>74</v>
      </c>
      <c r="L25" s="55" t="s">
        <v>158</v>
      </c>
      <c r="M25" s="14" t="s">
        <v>120</v>
      </c>
      <c r="N25" s="14" t="s">
        <v>120</v>
      </c>
      <c r="O25" s="14" t="s">
        <v>64</v>
      </c>
      <c r="P25" s="49"/>
      <c r="Q25" s="18"/>
    </row>
    <row r="26" spans="1:17" ht="15" customHeight="1">
      <c r="A26" s="16"/>
      <c r="B26" s="747"/>
      <c r="C26" s="750"/>
      <c r="D26" s="760"/>
      <c r="E26" s="2" t="s">
        <v>159</v>
      </c>
      <c r="F26" s="2"/>
      <c r="G26" s="5"/>
      <c r="H26" s="23"/>
      <c r="I26" s="1" t="s">
        <v>160</v>
      </c>
      <c r="J26" s="1"/>
      <c r="K26" s="14" t="s">
        <v>74</v>
      </c>
      <c r="L26" s="55" t="s">
        <v>158</v>
      </c>
      <c r="M26" s="14" t="s">
        <v>120</v>
      </c>
      <c r="N26" s="14" t="s">
        <v>120</v>
      </c>
      <c r="O26" s="14" t="s">
        <v>134</v>
      </c>
      <c r="P26" s="49"/>
      <c r="Q26" s="18"/>
    </row>
    <row r="27" spans="1:17" customFormat="1" ht="15" customHeight="1">
      <c r="A27" s="17"/>
      <c r="B27" s="747"/>
      <c r="C27" s="772" t="s">
        <v>161</v>
      </c>
      <c r="D27" s="759" t="s">
        <v>162</v>
      </c>
      <c r="E27" s="6" t="s">
        <v>163</v>
      </c>
      <c r="F27" s="6"/>
      <c r="G27" s="23"/>
      <c r="H27" s="23"/>
      <c r="I27" s="1" t="s">
        <v>164</v>
      </c>
      <c r="J27" s="1"/>
      <c r="K27" s="14" t="s">
        <v>149</v>
      </c>
      <c r="L27" s="55" t="s">
        <v>56</v>
      </c>
      <c r="M27" s="14" t="s">
        <v>120</v>
      </c>
      <c r="N27" s="14" t="s">
        <v>120</v>
      </c>
      <c r="O27" s="14" t="s">
        <v>64</v>
      </c>
      <c r="P27" s="23"/>
      <c r="Q27" s="19"/>
    </row>
    <row r="28" spans="1:17" customFormat="1" ht="15" customHeight="1">
      <c r="A28" s="17"/>
      <c r="B28" s="747"/>
      <c r="C28" s="772"/>
      <c r="D28" s="773"/>
      <c r="E28" s="71"/>
      <c r="F28" s="72" t="s">
        <v>165</v>
      </c>
      <c r="G28" s="23"/>
      <c r="H28" s="23"/>
      <c r="I28" s="1" t="s">
        <v>166</v>
      </c>
      <c r="J28" s="1"/>
      <c r="K28" s="14" t="s">
        <v>152</v>
      </c>
      <c r="L28" s="55" t="s">
        <v>61</v>
      </c>
      <c r="M28" s="14" t="s">
        <v>120</v>
      </c>
      <c r="N28" s="14" t="s">
        <v>120</v>
      </c>
      <c r="O28" s="14" t="s">
        <v>60</v>
      </c>
      <c r="P28" s="23"/>
      <c r="Q28" s="19"/>
    </row>
    <row r="29" spans="1:17" customFormat="1" ht="15" customHeight="1">
      <c r="A29" s="17"/>
      <c r="B29" s="747"/>
      <c r="C29" s="768"/>
      <c r="D29" s="750"/>
      <c r="E29" s="7" t="s">
        <v>167</v>
      </c>
      <c r="F29" s="6" t="s">
        <v>168</v>
      </c>
      <c r="G29" s="23"/>
      <c r="H29" s="23"/>
      <c r="I29" s="1" t="s">
        <v>169</v>
      </c>
      <c r="J29" s="1"/>
      <c r="K29" s="14" t="s">
        <v>74</v>
      </c>
      <c r="L29" s="55" t="s">
        <v>158</v>
      </c>
      <c r="M29" s="14" t="s">
        <v>120</v>
      </c>
      <c r="N29" s="14" t="s">
        <v>120</v>
      </c>
      <c r="O29" s="14" t="s">
        <v>134</v>
      </c>
      <c r="P29" s="23"/>
      <c r="Q29" s="19"/>
    </row>
    <row r="30" spans="1:17" customFormat="1" ht="15" customHeight="1">
      <c r="A30" s="17"/>
      <c r="B30" s="747"/>
      <c r="C30" s="768"/>
      <c r="D30" s="750"/>
      <c r="E30" s="9"/>
      <c r="F30" s="6" t="s">
        <v>170</v>
      </c>
      <c r="G30" s="23"/>
      <c r="H30" s="23"/>
      <c r="I30" s="1" t="s">
        <v>171</v>
      </c>
      <c r="J30" s="1"/>
      <c r="K30" s="14" t="s">
        <v>74</v>
      </c>
      <c r="L30" s="55" t="s">
        <v>158</v>
      </c>
      <c r="M30" s="14" t="s">
        <v>120</v>
      </c>
      <c r="N30" s="14" t="s">
        <v>120</v>
      </c>
      <c r="O30" s="14" t="s">
        <v>134</v>
      </c>
      <c r="P30" s="23"/>
      <c r="Q30" s="19"/>
    </row>
    <row r="31" spans="1:17" customFormat="1" ht="15" customHeight="1">
      <c r="A31" s="17"/>
      <c r="B31" s="747"/>
      <c r="C31" s="768"/>
      <c r="D31" s="750"/>
      <c r="E31" s="6" t="s">
        <v>172</v>
      </c>
      <c r="F31" s="6"/>
      <c r="G31" s="23"/>
      <c r="H31" s="23"/>
      <c r="I31" s="1" t="s">
        <v>173</v>
      </c>
      <c r="J31" s="1"/>
      <c r="K31" s="14" t="s">
        <v>149</v>
      </c>
      <c r="L31" s="55" t="s">
        <v>56</v>
      </c>
      <c r="M31" s="14" t="s">
        <v>120</v>
      </c>
      <c r="N31" s="14" t="s">
        <v>120</v>
      </c>
      <c r="O31" s="14" t="s">
        <v>134</v>
      </c>
      <c r="P31" s="23"/>
      <c r="Q31" s="19"/>
    </row>
    <row r="32" spans="1:17" customFormat="1" ht="15" customHeight="1">
      <c r="A32" s="17"/>
      <c r="B32" s="747"/>
      <c r="C32" s="768"/>
      <c r="D32" s="6" t="s">
        <v>174</v>
      </c>
      <c r="E32" s="6"/>
      <c r="F32" s="23"/>
      <c r="G32" s="23"/>
      <c r="H32" s="23"/>
      <c r="I32" s="1" t="s">
        <v>175</v>
      </c>
      <c r="J32" s="1"/>
      <c r="K32" s="14" t="s">
        <v>149</v>
      </c>
      <c r="L32" s="55" t="s">
        <v>56</v>
      </c>
      <c r="M32" s="14" t="s">
        <v>120</v>
      </c>
      <c r="N32" s="14" t="s">
        <v>120</v>
      </c>
      <c r="O32" s="14" t="s">
        <v>134</v>
      </c>
      <c r="P32" s="23"/>
      <c r="Q32" s="19"/>
    </row>
    <row r="33" spans="1:17" customFormat="1" ht="15" customHeight="1">
      <c r="A33" s="17"/>
      <c r="B33" s="747"/>
      <c r="C33" s="768"/>
      <c r="D33" s="6" t="s">
        <v>176</v>
      </c>
      <c r="E33" s="6" t="s">
        <v>177</v>
      </c>
      <c r="F33" s="23"/>
      <c r="G33" s="23"/>
      <c r="H33" s="23"/>
      <c r="I33" s="1" t="s">
        <v>178</v>
      </c>
      <c r="J33" s="1"/>
      <c r="K33" s="14" t="s">
        <v>149</v>
      </c>
      <c r="L33" s="55" t="s">
        <v>56</v>
      </c>
      <c r="M33" s="14" t="s">
        <v>120</v>
      </c>
      <c r="N33" s="14" t="s">
        <v>120</v>
      </c>
      <c r="O33" s="14" t="s">
        <v>134</v>
      </c>
      <c r="P33" s="23"/>
      <c r="Q33" s="19"/>
    </row>
    <row r="34" spans="1:17" customFormat="1" ht="15" customHeight="1">
      <c r="A34" s="17"/>
      <c r="B34" s="747"/>
      <c r="C34" s="768" t="s">
        <v>179</v>
      </c>
      <c r="D34" s="2" t="s">
        <v>180</v>
      </c>
      <c r="E34" s="23"/>
      <c r="F34" s="23"/>
      <c r="G34" s="23"/>
      <c r="H34" s="23"/>
      <c r="I34" s="1" t="s">
        <v>181</v>
      </c>
      <c r="J34" s="1"/>
      <c r="K34" s="14" t="s">
        <v>54</v>
      </c>
      <c r="L34" s="55" t="s">
        <v>55</v>
      </c>
      <c r="M34" s="14" t="s">
        <v>120</v>
      </c>
      <c r="N34" s="14" t="s">
        <v>120</v>
      </c>
      <c r="O34" s="14" t="s">
        <v>134</v>
      </c>
      <c r="P34" s="23"/>
      <c r="Q34" s="19"/>
    </row>
    <row r="35" spans="1:17" customFormat="1" ht="15" customHeight="1">
      <c r="A35" s="17"/>
      <c r="B35" s="747"/>
      <c r="C35" s="768"/>
      <c r="D35" s="73"/>
      <c r="E35" s="74" t="s">
        <v>182</v>
      </c>
      <c r="F35" s="74" t="s">
        <v>183</v>
      </c>
      <c r="G35" s="74"/>
      <c r="H35" s="74"/>
      <c r="I35" s="75" t="s">
        <v>184</v>
      </c>
      <c r="J35" s="75"/>
      <c r="K35" s="76" t="s">
        <v>59</v>
      </c>
      <c r="L35" s="77" t="s">
        <v>63</v>
      </c>
      <c r="M35" s="76" t="s">
        <v>120</v>
      </c>
      <c r="N35" s="76" t="s">
        <v>120</v>
      </c>
      <c r="O35" s="76" t="s">
        <v>134</v>
      </c>
      <c r="P35" s="23"/>
      <c r="Q35" s="19"/>
    </row>
    <row r="36" spans="1:17" customFormat="1" ht="15" customHeight="1">
      <c r="A36" s="17"/>
      <c r="B36" s="747"/>
      <c r="C36" s="768"/>
      <c r="D36" s="73"/>
      <c r="E36" s="74"/>
      <c r="F36" s="74" t="s">
        <v>185</v>
      </c>
      <c r="G36" s="74"/>
      <c r="H36" s="74"/>
      <c r="I36" s="75" t="s">
        <v>186</v>
      </c>
      <c r="J36" s="75"/>
      <c r="K36" s="76" t="s">
        <v>59</v>
      </c>
      <c r="L36" s="77" t="s">
        <v>63</v>
      </c>
      <c r="M36" s="76" t="s">
        <v>120</v>
      </c>
      <c r="N36" s="76" t="s">
        <v>120</v>
      </c>
      <c r="O36" s="76" t="s">
        <v>134</v>
      </c>
      <c r="P36" s="23"/>
      <c r="Q36" s="19"/>
    </row>
    <row r="37" spans="1:17" customFormat="1" ht="15" customHeight="1">
      <c r="A37" s="17"/>
      <c r="B37" s="747"/>
      <c r="C37" s="768"/>
      <c r="D37" s="73"/>
      <c r="E37" s="74"/>
      <c r="F37" s="74" t="s">
        <v>187</v>
      </c>
      <c r="G37" s="74"/>
      <c r="H37" s="74"/>
      <c r="I37" s="75" t="s">
        <v>188</v>
      </c>
      <c r="J37" s="75"/>
      <c r="K37" s="76" t="s">
        <v>59</v>
      </c>
      <c r="L37" s="77" t="s">
        <v>63</v>
      </c>
      <c r="M37" s="76" t="s">
        <v>120</v>
      </c>
      <c r="N37" s="76" t="s">
        <v>120</v>
      </c>
      <c r="O37" s="76" t="s">
        <v>134</v>
      </c>
      <c r="P37" s="23"/>
      <c r="Q37" s="19"/>
    </row>
    <row r="38" spans="1:17" customFormat="1" ht="15" customHeight="1">
      <c r="A38" s="17"/>
      <c r="B38" s="747"/>
      <c r="C38" s="768"/>
      <c r="D38" s="73"/>
      <c r="E38" s="74" t="s">
        <v>189</v>
      </c>
      <c r="F38" s="74"/>
      <c r="G38" s="74"/>
      <c r="H38" s="74"/>
      <c r="I38" s="75" t="s">
        <v>190</v>
      </c>
      <c r="J38" s="75"/>
      <c r="K38" s="76" t="s">
        <v>59</v>
      </c>
      <c r="L38" s="77" t="s">
        <v>63</v>
      </c>
      <c r="M38" s="76" t="s">
        <v>120</v>
      </c>
      <c r="N38" s="76" t="s">
        <v>120</v>
      </c>
      <c r="O38" s="76" t="s">
        <v>134</v>
      </c>
      <c r="P38" s="23"/>
      <c r="Q38" s="19"/>
    </row>
    <row r="39" spans="1:17" customFormat="1" ht="15" customHeight="1">
      <c r="A39" s="17"/>
      <c r="B39" s="747"/>
      <c r="C39" s="768"/>
      <c r="D39" s="768" t="s">
        <v>191</v>
      </c>
      <c r="E39" s="23" t="s">
        <v>192</v>
      </c>
      <c r="F39" s="23"/>
      <c r="G39" s="23"/>
      <c r="H39" s="23"/>
      <c r="I39" s="1" t="s">
        <v>193</v>
      </c>
      <c r="J39" s="1"/>
      <c r="K39" s="14" t="s">
        <v>54</v>
      </c>
      <c r="L39" s="55" t="s">
        <v>158</v>
      </c>
      <c r="M39" s="14" t="s">
        <v>120</v>
      </c>
      <c r="N39" s="14" t="s">
        <v>120</v>
      </c>
      <c r="O39" s="14" t="s">
        <v>134</v>
      </c>
      <c r="P39" s="23"/>
      <c r="Q39" s="19"/>
    </row>
    <row r="40" spans="1:17" customFormat="1" ht="15" customHeight="1">
      <c r="A40" s="17"/>
      <c r="B40" s="747"/>
      <c r="C40" s="768"/>
      <c r="D40" s="768"/>
      <c r="E40" s="23" t="s">
        <v>194</v>
      </c>
      <c r="F40" s="23"/>
      <c r="G40" s="23"/>
      <c r="H40" s="23"/>
      <c r="I40" s="1" t="s">
        <v>195</v>
      </c>
      <c r="J40" s="1"/>
      <c r="K40" s="14" t="s">
        <v>74</v>
      </c>
      <c r="L40" s="55" t="s">
        <v>158</v>
      </c>
      <c r="M40" s="14" t="s">
        <v>120</v>
      </c>
      <c r="N40" s="14" t="s">
        <v>120</v>
      </c>
      <c r="O40" s="14" t="s">
        <v>134</v>
      </c>
      <c r="P40" s="23"/>
      <c r="Q40" s="19"/>
    </row>
    <row r="41" spans="1:17" customFormat="1" ht="15" customHeight="1">
      <c r="A41" s="17"/>
      <c r="B41" s="747"/>
      <c r="C41" s="768"/>
      <c r="D41" s="768"/>
      <c r="E41" s="23" t="s">
        <v>196</v>
      </c>
      <c r="F41" s="23"/>
      <c r="G41" s="23"/>
      <c r="H41" s="23"/>
      <c r="I41" s="1" t="s">
        <v>197</v>
      </c>
      <c r="J41" s="1"/>
      <c r="K41" s="14" t="s">
        <v>54</v>
      </c>
      <c r="L41" s="55" t="s">
        <v>158</v>
      </c>
      <c r="M41" s="14" t="s">
        <v>120</v>
      </c>
      <c r="N41" s="14" t="s">
        <v>120</v>
      </c>
      <c r="O41" s="14" t="s">
        <v>134</v>
      </c>
      <c r="P41" s="23"/>
      <c r="Q41" s="19"/>
    </row>
    <row r="42" spans="1:17" customFormat="1" ht="15" customHeight="1">
      <c r="A42" s="17"/>
      <c r="B42" s="747"/>
      <c r="C42" s="768"/>
      <c r="D42" s="768"/>
      <c r="E42" s="23" t="s">
        <v>198</v>
      </c>
      <c r="F42" s="23"/>
      <c r="G42" s="23"/>
      <c r="H42" s="23"/>
      <c r="I42" s="1" t="s">
        <v>199</v>
      </c>
      <c r="J42" s="1"/>
      <c r="K42" s="14" t="s">
        <v>54</v>
      </c>
      <c r="L42" s="55" t="s">
        <v>158</v>
      </c>
      <c r="M42" s="14" t="s">
        <v>120</v>
      </c>
      <c r="N42" s="14" t="s">
        <v>120</v>
      </c>
      <c r="O42" s="14" t="s">
        <v>134</v>
      </c>
      <c r="P42" s="23"/>
      <c r="Q42" s="19"/>
    </row>
    <row r="43" spans="1:17" customFormat="1" ht="15" customHeight="1">
      <c r="A43" s="17"/>
      <c r="B43" s="747"/>
      <c r="C43" s="768"/>
      <c r="D43" s="768" t="s">
        <v>200</v>
      </c>
      <c r="E43" s="23" t="s">
        <v>201</v>
      </c>
      <c r="F43" s="23"/>
      <c r="G43" s="23"/>
      <c r="H43" s="23"/>
      <c r="I43" s="1" t="s">
        <v>202</v>
      </c>
      <c r="J43" s="1"/>
      <c r="K43" s="739" t="s">
        <v>203</v>
      </c>
      <c r="L43" s="741" t="s">
        <v>158</v>
      </c>
      <c r="M43" s="14" t="s">
        <v>120</v>
      </c>
      <c r="N43" s="14" t="s">
        <v>120</v>
      </c>
      <c r="O43" s="14" t="s">
        <v>134</v>
      </c>
      <c r="P43" s="23"/>
      <c r="Q43" s="19"/>
    </row>
    <row r="44" spans="1:17" customFormat="1" ht="15" customHeight="1">
      <c r="A44" s="17"/>
      <c r="B44" s="747"/>
      <c r="C44" s="768"/>
      <c r="D44" s="768"/>
      <c r="E44" s="23" t="s">
        <v>204</v>
      </c>
      <c r="F44" s="23"/>
      <c r="G44" s="23"/>
      <c r="H44" s="23"/>
      <c r="I44" s="1" t="s">
        <v>205</v>
      </c>
      <c r="J44" s="1"/>
      <c r="K44" s="740"/>
      <c r="L44" s="742"/>
      <c r="M44" s="14" t="s">
        <v>120</v>
      </c>
      <c r="N44" s="14" t="s">
        <v>120</v>
      </c>
      <c r="O44" s="14" t="s">
        <v>134</v>
      </c>
      <c r="P44" s="23"/>
      <c r="Q44" s="19"/>
    </row>
    <row r="45" spans="1:17" customFormat="1" ht="15" customHeight="1">
      <c r="A45" s="17"/>
      <c r="B45" s="747"/>
      <c r="C45" s="768"/>
      <c r="D45" s="774" t="s">
        <v>206</v>
      </c>
      <c r="E45" s="23" t="s">
        <v>201</v>
      </c>
      <c r="F45" s="23"/>
      <c r="G45" s="23"/>
      <c r="H45" s="23"/>
      <c r="I45" s="1"/>
      <c r="J45" s="1"/>
      <c r="K45" s="739" t="s">
        <v>203</v>
      </c>
      <c r="L45" s="741" t="s">
        <v>158</v>
      </c>
      <c r="M45" s="14" t="s">
        <v>120</v>
      </c>
      <c r="N45" s="14" t="s">
        <v>120</v>
      </c>
      <c r="O45" s="14" t="s">
        <v>207</v>
      </c>
      <c r="P45" s="23"/>
      <c r="Q45" s="19"/>
    </row>
    <row r="46" spans="1:17" customFormat="1" ht="15" customHeight="1">
      <c r="A46" s="17"/>
      <c r="B46" s="747"/>
      <c r="C46" s="768"/>
      <c r="D46" s="774"/>
      <c r="E46" s="23" t="s">
        <v>204</v>
      </c>
      <c r="F46" s="23"/>
      <c r="G46" s="23"/>
      <c r="H46" s="23"/>
      <c r="I46" s="1"/>
      <c r="J46" s="1"/>
      <c r="K46" s="740"/>
      <c r="L46" s="742"/>
      <c r="M46" s="14" t="s">
        <v>120</v>
      </c>
      <c r="N46" s="14" t="s">
        <v>120</v>
      </c>
      <c r="O46" s="14" t="s">
        <v>207</v>
      </c>
      <c r="P46" s="23"/>
      <c r="Q46" s="19"/>
    </row>
    <row r="47" spans="1:17" customFormat="1" ht="15" customHeight="1">
      <c r="A47" s="17"/>
      <c r="B47" s="747"/>
      <c r="C47" s="768"/>
      <c r="D47" s="2" t="s">
        <v>208</v>
      </c>
      <c r="E47" s="23"/>
      <c r="F47" s="23"/>
      <c r="G47" s="23"/>
      <c r="H47" s="23"/>
      <c r="I47" s="1" t="s">
        <v>209</v>
      </c>
      <c r="J47" s="1"/>
      <c r="K47" s="14" t="s">
        <v>119</v>
      </c>
      <c r="L47" s="55" t="s">
        <v>63</v>
      </c>
      <c r="M47" s="14" t="s">
        <v>120</v>
      </c>
      <c r="N47" s="14" t="s">
        <v>120</v>
      </c>
      <c r="O47" s="14" t="s">
        <v>134</v>
      </c>
      <c r="P47" s="23"/>
      <c r="Q47" s="19"/>
    </row>
    <row r="48" spans="1:17" customFormat="1" ht="15" customHeight="1">
      <c r="A48" s="17"/>
      <c r="B48" s="747"/>
      <c r="C48" s="768"/>
      <c r="D48" s="2" t="s">
        <v>210</v>
      </c>
      <c r="E48" s="23"/>
      <c r="F48" s="23"/>
      <c r="G48" s="23"/>
      <c r="H48" s="23"/>
      <c r="I48" s="1" t="s">
        <v>211</v>
      </c>
      <c r="J48" s="1"/>
      <c r="K48" s="14" t="s">
        <v>119</v>
      </c>
      <c r="L48" s="55" t="s">
        <v>63</v>
      </c>
      <c r="M48" s="14" t="s">
        <v>120</v>
      </c>
      <c r="N48" s="14" t="s">
        <v>120</v>
      </c>
      <c r="O48" s="14" t="s">
        <v>134</v>
      </c>
      <c r="P48" s="23"/>
      <c r="Q48" s="19"/>
    </row>
    <row r="49" spans="1:17" customFormat="1" ht="15" customHeight="1">
      <c r="A49" s="17"/>
      <c r="B49" s="747"/>
      <c r="C49" s="768"/>
      <c r="D49" s="2" t="s">
        <v>212</v>
      </c>
      <c r="E49" s="23"/>
      <c r="F49" s="23"/>
      <c r="G49" s="23"/>
      <c r="H49" s="23"/>
      <c r="I49" s="1" t="s">
        <v>213</v>
      </c>
      <c r="J49" s="1"/>
      <c r="K49" s="14" t="s">
        <v>119</v>
      </c>
      <c r="L49" s="55" t="s">
        <v>63</v>
      </c>
      <c r="M49" s="14" t="s">
        <v>120</v>
      </c>
      <c r="N49" s="14" t="s">
        <v>120</v>
      </c>
      <c r="O49" s="14" t="s">
        <v>134</v>
      </c>
      <c r="P49" s="23"/>
      <c r="Q49" s="19"/>
    </row>
    <row r="50" spans="1:17" customFormat="1" ht="15" customHeight="1">
      <c r="A50" s="17"/>
      <c r="B50" s="747"/>
      <c r="C50" s="768"/>
      <c r="D50" s="2" t="s">
        <v>214</v>
      </c>
      <c r="E50" s="23"/>
      <c r="F50" s="23"/>
      <c r="G50" s="23"/>
      <c r="H50" s="23"/>
      <c r="I50" s="1" t="s">
        <v>215</v>
      </c>
      <c r="J50" s="1"/>
      <c r="K50" s="14" t="s">
        <v>74</v>
      </c>
      <c r="L50" s="55" t="s">
        <v>55</v>
      </c>
      <c r="M50" s="14" t="s">
        <v>120</v>
      </c>
      <c r="N50" s="14" t="s">
        <v>120</v>
      </c>
      <c r="O50" s="14" t="s">
        <v>134</v>
      </c>
      <c r="P50" s="23"/>
      <c r="Q50" s="19"/>
    </row>
    <row r="51" spans="1:17" customFormat="1" ht="15" customHeight="1">
      <c r="A51" s="17"/>
      <c r="B51" s="747"/>
      <c r="C51" s="768"/>
      <c r="D51" s="2" t="s">
        <v>180</v>
      </c>
      <c r="E51" s="23"/>
      <c r="F51" s="23"/>
      <c r="G51" s="23"/>
      <c r="H51" s="23"/>
      <c r="I51" s="1" t="s">
        <v>216</v>
      </c>
      <c r="J51" s="1"/>
      <c r="K51" s="14" t="s">
        <v>54</v>
      </c>
      <c r="L51" s="55" t="s">
        <v>55</v>
      </c>
      <c r="M51" s="14" t="s">
        <v>120</v>
      </c>
      <c r="N51" s="14" t="s">
        <v>120</v>
      </c>
      <c r="O51" s="14" t="s">
        <v>134</v>
      </c>
      <c r="P51" s="23"/>
      <c r="Q51" s="19"/>
    </row>
    <row r="52" spans="1:17" customFormat="1" ht="15" customHeight="1">
      <c r="A52" s="17"/>
      <c r="B52" s="747"/>
      <c r="C52" s="768"/>
      <c r="D52" s="2" t="s">
        <v>217</v>
      </c>
      <c r="E52" s="23"/>
      <c r="F52" s="23"/>
      <c r="G52" s="23"/>
      <c r="H52" s="23"/>
      <c r="I52" s="1" t="s">
        <v>218</v>
      </c>
      <c r="J52" s="1"/>
      <c r="K52" s="14" t="s">
        <v>54</v>
      </c>
      <c r="L52" s="55" t="s">
        <v>55</v>
      </c>
      <c r="M52" s="14" t="s">
        <v>120</v>
      </c>
      <c r="N52" s="14" t="s">
        <v>120</v>
      </c>
      <c r="O52" s="14" t="s">
        <v>134</v>
      </c>
      <c r="P52" s="23"/>
      <c r="Q52" s="19"/>
    </row>
    <row r="53" spans="1:17" customFormat="1" ht="15" customHeight="1">
      <c r="A53" s="17"/>
      <c r="B53" s="747"/>
      <c r="C53" s="768" t="s">
        <v>219</v>
      </c>
      <c r="D53" s="6" t="s">
        <v>220</v>
      </c>
      <c r="E53" s="6"/>
      <c r="F53" s="23"/>
      <c r="G53" s="23"/>
      <c r="H53" s="23"/>
      <c r="I53" s="1" t="s">
        <v>221</v>
      </c>
      <c r="J53" s="1"/>
      <c r="K53" s="14" t="s">
        <v>149</v>
      </c>
      <c r="L53" s="55" t="s">
        <v>56</v>
      </c>
      <c r="M53" s="14" t="s">
        <v>120</v>
      </c>
      <c r="N53" s="14" t="s">
        <v>120</v>
      </c>
      <c r="O53" s="14" t="s">
        <v>134</v>
      </c>
      <c r="P53" s="23"/>
      <c r="Q53" s="19"/>
    </row>
    <row r="54" spans="1:17" customFormat="1" ht="15" customHeight="1">
      <c r="A54" s="17"/>
      <c r="B54" s="747"/>
      <c r="C54" s="768"/>
      <c r="D54" s="6" t="s">
        <v>222</v>
      </c>
      <c r="E54" s="6"/>
      <c r="F54" s="23"/>
      <c r="G54" s="23"/>
      <c r="H54" s="23"/>
      <c r="I54" s="1" t="s">
        <v>223</v>
      </c>
      <c r="J54" s="1"/>
      <c r="K54" s="14" t="s">
        <v>149</v>
      </c>
      <c r="L54" s="55" t="s">
        <v>56</v>
      </c>
      <c r="M54" s="14" t="s">
        <v>120</v>
      </c>
      <c r="N54" s="14" t="s">
        <v>120</v>
      </c>
      <c r="O54" s="14" t="s">
        <v>134</v>
      </c>
      <c r="P54" s="23"/>
      <c r="Q54" s="19"/>
    </row>
    <row r="55" spans="1:17" customFormat="1" ht="15" customHeight="1">
      <c r="A55" s="17"/>
      <c r="B55" s="747"/>
      <c r="C55" s="768"/>
      <c r="D55" s="6"/>
      <c r="E55" s="6" t="s">
        <v>224</v>
      </c>
      <c r="F55" s="23"/>
      <c r="G55" s="23"/>
      <c r="H55" s="23"/>
      <c r="I55" s="1" t="s">
        <v>223</v>
      </c>
      <c r="J55" s="1"/>
      <c r="K55" s="14" t="s">
        <v>59</v>
      </c>
      <c r="L55" s="55" t="s">
        <v>63</v>
      </c>
      <c r="M55" s="14" t="s">
        <v>120</v>
      </c>
      <c r="N55" s="14" t="s">
        <v>120</v>
      </c>
      <c r="O55" s="14" t="s">
        <v>134</v>
      </c>
      <c r="P55" s="23"/>
      <c r="Q55" s="19"/>
    </row>
    <row r="56" spans="1:17" customFormat="1" ht="15" customHeight="1">
      <c r="A56" s="17"/>
      <c r="B56" s="747"/>
      <c r="C56" s="768"/>
      <c r="D56" s="6"/>
      <c r="E56" s="6" t="s">
        <v>225</v>
      </c>
      <c r="F56" s="23"/>
      <c r="G56" s="23"/>
      <c r="H56" s="23"/>
      <c r="I56" s="1" t="s">
        <v>226</v>
      </c>
      <c r="J56" s="1"/>
      <c r="K56" s="14" t="s">
        <v>152</v>
      </c>
      <c r="L56" s="55" t="s">
        <v>63</v>
      </c>
      <c r="M56" s="14" t="s">
        <v>120</v>
      </c>
      <c r="N56" s="14" t="s">
        <v>120</v>
      </c>
      <c r="O56" s="14" t="s">
        <v>134</v>
      </c>
      <c r="P56" s="23"/>
      <c r="Q56" s="19"/>
    </row>
    <row r="57" spans="1:17" customFormat="1" ht="15" customHeight="1">
      <c r="A57" s="17"/>
      <c r="B57" s="747"/>
      <c r="C57" s="768"/>
      <c r="D57" s="6"/>
      <c r="E57" s="6" t="s">
        <v>227</v>
      </c>
      <c r="F57" s="23"/>
      <c r="G57" s="23"/>
      <c r="H57" s="23"/>
      <c r="I57" s="1" t="s">
        <v>228</v>
      </c>
      <c r="J57" s="1"/>
      <c r="K57" s="14" t="s">
        <v>152</v>
      </c>
      <c r="L57" s="55" t="s">
        <v>63</v>
      </c>
      <c r="M57" s="14" t="s">
        <v>120</v>
      </c>
      <c r="N57" s="14" t="s">
        <v>120</v>
      </c>
      <c r="O57" s="14" t="s">
        <v>134</v>
      </c>
      <c r="P57" s="23"/>
      <c r="Q57" s="19"/>
    </row>
    <row r="58" spans="1:17" customFormat="1" ht="15" customHeight="1">
      <c r="A58" s="17"/>
      <c r="B58" s="747"/>
      <c r="C58" s="768"/>
      <c r="D58" s="6" t="s">
        <v>229</v>
      </c>
      <c r="E58" s="6"/>
      <c r="F58" s="23"/>
      <c r="G58" s="23"/>
      <c r="H58" s="23"/>
      <c r="I58" s="1" t="s">
        <v>230</v>
      </c>
      <c r="J58" s="1"/>
      <c r="K58" s="14" t="s">
        <v>149</v>
      </c>
      <c r="L58" s="55" t="s">
        <v>56</v>
      </c>
      <c r="M58" s="14" t="s">
        <v>120</v>
      </c>
      <c r="N58" s="14" t="s">
        <v>120</v>
      </c>
      <c r="O58" s="14" t="s">
        <v>134</v>
      </c>
      <c r="P58" s="23"/>
      <c r="Q58" s="19"/>
    </row>
    <row r="59" spans="1:17" customFormat="1" ht="15" customHeight="1">
      <c r="A59" s="17"/>
      <c r="B59" s="747"/>
      <c r="C59" s="768"/>
      <c r="D59" s="7" t="s">
        <v>231</v>
      </c>
      <c r="E59" s="23" t="s">
        <v>201</v>
      </c>
      <c r="F59" s="23"/>
      <c r="G59" s="23"/>
      <c r="H59" s="23"/>
      <c r="I59" s="1" t="s">
        <v>232</v>
      </c>
      <c r="J59" s="1"/>
      <c r="K59" s="739" t="s">
        <v>203</v>
      </c>
      <c r="L59" s="741" t="s">
        <v>158</v>
      </c>
      <c r="M59" s="14" t="s">
        <v>120</v>
      </c>
      <c r="N59" s="14" t="s">
        <v>120</v>
      </c>
      <c r="O59" s="14" t="s">
        <v>134</v>
      </c>
      <c r="P59" s="23"/>
      <c r="Q59" s="19"/>
    </row>
    <row r="60" spans="1:17" customFormat="1" ht="15" customHeight="1">
      <c r="A60" s="17"/>
      <c r="B60" s="747"/>
      <c r="C60" s="768"/>
      <c r="D60" s="9"/>
      <c r="E60" s="23" t="s">
        <v>204</v>
      </c>
      <c r="F60" s="23"/>
      <c r="G60" s="23"/>
      <c r="H60" s="23"/>
      <c r="I60" s="1"/>
      <c r="J60" s="1"/>
      <c r="K60" s="740"/>
      <c r="L60" s="742"/>
      <c r="M60" s="14" t="s">
        <v>120</v>
      </c>
      <c r="N60" s="14" t="s">
        <v>120</v>
      </c>
      <c r="O60" s="14" t="s">
        <v>134</v>
      </c>
      <c r="P60" s="23"/>
      <c r="Q60" s="19"/>
    </row>
    <row r="61" spans="1:17" customFormat="1" ht="15" customHeight="1">
      <c r="A61" s="17"/>
      <c r="B61" s="747"/>
      <c r="C61" s="768"/>
      <c r="D61" s="7" t="s">
        <v>233</v>
      </c>
      <c r="E61" s="6" t="s">
        <v>234</v>
      </c>
      <c r="F61" s="23"/>
      <c r="G61" s="23"/>
      <c r="H61" s="1"/>
      <c r="I61" s="1" t="s">
        <v>235</v>
      </c>
      <c r="J61" s="1"/>
      <c r="K61" s="14" t="s">
        <v>54</v>
      </c>
      <c r="L61" s="55" t="s">
        <v>158</v>
      </c>
      <c r="M61" s="14" t="s">
        <v>120</v>
      </c>
      <c r="N61" s="14" t="s">
        <v>120</v>
      </c>
      <c r="O61" s="14" t="s">
        <v>134</v>
      </c>
      <c r="P61" s="13"/>
      <c r="Q61" s="19"/>
    </row>
    <row r="62" spans="1:17" customFormat="1" ht="15" customHeight="1">
      <c r="A62" s="17"/>
      <c r="B62" s="747"/>
      <c r="C62" s="768"/>
      <c r="D62" s="8"/>
      <c r="E62" s="6" t="s">
        <v>236</v>
      </c>
      <c r="F62" s="23"/>
      <c r="G62" s="23"/>
      <c r="H62" s="1"/>
      <c r="I62" s="1" t="s">
        <v>235</v>
      </c>
      <c r="J62" s="1"/>
      <c r="K62" s="14" t="s">
        <v>54</v>
      </c>
      <c r="L62" s="55" t="s">
        <v>158</v>
      </c>
      <c r="M62" s="14" t="s">
        <v>120</v>
      </c>
      <c r="N62" s="14" t="s">
        <v>120</v>
      </c>
      <c r="O62" s="14" t="s">
        <v>134</v>
      </c>
      <c r="P62" s="23"/>
      <c r="Q62" s="19"/>
    </row>
    <row r="63" spans="1:17" customFormat="1" ht="15" customHeight="1">
      <c r="A63" s="17"/>
      <c r="B63" s="747"/>
      <c r="C63" s="768"/>
      <c r="D63" s="9"/>
      <c r="E63" s="6" t="s">
        <v>237</v>
      </c>
      <c r="F63" s="23"/>
      <c r="G63" s="23"/>
      <c r="H63" s="1"/>
      <c r="I63" s="1" t="s">
        <v>238</v>
      </c>
      <c r="J63" s="1"/>
      <c r="K63" s="14" t="s">
        <v>54</v>
      </c>
      <c r="L63" s="55" t="s">
        <v>158</v>
      </c>
      <c r="M63" s="14" t="s">
        <v>120</v>
      </c>
      <c r="N63" s="14" t="s">
        <v>120</v>
      </c>
      <c r="O63" s="14" t="s">
        <v>134</v>
      </c>
      <c r="P63" s="23"/>
      <c r="Q63" s="19"/>
    </row>
    <row r="64" spans="1:17" customFormat="1" ht="15" customHeight="1">
      <c r="A64" s="17"/>
      <c r="B64" s="747"/>
      <c r="C64" s="768"/>
      <c r="D64" s="63" t="s">
        <v>239</v>
      </c>
      <c r="E64" s="23" t="s">
        <v>201</v>
      </c>
      <c r="F64" s="23"/>
      <c r="G64" s="23"/>
      <c r="H64" s="1"/>
      <c r="I64" s="1"/>
      <c r="J64" s="1"/>
      <c r="K64" s="739" t="s">
        <v>203</v>
      </c>
      <c r="L64" s="741" t="s">
        <v>158</v>
      </c>
      <c r="M64" s="14" t="s">
        <v>120</v>
      </c>
      <c r="N64" s="14" t="s">
        <v>120</v>
      </c>
      <c r="O64" s="14" t="s">
        <v>207</v>
      </c>
      <c r="P64" s="23"/>
      <c r="Q64" s="19"/>
    </row>
    <row r="65" spans="1:17" customFormat="1" ht="15" customHeight="1">
      <c r="A65" s="17"/>
      <c r="B65" s="747"/>
      <c r="C65" s="768"/>
      <c r="D65" s="9"/>
      <c r="E65" s="23" t="s">
        <v>204</v>
      </c>
      <c r="F65" s="23"/>
      <c r="G65" s="23"/>
      <c r="H65" s="1"/>
      <c r="I65" s="1"/>
      <c r="J65" s="1"/>
      <c r="K65" s="740"/>
      <c r="L65" s="742"/>
      <c r="M65" s="14" t="s">
        <v>120</v>
      </c>
      <c r="N65" s="14" t="s">
        <v>120</v>
      </c>
      <c r="O65" s="14" t="s">
        <v>207</v>
      </c>
      <c r="P65" s="23"/>
      <c r="Q65" s="19"/>
    </row>
    <row r="66" spans="1:17" customFormat="1" ht="15" customHeight="1">
      <c r="A66" s="17"/>
      <c r="B66" s="747"/>
      <c r="C66" s="754" t="s">
        <v>240</v>
      </c>
      <c r="D66" s="61" t="s">
        <v>241</v>
      </c>
      <c r="E66" s="6"/>
      <c r="F66" s="23"/>
      <c r="G66" s="23"/>
      <c r="H66" s="1"/>
      <c r="I66" s="1"/>
      <c r="J66" s="1"/>
      <c r="K66" s="14" t="s">
        <v>74</v>
      </c>
      <c r="L66" s="55" t="s">
        <v>55</v>
      </c>
      <c r="M66" s="14" t="s">
        <v>120</v>
      </c>
      <c r="N66" s="14" t="s">
        <v>120</v>
      </c>
      <c r="O66" s="14" t="s">
        <v>207</v>
      </c>
      <c r="P66" s="23"/>
      <c r="Q66" s="19"/>
    </row>
    <row r="67" spans="1:17" customFormat="1" ht="15" customHeight="1">
      <c r="A67" s="17"/>
      <c r="B67" s="747"/>
      <c r="C67" s="756"/>
      <c r="D67" s="62" t="s">
        <v>242</v>
      </c>
      <c r="E67" s="6"/>
      <c r="F67" s="22"/>
      <c r="G67" s="23"/>
      <c r="H67" s="1"/>
      <c r="I67" s="1"/>
      <c r="J67" s="1"/>
      <c r="K67" s="14" t="s">
        <v>74</v>
      </c>
      <c r="L67" s="55" t="s">
        <v>55</v>
      </c>
      <c r="M67" s="14" t="s">
        <v>140</v>
      </c>
      <c r="N67" s="14" t="s">
        <v>120</v>
      </c>
      <c r="O67" s="14" t="s">
        <v>207</v>
      </c>
      <c r="P67" s="13"/>
      <c r="Q67" s="19"/>
    </row>
    <row r="68" spans="1:17" customFormat="1" ht="15" customHeight="1">
      <c r="A68" s="17"/>
      <c r="B68" s="747"/>
      <c r="C68" s="756"/>
      <c r="D68" s="62" t="s">
        <v>243</v>
      </c>
      <c r="E68" s="6"/>
      <c r="F68" s="23"/>
      <c r="G68" s="23"/>
      <c r="H68" s="1"/>
      <c r="I68" s="1"/>
      <c r="J68" s="1"/>
      <c r="K68" s="14" t="s">
        <v>54</v>
      </c>
      <c r="L68" s="55" t="s">
        <v>158</v>
      </c>
      <c r="M68" s="14" t="s">
        <v>140</v>
      </c>
      <c r="N68" s="14" t="s">
        <v>120</v>
      </c>
      <c r="O68" s="14" t="s">
        <v>207</v>
      </c>
      <c r="P68" s="23"/>
      <c r="Q68" s="19"/>
    </row>
    <row r="69" spans="1:17" customFormat="1" ht="15" customHeight="1">
      <c r="A69" s="17"/>
      <c r="B69" s="747"/>
      <c r="C69" s="756"/>
      <c r="D69" s="7" t="s">
        <v>244</v>
      </c>
      <c r="E69" s="23" t="s">
        <v>201</v>
      </c>
      <c r="F69" s="23"/>
      <c r="G69" s="23"/>
      <c r="H69" s="1"/>
      <c r="I69" s="1" t="s">
        <v>245</v>
      </c>
      <c r="J69" s="1"/>
      <c r="K69" s="739" t="s">
        <v>203</v>
      </c>
      <c r="L69" s="741" t="s">
        <v>158</v>
      </c>
      <c r="M69" s="14" t="s">
        <v>140</v>
      </c>
      <c r="N69" s="14" t="s">
        <v>120</v>
      </c>
      <c r="O69" s="14" t="s">
        <v>134</v>
      </c>
      <c r="P69" s="23"/>
      <c r="Q69" s="19"/>
    </row>
    <row r="70" spans="1:17" customFormat="1" ht="15" customHeight="1">
      <c r="A70" s="17"/>
      <c r="B70" s="747"/>
      <c r="C70" s="756"/>
      <c r="D70" s="9"/>
      <c r="E70" s="23" t="s">
        <v>204</v>
      </c>
      <c r="F70" s="23"/>
      <c r="G70" s="23"/>
      <c r="H70" s="1"/>
      <c r="I70" s="1" t="s">
        <v>246</v>
      </c>
      <c r="J70" s="1"/>
      <c r="K70" s="740"/>
      <c r="L70" s="742"/>
      <c r="M70" s="14" t="s">
        <v>140</v>
      </c>
      <c r="N70" s="14" t="s">
        <v>120</v>
      </c>
      <c r="O70" s="14" t="s">
        <v>134</v>
      </c>
      <c r="P70" s="23"/>
      <c r="Q70" s="19"/>
    </row>
    <row r="71" spans="1:17" customFormat="1" ht="15" customHeight="1">
      <c r="A71" s="17"/>
      <c r="B71" s="747"/>
      <c r="C71" s="756"/>
      <c r="D71" s="7" t="s">
        <v>231</v>
      </c>
      <c r="E71" s="23" t="s">
        <v>201</v>
      </c>
      <c r="F71" s="2"/>
      <c r="G71" s="23"/>
      <c r="H71" s="1"/>
      <c r="I71" s="1" t="s">
        <v>247</v>
      </c>
      <c r="J71" s="1"/>
      <c r="K71" s="739" t="s">
        <v>203</v>
      </c>
      <c r="L71" s="741" t="s">
        <v>158</v>
      </c>
      <c r="M71" s="14" t="s">
        <v>140</v>
      </c>
      <c r="N71" s="14" t="s">
        <v>120</v>
      </c>
      <c r="O71" s="14" t="s">
        <v>134</v>
      </c>
      <c r="P71" s="23"/>
      <c r="Q71" s="19"/>
    </row>
    <row r="72" spans="1:17" customFormat="1" ht="15" customHeight="1">
      <c r="A72" s="17"/>
      <c r="B72" s="747"/>
      <c r="C72" s="756"/>
      <c r="D72" s="9"/>
      <c r="E72" s="23" t="s">
        <v>204</v>
      </c>
      <c r="F72" s="2"/>
      <c r="G72" s="23"/>
      <c r="H72" s="1"/>
      <c r="I72" s="1" t="s">
        <v>248</v>
      </c>
      <c r="J72" s="1"/>
      <c r="K72" s="740"/>
      <c r="L72" s="742"/>
      <c r="M72" s="14" t="s">
        <v>140</v>
      </c>
      <c r="N72" s="14" t="s">
        <v>120</v>
      </c>
      <c r="O72" s="14" t="s">
        <v>134</v>
      </c>
      <c r="P72" s="13"/>
      <c r="Q72" s="19"/>
    </row>
    <row r="73" spans="1:17" customFormat="1" ht="15" customHeight="1">
      <c r="A73" s="17"/>
      <c r="B73" s="747"/>
      <c r="C73" s="756"/>
      <c r="D73" s="6" t="s">
        <v>249</v>
      </c>
      <c r="E73" s="6"/>
      <c r="F73" s="2"/>
      <c r="G73" s="23"/>
      <c r="H73" s="1"/>
      <c r="I73" s="1" t="s">
        <v>250</v>
      </c>
      <c r="J73" s="1"/>
      <c r="K73" s="14" t="s">
        <v>54</v>
      </c>
      <c r="L73" s="55" t="s">
        <v>55</v>
      </c>
      <c r="M73" s="14" t="s">
        <v>140</v>
      </c>
      <c r="N73" s="14" t="s">
        <v>120</v>
      </c>
      <c r="O73" s="14" t="s">
        <v>134</v>
      </c>
      <c r="P73" s="13"/>
      <c r="Q73" s="19"/>
    </row>
    <row r="74" spans="1:17" customFormat="1" ht="15" customHeight="1">
      <c r="A74" s="17"/>
      <c r="B74" s="747"/>
      <c r="C74" s="756"/>
      <c r="D74" s="6"/>
      <c r="E74" s="6" t="s">
        <v>251</v>
      </c>
      <c r="F74" s="2"/>
      <c r="G74" s="23"/>
      <c r="H74" s="1"/>
      <c r="I74" s="1" t="s">
        <v>252</v>
      </c>
      <c r="J74" s="1"/>
      <c r="K74" s="14" t="s">
        <v>54</v>
      </c>
      <c r="L74" s="55" t="s">
        <v>55</v>
      </c>
      <c r="M74" s="14" t="s">
        <v>140</v>
      </c>
      <c r="N74" s="14" t="s">
        <v>120</v>
      </c>
      <c r="O74" s="14" t="s">
        <v>134</v>
      </c>
      <c r="P74" s="13"/>
      <c r="Q74" s="19"/>
    </row>
    <row r="75" spans="1:17" customFormat="1" ht="15" customHeight="1">
      <c r="A75" s="17"/>
      <c r="B75" s="747"/>
      <c r="C75" s="756"/>
      <c r="D75" s="6"/>
      <c r="E75" s="6" t="s">
        <v>62</v>
      </c>
      <c r="F75" s="2"/>
      <c r="G75" s="23"/>
      <c r="H75" s="1"/>
      <c r="I75" s="1" t="s">
        <v>253</v>
      </c>
      <c r="J75" s="1"/>
      <c r="K75" s="14" t="s">
        <v>54</v>
      </c>
      <c r="L75" s="55" t="s">
        <v>55</v>
      </c>
      <c r="M75" s="14" t="s">
        <v>140</v>
      </c>
      <c r="N75" s="14" t="s">
        <v>120</v>
      </c>
      <c r="O75" s="14" t="s">
        <v>134</v>
      </c>
      <c r="P75" s="13"/>
      <c r="Q75" s="19"/>
    </row>
    <row r="76" spans="1:17" customFormat="1" ht="15" customHeight="1">
      <c r="A76" s="17"/>
      <c r="B76" s="747"/>
      <c r="C76" s="756"/>
      <c r="D76" s="6" t="s">
        <v>254</v>
      </c>
      <c r="E76" s="23" t="s">
        <v>183</v>
      </c>
      <c r="F76" s="23"/>
      <c r="G76" s="23"/>
      <c r="H76" s="1"/>
      <c r="I76" s="1" t="s">
        <v>255</v>
      </c>
      <c r="J76" s="1"/>
      <c r="K76" s="14" t="s">
        <v>54</v>
      </c>
      <c r="L76" s="55" t="s">
        <v>55</v>
      </c>
      <c r="M76" s="14" t="s">
        <v>140</v>
      </c>
      <c r="N76" s="14" t="s">
        <v>120</v>
      </c>
      <c r="O76" s="14" t="s">
        <v>134</v>
      </c>
      <c r="P76" s="23"/>
      <c r="Q76" s="19"/>
    </row>
    <row r="77" spans="1:17" customFormat="1" ht="15" customHeight="1">
      <c r="A77" s="17"/>
      <c r="B77" s="747"/>
      <c r="C77" s="756"/>
      <c r="D77" s="78"/>
      <c r="E77" s="74" t="s">
        <v>185</v>
      </c>
      <c r="F77" s="74"/>
      <c r="G77" s="74"/>
      <c r="H77" s="75"/>
      <c r="I77" s="75" t="s">
        <v>256</v>
      </c>
      <c r="J77" s="75"/>
      <c r="K77" s="76" t="s">
        <v>54</v>
      </c>
      <c r="L77" s="77" t="s">
        <v>55</v>
      </c>
      <c r="M77" s="76" t="s">
        <v>140</v>
      </c>
      <c r="N77" s="76" t="s">
        <v>120</v>
      </c>
      <c r="O77" s="76" t="s">
        <v>134</v>
      </c>
      <c r="P77" s="23"/>
      <c r="Q77" s="19"/>
    </row>
    <row r="78" spans="1:17" customFormat="1" ht="15" customHeight="1">
      <c r="A78" s="17"/>
      <c r="B78" s="747"/>
      <c r="C78" s="756"/>
      <c r="D78" s="78"/>
      <c r="E78" s="74" t="s">
        <v>187</v>
      </c>
      <c r="F78" s="74"/>
      <c r="G78" s="74"/>
      <c r="H78" s="75"/>
      <c r="I78" s="75" t="s">
        <v>257</v>
      </c>
      <c r="J78" s="75"/>
      <c r="K78" s="76" t="s">
        <v>54</v>
      </c>
      <c r="L78" s="77" t="s">
        <v>55</v>
      </c>
      <c r="M78" s="76" t="s">
        <v>140</v>
      </c>
      <c r="N78" s="76" t="s">
        <v>120</v>
      </c>
      <c r="O78" s="76" t="s">
        <v>134</v>
      </c>
      <c r="P78" s="23"/>
      <c r="Q78" s="19"/>
    </row>
    <row r="79" spans="1:17" customFormat="1" ht="15" customHeight="1">
      <c r="A79" s="17"/>
      <c r="B79" s="747"/>
      <c r="C79" s="756"/>
      <c r="D79" s="78"/>
      <c r="E79" s="74" t="s">
        <v>258</v>
      </c>
      <c r="F79" s="74"/>
      <c r="G79" s="74"/>
      <c r="H79" s="75"/>
      <c r="I79" s="75" t="s">
        <v>259</v>
      </c>
      <c r="J79" s="75"/>
      <c r="K79" s="76" t="s">
        <v>59</v>
      </c>
      <c r="L79" s="77" t="s">
        <v>63</v>
      </c>
      <c r="M79" s="76" t="s">
        <v>140</v>
      </c>
      <c r="N79" s="76" t="s">
        <v>120</v>
      </c>
      <c r="O79" s="76" t="s">
        <v>134</v>
      </c>
      <c r="P79" s="23"/>
      <c r="Q79" s="19"/>
    </row>
    <row r="80" spans="1:17" customFormat="1" ht="15" customHeight="1">
      <c r="A80" s="17"/>
      <c r="B80" s="747"/>
      <c r="C80" s="756"/>
      <c r="D80" s="78"/>
      <c r="E80" s="74" t="s">
        <v>260</v>
      </c>
      <c r="F80" s="74"/>
      <c r="G80" s="74"/>
      <c r="H80" s="75"/>
      <c r="I80" s="75" t="s">
        <v>261</v>
      </c>
      <c r="J80" s="75"/>
      <c r="K80" s="76" t="s">
        <v>262</v>
      </c>
      <c r="L80" s="77" t="s">
        <v>63</v>
      </c>
      <c r="M80" s="76" t="s">
        <v>140</v>
      </c>
      <c r="N80" s="76" t="s">
        <v>120</v>
      </c>
      <c r="O80" s="76" t="s">
        <v>134</v>
      </c>
      <c r="P80" s="23"/>
      <c r="Q80" s="19"/>
    </row>
    <row r="81" spans="1:17" customFormat="1" ht="15" customHeight="1">
      <c r="A81" s="17"/>
      <c r="B81" s="747"/>
      <c r="C81" s="756"/>
      <c r="D81" s="6" t="s">
        <v>263</v>
      </c>
      <c r="E81" s="6"/>
      <c r="F81" s="23"/>
      <c r="G81" s="23"/>
      <c r="H81" s="1"/>
      <c r="I81" s="1" t="s">
        <v>264</v>
      </c>
      <c r="J81" s="1"/>
      <c r="K81" s="14" t="s">
        <v>54</v>
      </c>
      <c r="L81" s="55" t="s">
        <v>55</v>
      </c>
      <c r="M81" s="14" t="s">
        <v>140</v>
      </c>
      <c r="N81" s="14" t="s">
        <v>120</v>
      </c>
      <c r="O81" s="14" t="s">
        <v>134</v>
      </c>
      <c r="P81" s="23"/>
      <c r="Q81" s="19"/>
    </row>
    <row r="82" spans="1:17" customFormat="1" ht="15" customHeight="1">
      <c r="A82" s="17"/>
      <c r="B82" s="747"/>
      <c r="C82" s="756"/>
      <c r="D82" s="78"/>
      <c r="E82" s="74" t="s">
        <v>185</v>
      </c>
      <c r="F82" s="74"/>
      <c r="G82" s="74"/>
      <c r="H82" s="75"/>
      <c r="I82" s="75" t="s">
        <v>265</v>
      </c>
      <c r="J82" s="75"/>
      <c r="K82" s="76" t="s">
        <v>54</v>
      </c>
      <c r="L82" s="77" t="s">
        <v>55</v>
      </c>
      <c r="M82" s="76" t="s">
        <v>140</v>
      </c>
      <c r="N82" s="76" t="s">
        <v>120</v>
      </c>
      <c r="O82" s="76" t="s">
        <v>134</v>
      </c>
      <c r="P82" s="23"/>
      <c r="Q82" s="19"/>
    </row>
    <row r="83" spans="1:17" customFormat="1" ht="15" customHeight="1">
      <c r="A83" s="17"/>
      <c r="B83" s="747"/>
      <c r="C83" s="756"/>
      <c r="D83" s="78"/>
      <c r="E83" s="74" t="s">
        <v>187</v>
      </c>
      <c r="F83" s="74"/>
      <c r="G83" s="74"/>
      <c r="H83" s="75"/>
      <c r="I83" s="75" t="s">
        <v>266</v>
      </c>
      <c r="J83" s="75"/>
      <c r="K83" s="76" t="s">
        <v>54</v>
      </c>
      <c r="L83" s="77" t="s">
        <v>55</v>
      </c>
      <c r="M83" s="76" t="s">
        <v>140</v>
      </c>
      <c r="N83" s="76" t="s">
        <v>120</v>
      </c>
      <c r="O83" s="76" t="s">
        <v>134</v>
      </c>
      <c r="P83" s="23"/>
      <c r="Q83" s="19"/>
    </row>
    <row r="84" spans="1:17" customFormat="1" ht="15" customHeight="1">
      <c r="A84" s="17"/>
      <c r="B84" s="747"/>
      <c r="C84" s="756"/>
      <c r="D84" s="78"/>
      <c r="E84" s="74" t="s">
        <v>267</v>
      </c>
      <c r="F84" s="74"/>
      <c r="G84" s="74"/>
      <c r="H84" s="75"/>
      <c r="I84" s="75" t="s">
        <v>268</v>
      </c>
      <c r="J84" s="75"/>
      <c r="K84" s="76" t="s">
        <v>59</v>
      </c>
      <c r="L84" s="77" t="s">
        <v>63</v>
      </c>
      <c r="M84" s="76" t="s">
        <v>140</v>
      </c>
      <c r="N84" s="76" t="s">
        <v>120</v>
      </c>
      <c r="O84" s="76" t="s">
        <v>134</v>
      </c>
      <c r="P84" s="23"/>
      <c r="Q84" s="19"/>
    </row>
    <row r="85" spans="1:17" customFormat="1" ht="15" customHeight="1">
      <c r="A85" s="17"/>
      <c r="B85" s="747"/>
      <c r="C85" s="756"/>
      <c r="D85" s="78"/>
      <c r="E85" s="74" t="s">
        <v>269</v>
      </c>
      <c r="F85" s="74"/>
      <c r="G85" s="74"/>
      <c r="H85" s="75"/>
      <c r="I85" s="75" t="s">
        <v>270</v>
      </c>
      <c r="J85" s="75"/>
      <c r="K85" s="76" t="s">
        <v>59</v>
      </c>
      <c r="L85" s="77" t="s">
        <v>63</v>
      </c>
      <c r="M85" s="76" t="s">
        <v>140</v>
      </c>
      <c r="N85" s="76" t="s">
        <v>120</v>
      </c>
      <c r="O85" s="76" t="s">
        <v>134</v>
      </c>
      <c r="P85" s="23"/>
      <c r="Q85" s="19"/>
    </row>
    <row r="86" spans="1:17" customFormat="1" ht="15" customHeight="1">
      <c r="A86" s="17"/>
      <c r="B86" s="747"/>
      <c r="C86" s="756"/>
      <c r="D86" s="78" t="s">
        <v>271</v>
      </c>
      <c r="E86" s="78"/>
      <c r="F86" s="74"/>
      <c r="G86" s="74"/>
      <c r="H86" s="75"/>
      <c r="I86" s="75" t="s">
        <v>272</v>
      </c>
      <c r="J86" s="75"/>
      <c r="K86" s="76" t="s">
        <v>54</v>
      </c>
      <c r="L86" s="77" t="s">
        <v>55</v>
      </c>
      <c r="M86" s="76" t="s">
        <v>140</v>
      </c>
      <c r="N86" s="76" t="s">
        <v>120</v>
      </c>
      <c r="O86" s="76" t="s">
        <v>134</v>
      </c>
      <c r="P86" s="23"/>
      <c r="Q86" s="19"/>
    </row>
    <row r="87" spans="1:17" customFormat="1" ht="15" customHeight="1">
      <c r="A87" s="17"/>
      <c r="B87" s="747"/>
      <c r="C87" s="756"/>
      <c r="D87" s="78"/>
      <c r="E87" s="74" t="s">
        <v>185</v>
      </c>
      <c r="F87" s="74"/>
      <c r="G87" s="74"/>
      <c r="H87" s="75"/>
      <c r="I87" s="75" t="s">
        <v>273</v>
      </c>
      <c r="J87" s="75"/>
      <c r="K87" s="76" t="s">
        <v>54</v>
      </c>
      <c r="L87" s="77" t="s">
        <v>55</v>
      </c>
      <c r="M87" s="76" t="s">
        <v>140</v>
      </c>
      <c r="N87" s="76" t="s">
        <v>120</v>
      </c>
      <c r="O87" s="76" t="s">
        <v>134</v>
      </c>
      <c r="P87" s="23"/>
      <c r="Q87" s="19"/>
    </row>
    <row r="88" spans="1:17" customFormat="1" ht="15" customHeight="1">
      <c r="A88" s="17"/>
      <c r="B88" s="747"/>
      <c r="C88" s="756"/>
      <c r="D88" s="78"/>
      <c r="E88" s="74" t="s">
        <v>187</v>
      </c>
      <c r="F88" s="74"/>
      <c r="G88" s="74"/>
      <c r="H88" s="75"/>
      <c r="I88" s="75" t="s">
        <v>274</v>
      </c>
      <c r="J88" s="75"/>
      <c r="K88" s="76" t="s">
        <v>54</v>
      </c>
      <c r="L88" s="77" t="s">
        <v>55</v>
      </c>
      <c r="M88" s="76" t="s">
        <v>140</v>
      </c>
      <c r="N88" s="76" t="s">
        <v>120</v>
      </c>
      <c r="O88" s="76" t="s">
        <v>134</v>
      </c>
      <c r="P88" s="23"/>
      <c r="Q88" s="19"/>
    </row>
    <row r="89" spans="1:17" customFormat="1" ht="15" customHeight="1">
      <c r="A89" s="17"/>
      <c r="B89" s="747"/>
      <c r="C89" s="756"/>
      <c r="D89" s="78"/>
      <c r="E89" s="74" t="s">
        <v>275</v>
      </c>
      <c r="F89" s="74"/>
      <c r="G89" s="74"/>
      <c r="H89" s="75"/>
      <c r="I89" s="75" t="s">
        <v>276</v>
      </c>
      <c r="J89" s="75"/>
      <c r="K89" s="76" t="s">
        <v>59</v>
      </c>
      <c r="L89" s="77" t="s">
        <v>63</v>
      </c>
      <c r="M89" s="76" t="s">
        <v>140</v>
      </c>
      <c r="N89" s="76" t="s">
        <v>120</v>
      </c>
      <c r="O89" s="76" t="s">
        <v>134</v>
      </c>
      <c r="P89" s="23"/>
      <c r="Q89" s="19"/>
    </row>
    <row r="90" spans="1:17" customFormat="1" ht="15" customHeight="1">
      <c r="A90" s="17"/>
      <c r="B90" s="747"/>
      <c r="C90" s="756"/>
      <c r="D90" s="6" t="s">
        <v>277</v>
      </c>
      <c r="E90" s="6"/>
      <c r="F90" s="23"/>
      <c r="G90" s="23"/>
      <c r="H90" s="1"/>
      <c r="I90" s="1" t="s">
        <v>278</v>
      </c>
      <c r="J90" s="1"/>
      <c r="K90" s="14" t="s">
        <v>54</v>
      </c>
      <c r="L90" s="55" t="s">
        <v>55</v>
      </c>
      <c r="M90" s="14" t="s">
        <v>140</v>
      </c>
      <c r="N90" s="14" t="s">
        <v>120</v>
      </c>
      <c r="O90" s="14" t="s">
        <v>134</v>
      </c>
      <c r="P90" s="23"/>
      <c r="Q90" s="19"/>
    </row>
    <row r="91" spans="1:17" customFormat="1" ht="15" customHeight="1">
      <c r="A91" s="17"/>
      <c r="B91" s="747"/>
      <c r="C91" s="756"/>
      <c r="D91" s="78"/>
      <c r="E91" s="74" t="s">
        <v>185</v>
      </c>
      <c r="F91" s="74"/>
      <c r="G91" s="74"/>
      <c r="H91" s="75"/>
      <c r="I91" s="75" t="s">
        <v>279</v>
      </c>
      <c r="J91" s="75"/>
      <c r="K91" s="76" t="s">
        <v>54</v>
      </c>
      <c r="L91" s="77" t="s">
        <v>55</v>
      </c>
      <c r="M91" s="76" t="s">
        <v>140</v>
      </c>
      <c r="N91" s="76" t="s">
        <v>120</v>
      </c>
      <c r="O91" s="76" t="s">
        <v>134</v>
      </c>
      <c r="P91" s="23"/>
      <c r="Q91" s="19"/>
    </row>
    <row r="92" spans="1:17" customFormat="1" ht="15" customHeight="1">
      <c r="A92" s="17"/>
      <c r="B92" s="747"/>
      <c r="C92" s="756"/>
      <c r="D92" s="78"/>
      <c r="E92" s="74" t="s">
        <v>187</v>
      </c>
      <c r="F92" s="74"/>
      <c r="G92" s="74"/>
      <c r="H92" s="75"/>
      <c r="I92" s="75" t="s">
        <v>280</v>
      </c>
      <c r="J92" s="75"/>
      <c r="K92" s="76" t="s">
        <v>54</v>
      </c>
      <c r="L92" s="77" t="s">
        <v>55</v>
      </c>
      <c r="M92" s="76" t="s">
        <v>140</v>
      </c>
      <c r="N92" s="76" t="s">
        <v>120</v>
      </c>
      <c r="O92" s="76" t="s">
        <v>134</v>
      </c>
      <c r="P92" s="23"/>
      <c r="Q92" s="19"/>
    </row>
    <row r="93" spans="1:17" customFormat="1" ht="15" customHeight="1">
      <c r="A93" s="17"/>
      <c r="B93" s="747"/>
      <c r="C93" s="756"/>
      <c r="D93" s="6" t="s">
        <v>281</v>
      </c>
      <c r="E93" s="6"/>
      <c r="F93" s="23"/>
      <c r="G93" s="23"/>
      <c r="H93" s="1"/>
      <c r="I93" s="1" t="s">
        <v>282</v>
      </c>
      <c r="J93" s="1"/>
      <c r="K93" s="14" t="s">
        <v>54</v>
      </c>
      <c r="L93" s="55" t="s">
        <v>55</v>
      </c>
      <c r="M93" s="14" t="s">
        <v>140</v>
      </c>
      <c r="N93" s="14" t="s">
        <v>120</v>
      </c>
      <c r="O93" s="14" t="s">
        <v>134</v>
      </c>
      <c r="P93" s="13"/>
      <c r="Q93" s="19"/>
    </row>
    <row r="94" spans="1:17" customFormat="1" ht="15" customHeight="1">
      <c r="A94" s="17"/>
      <c r="B94" s="747"/>
      <c r="C94" s="756"/>
      <c r="D94" s="78"/>
      <c r="E94" s="74" t="s">
        <v>185</v>
      </c>
      <c r="F94" s="74"/>
      <c r="G94" s="74"/>
      <c r="H94" s="75"/>
      <c r="I94" s="75" t="s">
        <v>283</v>
      </c>
      <c r="J94" s="75"/>
      <c r="K94" s="76" t="s">
        <v>54</v>
      </c>
      <c r="L94" s="77" t="s">
        <v>55</v>
      </c>
      <c r="M94" s="76" t="s">
        <v>140</v>
      </c>
      <c r="N94" s="76" t="s">
        <v>120</v>
      </c>
      <c r="O94" s="76" t="s">
        <v>134</v>
      </c>
      <c r="P94" s="23"/>
      <c r="Q94" s="19"/>
    </row>
    <row r="95" spans="1:17" customFormat="1" ht="15" customHeight="1">
      <c r="A95" s="17"/>
      <c r="B95" s="747"/>
      <c r="C95" s="756"/>
      <c r="D95" s="78"/>
      <c r="E95" s="74" t="s">
        <v>187</v>
      </c>
      <c r="F95" s="74"/>
      <c r="G95" s="74"/>
      <c r="H95" s="75"/>
      <c r="I95" s="75" t="s">
        <v>284</v>
      </c>
      <c r="J95" s="75"/>
      <c r="K95" s="76" t="s">
        <v>54</v>
      </c>
      <c r="L95" s="77" t="s">
        <v>55</v>
      </c>
      <c r="M95" s="76" t="s">
        <v>140</v>
      </c>
      <c r="N95" s="76" t="s">
        <v>120</v>
      </c>
      <c r="O95" s="76" t="s">
        <v>134</v>
      </c>
      <c r="P95" s="23"/>
      <c r="Q95" s="19"/>
    </row>
    <row r="96" spans="1:17" customFormat="1" ht="15" customHeight="1">
      <c r="A96" s="17"/>
      <c r="B96" s="747"/>
      <c r="C96" s="756"/>
      <c r="D96" s="6" t="s">
        <v>285</v>
      </c>
      <c r="E96" s="6"/>
      <c r="F96" s="23"/>
      <c r="G96" s="23"/>
      <c r="H96" s="1"/>
      <c r="I96" s="1" t="s">
        <v>286</v>
      </c>
      <c r="J96" s="1"/>
      <c r="K96" s="14" t="s">
        <v>54</v>
      </c>
      <c r="L96" s="55" t="s">
        <v>55</v>
      </c>
      <c r="M96" s="14" t="s">
        <v>140</v>
      </c>
      <c r="N96" s="14" t="s">
        <v>120</v>
      </c>
      <c r="O96" s="14" t="s">
        <v>134</v>
      </c>
      <c r="P96" s="13"/>
      <c r="Q96" s="19"/>
    </row>
    <row r="97" spans="1:17" customFormat="1" ht="15" customHeight="1">
      <c r="A97" s="17"/>
      <c r="B97" s="747"/>
      <c r="C97" s="756"/>
      <c r="D97" s="78"/>
      <c r="E97" s="74" t="s">
        <v>185</v>
      </c>
      <c r="F97" s="74"/>
      <c r="G97" s="74"/>
      <c r="H97" s="75"/>
      <c r="I97" s="75" t="s">
        <v>287</v>
      </c>
      <c r="J97" s="75"/>
      <c r="K97" s="76" t="s">
        <v>54</v>
      </c>
      <c r="L97" s="77" t="s">
        <v>55</v>
      </c>
      <c r="M97" s="76" t="s">
        <v>140</v>
      </c>
      <c r="N97" s="76" t="s">
        <v>120</v>
      </c>
      <c r="O97" s="76" t="s">
        <v>134</v>
      </c>
      <c r="P97" s="23"/>
      <c r="Q97" s="19"/>
    </row>
    <row r="98" spans="1:17" customFormat="1" ht="15" customHeight="1">
      <c r="A98" s="17"/>
      <c r="B98" s="747"/>
      <c r="C98" s="756"/>
      <c r="D98" s="78"/>
      <c r="E98" s="74" t="s">
        <v>187</v>
      </c>
      <c r="F98" s="74"/>
      <c r="G98" s="74"/>
      <c r="H98" s="75"/>
      <c r="I98" s="75" t="s">
        <v>288</v>
      </c>
      <c r="J98" s="75"/>
      <c r="K98" s="76" t="s">
        <v>54</v>
      </c>
      <c r="L98" s="77" t="s">
        <v>55</v>
      </c>
      <c r="M98" s="76" t="s">
        <v>140</v>
      </c>
      <c r="N98" s="76" t="s">
        <v>120</v>
      </c>
      <c r="O98" s="76" t="s">
        <v>134</v>
      </c>
      <c r="P98" s="23"/>
      <c r="Q98" s="19"/>
    </row>
    <row r="99" spans="1:17" customFormat="1" ht="15" customHeight="1">
      <c r="A99" s="17"/>
      <c r="B99" s="747"/>
      <c r="C99" s="756"/>
      <c r="D99" s="78" t="s">
        <v>289</v>
      </c>
      <c r="E99" s="78"/>
      <c r="F99" s="74"/>
      <c r="G99" s="74"/>
      <c r="H99" s="75"/>
      <c r="I99" s="75" t="s">
        <v>290</v>
      </c>
      <c r="J99" s="75"/>
      <c r="K99" s="76" t="s">
        <v>74</v>
      </c>
      <c r="L99" s="77" t="s">
        <v>55</v>
      </c>
      <c r="M99" s="76" t="s">
        <v>140</v>
      </c>
      <c r="N99" s="76" t="s">
        <v>120</v>
      </c>
      <c r="O99" s="76" t="s">
        <v>134</v>
      </c>
      <c r="P99" s="13"/>
      <c r="Q99" s="19"/>
    </row>
    <row r="100" spans="1:17" customFormat="1" ht="15" customHeight="1">
      <c r="A100" s="17"/>
      <c r="B100" s="747"/>
      <c r="C100" s="756"/>
      <c r="D100" s="78"/>
      <c r="E100" s="74" t="s">
        <v>185</v>
      </c>
      <c r="F100" s="74"/>
      <c r="G100" s="74"/>
      <c r="H100" s="75"/>
      <c r="I100" s="75" t="s">
        <v>291</v>
      </c>
      <c r="J100" s="75"/>
      <c r="K100" s="76" t="s">
        <v>54</v>
      </c>
      <c r="L100" s="77" t="s">
        <v>55</v>
      </c>
      <c r="M100" s="76" t="s">
        <v>140</v>
      </c>
      <c r="N100" s="76" t="s">
        <v>120</v>
      </c>
      <c r="O100" s="76" t="s">
        <v>134</v>
      </c>
      <c r="P100" s="23"/>
      <c r="Q100" s="19"/>
    </row>
    <row r="101" spans="1:17" customFormat="1" ht="15" customHeight="1">
      <c r="A101" s="17"/>
      <c r="B101" s="747"/>
      <c r="C101" s="756"/>
      <c r="D101" s="78"/>
      <c r="E101" s="74" t="s">
        <v>187</v>
      </c>
      <c r="F101" s="74"/>
      <c r="G101" s="74"/>
      <c r="H101" s="75"/>
      <c r="I101" s="75" t="s">
        <v>292</v>
      </c>
      <c r="J101" s="75"/>
      <c r="K101" s="76" t="s">
        <v>54</v>
      </c>
      <c r="L101" s="77" t="s">
        <v>55</v>
      </c>
      <c r="M101" s="76" t="s">
        <v>140</v>
      </c>
      <c r="N101" s="76" t="s">
        <v>120</v>
      </c>
      <c r="O101" s="76" t="s">
        <v>134</v>
      </c>
      <c r="P101" s="23"/>
      <c r="Q101" s="19"/>
    </row>
    <row r="102" spans="1:17" customFormat="1" ht="15" customHeight="1">
      <c r="A102" s="17"/>
      <c r="B102" s="747"/>
      <c r="C102" s="756"/>
      <c r="D102" s="78"/>
      <c r="E102" s="74" t="s">
        <v>293</v>
      </c>
      <c r="F102" s="74"/>
      <c r="G102" s="74"/>
      <c r="H102" s="75"/>
      <c r="I102" s="75" t="s">
        <v>294</v>
      </c>
      <c r="J102" s="75"/>
      <c r="K102" s="76" t="s">
        <v>59</v>
      </c>
      <c r="L102" s="77" t="s">
        <v>63</v>
      </c>
      <c r="M102" s="76" t="s">
        <v>140</v>
      </c>
      <c r="N102" s="76" t="s">
        <v>120</v>
      </c>
      <c r="O102" s="76" t="s">
        <v>134</v>
      </c>
      <c r="P102" s="23"/>
      <c r="Q102" s="19"/>
    </row>
    <row r="103" spans="1:17" customFormat="1" ht="15" customHeight="1">
      <c r="A103" s="17"/>
      <c r="B103" s="747"/>
      <c r="C103" s="756"/>
      <c r="D103" s="78"/>
      <c r="E103" s="74" t="s">
        <v>295</v>
      </c>
      <c r="F103" s="74"/>
      <c r="G103" s="74"/>
      <c r="H103" s="75"/>
      <c r="I103" s="75" t="s">
        <v>296</v>
      </c>
      <c r="J103" s="75"/>
      <c r="K103" s="76" t="s">
        <v>59</v>
      </c>
      <c r="L103" s="77" t="s">
        <v>63</v>
      </c>
      <c r="M103" s="76" t="s">
        <v>140</v>
      </c>
      <c r="N103" s="76" t="s">
        <v>120</v>
      </c>
      <c r="O103" s="76" t="s">
        <v>134</v>
      </c>
      <c r="P103" s="23"/>
      <c r="Q103" s="19"/>
    </row>
    <row r="104" spans="1:17" customFormat="1" ht="15" customHeight="1">
      <c r="A104" s="17"/>
      <c r="B104" s="747"/>
      <c r="C104" s="756"/>
      <c r="D104" s="78" t="s">
        <v>297</v>
      </c>
      <c r="E104" s="78"/>
      <c r="F104" s="74"/>
      <c r="G104" s="74"/>
      <c r="H104" s="75"/>
      <c r="I104" s="75" t="s">
        <v>298</v>
      </c>
      <c r="J104" s="75"/>
      <c r="K104" s="76" t="s">
        <v>74</v>
      </c>
      <c r="L104" s="77" t="s">
        <v>55</v>
      </c>
      <c r="M104" s="76" t="s">
        <v>140</v>
      </c>
      <c r="N104" s="76" t="s">
        <v>120</v>
      </c>
      <c r="O104" s="76" t="s">
        <v>134</v>
      </c>
      <c r="P104" s="23"/>
      <c r="Q104" s="19"/>
    </row>
    <row r="105" spans="1:17" customFormat="1" ht="15" customHeight="1">
      <c r="A105" s="17"/>
      <c r="B105" s="747"/>
      <c r="C105" s="756"/>
      <c r="D105" s="78"/>
      <c r="E105" s="74" t="s">
        <v>185</v>
      </c>
      <c r="F105" s="74"/>
      <c r="G105" s="74"/>
      <c r="H105" s="75"/>
      <c r="I105" s="75" t="s">
        <v>299</v>
      </c>
      <c r="J105" s="75"/>
      <c r="K105" s="76" t="s">
        <v>74</v>
      </c>
      <c r="L105" s="77" t="s">
        <v>55</v>
      </c>
      <c r="M105" s="76" t="s">
        <v>140</v>
      </c>
      <c r="N105" s="76" t="s">
        <v>120</v>
      </c>
      <c r="O105" s="76" t="s">
        <v>134</v>
      </c>
      <c r="P105" s="23"/>
      <c r="Q105" s="19"/>
    </row>
    <row r="106" spans="1:17" customFormat="1" ht="15" customHeight="1">
      <c r="A106" s="17"/>
      <c r="B106" s="747"/>
      <c r="C106" s="756"/>
      <c r="D106" s="78"/>
      <c r="E106" s="74" t="s">
        <v>187</v>
      </c>
      <c r="F106" s="74"/>
      <c r="G106" s="74"/>
      <c r="H106" s="75"/>
      <c r="I106" s="75" t="s">
        <v>300</v>
      </c>
      <c r="J106" s="75"/>
      <c r="K106" s="76" t="s">
        <v>74</v>
      </c>
      <c r="L106" s="77" t="s">
        <v>55</v>
      </c>
      <c r="M106" s="76" t="s">
        <v>140</v>
      </c>
      <c r="N106" s="76" t="s">
        <v>120</v>
      </c>
      <c r="O106" s="76" t="s">
        <v>134</v>
      </c>
      <c r="P106" s="23"/>
      <c r="Q106" s="19"/>
    </row>
    <row r="107" spans="1:17" customFormat="1" ht="15" customHeight="1">
      <c r="A107" s="17"/>
      <c r="B107" s="747"/>
      <c r="C107" s="756"/>
      <c r="D107" s="78"/>
      <c r="E107" s="74" t="s">
        <v>301</v>
      </c>
      <c r="F107" s="74"/>
      <c r="G107" s="74"/>
      <c r="H107" s="75"/>
      <c r="I107" s="75" t="s">
        <v>302</v>
      </c>
      <c r="J107" s="75"/>
      <c r="K107" s="76" t="s">
        <v>74</v>
      </c>
      <c r="L107" s="77" t="s">
        <v>55</v>
      </c>
      <c r="M107" s="76" t="s">
        <v>140</v>
      </c>
      <c r="N107" s="76" t="s">
        <v>120</v>
      </c>
      <c r="O107" s="76" t="s">
        <v>134</v>
      </c>
      <c r="P107" s="23"/>
      <c r="Q107" s="19"/>
    </row>
    <row r="108" spans="1:17" customFormat="1" ht="15" customHeight="1">
      <c r="A108" s="17"/>
      <c r="B108" s="747"/>
      <c r="C108" s="755"/>
      <c r="D108" s="78"/>
      <c r="E108" s="74" t="s">
        <v>303</v>
      </c>
      <c r="F108" s="74"/>
      <c r="G108" s="74"/>
      <c r="H108" s="75"/>
      <c r="I108" s="75" t="s">
        <v>304</v>
      </c>
      <c r="J108" s="75"/>
      <c r="K108" s="76" t="s">
        <v>74</v>
      </c>
      <c r="L108" s="77" t="s">
        <v>55</v>
      </c>
      <c r="M108" s="76" t="s">
        <v>140</v>
      </c>
      <c r="N108" s="76" t="s">
        <v>120</v>
      </c>
      <c r="O108" s="76" t="s">
        <v>134</v>
      </c>
      <c r="P108" s="13"/>
      <c r="Q108" s="19"/>
    </row>
    <row r="109" spans="1:17" customFormat="1" ht="15" customHeight="1">
      <c r="A109" s="17"/>
      <c r="B109" s="747"/>
      <c r="C109" s="754" t="s">
        <v>305</v>
      </c>
      <c r="D109" s="6" t="s">
        <v>137</v>
      </c>
      <c r="E109" s="6"/>
      <c r="F109" s="23"/>
      <c r="G109" s="23"/>
      <c r="H109" s="1"/>
      <c r="I109" s="1" t="s">
        <v>306</v>
      </c>
      <c r="J109" s="1"/>
      <c r="K109" s="14" t="s">
        <v>74</v>
      </c>
      <c r="L109" s="55" t="s">
        <v>55</v>
      </c>
      <c r="M109" s="14" t="s">
        <v>140</v>
      </c>
      <c r="N109" s="14" t="s">
        <v>120</v>
      </c>
      <c r="O109" s="14" t="s">
        <v>134</v>
      </c>
      <c r="P109" s="13"/>
      <c r="Q109" s="19"/>
    </row>
    <row r="110" spans="1:17" customFormat="1" ht="15" customHeight="1">
      <c r="A110" s="17"/>
      <c r="B110" s="747"/>
      <c r="C110" s="755"/>
      <c r="D110" s="6" t="s">
        <v>307</v>
      </c>
      <c r="E110" s="6"/>
      <c r="F110" s="23"/>
      <c r="G110" s="23"/>
      <c r="H110" s="1"/>
      <c r="I110" s="1" t="s">
        <v>308</v>
      </c>
      <c r="J110" s="1"/>
      <c r="K110" s="14" t="s">
        <v>74</v>
      </c>
      <c r="L110" s="55" t="s">
        <v>55</v>
      </c>
      <c r="M110" s="14" t="s">
        <v>140</v>
      </c>
      <c r="N110" s="14" t="s">
        <v>120</v>
      </c>
      <c r="O110" s="14" t="s">
        <v>134</v>
      </c>
      <c r="P110" s="13"/>
      <c r="Q110" s="19"/>
    </row>
    <row r="111" spans="1:17" customFormat="1" ht="15" customHeight="1">
      <c r="A111" s="17"/>
      <c r="B111" s="747"/>
      <c r="C111" s="765" t="s">
        <v>309</v>
      </c>
      <c r="D111" s="64" t="s">
        <v>310</v>
      </c>
      <c r="E111" s="6"/>
      <c r="F111" s="23"/>
      <c r="G111" s="23"/>
      <c r="H111" s="1"/>
      <c r="I111" s="1" t="s">
        <v>311</v>
      </c>
      <c r="J111" s="1"/>
      <c r="K111" s="14" t="s">
        <v>74</v>
      </c>
      <c r="L111" s="55" t="s">
        <v>55</v>
      </c>
      <c r="M111" s="14" t="s">
        <v>120</v>
      </c>
      <c r="N111" s="14" t="s">
        <v>120</v>
      </c>
      <c r="O111" s="14" t="s">
        <v>60</v>
      </c>
      <c r="P111" s="13"/>
      <c r="Q111" s="19"/>
    </row>
    <row r="112" spans="1:17" customFormat="1" ht="15" customHeight="1">
      <c r="A112" s="17"/>
      <c r="B112" s="747"/>
      <c r="C112" s="766"/>
      <c r="D112" s="64" t="s">
        <v>312</v>
      </c>
      <c r="E112" s="6"/>
      <c r="F112" s="23"/>
      <c r="G112" s="23"/>
      <c r="H112" s="1"/>
      <c r="I112" s="1" t="s">
        <v>313</v>
      </c>
      <c r="J112" s="1"/>
      <c r="K112" s="14" t="s">
        <v>74</v>
      </c>
      <c r="L112" s="55" t="s">
        <v>55</v>
      </c>
      <c r="M112" s="14" t="s">
        <v>120</v>
      </c>
      <c r="N112" s="14" t="s">
        <v>120</v>
      </c>
      <c r="O112" s="14" t="s">
        <v>60</v>
      </c>
      <c r="P112" s="13"/>
      <c r="Q112" s="19"/>
    </row>
    <row r="113" spans="1:17" customFormat="1" ht="15" customHeight="1">
      <c r="A113" s="17"/>
      <c r="B113" s="764"/>
      <c r="C113" s="767"/>
      <c r="D113" s="64" t="s">
        <v>314</v>
      </c>
      <c r="E113" s="6"/>
      <c r="F113" s="23"/>
      <c r="G113" s="23"/>
      <c r="H113" s="1"/>
      <c r="I113" s="1" t="s">
        <v>315</v>
      </c>
      <c r="J113" s="1"/>
      <c r="K113" s="14" t="s">
        <v>74</v>
      </c>
      <c r="L113" s="55" t="s">
        <v>55</v>
      </c>
      <c r="M113" s="14" t="s">
        <v>120</v>
      </c>
      <c r="N113" s="14" t="s">
        <v>120</v>
      </c>
      <c r="O113" s="14" t="s">
        <v>60</v>
      </c>
      <c r="P113" s="13"/>
      <c r="Q113" s="19"/>
    </row>
    <row r="114" spans="1:17" ht="15" customHeight="1">
      <c r="A114" s="16"/>
      <c r="B114" s="743" t="s">
        <v>316</v>
      </c>
      <c r="C114" s="23" t="s">
        <v>317</v>
      </c>
      <c r="D114" s="23"/>
      <c r="E114" s="23"/>
      <c r="F114" s="23"/>
      <c r="G114" s="23"/>
      <c r="H114" s="23"/>
      <c r="I114" s="1" t="s">
        <v>318</v>
      </c>
      <c r="J114" s="1" t="s">
        <v>58</v>
      </c>
      <c r="K114" s="14" t="s">
        <v>319</v>
      </c>
      <c r="L114" s="55" t="s">
        <v>55</v>
      </c>
      <c r="M114" s="14" t="s">
        <v>120</v>
      </c>
      <c r="N114" s="14" t="s">
        <v>120</v>
      </c>
      <c r="O114" s="14" t="s">
        <v>134</v>
      </c>
      <c r="P114" s="13"/>
      <c r="Q114" s="18"/>
    </row>
    <row r="115" spans="1:17" ht="15" customHeight="1">
      <c r="A115" s="16"/>
      <c r="B115" s="752"/>
      <c r="C115" s="70" t="s">
        <v>155</v>
      </c>
      <c r="D115" s="23"/>
      <c r="E115" s="23"/>
      <c r="F115" s="23"/>
      <c r="G115" s="23"/>
      <c r="H115" s="23"/>
      <c r="I115" s="1" t="s">
        <v>318</v>
      </c>
      <c r="J115" s="1" t="s">
        <v>58</v>
      </c>
      <c r="K115" s="14" t="s">
        <v>319</v>
      </c>
      <c r="L115" s="55" t="s">
        <v>55</v>
      </c>
      <c r="M115" s="14" t="s">
        <v>120</v>
      </c>
      <c r="N115" s="14" t="s">
        <v>120</v>
      </c>
      <c r="O115" s="14" t="s">
        <v>64</v>
      </c>
      <c r="P115" s="13"/>
      <c r="Q115" s="18"/>
    </row>
    <row r="116" spans="1:17" ht="15" customHeight="1">
      <c r="A116" s="16"/>
      <c r="B116" s="752"/>
      <c r="C116" s="23" t="s">
        <v>320</v>
      </c>
      <c r="D116" s="23"/>
      <c r="E116" s="23"/>
      <c r="F116" s="23"/>
      <c r="G116" s="23"/>
      <c r="H116" s="23"/>
      <c r="I116" s="1" t="s">
        <v>318</v>
      </c>
      <c r="J116" s="1" t="s">
        <v>58</v>
      </c>
      <c r="K116" s="14" t="s">
        <v>319</v>
      </c>
      <c r="L116" s="55" t="s">
        <v>55</v>
      </c>
      <c r="M116" s="14" t="s">
        <v>120</v>
      </c>
      <c r="N116" s="14" t="s">
        <v>120</v>
      </c>
      <c r="O116" s="14" t="s">
        <v>134</v>
      </c>
      <c r="P116" s="13"/>
      <c r="Q116" s="18"/>
    </row>
    <row r="117" spans="1:17" ht="15" customHeight="1">
      <c r="A117" s="16"/>
      <c r="B117" s="752"/>
      <c r="C117" s="23"/>
      <c r="D117" s="23" t="s">
        <v>321</v>
      </c>
      <c r="E117" s="23"/>
      <c r="F117" s="23"/>
      <c r="G117" s="23"/>
      <c r="H117" s="23"/>
      <c r="I117" s="1" t="s">
        <v>318</v>
      </c>
      <c r="J117" s="1" t="s">
        <v>58</v>
      </c>
      <c r="K117" s="14" t="s">
        <v>129</v>
      </c>
      <c r="L117" s="55" t="s">
        <v>55</v>
      </c>
      <c r="M117" s="14" t="s">
        <v>120</v>
      </c>
      <c r="N117" s="14" t="s">
        <v>120</v>
      </c>
      <c r="O117" s="14" t="s">
        <v>134</v>
      </c>
      <c r="P117" s="13"/>
      <c r="Q117" s="18"/>
    </row>
    <row r="118" spans="1:17" ht="15" customHeight="1">
      <c r="A118" s="16"/>
      <c r="B118" s="743" t="s">
        <v>322</v>
      </c>
      <c r="C118" s="2" t="s">
        <v>143</v>
      </c>
      <c r="D118" s="23"/>
      <c r="E118" s="23"/>
      <c r="F118" s="23"/>
      <c r="G118" s="23"/>
      <c r="H118" s="23"/>
      <c r="I118" s="1" t="s">
        <v>318</v>
      </c>
      <c r="J118" s="1" t="s">
        <v>58</v>
      </c>
      <c r="K118" s="14" t="s">
        <v>74</v>
      </c>
      <c r="L118" s="55" t="s">
        <v>55</v>
      </c>
      <c r="M118" s="14" t="s">
        <v>120</v>
      </c>
      <c r="N118" s="14" t="s">
        <v>120</v>
      </c>
      <c r="O118" s="14" t="s">
        <v>134</v>
      </c>
      <c r="P118" s="13"/>
      <c r="Q118" s="18"/>
    </row>
    <row r="119" spans="1:17" ht="15" customHeight="1">
      <c r="A119" s="16"/>
      <c r="B119" s="752"/>
      <c r="C119" s="69" t="s">
        <v>323</v>
      </c>
      <c r="D119" s="23"/>
      <c r="E119" s="23"/>
      <c r="F119" s="23"/>
      <c r="G119" s="23"/>
      <c r="H119" s="23"/>
      <c r="I119" s="1" t="s">
        <v>318</v>
      </c>
      <c r="J119" s="1" t="s">
        <v>58</v>
      </c>
      <c r="K119" s="14" t="s">
        <v>74</v>
      </c>
      <c r="L119" s="55" t="s">
        <v>55</v>
      </c>
      <c r="M119" s="14" t="s">
        <v>120</v>
      </c>
      <c r="N119" s="14" t="s">
        <v>120</v>
      </c>
      <c r="O119" s="14" t="s">
        <v>64</v>
      </c>
      <c r="P119" s="13"/>
      <c r="Q119" s="18"/>
    </row>
    <row r="120" spans="1:17" ht="15" customHeight="1">
      <c r="A120" s="16"/>
      <c r="B120" s="752"/>
      <c r="C120" s="2" t="s">
        <v>324</v>
      </c>
      <c r="D120" s="23"/>
      <c r="E120" s="23"/>
      <c r="F120" s="23"/>
      <c r="G120" s="23"/>
      <c r="H120" s="23"/>
      <c r="I120" s="1" t="s">
        <v>318</v>
      </c>
      <c r="J120" s="1" t="s">
        <v>58</v>
      </c>
      <c r="K120" s="14" t="s">
        <v>54</v>
      </c>
      <c r="L120" s="55" t="s">
        <v>55</v>
      </c>
      <c r="M120" s="14" t="s">
        <v>120</v>
      </c>
      <c r="N120" s="14" t="s">
        <v>120</v>
      </c>
      <c r="O120" s="14" t="s">
        <v>134</v>
      </c>
      <c r="P120" s="13"/>
      <c r="Q120" s="18"/>
    </row>
    <row r="121" spans="1:17" ht="15" customHeight="1">
      <c r="A121" s="16"/>
      <c r="B121" s="753"/>
      <c r="C121" s="23" t="s">
        <v>325</v>
      </c>
      <c r="D121" s="23"/>
      <c r="E121" s="23"/>
      <c r="F121" s="23"/>
      <c r="G121" s="23"/>
      <c r="H121" s="23"/>
      <c r="I121" s="1" t="s">
        <v>318</v>
      </c>
      <c r="J121" s="1" t="s">
        <v>58</v>
      </c>
      <c r="K121" s="14" t="s">
        <v>74</v>
      </c>
      <c r="L121" s="55" t="s">
        <v>55</v>
      </c>
      <c r="M121" s="14" t="s">
        <v>120</v>
      </c>
      <c r="N121" s="14" t="s">
        <v>120</v>
      </c>
      <c r="O121" s="14" t="s">
        <v>134</v>
      </c>
      <c r="P121" s="13"/>
      <c r="Q121" s="18"/>
    </row>
    <row r="122" spans="1:17" ht="15" customHeight="1">
      <c r="A122" s="16"/>
      <c r="B122" s="743" t="s">
        <v>326</v>
      </c>
      <c r="C122" s="23" t="s">
        <v>200</v>
      </c>
      <c r="D122" s="23" t="s">
        <v>327</v>
      </c>
      <c r="E122" s="23"/>
      <c r="F122" s="23"/>
      <c r="G122" s="23"/>
      <c r="H122" s="23"/>
      <c r="I122" s="1" t="s">
        <v>318</v>
      </c>
      <c r="J122" s="1" t="s">
        <v>58</v>
      </c>
      <c r="K122" s="14" t="s">
        <v>129</v>
      </c>
      <c r="L122" s="55" t="s">
        <v>55</v>
      </c>
      <c r="M122" s="14" t="s">
        <v>133</v>
      </c>
      <c r="N122" s="14" t="s">
        <v>120</v>
      </c>
      <c r="O122" s="14" t="s">
        <v>134</v>
      </c>
      <c r="P122" s="13"/>
      <c r="Q122" s="18"/>
    </row>
    <row r="123" spans="1:17" ht="15" customHeight="1">
      <c r="B123" s="744"/>
      <c r="C123" s="65" t="s">
        <v>206</v>
      </c>
      <c r="D123" s="23" t="s">
        <v>327</v>
      </c>
      <c r="E123" s="23"/>
      <c r="F123" s="23"/>
      <c r="G123" s="23"/>
      <c r="H123" s="23"/>
      <c r="I123" s="1" t="s">
        <v>318</v>
      </c>
      <c r="J123" s="1" t="s">
        <v>58</v>
      </c>
      <c r="K123" s="14" t="s">
        <v>319</v>
      </c>
      <c r="L123" s="55" t="s">
        <v>55</v>
      </c>
      <c r="M123" s="14" t="s">
        <v>120</v>
      </c>
      <c r="N123" s="14" t="s">
        <v>120</v>
      </c>
      <c r="O123" s="14" t="s">
        <v>207</v>
      </c>
      <c r="P123" s="13"/>
      <c r="Q123" s="18"/>
    </row>
    <row r="124" spans="1:17" ht="15" customHeight="1">
      <c r="B124" s="744"/>
      <c r="C124" s="23" t="s">
        <v>328</v>
      </c>
      <c r="D124" s="23"/>
      <c r="E124" s="23"/>
      <c r="F124" s="23"/>
      <c r="G124" s="23"/>
      <c r="H124" s="23"/>
      <c r="I124" s="1" t="s">
        <v>318</v>
      </c>
      <c r="J124" s="1" t="s">
        <v>58</v>
      </c>
      <c r="K124" s="14" t="s">
        <v>319</v>
      </c>
      <c r="L124" s="55" t="s">
        <v>55</v>
      </c>
      <c r="M124" s="14" t="s">
        <v>120</v>
      </c>
      <c r="N124" s="14" t="s">
        <v>120</v>
      </c>
      <c r="O124" s="14" t="s">
        <v>134</v>
      </c>
      <c r="P124" s="13"/>
      <c r="Q124" s="18"/>
    </row>
    <row r="125" spans="1:17" ht="15" customHeight="1">
      <c r="B125" s="744"/>
      <c r="C125" s="23" t="s">
        <v>329</v>
      </c>
      <c r="D125" s="23"/>
      <c r="E125" s="23"/>
      <c r="F125" s="23"/>
      <c r="G125" s="23"/>
      <c r="H125" s="23"/>
      <c r="I125" s="1" t="s">
        <v>318</v>
      </c>
      <c r="J125" s="1" t="s">
        <v>58</v>
      </c>
      <c r="K125" s="14" t="s">
        <v>132</v>
      </c>
      <c r="L125" s="55" t="s">
        <v>55</v>
      </c>
      <c r="M125" s="14" t="s">
        <v>120</v>
      </c>
      <c r="N125" s="14" t="s">
        <v>120</v>
      </c>
      <c r="O125" s="14" t="s">
        <v>134</v>
      </c>
      <c r="P125" s="13"/>
      <c r="Q125" s="18"/>
    </row>
    <row r="126" spans="1:17" ht="15" customHeight="1">
      <c r="B126" s="744"/>
      <c r="C126" s="23" t="s">
        <v>330</v>
      </c>
      <c r="D126" s="23"/>
      <c r="E126" s="23"/>
      <c r="F126" s="23"/>
      <c r="G126" s="23"/>
      <c r="H126" s="23"/>
      <c r="I126" s="1" t="s">
        <v>318</v>
      </c>
      <c r="J126" s="1" t="s">
        <v>58</v>
      </c>
      <c r="K126" s="14" t="s">
        <v>319</v>
      </c>
      <c r="L126" s="55" t="s">
        <v>55</v>
      </c>
      <c r="M126" s="14" t="s">
        <v>120</v>
      </c>
      <c r="N126" s="14" t="s">
        <v>120</v>
      </c>
      <c r="O126" s="14" t="s">
        <v>134</v>
      </c>
      <c r="P126" s="13"/>
      <c r="Q126" s="18"/>
    </row>
    <row r="127" spans="1:17" ht="15" customHeight="1">
      <c r="B127" s="744"/>
      <c r="C127" s="23" t="s">
        <v>180</v>
      </c>
      <c r="D127" s="23"/>
      <c r="E127" s="23"/>
      <c r="F127" s="23"/>
      <c r="G127" s="23"/>
      <c r="H127" s="23"/>
      <c r="I127" s="1" t="s">
        <v>318</v>
      </c>
      <c r="J127" s="1" t="s">
        <v>58</v>
      </c>
      <c r="K127" s="14" t="s">
        <v>319</v>
      </c>
      <c r="L127" s="55" t="s">
        <v>63</v>
      </c>
      <c r="M127" s="14" t="s">
        <v>120</v>
      </c>
      <c r="N127" s="14" t="s">
        <v>120</v>
      </c>
      <c r="O127" s="14" t="s">
        <v>134</v>
      </c>
      <c r="P127" s="13"/>
      <c r="Q127" s="18"/>
    </row>
    <row r="128" spans="1:17" ht="15" customHeight="1">
      <c r="A128" s="16"/>
      <c r="B128" s="745" t="s">
        <v>331</v>
      </c>
      <c r="C128" s="23" t="s">
        <v>332</v>
      </c>
      <c r="D128" s="23"/>
      <c r="E128" s="23"/>
      <c r="F128" s="23"/>
      <c r="G128" s="23"/>
      <c r="H128" s="23"/>
      <c r="I128" s="1"/>
      <c r="J128" s="1"/>
      <c r="K128" s="14" t="s">
        <v>132</v>
      </c>
      <c r="L128" s="55" t="s">
        <v>55</v>
      </c>
      <c r="M128" s="14" t="s">
        <v>120</v>
      </c>
      <c r="N128" s="14" t="s">
        <v>120</v>
      </c>
      <c r="O128" s="14" t="s">
        <v>134</v>
      </c>
      <c r="P128" s="13"/>
      <c r="Q128" s="18"/>
    </row>
    <row r="129" spans="1:17" ht="15" customHeight="1">
      <c r="A129" s="16"/>
      <c r="B129" s="745"/>
      <c r="C129" s="23" t="s">
        <v>325</v>
      </c>
      <c r="D129" s="23"/>
      <c r="E129" s="23"/>
      <c r="F129" s="23"/>
      <c r="G129" s="23"/>
      <c r="H129" s="23"/>
      <c r="I129" s="1"/>
      <c r="J129" s="1"/>
      <c r="K129" s="14" t="s">
        <v>319</v>
      </c>
      <c r="L129" s="55" t="s">
        <v>55</v>
      </c>
      <c r="M129" s="14" t="s">
        <v>120</v>
      </c>
      <c r="N129" s="14" t="s">
        <v>120</v>
      </c>
      <c r="O129" s="14" t="s">
        <v>134</v>
      </c>
      <c r="P129" s="13"/>
      <c r="Q129" s="18"/>
    </row>
    <row r="130" spans="1:17" ht="15" customHeight="1">
      <c r="A130" s="16"/>
      <c r="B130" s="745"/>
      <c r="C130" s="23" t="s">
        <v>180</v>
      </c>
      <c r="D130" s="23"/>
      <c r="E130" s="23"/>
      <c r="F130" s="23"/>
      <c r="G130" s="23"/>
      <c r="H130" s="23"/>
      <c r="I130" s="1"/>
      <c r="J130" s="1"/>
      <c r="K130" s="14" t="s">
        <v>319</v>
      </c>
      <c r="L130" s="55" t="s">
        <v>55</v>
      </c>
      <c r="M130" s="14" t="s">
        <v>120</v>
      </c>
      <c r="N130" s="14" t="s">
        <v>120</v>
      </c>
      <c r="O130" s="14" t="s">
        <v>134</v>
      </c>
      <c r="P130" s="13"/>
      <c r="Q130" s="18"/>
    </row>
    <row r="131" spans="1:17" ht="15" customHeight="1">
      <c r="A131" s="16"/>
      <c r="B131" s="745"/>
      <c r="C131" s="2" t="s">
        <v>324</v>
      </c>
      <c r="D131" s="23"/>
      <c r="E131" s="23"/>
      <c r="F131" s="23"/>
      <c r="G131" s="23"/>
      <c r="H131" s="23"/>
      <c r="I131" s="1"/>
      <c r="J131" s="1"/>
      <c r="K131" s="14" t="s">
        <v>319</v>
      </c>
      <c r="L131" s="55" t="s">
        <v>55</v>
      </c>
      <c r="M131" s="14" t="s">
        <v>120</v>
      </c>
      <c r="N131" s="14" t="s">
        <v>120</v>
      </c>
      <c r="O131" s="14" t="s">
        <v>134</v>
      </c>
      <c r="P131" s="13"/>
      <c r="Q131" s="50"/>
    </row>
    <row r="132" spans="1:17" ht="15" customHeight="1">
      <c r="A132" s="16"/>
      <c r="B132" s="746" t="s">
        <v>333</v>
      </c>
      <c r="C132" s="23" t="s">
        <v>334</v>
      </c>
      <c r="D132" s="23"/>
      <c r="E132" s="23"/>
      <c r="F132" s="23"/>
      <c r="G132" s="23"/>
      <c r="H132" s="23"/>
      <c r="I132" s="1"/>
      <c r="J132" s="1"/>
      <c r="K132" s="14" t="s">
        <v>119</v>
      </c>
      <c r="L132" s="55" t="s">
        <v>63</v>
      </c>
      <c r="M132" s="14" t="s">
        <v>120</v>
      </c>
      <c r="N132" s="14" t="s">
        <v>120</v>
      </c>
      <c r="O132" s="14" t="s">
        <v>134</v>
      </c>
      <c r="P132" s="13"/>
      <c r="Q132" s="50" t="s">
        <v>335</v>
      </c>
    </row>
    <row r="133" spans="1:17" ht="15" customHeight="1">
      <c r="A133" s="16"/>
      <c r="B133" s="747"/>
      <c r="C133" s="66" t="s">
        <v>126</v>
      </c>
      <c r="D133" s="23"/>
      <c r="E133" s="23"/>
      <c r="F133" s="23"/>
      <c r="G133" s="23"/>
      <c r="H133" s="23"/>
      <c r="I133" s="1"/>
      <c r="J133" s="1"/>
      <c r="K133" s="14" t="s">
        <v>119</v>
      </c>
      <c r="L133" s="55" t="s">
        <v>63</v>
      </c>
      <c r="M133" s="14" t="s">
        <v>120</v>
      </c>
      <c r="N133" s="14" t="s">
        <v>120</v>
      </c>
      <c r="O133" s="14" t="s">
        <v>207</v>
      </c>
      <c r="P133" s="13"/>
      <c r="Q133" s="50"/>
    </row>
    <row r="134" spans="1:17" ht="15" customHeight="1">
      <c r="A134" s="16"/>
      <c r="B134" s="747"/>
      <c r="C134" s="10" t="s">
        <v>336</v>
      </c>
      <c r="D134" s="23"/>
      <c r="E134" s="23"/>
      <c r="F134" s="23"/>
      <c r="G134" s="23"/>
      <c r="H134" s="23"/>
      <c r="I134" s="1"/>
      <c r="J134" s="1"/>
      <c r="K134" s="48" t="s">
        <v>129</v>
      </c>
      <c r="L134" s="55" t="s">
        <v>63</v>
      </c>
      <c r="M134" s="14" t="s">
        <v>120</v>
      </c>
      <c r="N134" s="14" t="s">
        <v>120</v>
      </c>
      <c r="O134" s="14" t="s">
        <v>134</v>
      </c>
      <c r="P134" s="13"/>
      <c r="Q134" s="50"/>
    </row>
    <row r="135" spans="1:17" ht="15" customHeight="1">
      <c r="A135" s="16"/>
      <c r="B135" s="747"/>
      <c r="C135" s="10" t="s">
        <v>337</v>
      </c>
      <c r="D135" s="23"/>
      <c r="E135" s="23"/>
      <c r="F135" s="23"/>
      <c r="G135" s="23"/>
      <c r="H135" s="23"/>
      <c r="I135" s="1"/>
      <c r="J135" s="1"/>
      <c r="K135" s="48" t="s">
        <v>152</v>
      </c>
      <c r="L135" s="55" t="s">
        <v>61</v>
      </c>
      <c r="M135" s="14" t="s">
        <v>120</v>
      </c>
      <c r="N135" s="14" t="s">
        <v>120</v>
      </c>
      <c r="O135" s="14" t="s">
        <v>134</v>
      </c>
      <c r="P135" s="13"/>
      <c r="Q135" s="50"/>
    </row>
    <row r="136" spans="1:17" ht="15" customHeight="1">
      <c r="A136" s="16"/>
      <c r="B136" s="747"/>
      <c r="C136" s="10" t="s">
        <v>338</v>
      </c>
      <c r="D136" s="23"/>
      <c r="E136" s="23"/>
      <c r="F136" s="23"/>
      <c r="G136" s="23"/>
      <c r="H136" s="23"/>
      <c r="I136" s="56"/>
      <c r="J136" s="56"/>
      <c r="K136" s="48" t="s">
        <v>152</v>
      </c>
      <c r="L136" s="55" t="s">
        <v>61</v>
      </c>
      <c r="M136" s="14" t="s">
        <v>120</v>
      </c>
      <c r="N136" s="14" t="s">
        <v>120</v>
      </c>
      <c r="O136" s="14" t="s">
        <v>134</v>
      </c>
      <c r="P136" s="13"/>
      <c r="Q136" s="50"/>
    </row>
    <row r="137" spans="1:17" ht="15" customHeight="1">
      <c r="B137" s="747"/>
      <c r="C137" s="67" t="s">
        <v>339</v>
      </c>
      <c r="D137" s="23"/>
      <c r="E137" s="23"/>
      <c r="F137" s="23"/>
      <c r="G137" s="23"/>
      <c r="H137" s="23"/>
      <c r="I137" s="56"/>
      <c r="J137" s="56"/>
      <c r="K137" s="14" t="s">
        <v>119</v>
      </c>
      <c r="L137" s="55" t="s">
        <v>63</v>
      </c>
      <c r="M137" s="14" t="s">
        <v>120</v>
      </c>
      <c r="N137" s="14" t="s">
        <v>120</v>
      </c>
      <c r="O137" s="14" t="s">
        <v>60</v>
      </c>
      <c r="P137" s="13"/>
      <c r="Q137" s="50" t="s">
        <v>340</v>
      </c>
    </row>
    <row r="138" spans="1:17" ht="15" customHeight="1">
      <c r="B138" s="747"/>
      <c r="C138" s="749" t="s">
        <v>341</v>
      </c>
      <c r="D138" s="23" t="s">
        <v>342</v>
      </c>
      <c r="E138" s="23"/>
      <c r="F138" s="23"/>
      <c r="G138" s="23"/>
      <c r="H138" s="23"/>
      <c r="I138" s="1"/>
      <c r="J138" s="1"/>
      <c r="K138" s="14" t="s">
        <v>129</v>
      </c>
      <c r="L138" s="55" t="s">
        <v>63</v>
      </c>
      <c r="M138" s="14" t="s">
        <v>120</v>
      </c>
      <c r="N138" s="14" t="s">
        <v>120</v>
      </c>
      <c r="O138" s="14" t="s">
        <v>134</v>
      </c>
      <c r="P138" s="13"/>
      <c r="Q138" s="68"/>
    </row>
    <row r="139" spans="1:17" ht="15" customHeight="1">
      <c r="B139" s="747"/>
      <c r="C139" s="750"/>
      <c r="D139" s="23" t="s">
        <v>343</v>
      </c>
      <c r="E139" s="23"/>
      <c r="F139" s="23"/>
      <c r="G139" s="23"/>
      <c r="H139" s="23"/>
      <c r="I139" s="1"/>
      <c r="J139" s="1"/>
      <c r="K139" s="14" t="s">
        <v>119</v>
      </c>
      <c r="L139" s="55" t="s">
        <v>63</v>
      </c>
      <c r="M139" s="14" t="s">
        <v>120</v>
      </c>
      <c r="N139" s="14" t="s">
        <v>120</v>
      </c>
      <c r="O139" s="14" t="s">
        <v>134</v>
      </c>
      <c r="P139" s="13"/>
      <c r="Q139" s="50" t="s">
        <v>344</v>
      </c>
    </row>
    <row r="140" spans="1:17" ht="15" customHeight="1">
      <c r="B140" s="747"/>
      <c r="C140" s="750"/>
      <c r="D140" s="23" t="s">
        <v>345</v>
      </c>
      <c r="E140" s="23"/>
      <c r="F140" s="23"/>
      <c r="G140" s="23"/>
      <c r="H140" s="23"/>
      <c r="I140" s="1"/>
      <c r="J140" s="1"/>
      <c r="K140" s="14" t="s">
        <v>119</v>
      </c>
      <c r="L140" s="55" t="s">
        <v>63</v>
      </c>
      <c r="M140" s="14" t="s">
        <v>120</v>
      </c>
      <c r="N140" s="14" t="s">
        <v>120</v>
      </c>
      <c r="O140" s="14" t="s">
        <v>134</v>
      </c>
      <c r="P140" s="13"/>
      <c r="Q140" s="50" t="s">
        <v>346</v>
      </c>
    </row>
    <row r="141" spans="1:17" ht="15" customHeight="1">
      <c r="B141" s="747"/>
      <c r="C141" s="750"/>
      <c r="D141" s="23" t="s">
        <v>347</v>
      </c>
      <c r="E141" s="23"/>
      <c r="F141" s="23"/>
      <c r="G141" s="23"/>
      <c r="H141" s="23"/>
      <c r="I141" s="1"/>
      <c r="J141" s="1"/>
      <c r="K141" s="14" t="s">
        <v>119</v>
      </c>
      <c r="L141" s="55" t="s">
        <v>63</v>
      </c>
      <c r="M141" s="14" t="s">
        <v>120</v>
      </c>
      <c r="N141" s="14" t="s">
        <v>120</v>
      </c>
      <c r="O141" s="14" t="s">
        <v>134</v>
      </c>
      <c r="P141" s="13"/>
      <c r="Q141" s="50" t="s">
        <v>348</v>
      </c>
    </row>
    <row r="142" spans="1:17" ht="15" customHeight="1">
      <c r="B142" s="747"/>
      <c r="C142" s="750"/>
      <c r="D142" s="23" t="s">
        <v>349</v>
      </c>
      <c r="E142" s="23"/>
      <c r="F142" s="23"/>
      <c r="G142" s="23"/>
      <c r="H142" s="23"/>
      <c r="I142" s="1"/>
      <c r="J142" s="1"/>
      <c r="K142" s="14" t="s">
        <v>119</v>
      </c>
      <c r="L142" s="55" t="s">
        <v>63</v>
      </c>
      <c r="M142" s="14" t="s">
        <v>120</v>
      </c>
      <c r="N142" s="14" t="s">
        <v>120</v>
      </c>
      <c r="O142" s="14" t="s">
        <v>134</v>
      </c>
      <c r="P142" s="13"/>
      <c r="Q142" s="50" t="s">
        <v>350</v>
      </c>
    </row>
    <row r="143" spans="1:17" ht="15" customHeight="1">
      <c r="B143" s="747"/>
      <c r="C143" s="750"/>
      <c r="D143" s="23" t="s">
        <v>351</v>
      </c>
      <c r="E143" s="23"/>
      <c r="F143" s="23"/>
      <c r="G143" s="23"/>
      <c r="H143" s="23"/>
      <c r="I143" s="1"/>
      <c r="J143" s="1"/>
      <c r="K143" s="14" t="s">
        <v>119</v>
      </c>
      <c r="L143" s="55" t="s">
        <v>63</v>
      </c>
      <c r="M143" s="14" t="s">
        <v>120</v>
      </c>
      <c r="N143" s="14" t="s">
        <v>120</v>
      </c>
      <c r="O143" s="14" t="s">
        <v>134</v>
      </c>
      <c r="P143" s="13"/>
      <c r="Q143" s="50" t="s">
        <v>352</v>
      </c>
    </row>
    <row r="144" spans="1:17" ht="15" customHeight="1">
      <c r="B144" s="747"/>
      <c r="C144" s="750"/>
      <c r="D144" s="23" t="s">
        <v>353</v>
      </c>
      <c r="E144" s="23"/>
      <c r="F144" s="23"/>
      <c r="G144" s="23"/>
      <c r="H144" s="23"/>
      <c r="I144" s="1"/>
      <c r="J144" s="1"/>
      <c r="K144" s="14" t="s">
        <v>119</v>
      </c>
      <c r="L144" s="55" t="s">
        <v>63</v>
      </c>
      <c r="M144" s="14" t="s">
        <v>120</v>
      </c>
      <c r="N144" s="14" t="s">
        <v>120</v>
      </c>
      <c r="O144" s="14" t="s">
        <v>134</v>
      </c>
      <c r="P144" s="13"/>
      <c r="Q144" s="50" t="s">
        <v>354</v>
      </c>
    </row>
    <row r="145" spans="2:17" ht="15" customHeight="1">
      <c r="B145" s="747"/>
      <c r="C145" s="750"/>
      <c r="D145" s="23" t="s">
        <v>355</v>
      </c>
      <c r="E145" s="23"/>
      <c r="F145" s="23"/>
      <c r="G145" s="23"/>
      <c r="H145" s="23"/>
      <c r="I145" s="1"/>
      <c r="J145" s="1"/>
      <c r="K145" s="14" t="s">
        <v>119</v>
      </c>
      <c r="L145" s="55" t="s">
        <v>63</v>
      </c>
      <c r="M145" s="14" t="s">
        <v>120</v>
      </c>
      <c r="N145" s="14" t="s">
        <v>120</v>
      </c>
      <c r="O145" s="14" t="s">
        <v>134</v>
      </c>
      <c r="P145" s="13"/>
      <c r="Q145" s="50" t="s">
        <v>356</v>
      </c>
    </row>
    <row r="146" spans="2:17" ht="15" customHeight="1">
      <c r="B146" s="747"/>
      <c r="C146" s="750"/>
      <c r="D146" s="23" t="s">
        <v>357</v>
      </c>
      <c r="E146" s="23"/>
      <c r="F146" s="23"/>
      <c r="G146" s="23"/>
      <c r="H146" s="23"/>
      <c r="I146" s="1"/>
      <c r="J146" s="1"/>
      <c r="K146" s="14" t="s">
        <v>119</v>
      </c>
      <c r="L146" s="55" t="s">
        <v>63</v>
      </c>
      <c r="M146" s="14" t="s">
        <v>120</v>
      </c>
      <c r="N146" s="14" t="s">
        <v>120</v>
      </c>
      <c r="O146" s="14" t="s">
        <v>134</v>
      </c>
      <c r="P146" s="13"/>
      <c r="Q146" s="50" t="s">
        <v>358</v>
      </c>
    </row>
    <row r="147" spans="2:17" ht="15" customHeight="1">
      <c r="B147" s="747"/>
      <c r="C147" s="750"/>
      <c r="D147" s="23" t="s">
        <v>359</v>
      </c>
      <c r="E147" s="23"/>
      <c r="F147" s="23"/>
      <c r="G147" s="23"/>
      <c r="H147" s="23"/>
      <c r="I147" s="1"/>
      <c r="J147" s="1"/>
      <c r="K147" s="14" t="s">
        <v>119</v>
      </c>
      <c r="L147" s="55" t="s">
        <v>63</v>
      </c>
      <c r="M147" s="14" t="s">
        <v>120</v>
      </c>
      <c r="N147" s="14" t="s">
        <v>120</v>
      </c>
      <c r="O147" s="14" t="s">
        <v>134</v>
      </c>
      <c r="P147" s="13"/>
      <c r="Q147" s="50" t="s">
        <v>360</v>
      </c>
    </row>
    <row r="148" spans="2:17" ht="15" customHeight="1">
      <c r="B148" s="747"/>
      <c r="C148" s="750"/>
      <c r="D148" s="23" t="s">
        <v>361</v>
      </c>
      <c r="E148" s="23"/>
      <c r="F148" s="23"/>
      <c r="G148" s="23"/>
      <c r="H148" s="23"/>
      <c r="I148" s="1"/>
      <c r="J148" s="1"/>
      <c r="K148" s="14" t="s">
        <v>119</v>
      </c>
      <c r="L148" s="55" t="s">
        <v>63</v>
      </c>
      <c r="M148" s="14" t="s">
        <v>120</v>
      </c>
      <c r="N148" s="14" t="s">
        <v>120</v>
      </c>
      <c r="O148" s="14" t="s">
        <v>134</v>
      </c>
      <c r="P148" s="13"/>
      <c r="Q148" s="50" t="s">
        <v>362</v>
      </c>
    </row>
    <row r="149" spans="2:17" ht="15" customHeight="1">
      <c r="B149" s="747"/>
      <c r="C149" s="750"/>
      <c r="D149" s="23" t="s">
        <v>363</v>
      </c>
      <c r="E149" s="23"/>
      <c r="F149" s="23"/>
      <c r="G149" s="23"/>
      <c r="H149" s="23"/>
      <c r="I149" s="1"/>
      <c r="J149" s="1"/>
      <c r="K149" s="14" t="s">
        <v>119</v>
      </c>
      <c r="L149" s="55" t="s">
        <v>63</v>
      </c>
      <c r="M149" s="14" t="s">
        <v>120</v>
      </c>
      <c r="N149" s="14" t="s">
        <v>120</v>
      </c>
      <c r="O149" s="14" t="s">
        <v>134</v>
      </c>
      <c r="P149" s="13"/>
      <c r="Q149" s="50" t="s">
        <v>364</v>
      </c>
    </row>
    <row r="150" spans="2:17" ht="15" customHeight="1">
      <c r="B150" s="747"/>
      <c r="C150" s="750"/>
      <c r="D150" s="23" t="s">
        <v>365</v>
      </c>
      <c r="E150" s="23"/>
      <c r="F150" s="23"/>
      <c r="G150" s="23"/>
      <c r="H150" s="23"/>
      <c r="I150" s="1"/>
      <c r="J150" s="1"/>
      <c r="K150" s="14" t="s">
        <v>119</v>
      </c>
      <c r="L150" s="55" t="s">
        <v>63</v>
      </c>
      <c r="M150" s="14" t="s">
        <v>120</v>
      </c>
      <c r="N150" s="14" t="s">
        <v>120</v>
      </c>
      <c r="O150" s="14" t="s">
        <v>134</v>
      </c>
      <c r="P150" s="13"/>
      <c r="Q150" s="50" t="s">
        <v>366</v>
      </c>
    </row>
    <row r="151" spans="2:17" ht="15" customHeight="1">
      <c r="B151" s="747"/>
      <c r="C151" s="750"/>
      <c r="D151" s="23" t="s">
        <v>367</v>
      </c>
      <c r="E151" s="23"/>
      <c r="F151" s="23"/>
      <c r="G151" s="23"/>
      <c r="H151" s="23"/>
      <c r="I151" s="1"/>
      <c r="J151" s="1"/>
      <c r="K151" s="14" t="s">
        <v>119</v>
      </c>
      <c r="L151" s="55" t="s">
        <v>63</v>
      </c>
      <c r="M151" s="14" t="s">
        <v>120</v>
      </c>
      <c r="N151" s="14" t="s">
        <v>120</v>
      </c>
      <c r="O151" s="14" t="s">
        <v>134</v>
      </c>
      <c r="P151" s="13"/>
      <c r="Q151" s="50" t="s">
        <v>368</v>
      </c>
    </row>
    <row r="152" spans="2:17" ht="15" customHeight="1">
      <c r="B152" s="747"/>
      <c r="C152" s="750"/>
      <c r="D152" s="23" t="s">
        <v>369</v>
      </c>
      <c r="E152" s="23"/>
      <c r="F152" s="23"/>
      <c r="G152" s="23"/>
      <c r="H152" s="23"/>
      <c r="I152" s="1"/>
      <c r="J152" s="1"/>
      <c r="K152" s="14" t="s">
        <v>119</v>
      </c>
      <c r="L152" s="55" t="s">
        <v>63</v>
      </c>
      <c r="M152" s="14" t="s">
        <v>120</v>
      </c>
      <c r="N152" s="14" t="s">
        <v>120</v>
      </c>
      <c r="O152" s="14" t="s">
        <v>134</v>
      </c>
      <c r="P152" s="13"/>
      <c r="Q152" s="50" t="s">
        <v>370</v>
      </c>
    </row>
    <row r="153" spans="2:17" ht="15" customHeight="1">
      <c r="B153" s="747"/>
      <c r="C153" s="750"/>
      <c r="D153" s="23" t="s">
        <v>371</v>
      </c>
      <c r="E153" s="23"/>
      <c r="F153" s="23"/>
      <c r="G153" s="23"/>
      <c r="H153" s="23"/>
      <c r="I153" s="1"/>
      <c r="J153" s="1"/>
      <c r="K153" s="14" t="s">
        <v>119</v>
      </c>
      <c r="L153" s="55" t="s">
        <v>63</v>
      </c>
      <c r="M153" s="14" t="s">
        <v>120</v>
      </c>
      <c r="N153" s="14" t="s">
        <v>120</v>
      </c>
      <c r="O153" s="14" t="s">
        <v>134</v>
      </c>
      <c r="P153" s="13"/>
      <c r="Q153" s="50" t="s">
        <v>372</v>
      </c>
    </row>
    <row r="154" spans="2:17" ht="15" customHeight="1">
      <c r="B154" s="747"/>
      <c r="C154" s="750"/>
      <c r="D154" s="23" t="s">
        <v>373</v>
      </c>
      <c r="E154" s="23"/>
      <c r="F154" s="23"/>
      <c r="G154" s="23"/>
      <c r="H154" s="23"/>
      <c r="I154" s="1"/>
      <c r="J154" s="1"/>
      <c r="K154" s="14" t="s">
        <v>119</v>
      </c>
      <c r="L154" s="55" t="s">
        <v>63</v>
      </c>
      <c r="M154" s="14" t="s">
        <v>120</v>
      </c>
      <c r="N154" s="14" t="s">
        <v>120</v>
      </c>
      <c r="O154" s="14" t="s">
        <v>134</v>
      </c>
      <c r="P154" s="13"/>
      <c r="Q154" s="50" t="s">
        <v>374</v>
      </c>
    </row>
    <row r="155" spans="2:17" ht="15" customHeight="1">
      <c r="B155" s="747"/>
      <c r="C155" s="750"/>
      <c r="D155" s="42" t="s">
        <v>375</v>
      </c>
      <c r="E155" s="42"/>
      <c r="F155" s="42"/>
      <c r="G155" s="42"/>
      <c r="H155" s="42"/>
      <c r="I155" s="56"/>
      <c r="J155" s="56"/>
      <c r="K155" s="14" t="s">
        <v>119</v>
      </c>
      <c r="L155" s="55" t="s">
        <v>63</v>
      </c>
      <c r="M155" s="14" t="s">
        <v>120</v>
      </c>
      <c r="N155" s="14" t="s">
        <v>120</v>
      </c>
      <c r="O155" s="14" t="s">
        <v>134</v>
      </c>
      <c r="P155" s="51"/>
      <c r="Q155" s="52" t="s">
        <v>376</v>
      </c>
    </row>
    <row r="156" spans="2:17" ht="15" customHeight="1">
      <c r="B156" s="747"/>
      <c r="C156" s="750"/>
      <c r="D156" s="42" t="s">
        <v>377</v>
      </c>
      <c r="E156" s="42"/>
      <c r="F156" s="42"/>
      <c r="G156" s="42"/>
      <c r="H156" s="42"/>
      <c r="I156" s="56"/>
      <c r="J156" s="56"/>
      <c r="K156" s="14" t="s">
        <v>119</v>
      </c>
      <c r="L156" s="55" t="s">
        <v>63</v>
      </c>
      <c r="M156" s="14" t="s">
        <v>120</v>
      </c>
      <c r="N156" s="14" t="s">
        <v>120</v>
      </c>
      <c r="O156" s="14" t="s">
        <v>134</v>
      </c>
      <c r="P156" s="51"/>
      <c r="Q156" s="52" t="s">
        <v>378</v>
      </c>
    </row>
    <row r="157" spans="2:17" ht="15" customHeight="1" thickBot="1">
      <c r="B157" s="748"/>
      <c r="C157" s="751"/>
      <c r="D157" s="24" t="s">
        <v>379</v>
      </c>
      <c r="E157" s="24"/>
      <c r="F157" s="24"/>
      <c r="G157" s="24"/>
      <c r="H157" s="24"/>
      <c r="I157" s="57"/>
      <c r="J157" s="57"/>
      <c r="K157" s="21" t="s">
        <v>119</v>
      </c>
      <c r="L157" s="25" t="s">
        <v>63</v>
      </c>
      <c r="M157" s="21" t="s">
        <v>120</v>
      </c>
      <c r="N157" s="21" t="s">
        <v>120</v>
      </c>
      <c r="O157" s="21" t="s">
        <v>134</v>
      </c>
      <c r="P157" s="20"/>
      <c r="Q157" s="53" t="s">
        <v>380</v>
      </c>
    </row>
    <row r="158" spans="2:17">
      <c r="Q158" s="54"/>
    </row>
    <row r="159" spans="2:17" ht="14.25" thickBot="1">
      <c r="C159" s="26" t="s">
        <v>381</v>
      </c>
      <c r="D159" s="27" t="s">
        <v>80</v>
      </c>
      <c r="E159" s="26" t="s">
        <v>81</v>
      </c>
      <c r="F159" s="27" t="s">
        <v>80</v>
      </c>
      <c r="Q159" s="54"/>
    </row>
    <row r="160" spans="2:17" ht="14.25" thickTop="1">
      <c r="C160" s="28" t="s">
        <v>83</v>
      </c>
      <c r="D160" s="36">
        <f>COUNTIF($O$5:$O$157,"Use")</f>
        <v>122</v>
      </c>
      <c r="E160" s="41" t="s">
        <v>88</v>
      </c>
      <c r="F160" s="30">
        <f>COUNTIF($K$5:$K$157,"Dev")</f>
        <v>34</v>
      </c>
      <c r="Q160" s="54"/>
    </row>
    <row r="161" spans="3:17">
      <c r="C161" s="29" t="s">
        <v>85</v>
      </c>
      <c r="D161" s="37">
        <f>COUNTIF($O$5:$O$157,"Unuse")</f>
        <v>0</v>
      </c>
      <c r="E161" s="29" t="s">
        <v>382</v>
      </c>
      <c r="F161" s="30">
        <f>COUNTIF($K$5:$K$157,"Html")</f>
        <v>32</v>
      </c>
      <c r="Q161" s="54"/>
    </row>
    <row r="162" spans="3:17">
      <c r="C162" s="29" t="s">
        <v>87</v>
      </c>
      <c r="D162" s="37">
        <f>COUNTIF($O$5:$O$157,"Delet")</f>
        <v>10</v>
      </c>
      <c r="E162" s="29" t="s">
        <v>92</v>
      </c>
      <c r="F162" s="30">
        <f>COUNTIF($K$5:$K$157,"Popup")</f>
        <v>7</v>
      </c>
      <c r="Q162" s="54"/>
    </row>
    <row r="163" spans="3:17">
      <c r="C163" s="29" t="s">
        <v>89</v>
      </c>
      <c r="D163" s="37">
        <f>COUNTIF($O$5:$O$157,"Insert")</f>
        <v>8</v>
      </c>
      <c r="E163" s="29" t="s">
        <v>94</v>
      </c>
      <c r="F163" s="30">
        <f>COUNTIF($K$4:$K$157,"Popup_Dev")</f>
        <v>12</v>
      </c>
      <c r="Q163" s="54"/>
    </row>
    <row r="164" spans="3:17">
      <c r="C164" s="29" t="s">
        <v>91</v>
      </c>
      <c r="D164" s="37">
        <f>COUNTIF($O$5:$O$157,"Change")</f>
        <v>5</v>
      </c>
      <c r="E164" s="29" t="s">
        <v>203</v>
      </c>
      <c r="F164" s="30">
        <f>COUNTIF($K$4:$K$157,"BBS")</f>
        <v>6</v>
      </c>
    </row>
    <row r="165" spans="3:17">
      <c r="C165" s="29"/>
      <c r="D165" s="37"/>
      <c r="E165" s="29" t="s">
        <v>383</v>
      </c>
      <c r="F165" s="30">
        <f>COUNTIF($K$4:$K$157,"Pagelink")</f>
        <v>7</v>
      </c>
    </row>
    <row r="166" spans="3:17">
      <c r="C166" s="35"/>
      <c r="D166" s="38"/>
      <c r="E166" s="29" t="s">
        <v>384</v>
      </c>
      <c r="F166" s="30">
        <f>COUNTIF($K$4:$K$157,"Sitelink")</f>
        <v>26</v>
      </c>
    </row>
    <row r="167" spans="3:17">
      <c r="C167" s="35"/>
      <c r="D167" s="38"/>
      <c r="E167" s="29" t="s">
        <v>101</v>
      </c>
      <c r="F167" s="30">
        <f>COUNTIF($K$4:$K$157,"Button")</f>
        <v>5</v>
      </c>
    </row>
    <row r="168" spans="3:17">
      <c r="C168" s="35"/>
      <c r="D168" s="38"/>
      <c r="E168" s="35" t="s">
        <v>102</v>
      </c>
      <c r="F168" s="30">
        <f>COUNTIF($K$4:$K$157,"Banner")</f>
        <v>10</v>
      </c>
    </row>
    <row r="169" spans="3:17" ht="14.25" thickBot="1">
      <c r="C169" s="31" t="s">
        <v>93</v>
      </c>
      <c r="D169" s="39">
        <f>COUNTIFS($K$5:$K$157,"banner")+COUNTIFS($K$5:$K$157,"button")+COUNTIFS($K$5:$K$157,"sitelink")+COUNTIFS($K$5:$K$157,"pagelink")</f>
        <v>48</v>
      </c>
      <c r="E169" s="31" t="s">
        <v>385</v>
      </c>
      <c r="F169" s="32">
        <f>COUNTIF($K$4:$K$157,"Flash")</f>
        <v>0</v>
      </c>
    </row>
    <row r="170" spans="3:17" ht="14.25" thickTop="1">
      <c r="C170" s="33" t="s">
        <v>386</v>
      </c>
      <c r="D170" s="40"/>
      <c r="E170" s="33" t="s">
        <v>106</v>
      </c>
      <c r="F170" s="34">
        <f>SUM(F160:F169)-(F165+F166+F167+F168)</f>
        <v>91</v>
      </c>
    </row>
    <row r="172" spans="3:17">
      <c r="C172" s="47" t="s">
        <v>387</v>
      </c>
      <c r="D172" s="11">
        <f>COUNTIF($O$5:$O$157,"Use")</f>
        <v>122</v>
      </c>
    </row>
    <row r="173" spans="3:17">
      <c r="C173" s="47" t="s">
        <v>388</v>
      </c>
    </row>
    <row r="174" spans="3:17">
      <c r="C174" s="47" t="s">
        <v>389</v>
      </c>
    </row>
    <row r="175" spans="3:17">
      <c r="C175" s="47" t="s">
        <v>390</v>
      </c>
    </row>
    <row r="176" spans="3:17">
      <c r="C176" s="47" t="s">
        <v>391</v>
      </c>
    </row>
  </sheetData>
  <autoFilter ref="B4:Q157"/>
  <mergeCells count="41">
    <mergeCell ref="L59:L60"/>
    <mergeCell ref="C34:C52"/>
    <mergeCell ref="D39:D42"/>
    <mergeCell ref="D43:D44"/>
    <mergeCell ref="K43:K44"/>
    <mergeCell ref="L43:L44"/>
    <mergeCell ref="D45:D46"/>
    <mergeCell ref="K45:K46"/>
    <mergeCell ref="L45:L46"/>
    <mergeCell ref="B5:B13"/>
    <mergeCell ref="K5:K12"/>
    <mergeCell ref="L5:L12"/>
    <mergeCell ref="C27:C33"/>
    <mergeCell ref="D27:D31"/>
    <mergeCell ref="M5:M13"/>
    <mergeCell ref="N5:N13"/>
    <mergeCell ref="O5:O13"/>
    <mergeCell ref="B14:B19"/>
    <mergeCell ref="C20:C26"/>
    <mergeCell ref="D22:D24"/>
    <mergeCell ref="D25:D26"/>
    <mergeCell ref="I5:I13"/>
    <mergeCell ref="J5:J13"/>
    <mergeCell ref="B20:B113"/>
    <mergeCell ref="C111:C113"/>
    <mergeCell ref="L69:L70"/>
    <mergeCell ref="K71:K72"/>
    <mergeCell ref="L71:L72"/>
    <mergeCell ref="C53:C65"/>
    <mergeCell ref="K59:K60"/>
    <mergeCell ref="K64:K65"/>
    <mergeCell ref="L64:L65"/>
    <mergeCell ref="B122:B127"/>
    <mergeCell ref="B128:B131"/>
    <mergeCell ref="B132:B157"/>
    <mergeCell ref="C138:C157"/>
    <mergeCell ref="B114:B117"/>
    <mergeCell ref="B118:B121"/>
    <mergeCell ref="C109:C110"/>
    <mergeCell ref="K69:K70"/>
    <mergeCell ref="C66:C108"/>
  </mergeCells>
  <phoneticPr fontId="1" type="noConversion"/>
  <conditionalFormatting sqref="O5:O73 O76:O157">
    <cfRule type="cellIs" dxfId="18" priority="81" operator="equal">
      <formula>$C$176</formula>
    </cfRule>
    <cfRule type="cellIs" dxfId="17" priority="82" operator="equal">
      <formula>$C$175</formula>
    </cfRule>
    <cfRule type="cellIs" dxfId="16" priority="83" operator="equal">
      <formula>$C$174</formula>
    </cfRule>
    <cfRule type="cellIs" dxfId="15" priority="84" operator="equal">
      <formula>$C$173</formula>
    </cfRule>
  </conditionalFormatting>
  <conditionalFormatting sqref="O5:O157">
    <cfRule type="cellIs" priority="10" operator="equal">
      <formula>$C$172</formula>
    </cfRule>
  </conditionalFormatting>
  <conditionalFormatting sqref="O14:O73 O76:O157">
    <cfRule type="cellIs" dxfId="14" priority="46" operator="equal">
      <formula>#REF!</formula>
    </cfRule>
    <cfRule type="cellIs" dxfId="13" priority="47" operator="equal">
      <formula>#REF!</formula>
    </cfRule>
    <cfRule type="cellIs" dxfId="12" priority="48" operator="equal">
      <formula>#REF!</formula>
    </cfRule>
    <cfRule type="cellIs" dxfId="11" priority="49" operator="equal">
      <formula>#REF!</formula>
    </cfRule>
  </conditionalFormatting>
  <conditionalFormatting sqref="O14:O157">
    <cfRule type="cellIs" priority="5" operator="equal">
      <formula>#REF!</formula>
    </cfRule>
  </conditionalFormatting>
  <conditionalFormatting sqref="O74:O75">
    <cfRule type="cellIs" dxfId="10" priority="1" operator="equal">
      <formula>#REF!</formula>
    </cfRule>
    <cfRule type="cellIs" dxfId="9" priority="2" operator="equal">
      <formula>#REF!</formula>
    </cfRule>
    <cfRule type="cellIs" dxfId="8" priority="3" operator="equal">
      <formula>#REF!</formula>
    </cfRule>
    <cfRule type="cellIs" dxfId="7" priority="6" operator="equal">
      <formula>$C$176</formula>
    </cfRule>
    <cfRule type="cellIs" dxfId="6" priority="7" operator="equal">
      <formula>$C$175</formula>
    </cfRule>
    <cfRule type="cellIs" dxfId="5" priority="8" operator="equal">
      <formula>$C$174</formula>
    </cfRule>
    <cfRule type="cellIs" dxfId="4" priority="9" operator="equal">
      <formula>$C$173</formula>
    </cfRule>
  </conditionalFormatting>
  <conditionalFormatting sqref="O134">
    <cfRule type="cellIs" dxfId="3" priority="21" operator="equal">
      <formula>$C$165</formula>
    </cfRule>
    <cfRule type="cellIs" dxfId="2" priority="22" operator="equal">
      <formula>$C$164</formula>
    </cfRule>
    <cfRule type="cellIs" dxfId="1" priority="23" operator="equal">
      <formula>$C$163</formula>
    </cfRule>
    <cfRule type="cellIs" dxfId="0" priority="24" operator="equal">
      <formula>$C$162</formula>
    </cfRule>
    <cfRule type="cellIs" priority="25" operator="equal">
      <formula>$C$161</formula>
    </cfRule>
  </conditionalFormatting>
  <dataValidations count="7">
    <dataValidation type="list" allowBlank="1" showInputMessage="1" showErrorMessage="1" sqref="L158:L1545">
      <formula1>"새창, 현재창"</formula1>
    </dataValidation>
    <dataValidation type="list" allowBlank="1" showInputMessage="1" showErrorMessage="1" sqref="K158:K1152">
      <formula1>"html, popup, bbs, pagelink, sitelink, button, banner"</formula1>
    </dataValidation>
    <dataValidation type="list" allowBlank="1" showInputMessage="1" showErrorMessage="1" sqref="L5:L43 L45 L47:L59 L61:L64 L71 L66:L69 L73:L157">
      <formula1>"새창, 현재창, Tab, Layer"</formula1>
    </dataValidation>
    <dataValidation type="list" allowBlank="1" showInputMessage="1" showErrorMessage="1" sqref="K5:K43 K45 K47:K59 K61:K64 K71 K66:K69 K73:K157">
      <formula1>"Html, Dev, Popup, Popup_Dev, BBS, Pagelink, Sitelink, Button, Banner, Tab, Flash"</formula1>
    </dataValidation>
    <dataValidation type="list" allowBlank="1" showInputMessage="1" showErrorMessage="1" sqref="O5:O157">
      <formula1>"Use, Unuse, Delet, Insert, Change"</formula1>
    </dataValidation>
    <dataValidation type="list" allowBlank="1" showInputMessage="1" showErrorMessage="1" sqref="M5:M157">
      <formula1>"All, 비로그인, 회원, 비회원, 회원+비회원, 회원+비로그인"</formula1>
    </dataValidation>
    <dataValidation type="list" allowBlank="1" showInputMessage="1" showErrorMessage="1" sqref="N5:N157">
      <formula1>"All, User, Admin"</formula1>
    </dataValidation>
  </dataValidations>
  <hyperlinks>
    <hyperlink ref="Q139" r:id="rId1"/>
    <hyperlink ref="Q140" r:id="rId2"/>
    <hyperlink ref="Q141" r:id="rId3"/>
    <hyperlink ref="Q142" r:id="rId4"/>
    <hyperlink ref="Q143" r:id="rId5"/>
    <hyperlink ref="Q144" r:id="rId6"/>
    <hyperlink ref="Q145" r:id="rId7"/>
    <hyperlink ref="Q146" r:id="rId8"/>
    <hyperlink ref="Q147" r:id="rId9"/>
    <hyperlink ref="Q148" r:id="rId10"/>
    <hyperlink ref="Q149" r:id="rId11"/>
    <hyperlink ref="Q150" r:id="rId12"/>
    <hyperlink ref="Q151" r:id="rId13"/>
    <hyperlink ref="Q152" r:id="rId14"/>
    <hyperlink ref="Q153" r:id="rId15"/>
    <hyperlink ref="Q154" r:id="rId16"/>
    <hyperlink ref="Q157" r:id="rId17"/>
    <hyperlink ref="Q132" r:id="rId18"/>
    <hyperlink ref="Q14" r:id="rId19" display="http://www.giro.or.kr/index.giro"/>
    <hyperlink ref="Q155" r:id="rId20"/>
    <hyperlink ref="Q156" r:id="rId21"/>
    <hyperlink ref="Q137" r:id="rId22"/>
  </hyperlinks>
  <pageMargins left="0.7" right="0.7" top="0.75" bottom="0.75" header="0.3" footer="0.3"/>
  <pageSetup paperSize="9" scale="61" orientation="landscape" r:id="rId23"/>
  <headerFooter>
    <oddHeader>&amp;L프로젝트명 : 금융결제원 웹사이트 2단계 통합
문   서   명 :</oddHeader>
  </headerFooter>
  <drawing r:id="rId2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6</vt:i4>
      </vt:variant>
      <vt:variant>
        <vt:lpstr>이름이 지정된 범위</vt:lpstr>
      </vt:variant>
      <vt:variant>
        <vt:i4>3</vt:i4>
      </vt:variant>
    </vt:vector>
  </HeadingPairs>
  <TitlesOfParts>
    <vt:vector size="9" baseType="lpstr">
      <vt:lpstr>표지</vt:lpstr>
      <vt:lpstr>개정이력</vt:lpstr>
      <vt:lpstr>플랫폼 운영사</vt:lpstr>
      <vt:lpstr>화면ID 정의</vt:lpstr>
      <vt:lpstr>Sheet1</vt:lpstr>
      <vt:lpstr>to-be</vt:lpstr>
      <vt:lpstr>'to-be'!Print_Area</vt:lpstr>
      <vt:lpstr>개정이력!Print_Area</vt:lpstr>
      <vt:lpstr>표지!Print_Area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전진표_업무</dc:creator>
  <cp:keywords/>
  <dc:description/>
  <cp:lastModifiedBy>유현철</cp:lastModifiedBy>
  <cp:revision/>
  <dcterms:created xsi:type="dcterms:W3CDTF">2015-09-11T05:44:03Z</dcterms:created>
  <dcterms:modified xsi:type="dcterms:W3CDTF">2023-12-29T09:03:46Z</dcterms:modified>
  <cp:category/>
  <cp:contentStatus/>
</cp:coreProperties>
</file>