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200" firstSheet="5" activeTab="7"/>
  </bookViews>
  <sheets>
    <sheet name="Sheet4" sheetId="4" state="hidden" r:id="rId1"/>
    <sheet name="收益统计" sheetId="7" state="hidden" r:id="rId2"/>
    <sheet name="课时统计" sheetId="6" state="hidden" r:id="rId3"/>
    <sheet name="资金账单" sheetId="5" state="hidden" r:id="rId4"/>
    <sheet name="Sheet1" sheetId="8" state="hidden" r:id="rId5"/>
    <sheet name="个人教练" sheetId="9" r:id="rId6"/>
    <sheet name="训练营（按照课时费计算收入）" sheetId="10" r:id="rId7"/>
    <sheet name="训练营（机构版，按照订单计算收入）" sheetId="11" r:id="rId8"/>
    <sheet name="平台" sheetId="12" r:id="rId9"/>
  </sheets>
  <calcPr calcId="144525" concurrentCalc="0"/>
</workbook>
</file>

<file path=xl/sharedStrings.xml><?xml version="1.0" encoding="utf-8"?>
<sst xmlns="http://schemas.openxmlformats.org/spreadsheetml/2006/main" count="276">
  <si>
    <t>收：</t>
  </si>
  <si>
    <t>1、支付订单和订单对账模块：</t>
  </si>
  <si>
    <t xml:space="preserve">   添加手动修改手续费功能</t>
  </si>
  <si>
    <t xml:space="preserve">   学费订单明细显示学员名字</t>
  </si>
  <si>
    <t xml:space="preserve">   支付状态和订单状态是否重复？支付类型和支付状态/订单状态是否能够做筛选？</t>
  </si>
  <si>
    <t xml:space="preserve">   </t>
  </si>
  <si>
    <t>2、收益统计（可能需要改名）</t>
  </si>
  <si>
    <t xml:space="preserve">   格式调整如下，以下是我统计的2018年1月的数据</t>
  </si>
  <si>
    <t>训练营</t>
  </si>
  <si>
    <t>单价</t>
  </si>
  <si>
    <t>上月未上课时
上月剩余课时费</t>
  </si>
  <si>
    <t>本月交费课时
本月交费金额</t>
  </si>
  <si>
    <t>本月已上课时
本月已上课时费金额</t>
  </si>
  <si>
    <t>本月退费</t>
  </si>
  <si>
    <t>本月剩余课时（未分成）</t>
  </si>
  <si>
    <t>实课</t>
  </si>
  <si>
    <t>赠课</t>
  </si>
  <si>
    <t>金额</t>
  </si>
  <si>
    <t>安凯训练营</t>
  </si>
  <si>
    <t>小计</t>
  </si>
  <si>
    <t>钟声训练营</t>
  </si>
  <si>
    <t>大热训练营</t>
  </si>
  <si>
    <t xml:space="preserve">  缴费金额及退费金额与缴费统计页面一致，本月已上课时与工资收入页面数据一致</t>
  </si>
  <si>
    <t xml:space="preserve">  退费手续费收入系统如何统计及分成.....</t>
  </si>
  <si>
    <t xml:space="preserve">  平台收入就是本月已上课时金额总和的10%，看看放在哪里显示好</t>
  </si>
  <si>
    <t>支：</t>
  </si>
  <si>
    <t>1、工资收入</t>
  </si>
  <si>
    <t xml:space="preserve">  借鉴这个格式改造成如下：</t>
  </si>
  <si>
    <t xml:space="preserve">  选择教练：安凯翔</t>
  </si>
  <si>
    <t>2018年2月举例</t>
  </si>
  <si>
    <t>1447（总收益）</t>
  </si>
  <si>
    <t>0（赠课总人次）</t>
  </si>
  <si>
    <t>24（学员实际总人次）</t>
  </si>
  <si>
    <t xml:space="preserve">  7（总课时）</t>
  </si>
  <si>
    <t>大热篮球俱乐部</t>
  </si>
  <si>
    <t>大热常规班</t>
  </si>
  <si>
    <t>安凯翔</t>
  </si>
  <si>
    <t xml:space="preserve">   课次：3     人次：13       赠课：0     总和：625                     详细</t>
  </si>
  <si>
    <t>3*100+13*25=625</t>
  </si>
  <si>
    <t xml:space="preserve"> AKcross训练营</t>
  </si>
  <si>
    <t>AKcross课程</t>
  </si>
  <si>
    <t xml:space="preserve">   课次：2     人次：5        赠课：0     总和：400                     详细</t>
  </si>
  <si>
    <t>5*100*0.8=400</t>
  </si>
  <si>
    <t>塘朗追梦队</t>
  </si>
  <si>
    <t xml:space="preserve">   课次：2     人次：6        赠课：0     总和：422                     详细</t>
  </si>
  <si>
    <t>6*88*0.8=422</t>
  </si>
  <si>
    <t xml:space="preserve">  选择训练营：大热</t>
  </si>
  <si>
    <t>468（总收益）</t>
  </si>
  <si>
    <t>2（赠课总人次）</t>
  </si>
  <si>
    <t xml:space="preserve">   课次：3     人次：13       赠课：2     总和：365                     详细</t>
  </si>
  <si>
    <t>（13-2）*100*90%-625=365</t>
  </si>
  <si>
    <t xml:space="preserve">   课次：2     人次：5        赠课：0     总和：50                      详细</t>
  </si>
  <si>
    <t>5*100*0.1=50</t>
  </si>
  <si>
    <t xml:space="preserve">   课次：2     人次：6        赠课：0     总和：53                      详细</t>
  </si>
  <si>
    <t>6*88*0.1=53</t>
  </si>
  <si>
    <t xml:space="preserve">  选择篮球管家平台</t>
  </si>
  <si>
    <t>213（总收益）</t>
  </si>
  <si>
    <t xml:space="preserve">   课次：3     人次：13       赠课：2     总和：110                     详细</t>
  </si>
  <si>
    <t>（13-2）*100*0.1=110</t>
  </si>
  <si>
    <t>总收益与本月可提现金额相符，还要考虑如何把推荐返利的金额做成明细反应到表中</t>
  </si>
  <si>
    <t>工资收入（可能需要改名为收益统计）</t>
  </si>
  <si>
    <t>↓↓↓调整如下</t>
  </si>
  <si>
    <t xml:space="preserve">      分成模式增加，①按照每个月上课的课时费进行分成（例如现在的大热篮球俱乐部，AK训练营）</t>
  </si>
  <si>
    <t xml:space="preserve">                   ②按照每个月的营业额进行分成（例如等待变更的钟声训练营）</t>
  </si>
  <si>
    <t xml:space="preserve">                   ③平台每月收取固定的金额，不参与分成</t>
  </si>
  <si>
    <t xml:space="preserve">      所以是否能单独出一个页面，由后台的管理员去设定不同训练营的分成模式，且考虑设定模式后是否有更改的可能</t>
  </si>
  <si>
    <t xml:space="preserve">  选择训练营</t>
  </si>
  <si>
    <t>选择教练</t>
  </si>
  <si>
    <t>选择时间</t>
  </si>
  <si>
    <t xml:space="preserve">    总收益（课时+活动+返利）</t>
  </si>
  <si>
    <t>→总收益应等于资金账单收入列的合计</t>
  </si>
  <si>
    <t>课时总收益</t>
  </si>
  <si>
    <t>本月赠课应扣金额</t>
  </si>
  <si>
    <t>课时实际收益</t>
  </si>
  <si>
    <t>上课总人次</t>
  </si>
  <si>
    <t>上课总课次</t>
  </si>
  <si>
    <t>训练营名称</t>
  </si>
  <si>
    <t>课程名称及单价</t>
  </si>
  <si>
    <t>教练名称</t>
  </si>
  <si>
    <t xml:space="preserve">   课次：      人次：         总和：                                  详细</t>
  </si>
  <si>
    <t>→针对模式①</t>
  </si>
  <si>
    <t>学费总收益</t>
  </si>
  <si>
    <t xml:space="preserve">      报名人次：                总和：                                         详细    </t>
  </si>
  <si>
    <t>→针对模式②③</t>
  </si>
  <si>
    <t xml:space="preserve">      活动总收益</t>
  </si>
  <si>
    <t>活动发起训练营</t>
  </si>
  <si>
    <t>活动名称及单价</t>
  </si>
  <si>
    <t xml:space="preserve">      返利总收益</t>
  </si>
  <si>
    <t>被推荐人</t>
  </si>
  <si>
    <t>层级</t>
  </si>
  <si>
    <t>被推荐人收入</t>
  </si>
  <si>
    <t>返利金额</t>
  </si>
  <si>
    <t>返利积分</t>
  </si>
  <si>
    <t>创建时间</t>
  </si>
  <si>
    <t>收益统计（可能需要改名为课时统计）</t>
  </si>
  <si>
    <t>↓↓↓</t>
  </si>
  <si>
    <t>调整如下</t>
  </si>
  <si>
    <t>考虑到有不同的结算方式，所以觉得取消金额的显示，只显示课时</t>
  </si>
  <si>
    <t>选择训练营 ：安凯     选择时间2018年1月（2月只能选择1月或之前，不能查看本月）</t>
  </si>
  <si>
    <t>月初课时</t>
  </si>
  <si>
    <t>本月交费课时</t>
  </si>
  <si>
    <t>本月赠送课时</t>
  </si>
  <si>
    <t>本月已上课时</t>
  </si>
  <si>
    <t>本月退费课时</t>
  </si>
  <si>
    <t>本月剩余课时</t>
  </si>
  <si>
    <t>月初课时+本月交费课时+本月赠送课时-本月已上课时-本月退费课时=本月剩余未上课时</t>
  </si>
  <si>
    <t>资金账单（也就是余额的收入支出明细表）</t>
  </si>
  <si>
    <t>日期</t>
  </si>
  <si>
    <t>支出/收入类型</t>
  </si>
  <si>
    <t>内容</t>
  </si>
  <si>
    <t>收入（元）</t>
  </si>
  <si>
    <t>支出（元）</t>
  </si>
  <si>
    <t xml:space="preserve">→其中一天的详细 </t>
  </si>
  <si>
    <t>课时费</t>
  </si>
  <si>
    <t>课时A</t>
  </si>
  <si>
    <t>平台分成</t>
  </si>
  <si>
    <t>1、个人教练身份进入</t>
  </si>
  <si>
    <t>教练工资</t>
  </si>
  <si>
    <t>收入：课时费收入、推荐返利</t>
  </si>
  <si>
    <t>活动收入</t>
  </si>
  <si>
    <t>活动A</t>
  </si>
  <si>
    <t>支出：提现金额</t>
  </si>
  <si>
    <t>不允许添加收入支出</t>
  </si>
  <si>
    <t>2、训练营进入（按课时费结算）</t>
  </si>
  <si>
    <t>收入</t>
  </si>
  <si>
    <t>支出</t>
  </si>
  <si>
    <t>收入：课时费收入、活动收入、推荐返利</t>
  </si>
  <si>
    <t>活动</t>
  </si>
  <si>
    <t>提现</t>
  </si>
  <si>
    <t>支出：平台分成、提现金额、赠课</t>
  </si>
  <si>
    <t>不允许添加收入，可以添加支出</t>
  </si>
  <si>
    <t>3、训练营进入（机构）（按营业额或固定金额使用费结算）</t>
  </si>
  <si>
    <t>合计</t>
  </si>
  <si>
    <t>收入：学费收入和活动收入、推荐返利</t>
  </si>
  <si>
    <t>支出：平台分成、营内教练工资、提现金额</t>
  </si>
  <si>
    <t>4、后台进入</t>
  </si>
  <si>
    <t>收入：平台的课时费收入、活动收入、推荐返利</t>
  </si>
  <si>
    <t>支出：提现</t>
  </si>
  <si>
    <t>数据分析</t>
  </si>
  <si>
    <t>针对收入支出进行分类统计可用图表表示，例如</t>
  </si>
  <si>
    <t>根据本月收入/支出/利润情况可制出一年的折线图</t>
  </si>
  <si>
    <t>要注意的是计算利润时，支出不包括提现，余额不等于利润</t>
  </si>
  <si>
    <t>报表只能统计上个月及之前，不统计本月</t>
  </si>
  <si>
    <t>这个页面可以专门放这些图表，还有浏览量的统计</t>
  </si>
  <si>
    <t>搜索训练营：大热篮球俱乐部</t>
  </si>
  <si>
    <t>课时月份2018年2月</t>
  </si>
  <si>
    <t>上课时间</t>
  </si>
  <si>
    <t>课时信息</t>
  </si>
  <si>
    <t>课时总价</t>
  </si>
  <si>
    <t>平台收费</t>
  </si>
  <si>
    <t>训练营收入</t>
  </si>
  <si>
    <t>课程：大热常规班（单价：100）
班级：丽山文体公园高年级班
正式学员人数：4
学员名单：周宇乐,余鲁文,林城佑,刘昊,            教练：安凯翔</t>
  </si>
  <si>
    <t>↓</t>
  </si>
  <si>
    <t>收入=单价100*正式学员人数</t>
  </si>
  <si>
    <t>支出：训练营设定的教练工资100+25*4</t>
  </si>
  <si>
    <t>支出：平台收取10%</t>
  </si>
  <si>
    <t>余额：400-200-40=160</t>
  </si>
  <si>
    <r>
      <rPr>
        <b/>
        <sz val="16"/>
        <color theme="1"/>
        <rFont val="宋体"/>
        <charset val="134"/>
      </rPr>
      <t>个人教练</t>
    </r>
    <r>
      <rPr>
        <sz val="16"/>
        <color theme="1"/>
        <rFont val="宋体"/>
        <charset val="134"/>
      </rPr>
      <t>身份进入</t>
    </r>
  </si>
  <si>
    <t>资金账单</t>
  </si>
  <si>
    <t>结算日期</t>
  </si>
  <si>
    <t>余额</t>
  </si>
  <si>
    <t>操作</t>
  </si>
  <si>
    <t>收入支出是结算前一天上的课</t>
  </si>
  <si>
    <t>详情</t>
  </si>
  <si>
    <t>点击详情→</t>
  </si>
  <si>
    <t>推荐返利</t>
  </si>
  <si>
    <t>课程：
班级：
正式学员人数：
学员名单：</t>
  </si>
  <si>
    <t>营主设置</t>
  </si>
  <si>
    <t>...</t>
  </si>
  <si>
    <t>被推荐人收入：</t>
  </si>
  <si>
    <t>按层级比例</t>
  </si>
  <si>
    <t>已申请成功的提现金额</t>
  </si>
  <si>
    <t>支出合计</t>
  </si>
  <si>
    <t>收入合计</t>
  </si>
  <si>
    <t>空</t>
  </si>
  <si>
    <t>提现金额</t>
  </si>
  <si>
    <t>课时费收入+推荐返利</t>
  </si>
  <si>
    <t>待提现余额</t>
  </si>
  <si>
    <t>会有一种情况是这个月15号提上个月的钱</t>
  </si>
  <si>
    <t>收益统计</t>
  </si>
  <si>
    <t>所以待提现余额不等于可提现余额，可提现余额是每个月1号的余额，因为1号结算的是上个月31号的课时费，我应该没理解错吧？</t>
  </si>
  <si>
    <t>选择时间：</t>
  </si>
  <si>
    <t xml:space="preserve">    总收益：（=课时收入+返利=资金账单收入合计）</t>
  </si>
  <si>
    <t>课程名称
教练名称</t>
  </si>
  <si>
    <t>课程A</t>
  </si>
  <si>
    <t xml:space="preserve">   课次：（该课程共上了几节课）     人次：（每节课人数的总和）       总和：该教练这个月这个课程的总收入         详细</t>
  </si>
  <si>
    <t>点击详细→</t>
  </si>
  <si>
    <t>班级</t>
  </si>
  <si>
    <t>正式学员人数</t>
  </si>
  <si>
    <t>学员名单</t>
  </si>
  <si>
    <t>计算规则</t>
  </si>
  <si>
    <t>底薪X+基数X*人数</t>
  </si>
  <si>
    <r>
      <rPr>
        <b/>
        <sz val="16"/>
        <color theme="1"/>
        <rFont val="宋体"/>
        <charset val="134"/>
      </rPr>
      <t>训练营</t>
    </r>
    <r>
      <rPr>
        <sz val="16"/>
        <color theme="1"/>
        <rFont val="宋体"/>
        <charset val="134"/>
      </rPr>
      <t>身份进入（按照课时费计算收入）：</t>
    </r>
  </si>
  <si>
    <t>课时详情</t>
  </si>
  <si>
    <t>课时月份：2018年2月</t>
  </si>
  <si>
    <t>课程：大热常规班（单价：100）
班级：丽山文体公园高年级班
正式学员人数：4
学员名单：周宇乐,余鲁文,林城佑,刘昊,                     教练：安凯翔</t>
  </si>
  <si>
    <t>课程单价*正式学员人数</t>
  </si>
  <si>
    <t>课时总价*10%</t>
  </si>
  <si>
    <t>按照训练营设定的，这节课所有教练的总和</t>
  </si>
  <si>
    <t>活动：</t>
  </si>
  <si>
    <t>活动单价*报名人数</t>
  </si>
  <si>
    <t>课时总价合计</t>
  </si>
  <si>
    <t>活动收入合计</t>
  </si>
  <si>
    <t>平台分成合计</t>
  </si>
  <si>
    <t>教练工资合计</t>
  </si>
  <si>
    <t>赠课合计</t>
  </si>
  <si>
    <t>提现合计</t>
  </si>
  <si>
    <t>收入总计=上个页面一天的收入</t>
  </si>
  <si>
    <t>支出总计=上个页面一天的支出</t>
  </si>
  <si>
    <t>提现金额+赠课+教练+平台分成</t>
  </si>
  <si>
    <t>课时费收入+活动收入</t>
  </si>
  <si>
    <t>选择时间：2018年1月</t>
  </si>
  <si>
    <t xml:space="preserve">    总收益（课时+活动）</t>
  </si>
  <si>
    <t>同课时详情，按课程分类</t>
  </si>
  <si>
    <t>课程名称及单价
教练名称</t>
  </si>
  <si>
    <t xml:space="preserve">   课次：（该课程共上了几节课）     人次：（每节课人数的总和）       总和：该训练营这个月这个课程的总收入     详细</t>
  </si>
  <si>
    <t xml:space="preserve">      </t>
  </si>
  <si>
    <t xml:space="preserve">报名人次：                总和：报名人次*活动A的单价                                         详细    </t>
  </si>
  <si>
    <t>活动A的交费订单</t>
  </si>
  <si>
    <t>课时统计</t>
  </si>
  <si>
    <t>选择时间2018年1月（2月只能选择1月或之前，不能查看本月）</t>
  </si>
  <si>
    <t>课程</t>
  </si>
  <si>
    <t>A</t>
  </si>
  <si>
    <t>B</t>
  </si>
  <si>
    <t>C</t>
  </si>
  <si>
    <t>营业额（报名交费情况）</t>
  </si>
  <si>
    <t>是否可以单独提取出这个训练营的订单记录</t>
  </si>
  <si>
    <t>项目</t>
  </si>
  <si>
    <t>交费人数</t>
  </si>
  <si>
    <t>交费金额</t>
  </si>
  <si>
    <t>课程B</t>
  </si>
  <si>
    <t>活动B</t>
  </si>
  <si>
    <t>大数据的显示：训练营人数流动图表（按月统计）</t>
  </si>
  <si>
    <t>营业额统计表（按月统计）</t>
  </si>
  <si>
    <t>也是折线图....</t>
  </si>
  <si>
    <t>1月</t>
  </si>
  <si>
    <t>2月</t>
  </si>
  <si>
    <t>3月</t>
  </si>
  <si>
    <t>我的设想：为训练营提供一个记账功能，结合平台数据可以为该训练营节省核算利润的步骤，不能添加收入可以添加支出</t>
  </si>
  <si>
    <t>添加支出：</t>
  </si>
  <si>
    <t>支出类型</t>
  </si>
  <si>
    <t>具体内容</t>
  </si>
  <si>
    <t>场地费</t>
  </si>
  <si>
    <t>XX球场场地费</t>
  </si>
  <si>
    <t>每个月出一个报表：</t>
  </si>
  <si>
    <t>本月收入</t>
  </si>
  <si>
    <t>→</t>
  </si>
  <si>
    <t>这五项都是平台数据</t>
  </si>
  <si>
    <t>本月支出</t>
  </si>
  <si>
    <t>训练营自己添加的</t>
  </si>
  <si>
    <t>其他训练营添加的支出类型</t>
  </si>
  <si>
    <t>利润</t>
  </si>
  <si>
    <t>收入-支出</t>
  </si>
  <si>
    <t xml:space="preserve">              然后根据每个月的利润制成折线图</t>
  </si>
  <si>
    <t>还有购买赠课记录</t>
  </si>
  <si>
    <t>时间</t>
  </si>
  <si>
    <t>关联学员</t>
  </si>
  <si>
    <t>赠课数量</t>
  </si>
  <si>
    <t>本月赠课合计</t>
  </si>
  <si>
    <r>
      <rPr>
        <b/>
        <sz val="16"/>
        <color theme="1"/>
        <rFont val="宋体"/>
        <charset val="134"/>
      </rPr>
      <t>训练营</t>
    </r>
    <r>
      <rPr>
        <sz val="16"/>
        <color theme="1"/>
        <rFont val="宋体"/>
        <charset val="134"/>
      </rPr>
      <t>身份进入（按照营业额计算收入）：</t>
    </r>
  </si>
  <si>
    <t>与余额无关</t>
  </si>
  <si>
    <t>学费收入</t>
  </si>
  <si>
    <t xml:space="preserve">课程：                购买学员：              购买课时数量：    
</t>
  </si>
  <si>
    <t>购买的订单金额金额</t>
  </si>
  <si>
    <t>实际提现金额</t>
  </si>
  <si>
    <t>申请提现金额的10%</t>
  </si>
  <si>
    <r>
      <rPr>
        <sz val="11"/>
        <color theme="1"/>
        <charset val="134"/>
      </rPr>
      <t>提现金额+赠课+平台分成</t>
    </r>
    <r>
      <rPr>
        <sz val="11"/>
        <color rgb="FFFF0000"/>
        <rFont val="宋体"/>
        <charset val="134"/>
      </rPr>
      <t>（没有教练工资）</t>
    </r>
  </si>
  <si>
    <t>营业额收入（订单收入：包括学费和活动）</t>
  </si>
  <si>
    <t>每个月提现时扣取平台的分成，例如可提现1000，提现时显示100是平台收费，900是实际提现金额，这样就有两条支出了</t>
  </si>
  <si>
    <t>会有一种情况是这个月15号提上个月的钱，所以待提现余额不等于可提现余额，可提现余额是每个月31号的余额？不确定订单的结算时间</t>
  </si>
  <si>
    <r>
      <rPr>
        <sz val="18"/>
        <color theme="1"/>
        <rFont val="宋体"/>
        <charset val="134"/>
      </rPr>
      <t xml:space="preserve">    总收益（</t>
    </r>
    <r>
      <rPr>
        <sz val="18"/>
        <color rgb="FFFF0000"/>
        <rFont val="宋体"/>
        <charset val="134"/>
      </rPr>
      <t>订单收入</t>
    </r>
    <r>
      <rPr>
        <sz val="18"/>
        <color theme="1"/>
        <rFont val="宋体"/>
        <charset val="134"/>
      </rPr>
      <t>=学费+活动）</t>
    </r>
  </si>
  <si>
    <t xml:space="preserve">  购买人数：            购买课时数量：           总和：这个课程这个月收到的学费总和（购买课时数量*单价）     详细</t>
  </si>
  <si>
    <t>就是订单列表按照课程分类</t>
  </si>
  <si>
    <t>活动A的订单列表</t>
  </si>
  <si>
    <t>学费</t>
  </si>
  <si>
    <t>未完待续。。。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</si>
</sst>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3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6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8"/>
      <color theme="1"/>
      <name val="宋体"/>
      <charset val="134"/>
      <scheme val="minor"/>
    </font>
    <font>
      <b/>
      <sz val="18"/>
      <color rgb="FFFF0000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6"/>
      <color theme="1"/>
      <name val="宋体"/>
      <charset val="134"/>
    </font>
    <font>
      <sz val="11"/>
      <color rgb="FFFF0000"/>
      <name val="宋体"/>
      <charset val="134"/>
    </font>
    <font>
      <sz val="18"/>
      <color rgb="FFFF0000"/>
      <name val="宋体"/>
      <charset val="134"/>
    </font>
    <font>
      <sz val="18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7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33" borderId="26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9" fillId="0" borderId="24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5" borderId="19" applyNumberFormat="0" applyAlignment="0" applyProtection="0">
      <alignment vertical="center"/>
    </xf>
    <xf numFmtId="0" fontId="23" fillId="5" borderId="20" applyNumberFormat="0" applyAlignment="0" applyProtection="0">
      <alignment vertical="center"/>
    </xf>
    <xf numFmtId="0" fontId="18" fillId="17" borderId="23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7" fillId="0" borderId="25" applyNumberFormat="0" applyFill="0" applyAlignment="0" applyProtection="0">
      <alignment vertical="center"/>
    </xf>
    <xf numFmtId="0" fontId="15" fillId="0" borderId="21" applyNumberFormat="0" applyFill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22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14" fontId="0" fillId="0" borderId="2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14" fontId="0" fillId="0" borderId="3" xfId="0" applyNumberFormat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14" fontId="0" fillId="0" borderId="4" xfId="0" applyNumberForma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4" fontId="0" fillId="0" borderId="1" xfId="0" applyNumberFormat="1" applyBorder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>
      <alignment vertical="center"/>
    </xf>
    <xf numFmtId="0" fontId="0" fillId="0" borderId="5" xfId="0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57" fontId="0" fillId="0" borderId="6" xfId="0" applyNumberFormat="1" applyBorder="1" applyAlignment="1">
      <alignment horizontal="left" vertical="top"/>
    </xf>
    <xf numFmtId="0" fontId="0" fillId="0" borderId="6" xfId="0" applyBorder="1">
      <alignment vertical="center"/>
    </xf>
    <xf numFmtId="0" fontId="0" fillId="0" borderId="7" xfId="0" applyBorder="1" applyAlignment="1">
      <alignment horizontal="left" vertical="center"/>
    </xf>
    <xf numFmtId="57" fontId="0" fillId="0" borderId="0" xfId="0" applyNumberFormat="1" applyAlignment="1">
      <alignment horizontal="left" vertical="top"/>
    </xf>
    <xf numFmtId="0" fontId="5" fillId="0" borderId="7" xfId="0" applyFont="1" applyBorder="1" applyAlignment="1">
      <alignment horizontal="left" vertical="center"/>
    </xf>
    <xf numFmtId="0" fontId="0" fillId="0" borderId="7" xfId="0" applyBorder="1">
      <alignment vertical="center"/>
    </xf>
    <xf numFmtId="0" fontId="0" fillId="0" borderId="0" xfId="0" applyAlignment="1">
      <alignment horizontal="right" vertical="center"/>
    </xf>
    <xf numFmtId="57" fontId="0" fillId="0" borderId="0" xfId="0" applyNumberFormat="1" applyAlignment="1">
      <alignment horizontal="right" vertical="top"/>
    </xf>
    <xf numFmtId="0" fontId="0" fillId="0" borderId="7" xfId="0" applyBorder="1" applyAlignment="1">
      <alignment horizontal="right" vertical="center"/>
    </xf>
    <xf numFmtId="0" fontId="0" fillId="0" borderId="8" xfId="0" applyBorder="1">
      <alignment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9" xfId="0" applyBorder="1" applyAlignment="1">
      <alignment vertical="center" wrapText="1"/>
    </xf>
    <xf numFmtId="0" fontId="0" fillId="0" borderId="11" xfId="0" applyBorder="1" applyAlignment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6" fillId="0" borderId="0" xfId="0" applyFont="1">
      <alignment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9" fontId="0" fillId="0" borderId="1" xfId="0" applyNumberFormat="1" applyBorder="1" applyAlignment="1">
      <alignment vertical="center" wrapText="1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7" xfId="0" applyBorder="1" applyAlignment="1">
      <alignment vertical="center"/>
    </xf>
    <xf numFmtId="0" fontId="0" fillId="0" borderId="18" xfId="0" applyBorder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7" xfId="0" applyBorder="1" applyAlignment="1">
      <alignment horizontal="center" vertical="center"/>
    </xf>
    <xf numFmtId="0" fontId="3" fillId="0" borderId="5" xfId="0" applyFont="1" applyBorder="1">
      <alignment vertical="center"/>
    </xf>
    <xf numFmtId="57" fontId="0" fillId="0" borderId="0" xfId="0" applyNumberFormat="1" applyBorder="1" applyAlignment="1">
      <alignment horizontal="center" vertical="center"/>
    </xf>
    <xf numFmtId="57" fontId="0" fillId="0" borderId="0" xfId="0" applyNumberFormat="1" applyBorder="1" applyAlignment="1">
      <alignment horizontal="left" vertical="top"/>
    </xf>
    <xf numFmtId="22" fontId="0" fillId="0" borderId="0" xfId="0" applyNumberFormat="1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8" fillId="0" borderId="0" xfId="0" applyFont="1">
      <alignment vertical="center"/>
    </xf>
    <xf numFmtId="0" fontId="0" fillId="0" borderId="0" xfId="0" applyFont="1">
      <alignment vertical="center"/>
    </xf>
    <xf numFmtId="0" fontId="9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训练营人数统计表</a:t>
            </a:r>
          </a:p>
        </c:rich>
      </c:tx>
      <c:layout>
        <c:manualLayout>
          <c:xMode val="edge"/>
          <c:yMode val="edge"/>
          <c:x val="0.343611111111111"/>
          <c:y val="0.034722222222222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'训练营（按照课时费计算收入）'!$A$64:$A$66</c:f>
              <c:strCache>
                <c:ptCount val="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</c:strCache>
            </c:strRef>
          </c:cat>
          <c:val>
            <c:numRef>
              <c:f>'训练营（按照课时费计算收入）'!$B$64:$B$66</c:f>
              <c:numCache>
                <c:formatCode>General</c:formatCode>
                <c:ptCount val="3"/>
                <c:pt idx="0">
                  <c:v>40</c:v>
                </c:pt>
                <c:pt idx="1">
                  <c:v>35</c:v>
                </c:pt>
                <c:pt idx="2">
                  <c:v>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0897509"/>
        <c:axId val="711189375"/>
      </c:lineChart>
      <c:catAx>
        <c:axId val="408975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1189375"/>
        <c:crosses val="autoZero"/>
        <c:auto val="1"/>
        <c:lblAlgn val="ctr"/>
        <c:lblOffset val="100"/>
        <c:noMultiLvlLbl val="0"/>
      </c:catAx>
      <c:valAx>
        <c:axId val="71118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89750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训练营人数统计表</a:t>
            </a:r>
          </a:p>
        </c:rich>
      </c:tx>
      <c:layout>
        <c:manualLayout>
          <c:xMode val="edge"/>
          <c:yMode val="edge"/>
          <c:x val="0.343611111111111"/>
          <c:y val="0.034722222222222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'训练营（按照课时费计算收入）'!$A$64:$A$66</c:f>
              <c:strCache>
                <c:ptCount val="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</c:strCache>
            </c:strRef>
          </c:cat>
          <c:val>
            <c:numRef>
              <c:f>'训练营（按照课时费计算收入）'!$B$64:$B$66</c:f>
              <c:numCache>
                <c:formatCode>General</c:formatCode>
                <c:ptCount val="3"/>
                <c:pt idx="0">
                  <c:v>40</c:v>
                </c:pt>
                <c:pt idx="1">
                  <c:v>35</c:v>
                </c:pt>
                <c:pt idx="2">
                  <c:v>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0897509"/>
        <c:axId val="711189375"/>
      </c:lineChart>
      <c:catAx>
        <c:axId val="408975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1189375"/>
        <c:crosses val="autoZero"/>
        <c:auto val="1"/>
        <c:lblAlgn val="ctr"/>
        <c:lblOffset val="100"/>
        <c:noMultiLvlLbl val="0"/>
      </c:catAx>
      <c:valAx>
        <c:axId val="71118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89750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171450</xdr:colOff>
      <xdr:row>27</xdr:row>
      <xdr:rowOff>8890</xdr:rowOff>
    </xdr:from>
    <xdr:to>
      <xdr:col>11</xdr:col>
      <xdr:colOff>43180</xdr:colOff>
      <xdr:row>42</xdr:row>
      <xdr:rowOff>81915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1450" y="4314190"/>
          <a:ext cx="8272780" cy="26447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171450</xdr:colOff>
      <xdr:row>1</xdr:row>
      <xdr:rowOff>8890</xdr:rowOff>
    </xdr:from>
    <xdr:to>
      <xdr:col>11</xdr:col>
      <xdr:colOff>43180</xdr:colOff>
      <xdr:row>16</xdr:row>
      <xdr:rowOff>81915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1450" y="266065"/>
          <a:ext cx="8558530" cy="26447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</xdr:row>
      <xdr:rowOff>0</xdr:rowOff>
    </xdr:from>
    <xdr:to>
      <xdr:col>12</xdr:col>
      <xdr:colOff>455930</xdr:colOff>
      <xdr:row>8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285750"/>
          <a:ext cx="8428355" cy="1276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32</xdr:row>
      <xdr:rowOff>66040</xdr:rowOff>
    </xdr:from>
    <xdr:to>
      <xdr:col>5</xdr:col>
      <xdr:colOff>57785</xdr:colOff>
      <xdr:row>46</xdr:row>
      <xdr:rowOff>28575</xdr:rowOff>
    </xdr:to>
    <xdr:pic>
      <xdr:nvPicPr>
        <xdr:cNvPr id="6" name="图片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5863590"/>
          <a:ext cx="3200400" cy="23628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20320</xdr:colOff>
      <xdr:row>62</xdr:row>
      <xdr:rowOff>98425</xdr:rowOff>
    </xdr:from>
    <xdr:to>
      <xdr:col>3</xdr:col>
      <xdr:colOff>859155</xdr:colOff>
      <xdr:row>78</xdr:row>
      <xdr:rowOff>98425</xdr:rowOff>
    </xdr:to>
    <xdr:graphicFrame>
      <xdr:nvGraphicFramePr>
        <xdr:cNvPr id="2" name="图表 1"/>
        <xdr:cNvGraphicFramePr/>
      </xdr:nvGraphicFramePr>
      <xdr:xfrm>
        <a:off x="20320" y="16506825"/>
        <a:ext cx="417258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20320</xdr:colOff>
      <xdr:row>62</xdr:row>
      <xdr:rowOff>98425</xdr:rowOff>
    </xdr:from>
    <xdr:to>
      <xdr:col>3</xdr:col>
      <xdr:colOff>859155</xdr:colOff>
      <xdr:row>78</xdr:row>
      <xdr:rowOff>98425</xdr:rowOff>
    </xdr:to>
    <xdr:graphicFrame>
      <xdr:nvGraphicFramePr>
        <xdr:cNvPr id="2" name="图表 1"/>
        <xdr:cNvGraphicFramePr/>
      </xdr:nvGraphicFramePr>
      <xdr:xfrm>
        <a:off x="20320" y="16481425"/>
        <a:ext cx="417258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1"/>
  <sheetViews>
    <sheetView topLeftCell="A15" workbookViewId="0">
      <selection activeCell="A27" sqref="$A27:$XFD61"/>
    </sheetView>
  </sheetViews>
  <sheetFormatPr defaultColWidth="9" defaultRowHeight="13.5"/>
  <cols>
    <col min="1" max="1" width="14.25" customWidth="1"/>
    <col min="2" max="2" width="11.875" customWidth="1"/>
    <col min="3" max="3" width="9" customWidth="1"/>
    <col min="4" max="4" width="8" customWidth="1"/>
    <col min="5" max="5" width="10" customWidth="1"/>
    <col min="6" max="6" width="9.125" customWidth="1"/>
    <col min="7" max="7" width="8.375" customWidth="1"/>
    <col min="8" max="8" width="9.5" customWidth="1"/>
    <col min="9" max="9" width="9.875" customWidth="1"/>
    <col min="10" max="10" width="9.5" customWidth="1"/>
    <col min="11" max="11" width="10.75" customWidth="1"/>
    <col min="12" max="12" width="9.125" customWidth="1"/>
    <col min="13" max="13" width="9.375" customWidth="1"/>
    <col min="14" max="14" width="9.625" customWidth="1"/>
    <col min="15" max="16" width="10.375" customWidth="1"/>
    <col min="17" max="17" width="10.25" customWidth="1"/>
    <col min="18" max="18" width="17" customWidth="1"/>
  </cols>
  <sheetData>
    <row r="1" spans="1:2">
      <c r="A1" s="84" t="s">
        <v>0</v>
      </c>
      <c r="B1" s="84"/>
    </row>
    <row r="2" ht="15" customHeight="1" spans="1:2">
      <c r="A2" s="85" t="s">
        <v>1</v>
      </c>
      <c r="B2" s="85"/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8" spans="1:1">
      <c r="A8" t="s">
        <v>6</v>
      </c>
    </row>
    <row r="9" spans="1:1">
      <c r="A9" t="s">
        <v>7</v>
      </c>
    </row>
    <row r="10" spans="1:17">
      <c r="A10" s="54" t="s">
        <v>8</v>
      </c>
      <c r="B10" s="54" t="s">
        <v>9</v>
      </c>
      <c r="C10" s="39" t="s">
        <v>10</v>
      </c>
      <c r="D10" s="52"/>
      <c r="E10" s="40"/>
      <c r="F10" s="39" t="s">
        <v>11</v>
      </c>
      <c r="G10" s="52"/>
      <c r="H10" s="40"/>
      <c r="I10" s="39" t="s">
        <v>12</v>
      </c>
      <c r="J10" s="52"/>
      <c r="K10" s="40"/>
      <c r="L10" s="52" t="s">
        <v>13</v>
      </c>
      <c r="M10" s="52"/>
      <c r="N10" s="40"/>
      <c r="O10" s="5" t="s">
        <v>14</v>
      </c>
      <c r="P10" s="5"/>
      <c r="Q10" s="5"/>
    </row>
    <row r="11" spans="1:17">
      <c r="A11" s="60"/>
      <c r="B11" s="60"/>
      <c r="C11" s="5" t="s">
        <v>15</v>
      </c>
      <c r="D11" s="5" t="s">
        <v>16</v>
      </c>
      <c r="E11" s="5" t="s">
        <v>17</v>
      </c>
      <c r="F11" s="5" t="s">
        <v>15</v>
      </c>
      <c r="G11" s="5" t="s">
        <v>16</v>
      </c>
      <c r="H11" s="5" t="s">
        <v>17</v>
      </c>
      <c r="I11" s="5" t="s">
        <v>15</v>
      </c>
      <c r="J11" s="5" t="s">
        <v>16</v>
      </c>
      <c r="K11" s="5" t="s">
        <v>17</v>
      </c>
      <c r="L11" s="5" t="s">
        <v>15</v>
      </c>
      <c r="M11" s="5" t="s">
        <v>16</v>
      </c>
      <c r="N11" s="5" t="s">
        <v>17</v>
      </c>
      <c r="O11" s="5" t="s">
        <v>15</v>
      </c>
      <c r="P11" s="5" t="s">
        <v>16</v>
      </c>
      <c r="Q11" s="5" t="s">
        <v>17</v>
      </c>
    </row>
    <row r="12" spans="1:17">
      <c r="A12" s="5" t="s">
        <v>18</v>
      </c>
      <c r="B12" s="5">
        <v>83</v>
      </c>
      <c r="C12" s="5">
        <v>0</v>
      </c>
      <c r="D12" s="5">
        <v>0</v>
      </c>
      <c r="E12" s="5">
        <v>0</v>
      </c>
      <c r="F12" s="5">
        <v>90</v>
      </c>
      <c r="G12" s="5">
        <v>0</v>
      </c>
      <c r="H12" s="5">
        <v>7470</v>
      </c>
      <c r="I12" s="5">
        <v>8</v>
      </c>
      <c r="J12" s="5">
        <v>0</v>
      </c>
      <c r="K12" s="5">
        <v>664</v>
      </c>
      <c r="L12" s="5"/>
      <c r="M12" s="5"/>
      <c r="N12" s="5"/>
      <c r="O12" s="5">
        <f>C12+F12-I12</f>
        <v>82</v>
      </c>
      <c r="P12" s="5">
        <f>D12+G12-J12</f>
        <v>0</v>
      </c>
      <c r="Q12" s="5">
        <f>E12+H12-K12</f>
        <v>6806</v>
      </c>
    </row>
    <row r="13" spans="1:17">
      <c r="A13" s="5"/>
      <c r="B13" s="5">
        <v>88</v>
      </c>
      <c r="C13" s="5">
        <v>13</v>
      </c>
      <c r="D13" s="5">
        <v>0</v>
      </c>
      <c r="E13" s="5">
        <v>1144</v>
      </c>
      <c r="F13" s="5">
        <v>30</v>
      </c>
      <c r="G13" s="5">
        <v>0</v>
      </c>
      <c r="H13" s="5">
        <v>2640</v>
      </c>
      <c r="I13" s="5">
        <v>3</v>
      </c>
      <c r="J13" s="5">
        <v>0</v>
      </c>
      <c r="K13" s="5">
        <v>264</v>
      </c>
      <c r="L13" s="5"/>
      <c r="M13" s="5"/>
      <c r="N13" s="5"/>
      <c r="O13" s="5">
        <f>C13+F13-I13</f>
        <v>40</v>
      </c>
      <c r="P13" s="5">
        <f>D13+G13-J13</f>
        <v>0</v>
      </c>
      <c r="Q13" s="5">
        <f>E13+H13-K13</f>
        <v>3520</v>
      </c>
    </row>
    <row r="14" spans="1:17">
      <c r="A14" s="5"/>
      <c r="B14" s="5">
        <v>100</v>
      </c>
      <c r="C14" s="5">
        <v>337</v>
      </c>
      <c r="D14" s="5">
        <v>1</v>
      </c>
      <c r="E14" s="5">
        <v>33700</v>
      </c>
      <c r="F14" s="5">
        <v>15</v>
      </c>
      <c r="G14" s="5">
        <v>0</v>
      </c>
      <c r="H14" s="5">
        <v>1500</v>
      </c>
      <c r="I14" s="5">
        <v>86</v>
      </c>
      <c r="J14" s="5">
        <v>1</v>
      </c>
      <c r="K14" s="5">
        <v>8600</v>
      </c>
      <c r="L14" s="5"/>
      <c r="M14" s="5"/>
      <c r="N14" s="5"/>
      <c r="O14" s="5">
        <f>C14+F14-I14</f>
        <v>266</v>
      </c>
      <c r="P14" s="5">
        <f>D14+G14-J14</f>
        <v>0</v>
      </c>
      <c r="Q14" s="5">
        <f>E14+H14-K14</f>
        <v>26600</v>
      </c>
    </row>
    <row r="15" spans="1:17">
      <c r="A15" s="5"/>
      <c r="B15" s="5" t="s">
        <v>19</v>
      </c>
      <c r="C15" s="5">
        <f t="shared" ref="C15:K15" si="0">SUM(C12:C14)</f>
        <v>350</v>
      </c>
      <c r="D15" s="5">
        <f t="shared" si="0"/>
        <v>1</v>
      </c>
      <c r="E15" s="5">
        <f t="shared" si="0"/>
        <v>34844</v>
      </c>
      <c r="F15" s="5">
        <f t="shared" si="0"/>
        <v>135</v>
      </c>
      <c r="G15" s="5">
        <f t="shared" si="0"/>
        <v>0</v>
      </c>
      <c r="H15" s="5">
        <f t="shared" si="0"/>
        <v>11610</v>
      </c>
      <c r="I15" s="5">
        <f t="shared" si="0"/>
        <v>97</v>
      </c>
      <c r="J15" s="5">
        <f t="shared" si="0"/>
        <v>1</v>
      </c>
      <c r="K15" s="5">
        <f t="shared" si="0"/>
        <v>9528</v>
      </c>
      <c r="L15" s="5"/>
      <c r="M15" s="5"/>
      <c r="N15" s="5"/>
      <c r="O15" s="5">
        <f>SUM(O12:O14)</f>
        <v>388</v>
      </c>
      <c r="P15" s="5">
        <f>SUM(P12:P14)</f>
        <v>0</v>
      </c>
      <c r="Q15" s="5">
        <f>SUM(Q12:Q14)</f>
        <v>36926</v>
      </c>
    </row>
    <row r="16" hidden="1" spans="1:17">
      <c r="A16" s="54" t="s">
        <v>20</v>
      </c>
      <c r="B16" s="5">
        <v>100</v>
      </c>
      <c r="C16" s="5">
        <v>741</v>
      </c>
      <c r="D16" s="5">
        <v>0</v>
      </c>
      <c r="E16" s="5">
        <v>74100</v>
      </c>
      <c r="F16" s="5">
        <v>0</v>
      </c>
      <c r="G16" s="5">
        <v>0</v>
      </c>
      <c r="H16" s="5">
        <v>0</v>
      </c>
      <c r="I16" s="5">
        <v>124</v>
      </c>
      <c r="J16" s="5">
        <v>0</v>
      </c>
      <c r="K16" s="5">
        <v>12400</v>
      </c>
      <c r="L16" s="5"/>
      <c r="M16" s="5"/>
      <c r="N16" s="5"/>
      <c r="O16" s="5">
        <f>C16+F16-I16</f>
        <v>617</v>
      </c>
      <c r="P16" s="5">
        <f>D16+G16-J16</f>
        <v>0</v>
      </c>
      <c r="Q16" s="82"/>
    </row>
    <row r="17" hidden="1" spans="1:17">
      <c r="A17" s="60"/>
      <c r="B17" s="5" t="s">
        <v>19</v>
      </c>
      <c r="C17" s="5">
        <f>SUM(C16:C16)</f>
        <v>741</v>
      </c>
      <c r="D17" s="5">
        <f t="shared" ref="D17:N17" si="1">SUM(D16:D16)</f>
        <v>0</v>
      </c>
      <c r="E17" s="5">
        <f t="shared" si="1"/>
        <v>74100</v>
      </c>
      <c r="F17" s="5">
        <f t="shared" si="1"/>
        <v>0</v>
      </c>
      <c r="G17" s="5">
        <f t="shared" si="1"/>
        <v>0</v>
      </c>
      <c r="H17" s="5">
        <f t="shared" si="1"/>
        <v>0</v>
      </c>
      <c r="I17" s="5">
        <f t="shared" si="1"/>
        <v>124</v>
      </c>
      <c r="J17" s="5">
        <f t="shared" si="1"/>
        <v>0</v>
      </c>
      <c r="K17" s="5">
        <f t="shared" si="1"/>
        <v>12400</v>
      </c>
      <c r="L17" s="5"/>
      <c r="M17" s="5"/>
      <c r="N17" s="5"/>
      <c r="O17" s="5">
        <f>SUM(O16:O16)</f>
        <v>617</v>
      </c>
      <c r="P17" s="5">
        <f>SUM(P16:P16)</f>
        <v>0</v>
      </c>
      <c r="Q17" s="82"/>
    </row>
    <row r="18" spans="1:17">
      <c r="A18" s="5" t="s">
        <v>21</v>
      </c>
      <c r="B18" s="5">
        <v>100</v>
      </c>
      <c r="C18" s="5">
        <v>1555</v>
      </c>
      <c r="D18" s="5">
        <v>22</v>
      </c>
      <c r="E18" s="5">
        <f>C18*B18</f>
        <v>155500</v>
      </c>
      <c r="F18" s="5">
        <v>223</v>
      </c>
      <c r="G18" s="5">
        <v>18</v>
      </c>
      <c r="H18" s="5">
        <f>F18*B18</f>
        <v>22300</v>
      </c>
      <c r="I18" s="5">
        <v>242</v>
      </c>
      <c r="J18" s="5">
        <v>19</v>
      </c>
      <c r="K18" s="5">
        <f>I18*B18</f>
        <v>24200</v>
      </c>
      <c r="L18" s="5"/>
      <c r="M18" s="5"/>
      <c r="N18" s="5"/>
      <c r="O18" s="5">
        <f>C18+F18-I18</f>
        <v>1536</v>
      </c>
      <c r="P18" s="5">
        <f>D18+G18-J18</f>
        <v>21</v>
      </c>
      <c r="Q18" s="5">
        <f>E18+H18-K18</f>
        <v>153600</v>
      </c>
    </row>
    <row r="19" spans="1:17">
      <c r="A19" s="5"/>
      <c r="B19" s="5">
        <v>180</v>
      </c>
      <c r="C19" s="5">
        <v>2</v>
      </c>
      <c r="D19" s="5">
        <v>0</v>
      </c>
      <c r="E19" s="5">
        <f>C19*B19</f>
        <v>360</v>
      </c>
      <c r="F19" s="5">
        <v>20</v>
      </c>
      <c r="G19" s="5">
        <v>0</v>
      </c>
      <c r="H19" s="5">
        <f>F19*B19</f>
        <v>3600</v>
      </c>
      <c r="I19" s="5">
        <v>4</v>
      </c>
      <c r="J19" s="5">
        <v>0</v>
      </c>
      <c r="K19" s="5">
        <f>I19*B19</f>
        <v>720</v>
      </c>
      <c r="L19" s="5"/>
      <c r="M19" s="5"/>
      <c r="N19" s="5"/>
      <c r="O19" s="5">
        <f>C19+F19-I19</f>
        <v>18</v>
      </c>
      <c r="P19" s="5">
        <f>D19+G19-J19</f>
        <v>0</v>
      </c>
      <c r="Q19" s="5">
        <f>E19+H19-K19</f>
        <v>3240</v>
      </c>
    </row>
    <row r="20" spans="1:17">
      <c r="A20" s="5"/>
      <c r="B20" s="5">
        <v>240</v>
      </c>
      <c r="C20" s="5">
        <v>1</v>
      </c>
      <c r="D20" s="5">
        <v>0</v>
      </c>
      <c r="E20" s="5">
        <f>C20*B20</f>
        <v>240</v>
      </c>
      <c r="F20" s="5">
        <v>0</v>
      </c>
      <c r="G20" s="5">
        <v>0</v>
      </c>
      <c r="H20" s="5">
        <f>F20*B20</f>
        <v>0</v>
      </c>
      <c r="I20" s="5">
        <v>1</v>
      </c>
      <c r="J20" s="5">
        <v>0</v>
      </c>
      <c r="K20" s="5">
        <f>I20*B20</f>
        <v>240</v>
      </c>
      <c r="L20" s="5"/>
      <c r="M20" s="5"/>
      <c r="N20" s="5"/>
      <c r="O20" s="5">
        <f>C20+F20-I20</f>
        <v>0</v>
      </c>
      <c r="P20" s="5">
        <f>D20+G20-J20</f>
        <v>0</v>
      </c>
      <c r="Q20" s="5">
        <f>E20+H20-K20</f>
        <v>0</v>
      </c>
    </row>
    <row r="21" spans="1:17">
      <c r="A21" s="5"/>
      <c r="B21" s="5" t="s">
        <v>19</v>
      </c>
      <c r="C21" s="5">
        <f t="shared" ref="C21:N21" si="2">SUM(C18:C20)</f>
        <v>1558</v>
      </c>
      <c r="D21" s="5">
        <f t="shared" si="2"/>
        <v>22</v>
      </c>
      <c r="E21" s="5">
        <f t="shared" si="2"/>
        <v>156100</v>
      </c>
      <c r="F21" s="5">
        <f t="shared" si="2"/>
        <v>243</v>
      </c>
      <c r="G21" s="5">
        <f t="shared" si="2"/>
        <v>18</v>
      </c>
      <c r="H21" s="5">
        <f t="shared" si="2"/>
        <v>25900</v>
      </c>
      <c r="I21" s="5">
        <f t="shared" si="2"/>
        <v>247</v>
      </c>
      <c r="J21" s="5">
        <f t="shared" si="2"/>
        <v>19</v>
      </c>
      <c r="K21" s="5">
        <f t="shared" si="2"/>
        <v>25160</v>
      </c>
      <c r="L21" s="5"/>
      <c r="M21" s="5"/>
      <c r="N21" s="5"/>
      <c r="O21" s="5">
        <f>SUM(O18:O20)</f>
        <v>1554</v>
      </c>
      <c r="P21" s="5">
        <f>SUM(P18:P20)</f>
        <v>21</v>
      </c>
      <c r="Q21" s="5">
        <f>SUM(Q18:Q20)</f>
        <v>156840</v>
      </c>
    </row>
    <row r="22" spans="1:8">
      <c r="A22" s="86" t="s">
        <v>22</v>
      </c>
      <c r="B22" s="9"/>
      <c r="C22" s="9"/>
      <c r="D22" s="9"/>
      <c r="E22" s="9"/>
      <c r="F22" s="9"/>
      <c r="G22" s="9"/>
      <c r="H22" s="9"/>
    </row>
    <row r="23" spans="1:8">
      <c r="A23" s="86" t="s">
        <v>23</v>
      </c>
      <c r="B23" s="9"/>
      <c r="C23" s="9"/>
      <c r="D23" s="9"/>
      <c r="E23" s="9"/>
      <c r="F23" s="9"/>
      <c r="G23" s="9"/>
      <c r="H23" s="9"/>
    </row>
    <row r="24" spans="1:8">
      <c r="A24" s="86" t="s">
        <v>24</v>
      </c>
      <c r="B24" s="9"/>
      <c r="C24" s="9"/>
      <c r="D24" s="9"/>
      <c r="E24" s="9"/>
      <c r="F24" s="9"/>
      <c r="G24" s="9"/>
      <c r="H24" s="9"/>
    </row>
    <row r="25" spans="1:8">
      <c r="A25" s="87"/>
      <c r="B25" s="9"/>
      <c r="C25" s="9"/>
      <c r="D25" s="9"/>
      <c r="E25" s="9"/>
      <c r="F25" s="9"/>
      <c r="G25" s="9"/>
      <c r="H25" s="9"/>
    </row>
    <row r="26" spans="1:2">
      <c r="A26" s="84" t="s">
        <v>25</v>
      </c>
      <c r="B26" s="84"/>
    </row>
    <row r="27" spans="1:1">
      <c r="A27" t="s">
        <v>26</v>
      </c>
    </row>
    <row r="44" spans="1:1">
      <c r="A44" t="s">
        <v>27</v>
      </c>
    </row>
    <row r="45" spans="1:20">
      <c r="A45" t="s">
        <v>28</v>
      </c>
      <c r="C45" s="32" t="s">
        <v>29</v>
      </c>
      <c r="E45" t="s">
        <v>30</v>
      </c>
      <c r="G45" t="s">
        <v>31</v>
      </c>
      <c r="I45" t="s">
        <v>32</v>
      </c>
      <c r="K45" t="s">
        <v>33</v>
      </c>
      <c r="T45" s="11"/>
    </row>
    <row r="46" spans="1:20">
      <c r="A46" s="4" t="s">
        <v>34</v>
      </c>
      <c r="B46" s="4" t="s">
        <v>35</v>
      </c>
      <c r="C46" s="5" t="s">
        <v>36</v>
      </c>
      <c r="D46" s="8" t="s">
        <v>37</v>
      </c>
      <c r="E46" s="8"/>
      <c r="F46" s="8"/>
      <c r="G46" s="8"/>
      <c r="H46" s="8"/>
      <c r="I46" s="8"/>
      <c r="J46" s="8"/>
      <c r="K46" s="8"/>
      <c r="L46" t="s">
        <v>38</v>
      </c>
      <c r="T46" s="13"/>
    </row>
    <row r="47" spans="1:20">
      <c r="A47" s="4" t="s">
        <v>39</v>
      </c>
      <c r="B47" s="4" t="s">
        <v>40</v>
      </c>
      <c r="C47" s="5" t="s">
        <v>36</v>
      </c>
      <c r="D47" s="42" t="s">
        <v>41</v>
      </c>
      <c r="E47" s="43"/>
      <c r="F47" s="43"/>
      <c r="G47" s="43"/>
      <c r="H47" s="43"/>
      <c r="I47" s="43"/>
      <c r="J47" s="43"/>
      <c r="K47" s="83"/>
      <c r="L47" t="s">
        <v>42</v>
      </c>
      <c r="T47" s="13"/>
    </row>
    <row r="48" spans="1:20">
      <c r="A48" s="4" t="s">
        <v>39</v>
      </c>
      <c r="B48" s="4" t="s">
        <v>43</v>
      </c>
      <c r="C48" s="5" t="s">
        <v>36</v>
      </c>
      <c r="D48" s="42" t="s">
        <v>44</v>
      </c>
      <c r="E48" s="43"/>
      <c r="F48" s="43"/>
      <c r="G48" s="43"/>
      <c r="H48" s="43"/>
      <c r="I48" s="43"/>
      <c r="J48" s="43"/>
      <c r="K48" s="83"/>
      <c r="L48" t="s">
        <v>45</v>
      </c>
      <c r="T48" s="13"/>
    </row>
    <row r="50" spans="1:11">
      <c r="A50" t="s">
        <v>46</v>
      </c>
      <c r="C50" s="32" t="s">
        <v>29</v>
      </c>
      <c r="E50" t="s">
        <v>47</v>
      </c>
      <c r="G50" t="s">
        <v>48</v>
      </c>
      <c r="I50" t="s">
        <v>32</v>
      </c>
      <c r="K50" t="s">
        <v>33</v>
      </c>
    </row>
    <row r="51" spans="1:12">
      <c r="A51" s="4" t="s">
        <v>34</v>
      </c>
      <c r="B51" s="4" t="s">
        <v>35</v>
      </c>
      <c r="C51" s="5" t="s">
        <v>36</v>
      </c>
      <c r="D51" s="8" t="s">
        <v>49</v>
      </c>
      <c r="E51" s="8"/>
      <c r="F51" s="8"/>
      <c r="G51" s="8"/>
      <c r="H51" s="8"/>
      <c r="I51" s="8"/>
      <c r="J51" s="8"/>
      <c r="K51" s="8"/>
      <c r="L51" t="s">
        <v>50</v>
      </c>
    </row>
    <row r="52" spans="1:12">
      <c r="A52" s="4" t="s">
        <v>39</v>
      </c>
      <c r="B52" s="4" t="s">
        <v>40</v>
      </c>
      <c r="C52" s="5" t="s">
        <v>36</v>
      </c>
      <c r="D52" s="42" t="s">
        <v>51</v>
      </c>
      <c r="E52" s="43"/>
      <c r="F52" s="43"/>
      <c r="G52" s="43"/>
      <c r="H52" s="43"/>
      <c r="I52" s="43"/>
      <c r="J52" s="43"/>
      <c r="K52" s="83"/>
      <c r="L52" t="s">
        <v>52</v>
      </c>
    </row>
    <row r="53" spans="1:12">
      <c r="A53" s="4" t="s">
        <v>39</v>
      </c>
      <c r="B53" s="4" t="s">
        <v>43</v>
      </c>
      <c r="C53" s="5" t="s">
        <v>36</v>
      </c>
      <c r="D53" s="42" t="s">
        <v>53</v>
      </c>
      <c r="E53" s="43"/>
      <c r="F53" s="43"/>
      <c r="G53" s="43"/>
      <c r="H53" s="43"/>
      <c r="I53" s="43"/>
      <c r="J53" s="43"/>
      <c r="K53" s="83"/>
      <c r="L53" t="s">
        <v>54</v>
      </c>
    </row>
    <row r="54" spans="3:10">
      <c r="C54" s="9"/>
      <c r="D54" s="71"/>
      <c r="E54" s="71"/>
      <c r="F54" s="71"/>
      <c r="G54" s="71"/>
      <c r="H54" s="71"/>
      <c r="I54" s="71"/>
      <c r="J54" s="71"/>
    </row>
    <row r="55" spans="1:11">
      <c r="A55" t="s">
        <v>55</v>
      </c>
      <c r="C55" s="32" t="s">
        <v>29</v>
      </c>
      <c r="E55" t="s">
        <v>56</v>
      </c>
      <c r="G55" t="s">
        <v>48</v>
      </c>
      <c r="I55" t="s">
        <v>32</v>
      </c>
      <c r="K55" t="s">
        <v>33</v>
      </c>
    </row>
    <row r="56" spans="1:12">
      <c r="A56" s="4" t="s">
        <v>34</v>
      </c>
      <c r="B56" s="4" t="s">
        <v>35</v>
      </c>
      <c r="C56" s="5" t="s">
        <v>36</v>
      </c>
      <c r="D56" s="8" t="s">
        <v>57</v>
      </c>
      <c r="E56" s="8"/>
      <c r="F56" s="8"/>
      <c r="G56" s="8"/>
      <c r="H56" s="8"/>
      <c r="I56" s="8"/>
      <c r="J56" s="8"/>
      <c r="K56" s="8"/>
      <c r="L56" t="s">
        <v>58</v>
      </c>
    </row>
    <row r="57" spans="1:12">
      <c r="A57" s="4" t="s">
        <v>39</v>
      </c>
      <c r="B57" s="4" t="s">
        <v>40</v>
      </c>
      <c r="C57" s="5" t="s">
        <v>36</v>
      </c>
      <c r="D57" s="42" t="s">
        <v>51</v>
      </c>
      <c r="E57" s="43"/>
      <c r="F57" s="43"/>
      <c r="G57" s="43"/>
      <c r="H57" s="43"/>
      <c r="I57" s="43"/>
      <c r="J57" s="43"/>
      <c r="K57" s="83"/>
      <c r="L57" t="s">
        <v>52</v>
      </c>
    </row>
    <row r="58" spans="1:12">
      <c r="A58" s="4" t="s">
        <v>39</v>
      </c>
      <c r="B58" s="4" t="s">
        <v>43</v>
      </c>
      <c r="C58" s="5" t="s">
        <v>36</v>
      </c>
      <c r="D58" s="42" t="s">
        <v>53</v>
      </c>
      <c r="E58" s="43"/>
      <c r="F58" s="43"/>
      <c r="G58" s="43"/>
      <c r="H58" s="43"/>
      <c r="I58" s="43"/>
      <c r="J58" s="43"/>
      <c r="K58" s="83"/>
      <c r="L58" t="s">
        <v>54</v>
      </c>
    </row>
    <row r="59" spans="3:11">
      <c r="C59" s="9"/>
      <c r="D59" s="44"/>
      <c r="E59" s="44"/>
      <c r="F59" s="44"/>
      <c r="G59" s="44"/>
      <c r="H59" s="44"/>
      <c r="I59" s="44"/>
      <c r="J59" s="44"/>
      <c r="K59" s="44"/>
    </row>
    <row r="60" spans="1:20">
      <c r="A60" t="s">
        <v>59</v>
      </c>
      <c r="T60" s="11"/>
    </row>
    <row r="61" spans="20:20">
      <c r="T61" s="11"/>
    </row>
  </sheetData>
  <mergeCells count="19">
    <mergeCell ref="C10:E10"/>
    <mergeCell ref="F10:H10"/>
    <mergeCell ref="I10:K10"/>
    <mergeCell ref="L10:N10"/>
    <mergeCell ref="O10:Q10"/>
    <mergeCell ref="D46:K46"/>
    <mergeCell ref="D47:K47"/>
    <mergeCell ref="D48:K48"/>
    <mergeCell ref="D51:K51"/>
    <mergeCell ref="D52:K52"/>
    <mergeCell ref="D53:K53"/>
    <mergeCell ref="D56:K56"/>
    <mergeCell ref="D57:K57"/>
    <mergeCell ref="D58:K58"/>
    <mergeCell ref="A10:A11"/>
    <mergeCell ref="A12:A15"/>
    <mergeCell ref="A16:A17"/>
    <mergeCell ref="A18:A21"/>
    <mergeCell ref="B10:B11"/>
  </mergeCells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8"/>
  <sheetViews>
    <sheetView topLeftCell="A25" workbookViewId="0">
      <selection activeCell="A44" sqref="$A44:$XFD68"/>
    </sheetView>
  </sheetViews>
  <sheetFormatPr defaultColWidth="9" defaultRowHeight="13.5"/>
  <cols>
    <col min="1" max="1" width="16.25" customWidth="1"/>
    <col min="2" max="2" width="14.25" customWidth="1"/>
    <col min="11" max="11" width="11.5" customWidth="1"/>
  </cols>
  <sheetData>
    <row r="1" ht="20.25" spans="1:1">
      <c r="A1" s="1" t="s">
        <v>60</v>
      </c>
    </row>
    <row r="18" spans="1:1">
      <c r="A18" t="s">
        <v>27</v>
      </c>
    </row>
    <row r="19" spans="1:20">
      <c r="A19" t="s">
        <v>28</v>
      </c>
      <c r="C19" s="32" t="s">
        <v>29</v>
      </c>
      <c r="E19" t="s">
        <v>30</v>
      </c>
      <c r="G19" t="s">
        <v>31</v>
      </c>
      <c r="I19" t="s">
        <v>32</v>
      </c>
      <c r="K19" t="s">
        <v>33</v>
      </c>
      <c r="T19" s="11"/>
    </row>
    <row r="20" spans="1:20">
      <c r="A20" s="4" t="s">
        <v>34</v>
      </c>
      <c r="B20" s="4" t="s">
        <v>35</v>
      </c>
      <c r="C20" s="5" t="s">
        <v>36</v>
      </c>
      <c r="D20" s="8" t="s">
        <v>37</v>
      </c>
      <c r="E20" s="8"/>
      <c r="F20" s="8"/>
      <c r="G20" s="8"/>
      <c r="H20" s="8"/>
      <c r="I20" s="8"/>
      <c r="J20" s="8"/>
      <c r="K20" s="8"/>
      <c r="T20" s="13"/>
    </row>
    <row r="21" spans="1:20">
      <c r="A21" s="4" t="s">
        <v>39</v>
      </c>
      <c r="B21" s="4" t="s">
        <v>40</v>
      </c>
      <c r="C21" s="5" t="s">
        <v>36</v>
      </c>
      <c r="D21" s="42" t="s">
        <v>41</v>
      </c>
      <c r="E21" s="43"/>
      <c r="F21" s="43"/>
      <c r="G21" s="43"/>
      <c r="H21" s="43"/>
      <c r="I21" s="43"/>
      <c r="J21" s="43"/>
      <c r="K21" s="83"/>
      <c r="T21" s="13"/>
    </row>
    <row r="22" spans="1:20">
      <c r="A22" s="4" t="s">
        <v>39</v>
      </c>
      <c r="B22" s="4" t="s">
        <v>43</v>
      </c>
      <c r="C22" s="5" t="s">
        <v>36</v>
      </c>
      <c r="D22" s="42" t="s">
        <v>44</v>
      </c>
      <c r="E22" s="43"/>
      <c r="F22" s="43"/>
      <c r="G22" s="43"/>
      <c r="H22" s="43"/>
      <c r="I22" s="43"/>
      <c r="J22" s="43"/>
      <c r="K22" s="83"/>
      <c r="T22" s="13"/>
    </row>
    <row r="24" spans="1:11">
      <c r="A24" t="s">
        <v>46</v>
      </c>
      <c r="C24" s="32" t="s">
        <v>29</v>
      </c>
      <c r="E24" t="s">
        <v>47</v>
      </c>
      <c r="G24" t="s">
        <v>48</v>
      </c>
      <c r="I24" t="s">
        <v>32</v>
      </c>
      <c r="K24" t="s">
        <v>33</v>
      </c>
    </row>
    <row r="25" spans="1:11">
      <c r="A25" s="4" t="s">
        <v>34</v>
      </c>
      <c r="B25" s="4" t="s">
        <v>35</v>
      </c>
      <c r="C25" s="5" t="s">
        <v>36</v>
      </c>
      <c r="D25" s="8" t="s">
        <v>49</v>
      </c>
      <c r="E25" s="8"/>
      <c r="F25" s="8"/>
      <c r="G25" s="8"/>
      <c r="H25" s="8"/>
      <c r="I25" s="8"/>
      <c r="J25" s="8"/>
      <c r="K25" s="8"/>
    </row>
    <row r="26" spans="1:11">
      <c r="A26" s="4" t="s">
        <v>39</v>
      </c>
      <c r="B26" s="4" t="s">
        <v>40</v>
      </c>
      <c r="C26" s="5" t="s">
        <v>36</v>
      </c>
      <c r="D26" s="42" t="s">
        <v>51</v>
      </c>
      <c r="E26" s="43"/>
      <c r="F26" s="43"/>
      <c r="G26" s="43"/>
      <c r="H26" s="43"/>
      <c r="I26" s="43"/>
      <c r="J26" s="43"/>
      <c r="K26" s="83"/>
    </row>
    <row r="27" spans="1:11">
      <c r="A27" s="4" t="s">
        <v>39</v>
      </c>
      <c r="B27" s="4" t="s">
        <v>43</v>
      </c>
      <c r="C27" s="5" t="s">
        <v>36</v>
      </c>
      <c r="D27" s="42" t="s">
        <v>53</v>
      </c>
      <c r="E27" s="43"/>
      <c r="F27" s="43"/>
      <c r="G27" s="43"/>
      <c r="H27" s="43"/>
      <c r="I27" s="43"/>
      <c r="J27" s="43"/>
      <c r="K27" s="83"/>
    </row>
    <row r="28" spans="3:10">
      <c r="C28" s="9"/>
      <c r="D28" s="71"/>
      <c r="E28" s="71"/>
      <c r="F28" s="71"/>
      <c r="G28" s="71"/>
      <c r="H28" s="71"/>
      <c r="I28" s="71"/>
      <c r="J28" s="71"/>
    </row>
    <row r="29" spans="1:11">
      <c r="A29" t="s">
        <v>55</v>
      </c>
      <c r="C29" s="32" t="s">
        <v>29</v>
      </c>
      <c r="E29" t="s">
        <v>56</v>
      </c>
      <c r="G29" t="s">
        <v>48</v>
      </c>
      <c r="I29" t="s">
        <v>32</v>
      </c>
      <c r="K29" t="s">
        <v>33</v>
      </c>
    </row>
    <row r="30" spans="1:11">
      <c r="A30" s="4" t="s">
        <v>34</v>
      </c>
      <c r="B30" s="4" t="s">
        <v>35</v>
      </c>
      <c r="C30" s="5" t="s">
        <v>36</v>
      </c>
      <c r="D30" s="8" t="s">
        <v>57</v>
      </c>
      <c r="E30" s="8"/>
      <c r="F30" s="8"/>
      <c r="G30" s="8"/>
      <c r="H30" s="8"/>
      <c r="I30" s="8"/>
      <c r="J30" s="8"/>
      <c r="K30" s="8"/>
    </row>
    <row r="31" spans="1:11">
      <c r="A31" s="4" t="s">
        <v>39</v>
      </c>
      <c r="B31" s="4" t="s">
        <v>40</v>
      </c>
      <c r="C31" s="5" t="s">
        <v>36</v>
      </c>
      <c r="D31" s="42" t="s">
        <v>51</v>
      </c>
      <c r="E31" s="43"/>
      <c r="F31" s="43"/>
      <c r="G31" s="43"/>
      <c r="H31" s="43"/>
      <c r="I31" s="43"/>
      <c r="J31" s="43"/>
      <c r="K31" s="83"/>
    </row>
    <row r="32" spans="1:11">
      <c r="A32" s="4" t="s">
        <v>39</v>
      </c>
      <c r="B32" s="4" t="s">
        <v>43</v>
      </c>
      <c r="C32" s="5" t="s">
        <v>36</v>
      </c>
      <c r="D32" s="42" t="s">
        <v>53</v>
      </c>
      <c r="E32" s="43"/>
      <c r="F32" s="43"/>
      <c r="G32" s="43"/>
      <c r="H32" s="43"/>
      <c r="I32" s="43"/>
      <c r="J32" s="43"/>
      <c r="K32" s="83"/>
    </row>
    <row r="33" spans="1:20">
      <c r="A33" t="s">
        <v>59</v>
      </c>
      <c r="T33" s="11"/>
    </row>
    <row r="36" spans="20:20">
      <c r="T36" s="11"/>
    </row>
    <row r="37" spans="1:1">
      <c r="A37" t="s">
        <v>61</v>
      </c>
    </row>
    <row r="38" spans="1:1">
      <c r="A38" t="s">
        <v>62</v>
      </c>
    </row>
    <row r="39" spans="1:1">
      <c r="A39" t="s">
        <v>63</v>
      </c>
    </row>
    <row r="40" spans="1:1">
      <c r="A40" t="s">
        <v>64</v>
      </c>
    </row>
    <row r="41" spans="1:1">
      <c r="A41" t="s">
        <v>65</v>
      </c>
    </row>
    <row r="43" ht="14.25"/>
    <row r="44" spans="1:11">
      <c r="A44" s="27" t="s">
        <v>66</v>
      </c>
      <c r="B44" s="28"/>
      <c r="C44" s="29" t="s">
        <v>67</v>
      </c>
      <c r="D44" s="30"/>
      <c r="E44" s="30" t="s">
        <v>68</v>
      </c>
      <c r="F44" s="30"/>
      <c r="G44" s="30"/>
      <c r="H44" s="30"/>
      <c r="I44" s="30"/>
      <c r="J44" s="30"/>
      <c r="K44" s="63"/>
    </row>
    <row r="45" spans="1:11">
      <c r="A45" s="37"/>
      <c r="B45" s="9"/>
      <c r="C45" s="32"/>
      <c r="K45" s="64"/>
    </row>
    <row r="46" ht="22.5" spans="1:12">
      <c r="A46" s="33" t="s">
        <v>69</v>
      </c>
      <c r="K46" s="64"/>
      <c r="L46" t="s">
        <v>70</v>
      </c>
    </row>
    <row r="47" spans="1:11">
      <c r="A47" s="34"/>
      <c r="B47" s="35"/>
      <c r="C47" s="36"/>
      <c r="D47" s="35"/>
      <c r="E47" s="35"/>
      <c r="F47" s="35"/>
      <c r="K47" s="64"/>
    </row>
    <row r="48" spans="1:11">
      <c r="A48" s="37" t="s">
        <v>71</v>
      </c>
      <c r="B48" s="35"/>
      <c r="C48" s="36" t="s">
        <v>72</v>
      </c>
      <c r="D48" s="35"/>
      <c r="E48" s="35" t="s">
        <v>73</v>
      </c>
      <c r="F48" s="35"/>
      <c r="G48" t="s">
        <v>74</v>
      </c>
      <c r="I48" t="s">
        <v>75</v>
      </c>
      <c r="K48" s="64"/>
    </row>
    <row r="49" spans="1:20">
      <c r="A49" s="38" t="s">
        <v>76</v>
      </c>
      <c r="B49" s="4" t="s">
        <v>77</v>
      </c>
      <c r="C49" s="5" t="s">
        <v>78</v>
      </c>
      <c r="D49" s="8" t="s">
        <v>79</v>
      </c>
      <c r="E49" s="8"/>
      <c r="F49" s="8"/>
      <c r="G49" s="8"/>
      <c r="H49" s="8"/>
      <c r="I49" s="8"/>
      <c r="J49" s="8"/>
      <c r="K49" s="65"/>
      <c r="T49" s="13"/>
    </row>
    <row r="50" spans="1:20">
      <c r="A50" s="38"/>
      <c r="B50" s="4"/>
      <c r="C50" s="5"/>
      <c r="D50" s="42"/>
      <c r="E50" s="43"/>
      <c r="F50" s="43"/>
      <c r="G50" s="43"/>
      <c r="H50" s="43"/>
      <c r="I50" s="43"/>
      <c r="J50" s="43"/>
      <c r="K50" s="67"/>
      <c r="L50" t="s">
        <v>80</v>
      </c>
      <c r="T50" s="13"/>
    </row>
    <row r="51" spans="1:20">
      <c r="A51" s="38"/>
      <c r="B51" s="4"/>
      <c r="C51" s="5"/>
      <c r="D51" s="42"/>
      <c r="E51" s="43"/>
      <c r="F51" s="43"/>
      <c r="G51" s="43"/>
      <c r="H51" s="43"/>
      <c r="I51" s="43"/>
      <c r="J51" s="43"/>
      <c r="K51" s="67"/>
      <c r="T51" s="13"/>
    </row>
    <row r="52" spans="1:20">
      <c r="A52" s="34"/>
      <c r="C52" s="9"/>
      <c r="D52" s="44"/>
      <c r="E52" s="44"/>
      <c r="F52" s="44"/>
      <c r="G52" s="44"/>
      <c r="H52" s="44"/>
      <c r="I52" s="44"/>
      <c r="J52" s="44"/>
      <c r="K52" s="68"/>
      <c r="T52" s="71"/>
    </row>
    <row r="53" spans="1:20">
      <c r="A53" s="37" t="s">
        <v>81</v>
      </c>
      <c r="B53" s="35"/>
      <c r="C53" s="36" t="s">
        <v>72</v>
      </c>
      <c r="D53" s="35"/>
      <c r="E53" s="35" t="s">
        <v>73</v>
      </c>
      <c r="F53" s="35"/>
      <c r="G53" t="s">
        <v>74</v>
      </c>
      <c r="I53" t="s">
        <v>75</v>
      </c>
      <c r="K53" s="64"/>
      <c r="T53" s="71"/>
    </row>
    <row r="54" spans="1:20">
      <c r="A54" s="38" t="s">
        <v>76</v>
      </c>
      <c r="B54" s="4" t="s">
        <v>77</v>
      </c>
      <c r="C54" s="45" t="s">
        <v>82</v>
      </c>
      <c r="D54" s="46"/>
      <c r="E54" s="46"/>
      <c r="F54" s="46"/>
      <c r="G54" s="46"/>
      <c r="H54" s="46"/>
      <c r="I54" s="46"/>
      <c r="J54" s="46"/>
      <c r="K54" s="69"/>
      <c r="T54" s="71"/>
    </row>
    <row r="55" spans="1:20">
      <c r="A55" s="38"/>
      <c r="B55" s="4"/>
      <c r="C55" s="45"/>
      <c r="D55" s="46"/>
      <c r="E55" s="46"/>
      <c r="F55" s="46"/>
      <c r="G55" s="46"/>
      <c r="H55" s="46"/>
      <c r="I55" s="46"/>
      <c r="J55" s="46"/>
      <c r="K55" s="69"/>
      <c r="L55" t="s">
        <v>83</v>
      </c>
      <c r="T55" s="71"/>
    </row>
    <row r="56" spans="1:20">
      <c r="A56" s="38"/>
      <c r="B56" s="4"/>
      <c r="C56" s="45"/>
      <c r="D56" s="46"/>
      <c r="E56" s="46"/>
      <c r="F56" s="46"/>
      <c r="G56" s="46"/>
      <c r="H56" s="46"/>
      <c r="I56" s="46"/>
      <c r="J56" s="46"/>
      <c r="K56" s="69"/>
      <c r="T56" s="71"/>
    </row>
    <row r="57" spans="1:11">
      <c r="A57" s="34"/>
      <c r="K57" s="64"/>
    </row>
    <row r="58" spans="1:11">
      <c r="A58" s="34" t="s">
        <v>84</v>
      </c>
      <c r="K58" s="64"/>
    </row>
    <row r="59" spans="1:20">
      <c r="A59" s="38" t="s">
        <v>85</v>
      </c>
      <c r="B59" s="4" t="s">
        <v>86</v>
      </c>
      <c r="C59" s="45" t="s">
        <v>82</v>
      </c>
      <c r="D59" s="46"/>
      <c r="E59" s="46"/>
      <c r="F59" s="46"/>
      <c r="G59" s="46"/>
      <c r="H59" s="46"/>
      <c r="I59" s="46"/>
      <c r="J59" s="46"/>
      <c r="K59" s="69"/>
      <c r="T59" s="13"/>
    </row>
    <row r="60" spans="1:20">
      <c r="A60" s="38"/>
      <c r="B60" s="4"/>
      <c r="C60" s="45"/>
      <c r="D60" s="46"/>
      <c r="E60" s="46"/>
      <c r="F60" s="46"/>
      <c r="G60" s="46"/>
      <c r="H60" s="46"/>
      <c r="I60" s="46"/>
      <c r="J60" s="46"/>
      <c r="K60" s="69"/>
      <c r="T60" s="13"/>
    </row>
    <row r="61" spans="1:20">
      <c r="A61" s="38"/>
      <c r="B61" s="4"/>
      <c r="C61" s="45"/>
      <c r="D61" s="46"/>
      <c r="E61" s="46"/>
      <c r="F61" s="46"/>
      <c r="G61" s="46"/>
      <c r="H61" s="46"/>
      <c r="I61" s="46"/>
      <c r="J61" s="46"/>
      <c r="K61" s="69"/>
      <c r="T61" s="13"/>
    </row>
    <row r="62" spans="1:11">
      <c r="A62" s="34"/>
      <c r="K62" s="64"/>
    </row>
    <row r="63" spans="1:11">
      <c r="A63" s="34" t="s">
        <v>87</v>
      </c>
      <c r="K63" s="64"/>
    </row>
    <row r="64" spans="1:11">
      <c r="A64" s="38" t="s">
        <v>88</v>
      </c>
      <c r="B64" s="4" t="s">
        <v>89</v>
      </c>
      <c r="C64" s="5" t="s">
        <v>90</v>
      </c>
      <c r="D64" s="5"/>
      <c r="E64" s="5" t="s">
        <v>91</v>
      </c>
      <c r="F64" s="5"/>
      <c r="G64" s="41" t="s">
        <v>92</v>
      </c>
      <c r="H64" s="40"/>
      <c r="I64" s="41" t="s">
        <v>93</v>
      </c>
      <c r="J64" s="52"/>
      <c r="K64" s="75"/>
    </row>
    <row r="65" spans="1:11">
      <c r="A65" s="38"/>
      <c r="B65" s="4"/>
      <c r="C65" s="5"/>
      <c r="D65" s="5"/>
      <c r="E65" s="5"/>
      <c r="F65" s="5"/>
      <c r="G65" s="41"/>
      <c r="H65" s="40"/>
      <c r="I65" s="41"/>
      <c r="J65" s="52"/>
      <c r="K65" s="75"/>
    </row>
    <row r="66" spans="1:11">
      <c r="A66" s="38"/>
      <c r="B66" s="4"/>
      <c r="C66" s="5"/>
      <c r="D66" s="5"/>
      <c r="E66" s="5"/>
      <c r="F66" s="5"/>
      <c r="G66" s="41"/>
      <c r="H66" s="40"/>
      <c r="I66" s="41"/>
      <c r="J66" s="52"/>
      <c r="K66" s="75"/>
    </row>
    <row r="67" spans="1:11">
      <c r="A67" s="34"/>
      <c r="K67" s="64"/>
    </row>
    <row r="68" ht="14.25" spans="1:11">
      <c r="A68" s="47"/>
      <c r="B68" s="48"/>
      <c r="C68" s="48"/>
      <c r="D68" s="48"/>
      <c r="E68" s="48"/>
      <c r="F68" s="48"/>
      <c r="G68" s="48"/>
      <c r="H68" s="48"/>
      <c r="I68" s="48"/>
      <c r="J68" s="48"/>
      <c r="K68" s="70"/>
    </row>
  </sheetData>
  <mergeCells count="30">
    <mergeCell ref="D20:K20"/>
    <mergeCell ref="D21:K21"/>
    <mergeCell ref="D22:K22"/>
    <mergeCell ref="D25:K25"/>
    <mergeCell ref="D26:K26"/>
    <mergeCell ref="D27:K27"/>
    <mergeCell ref="D30:K30"/>
    <mergeCell ref="D31:K31"/>
    <mergeCell ref="D32:K32"/>
    <mergeCell ref="D49:K49"/>
    <mergeCell ref="D50:K50"/>
    <mergeCell ref="D51:K51"/>
    <mergeCell ref="C54:K54"/>
    <mergeCell ref="C55:K55"/>
    <mergeCell ref="C56:K56"/>
    <mergeCell ref="C59:K59"/>
    <mergeCell ref="C60:K60"/>
    <mergeCell ref="C61:K61"/>
    <mergeCell ref="C64:D64"/>
    <mergeCell ref="E64:F64"/>
    <mergeCell ref="G64:H64"/>
    <mergeCell ref="I64:K64"/>
    <mergeCell ref="C65:D65"/>
    <mergeCell ref="E65:F65"/>
    <mergeCell ref="G65:H65"/>
    <mergeCell ref="I65:K65"/>
    <mergeCell ref="C66:D66"/>
    <mergeCell ref="E66:F66"/>
    <mergeCell ref="G66:H66"/>
    <mergeCell ref="I66:K66"/>
  </mergeCell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6"/>
  <sheetViews>
    <sheetView workbookViewId="0">
      <selection activeCell="A19" sqref="A19:H26"/>
    </sheetView>
  </sheetViews>
  <sheetFormatPr defaultColWidth="9" defaultRowHeight="13.5"/>
  <cols>
    <col min="4" max="4" width="9.125" customWidth="1"/>
  </cols>
  <sheetData>
    <row r="1" ht="30" customHeight="1" spans="1:1">
      <c r="A1" s="1" t="s">
        <v>94</v>
      </c>
    </row>
    <row r="2" spans="1:1">
      <c r="A2" t="s">
        <v>7</v>
      </c>
    </row>
    <row r="3" spans="1:17">
      <c r="A3" s="54" t="s">
        <v>8</v>
      </c>
      <c r="B3" s="54" t="s">
        <v>9</v>
      </c>
      <c r="C3" s="39" t="s">
        <v>10</v>
      </c>
      <c r="D3" s="52"/>
      <c r="E3" s="40"/>
      <c r="F3" s="39" t="s">
        <v>11</v>
      </c>
      <c r="G3" s="52"/>
      <c r="H3" s="40"/>
      <c r="I3" s="39" t="s">
        <v>12</v>
      </c>
      <c r="J3" s="52"/>
      <c r="K3" s="40"/>
      <c r="L3" s="52" t="s">
        <v>13</v>
      </c>
      <c r="M3" s="52"/>
      <c r="N3" s="40"/>
      <c r="O3" s="5" t="s">
        <v>14</v>
      </c>
      <c r="P3" s="5"/>
      <c r="Q3" s="5"/>
    </row>
    <row r="4" spans="1:17">
      <c r="A4" s="60"/>
      <c r="B4" s="60"/>
      <c r="C4" s="5" t="s">
        <v>15</v>
      </c>
      <c r="D4" s="5" t="s">
        <v>16</v>
      </c>
      <c r="E4" s="5" t="s">
        <v>17</v>
      </c>
      <c r="F4" s="5" t="s">
        <v>15</v>
      </c>
      <c r="G4" s="5" t="s">
        <v>16</v>
      </c>
      <c r="H4" s="5" t="s">
        <v>17</v>
      </c>
      <c r="I4" s="5" t="s">
        <v>15</v>
      </c>
      <c r="J4" s="5" t="s">
        <v>16</v>
      </c>
      <c r="K4" s="5" t="s">
        <v>17</v>
      </c>
      <c r="L4" s="5" t="s">
        <v>15</v>
      </c>
      <c r="M4" s="5" t="s">
        <v>16</v>
      </c>
      <c r="N4" s="5" t="s">
        <v>17</v>
      </c>
      <c r="O4" s="5" t="s">
        <v>15</v>
      </c>
      <c r="P4" s="5" t="s">
        <v>16</v>
      </c>
      <c r="Q4" s="5" t="s">
        <v>17</v>
      </c>
    </row>
    <row r="5" spans="1:17">
      <c r="A5" s="5" t="s">
        <v>18</v>
      </c>
      <c r="B5" s="5">
        <v>83</v>
      </c>
      <c r="C5" s="5">
        <v>0</v>
      </c>
      <c r="D5" s="5">
        <v>0</v>
      </c>
      <c r="E5" s="5">
        <v>0</v>
      </c>
      <c r="F5" s="5">
        <v>90</v>
      </c>
      <c r="G5" s="5">
        <v>0</v>
      </c>
      <c r="H5" s="5">
        <v>7470</v>
      </c>
      <c r="I5" s="5">
        <v>8</v>
      </c>
      <c r="J5" s="5">
        <v>0</v>
      </c>
      <c r="K5" s="5">
        <v>664</v>
      </c>
      <c r="L5" s="5"/>
      <c r="M5" s="5"/>
      <c r="N5" s="5"/>
      <c r="O5" s="5">
        <f t="shared" ref="O5:O7" si="0">C5+F5-I5</f>
        <v>82</v>
      </c>
      <c r="P5" s="5">
        <f t="shared" ref="P5:P7" si="1">D5+G5-J5</f>
        <v>0</v>
      </c>
      <c r="Q5" s="5">
        <f t="shared" ref="Q5:Q7" si="2">E5+H5-K5</f>
        <v>6806</v>
      </c>
    </row>
    <row r="6" spans="1:17">
      <c r="A6" s="5"/>
      <c r="B6" s="5">
        <v>88</v>
      </c>
      <c r="C6" s="5">
        <v>13</v>
      </c>
      <c r="D6" s="5">
        <v>0</v>
      </c>
      <c r="E6" s="5">
        <v>1144</v>
      </c>
      <c r="F6" s="5">
        <v>30</v>
      </c>
      <c r="G6" s="5">
        <v>0</v>
      </c>
      <c r="H6" s="5">
        <v>2640</v>
      </c>
      <c r="I6" s="5">
        <v>3</v>
      </c>
      <c r="J6" s="5">
        <v>0</v>
      </c>
      <c r="K6" s="5">
        <v>264</v>
      </c>
      <c r="L6" s="5"/>
      <c r="M6" s="5"/>
      <c r="N6" s="5"/>
      <c r="O6" s="5">
        <f t="shared" si="0"/>
        <v>40</v>
      </c>
      <c r="P6" s="5">
        <f t="shared" si="1"/>
        <v>0</v>
      </c>
      <c r="Q6" s="5">
        <f t="shared" si="2"/>
        <v>3520</v>
      </c>
    </row>
    <row r="7" spans="1:17">
      <c r="A7" s="5"/>
      <c r="B7" s="5">
        <v>100</v>
      </c>
      <c r="C7" s="5">
        <v>337</v>
      </c>
      <c r="D7" s="5">
        <v>1</v>
      </c>
      <c r="E7" s="5">
        <v>33700</v>
      </c>
      <c r="F7" s="5">
        <v>15</v>
      </c>
      <c r="G7" s="5">
        <v>0</v>
      </c>
      <c r="H7" s="5">
        <v>1500</v>
      </c>
      <c r="I7" s="5">
        <v>86</v>
      </c>
      <c r="J7" s="5">
        <v>1</v>
      </c>
      <c r="K7" s="5">
        <v>8600</v>
      </c>
      <c r="L7" s="5"/>
      <c r="M7" s="5"/>
      <c r="N7" s="5"/>
      <c r="O7" s="5">
        <f t="shared" si="0"/>
        <v>266</v>
      </c>
      <c r="P7" s="5">
        <f t="shared" si="1"/>
        <v>0</v>
      </c>
      <c r="Q7" s="5">
        <f t="shared" si="2"/>
        <v>26600</v>
      </c>
    </row>
    <row r="8" spans="1:17">
      <c r="A8" s="5"/>
      <c r="B8" s="5" t="s">
        <v>19</v>
      </c>
      <c r="C8" s="5">
        <f t="shared" ref="C8:K8" si="3">SUM(C5:C7)</f>
        <v>350</v>
      </c>
      <c r="D8" s="5">
        <f t="shared" si="3"/>
        <v>1</v>
      </c>
      <c r="E8" s="5">
        <f t="shared" si="3"/>
        <v>34844</v>
      </c>
      <c r="F8" s="5">
        <f t="shared" si="3"/>
        <v>135</v>
      </c>
      <c r="G8" s="5">
        <f t="shared" si="3"/>
        <v>0</v>
      </c>
      <c r="H8" s="5">
        <f t="shared" si="3"/>
        <v>11610</v>
      </c>
      <c r="I8" s="5">
        <f t="shared" si="3"/>
        <v>97</v>
      </c>
      <c r="J8" s="5">
        <f t="shared" si="3"/>
        <v>1</v>
      </c>
      <c r="K8" s="5">
        <f t="shared" si="3"/>
        <v>9528</v>
      </c>
      <c r="L8" s="5"/>
      <c r="M8" s="5"/>
      <c r="N8" s="5"/>
      <c r="O8" s="5">
        <f t="shared" ref="O8:Q8" si="4">SUM(O5:O7)</f>
        <v>388</v>
      </c>
      <c r="P8" s="5">
        <f t="shared" si="4"/>
        <v>0</v>
      </c>
      <c r="Q8" s="5">
        <f t="shared" si="4"/>
        <v>36926</v>
      </c>
    </row>
    <row r="9" hidden="1" spans="1:17">
      <c r="A9" s="54" t="s">
        <v>20</v>
      </c>
      <c r="B9" s="5">
        <v>100</v>
      </c>
      <c r="C9" s="5">
        <v>741</v>
      </c>
      <c r="D9" s="5">
        <v>0</v>
      </c>
      <c r="E9" s="5">
        <v>74100</v>
      </c>
      <c r="F9" s="5">
        <v>0</v>
      </c>
      <c r="G9" s="5">
        <v>0</v>
      </c>
      <c r="H9" s="5">
        <v>0</v>
      </c>
      <c r="I9" s="5">
        <v>124</v>
      </c>
      <c r="J9" s="5">
        <v>0</v>
      </c>
      <c r="K9" s="5">
        <v>12400</v>
      </c>
      <c r="L9" s="5"/>
      <c r="M9" s="5"/>
      <c r="N9" s="5"/>
      <c r="O9" s="5">
        <f t="shared" ref="O9:O13" si="5">C9+F9-I9</f>
        <v>617</v>
      </c>
      <c r="P9" s="5">
        <f t="shared" ref="P9:P13" si="6">D9+G9-J9</f>
        <v>0</v>
      </c>
      <c r="Q9" s="82"/>
    </row>
    <row r="10" hidden="1" spans="1:17">
      <c r="A10" s="60"/>
      <c r="B10" s="5" t="s">
        <v>19</v>
      </c>
      <c r="C10" s="5">
        <f t="shared" ref="C10:K10" si="7">SUM(C9:C9)</f>
        <v>741</v>
      </c>
      <c r="D10" s="5">
        <f t="shared" si="7"/>
        <v>0</v>
      </c>
      <c r="E10" s="5">
        <f t="shared" si="7"/>
        <v>74100</v>
      </c>
      <c r="F10" s="5">
        <f t="shared" si="7"/>
        <v>0</v>
      </c>
      <c r="G10" s="5">
        <f t="shared" si="7"/>
        <v>0</v>
      </c>
      <c r="H10" s="5">
        <f t="shared" si="7"/>
        <v>0</v>
      </c>
      <c r="I10" s="5">
        <f t="shared" si="7"/>
        <v>124</v>
      </c>
      <c r="J10" s="5">
        <f t="shared" si="7"/>
        <v>0</v>
      </c>
      <c r="K10" s="5">
        <f t="shared" si="7"/>
        <v>12400</v>
      </c>
      <c r="L10" s="5"/>
      <c r="M10" s="5"/>
      <c r="N10" s="5"/>
      <c r="O10" s="5">
        <f>SUM(O9:O9)</f>
        <v>617</v>
      </c>
      <c r="P10" s="5">
        <f>SUM(P9:P9)</f>
        <v>0</v>
      </c>
      <c r="Q10" s="82"/>
    </row>
    <row r="11" spans="1:17">
      <c r="A11" s="5" t="s">
        <v>21</v>
      </c>
      <c r="B11" s="5">
        <v>100</v>
      </c>
      <c r="C11" s="5">
        <v>1555</v>
      </c>
      <c r="D11" s="5">
        <v>22</v>
      </c>
      <c r="E11" s="5">
        <f t="shared" ref="E11:E13" si="8">C11*B11</f>
        <v>155500</v>
      </c>
      <c r="F11" s="5">
        <v>223</v>
      </c>
      <c r="G11" s="5">
        <v>18</v>
      </c>
      <c r="H11" s="5">
        <f t="shared" ref="H11:H13" si="9">F11*B11</f>
        <v>22300</v>
      </c>
      <c r="I11" s="5">
        <v>242</v>
      </c>
      <c r="J11" s="5">
        <v>19</v>
      </c>
      <c r="K11" s="5">
        <f t="shared" ref="K11:K13" si="10">I11*B11</f>
        <v>24200</v>
      </c>
      <c r="L11" s="5"/>
      <c r="M11" s="5"/>
      <c r="N11" s="5"/>
      <c r="O11" s="5">
        <f t="shared" si="5"/>
        <v>1536</v>
      </c>
      <c r="P11" s="5">
        <f t="shared" si="6"/>
        <v>21</v>
      </c>
      <c r="Q11" s="5">
        <f t="shared" ref="Q11:Q13" si="11">E11+H11-K11</f>
        <v>153600</v>
      </c>
    </row>
    <row r="12" spans="1:17">
      <c r="A12" s="5"/>
      <c r="B12" s="5">
        <v>180</v>
      </c>
      <c r="C12" s="5">
        <v>2</v>
      </c>
      <c r="D12" s="5">
        <v>0</v>
      </c>
      <c r="E12" s="5">
        <f t="shared" si="8"/>
        <v>360</v>
      </c>
      <c r="F12" s="5">
        <v>20</v>
      </c>
      <c r="G12" s="5">
        <v>0</v>
      </c>
      <c r="H12" s="5">
        <f t="shared" si="9"/>
        <v>3600</v>
      </c>
      <c r="I12" s="5">
        <v>4</v>
      </c>
      <c r="J12" s="5">
        <v>0</v>
      </c>
      <c r="K12" s="5">
        <f t="shared" si="10"/>
        <v>720</v>
      </c>
      <c r="L12" s="5"/>
      <c r="M12" s="5"/>
      <c r="N12" s="5"/>
      <c r="O12" s="5">
        <f t="shared" si="5"/>
        <v>18</v>
      </c>
      <c r="P12" s="5">
        <f t="shared" si="6"/>
        <v>0</v>
      </c>
      <c r="Q12" s="5">
        <f t="shared" si="11"/>
        <v>3240</v>
      </c>
    </row>
    <row r="13" spans="1:17">
      <c r="A13" s="5"/>
      <c r="B13" s="5">
        <v>240</v>
      </c>
      <c r="C13" s="5">
        <v>1</v>
      </c>
      <c r="D13" s="5">
        <v>0</v>
      </c>
      <c r="E13" s="5">
        <f t="shared" si="8"/>
        <v>240</v>
      </c>
      <c r="F13" s="5">
        <v>0</v>
      </c>
      <c r="G13" s="5">
        <v>0</v>
      </c>
      <c r="H13" s="5">
        <f t="shared" si="9"/>
        <v>0</v>
      </c>
      <c r="I13" s="5">
        <v>1</v>
      </c>
      <c r="J13" s="5">
        <v>0</v>
      </c>
      <c r="K13" s="5">
        <f t="shared" si="10"/>
        <v>240</v>
      </c>
      <c r="L13" s="5"/>
      <c r="M13" s="5"/>
      <c r="N13" s="5"/>
      <c r="O13" s="5">
        <f t="shared" si="5"/>
        <v>0</v>
      </c>
      <c r="P13" s="5">
        <f t="shared" si="6"/>
        <v>0</v>
      </c>
      <c r="Q13" s="5">
        <f t="shared" si="11"/>
        <v>0</v>
      </c>
    </row>
    <row r="14" spans="1:17">
      <c r="A14" s="5"/>
      <c r="B14" s="5" t="s">
        <v>19</v>
      </c>
      <c r="C14" s="5">
        <f t="shared" ref="C14:K14" si="12">SUM(C11:C13)</f>
        <v>1558</v>
      </c>
      <c r="D14" s="5">
        <f t="shared" si="12"/>
        <v>22</v>
      </c>
      <c r="E14" s="5">
        <f t="shared" si="12"/>
        <v>156100</v>
      </c>
      <c r="F14" s="5">
        <f t="shared" si="12"/>
        <v>243</v>
      </c>
      <c r="G14" s="5">
        <f t="shared" si="12"/>
        <v>18</v>
      </c>
      <c r="H14" s="5">
        <f t="shared" si="12"/>
        <v>25900</v>
      </c>
      <c r="I14" s="5">
        <f t="shared" si="12"/>
        <v>247</v>
      </c>
      <c r="J14" s="5">
        <f t="shared" si="12"/>
        <v>19</v>
      </c>
      <c r="K14" s="5">
        <f t="shared" si="12"/>
        <v>25160</v>
      </c>
      <c r="L14" s="5"/>
      <c r="M14" s="5"/>
      <c r="N14" s="5"/>
      <c r="O14" s="5">
        <f t="shared" ref="O14:Q14" si="13">SUM(O11:O13)</f>
        <v>1554</v>
      </c>
      <c r="P14" s="5">
        <f t="shared" si="13"/>
        <v>21</v>
      </c>
      <c r="Q14" s="5">
        <f t="shared" si="13"/>
        <v>156840</v>
      </c>
    </row>
    <row r="16" spans="1:2">
      <c r="A16" t="s">
        <v>95</v>
      </c>
      <c r="B16" t="s">
        <v>96</v>
      </c>
    </row>
    <row r="17" spans="2:2">
      <c r="B17" t="s">
        <v>97</v>
      </c>
    </row>
    <row r="19" ht="17" customHeight="1" spans="1:1">
      <c r="A19" t="s">
        <v>98</v>
      </c>
    </row>
    <row r="20" s="10" customFormat="1" ht="28" customHeight="1" spans="1:12">
      <c r="A20" s="49" t="s">
        <v>8</v>
      </c>
      <c r="B20" s="49" t="s">
        <v>9</v>
      </c>
      <c r="C20" s="49" t="s">
        <v>99</v>
      </c>
      <c r="D20" s="49" t="s">
        <v>100</v>
      </c>
      <c r="E20" s="49" t="s">
        <v>101</v>
      </c>
      <c r="F20" s="49" t="s">
        <v>102</v>
      </c>
      <c r="G20" s="49" t="s">
        <v>103</v>
      </c>
      <c r="H20" s="49" t="s">
        <v>104</v>
      </c>
      <c r="I20" s="81"/>
      <c r="J20" s="81"/>
      <c r="K20" s="81"/>
      <c r="L20" s="81"/>
    </row>
    <row r="21" spans="1:12">
      <c r="A21" s="5" t="s">
        <v>18</v>
      </c>
      <c r="B21" s="5">
        <v>83</v>
      </c>
      <c r="C21" s="5">
        <v>0</v>
      </c>
      <c r="D21" s="5">
        <v>90</v>
      </c>
      <c r="E21" s="5">
        <v>0</v>
      </c>
      <c r="F21" s="5">
        <v>8</v>
      </c>
      <c r="G21" s="5">
        <v>0</v>
      </c>
      <c r="H21" s="5">
        <f>C21+D21+E21-F21-G21</f>
        <v>82</v>
      </c>
      <c r="I21" s="66"/>
      <c r="J21" s="66"/>
      <c r="K21" s="66"/>
      <c r="L21" s="66"/>
    </row>
    <row r="22" spans="1:12">
      <c r="A22" s="5"/>
      <c r="B22" s="5">
        <v>88</v>
      </c>
      <c r="C22" s="5">
        <v>13</v>
      </c>
      <c r="D22" s="5">
        <v>30</v>
      </c>
      <c r="E22" s="5">
        <v>0</v>
      </c>
      <c r="F22" s="5">
        <v>3</v>
      </c>
      <c r="G22" s="5">
        <v>0</v>
      </c>
      <c r="H22" s="5">
        <f>C22+D22+E22-F22-G22</f>
        <v>40</v>
      </c>
      <c r="I22" s="66"/>
      <c r="J22" s="66"/>
      <c r="K22" s="66"/>
      <c r="L22" s="66"/>
    </row>
    <row r="23" spans="1:12">
      <c r="A23" s="5"/>
      <c r="B23" s="5">
        <v>100</v>
      </c>
      <c r="C23" s="5">
        <v>337</v>
      </c>
      <c r="D23" s="5">
        <v>15</v>
      </c>
      <c r="E23" s="5">
        <v>0</v>
      </c>
      <c r="F23" s="5">
        <v>86</v>
      </c>
      <c r="G23" s="5">
        <v>0</v>
      </c>
      <c r="H23" s="5">
        <f>C23+D23+E23-F23-G23</f>
        <v>266</v>
      </c>
      <c r="I23" s="66"/>
      <c r="J23" s="66"/>
      <c r="K23" s="66"/>
      <c r="L23" s="66"/>
    </row>
    <row r="24" spans="1:12">
      <c r="A24" s="5"/>
      <c r="B24" s="5" t="s">
        <v>19</v>
      </c>
      <c r="C24" s="5">
        <f>SUM(C21:C23)</f>
        <v>350</v>
      </c>
      <c r="D24" s="5">
        <f>SUM(D21:D23)</f>
        <v>135</v>
      </c>
      <c r="E24" s="5">
        <f>SUM(E21:E23)</f>
        <v>0</v>
      </c>
      <c r="F24" s="5">
        <f>SUM(F21:F23)</f>
        <v>97</v>
      </c>
      <c r="G24" s="5">
        <v>0</v>
      </c>
      <c r="H24" s="5">
        <f>C24+D24+E24-F24-G24</f>
        <v>388</v>
      </c>
      <c r="I24" s="66"/>
      <c r="J24" s="66"/>
      <c r="K24" s="66"/>
      <c r="L24" s="66"/>
    </row>
    <row r="26" spans="1:1">
      <c r="A26" t="s">
        <v>105</v>
      </c>
    </row>
  </sheetData>
  <mergeCells count="11">
    <mergeCell ref="C3:E3"/>
    <mergeCell ref="F3:H3"/>
    <mergeCell ref="I3:K3"/>
    <mergeCell ref="L3:N3"/>
    <mergeCell ref="O3:Q3"/>
    <mergeCell ref="A3:A4"/>
    <mergeCell ref="A5:A8"/>
    <mergeCell ref="A9:A10"/>
    <mergeCell ref="A11:A14"/>
    <mergeCell ref="A21:A24"/>
    <mergeCell ref="B3:B4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1"/>
  <sheetViews>
    <sheetView workbookViewId="0">
      <selection activeCell="T15" sqref="T15:V21"/>
    </sheetView>
  </sheetViews>
  <sheetFormatPr defaultColWidth="9" defaultRowHeight="13.5"/>
  <cols>
    <col min="1" max="2" width="7.125" customWidth="1"/>
    <col min="9" max="9" width="9.375"/>
    <col min="15" max="15" width="16.375" customWidth="1"/>
    <col min="16" max="16" width="8.625" customWidth="1"/>
    <col min="17" max="17" width="13.25" customWidth="1"/>
    <col min="18" max="18" width="10.75" customWidth="1"/>
    <col min="19" max="19" width="10" customWidth="1"/>
    <col min="20" max="20" width="10.875" customWidth="1"/>
  </cols>
  <sheetData>
    <row r="1" ht="22.5" spans="1:1">
      <c r="A1" s="80" t="s">
        <v>106</v>
      </c>
    </row>
    <row r="7" spans="15:21">
      <c r="O7" s="9"/>
      <c r="P7" s="5" t="s">
        <v>107</v>
      </c>
      <c r="Q7" s="5" t="s">
        <v>108</v>
      </c>
      <c r="R7" s="5" t="s">
        <v>109</v>
      </c>
      <c r="S7" s="5" t="s">
        <v>110</v>
      </c>
      <c r="T7" s="5" t="s">
        <v>111</v>
      </c>
      <c r="U7" s="9"/>
    </row>
    <row r="8" spans="15:21">
      <c r="O8" s="9" t="s">
        <v>112</v>
      </c>
      <c r="P8" s="12">
        <v>43133</v>
      </c>
      <c r="Q8" s="5" t="s">
        <v>113</v>
      </c>
      <c r="R8" s="5" t="s">
        <v>114</v>
      </c>
      <c r="S8" s="5">
        <v>500</v>
      </c>
      <c r="T8" s="5"/>
      <c r="U8" s="9"/>
    </row>
    <row r="9" spans="15:21">
      <c r="O9" s="9"/>
      <c r="P9" s="12">
        <v>43133</v>
      </c>
      <c r="Q9" s="5" t="s">
        <v>115</v>
      </c>
      <c r="R9" s="5" t="s">
        <v>114</v>
      </c>
      <c r="S9" s="5"/>
      <c r="T9" s="5">
        <v>50</v>
      </c>
      <c r="U9" s="9"/>
    </row>
    <row r="10" spans="1:21">
      <c r="A10" t="s">
        <v>116</v>
      </c>
      <c r="O10" s="9"/>
      <c r="P10" s="12">
        <v>43133</v>
      </c>
      <c r="Q10" s="5" t="s">
        <v>117</v>
      </c>
      <c r="R10" s="5" t="s">
        <v>114</v>
      </c>
      <c r="S10" s="5"/>
      <c r="T10" s="5">
        <v>200</v>
      </c>
      <c r="U10" s="9"/>
    </row>
    <row r="11" spans="1:21">
      <c r="A11" t="s">
        <v>118</v>
      </c>
      <c r="O11" s="9"/>
      <c r="P11" s="12">
        <v>43133</v>
      </c>
      <c r="Q11" s="5" t="s">
        <v>119</v>
      </c>
      <c r="R11" s="5" t="s">
        <v>120</v>
      </c>
      <c r="S11" s="5">
        <v>1000</v>
      </c>
      <c r="T11" s="5"/>
      <c r="U11" s="9"/>
    </row>
    <row r="12" spans="1:21">
      <c r="A12" t="s">
        <v>121</v>
      </c>
      <c r="O12" s="9"/>
      <c r="P12" s="12"/>
      <c r="Q12" s="5" t="s">
        <v>19</v>
      </c>
      <c r="R12" s="5"/>
      <c r="S12" s="5">
        <f>SUM(S8:S11)</f>
        <v>1500</v>
      </c>
      <c r="T12" s="5">
        <f>SUM(T8:T11)</f>
        <v>250</v>
      </c>
      <c r="U12" s="9"/>
    </row>
    <row r="13" spans="1:21">
      <c r="A13" t="s">
        <v>122</v>
      </c>
      <c r="O13" s="9"/>
      <c r="P13" s="21"/>
      <c r="Q13" s="9"/>
      <c r="R13" s="9"/>
      <c r="S13" s="9"/>
      <c r="T13" s="9"/>
      <c r="U13" s="9"/>
    </row>
    <row r="14" spans="15:21">
      <c r="O14" s="9"/>
      <c r="P14" s="21"/>
      <c r="Q14" s="9"/>
      <c r="R14" s="9"/>
      <c r="S14" s="9"/>
      <c r="T14" s="9"/>
      <c r="U14" s="9"/>
    </row>
    <row r="15" spans="1:22">
      <c r="A15" t="s">
        <v>123</v>
      </c>
      <c r="O15" s="9"/>
      <c r="P15" s="5" t="s">
        <v>107</v>
      </c>
      <c r="Q15" s="5" t="s">
        <v>109</v>
      </c>
      <c r="R15" s="5" t="s">
        <v>124</v>
      </c>
      <c r="S15" s="5"/>
      <c r="T15" s="5" t="s">
        <v>125</v>
      </c>
      <c r="U15" s="5"/>
      <c r="V15" s="5"/>
    </row>
    <row r="16" spans="1:22">
      <c r="A16" t="s">
        <v>126</v>
      </c>
      <c r="O16" s="9"/>
      <c r="P16" s="4"/>
      <c r="Q16" s="4"/>
      <c r="R16" s="5" t="s">
        <v>113</v>
      </c>
      <c r="S16" s="5" t="s">
        <v>127</v>
      </c>
      <c r="T16" s="4" t="s">
        <v>115</v>
      </c>
      <c r="U16" s="4" t="s">
        <v>117</v>
      </c>
      <c r="V16" s="5" t="s">
        <v>128</v>
      </c>
    </row>
    <row r="17" spans="1:22">
      <c r="A17" t="s">
        <v>129</v>
      </c>
      <c r="O17" s="9"/>
      <c r="P17" s="20">
        <v>43133</v>
      </c>
      <c r="Q17" s="5" t="s">
        <v>114</v>
      </c>
      <c r="R17" s="5">
        <v>500</v>
      </c>
      <c r="S17" s="5"/>
      <c r="T17" s="5">
        <v>50</v>
      </c>
      <c r="U17" s="5">
        <v>200</v>
      </c>
      <c r="V17" s="4"/>
    </row>
    <row r="18" spans="1:22">
      <c r="A18" t="s">
        <v>130</v>
      </c>
      <c r="O18" s="9"/>
      <c r="P18" s="20">
        <v>43133</v>
      </c>
      <c r="Q18" s="5" t="s">
        <v>120</v>
      </c>
      <c r="R18" s="4"/>
      <c r="S18" s="5">
        <v>1000</v>
      </c>
      <c r="T18" s="4"/>
      <c r="U18" s="4"/>
      <c r="V18" s="4"/>
    </row>
    <row r="19" spans="15:22">
      <c r="O19" s="9"/>
      <c r="P19" s="20">
        <v>43133</v>
      </c>
      <c r="Q19" s="5" t="s">
        <v>128</v>
      </c>
      <c r="R19" s="4"/>
      <c r="S19" s="5"/>
      <c r="T19" s="4"/>
      <c r="U19" s="4"/>
      <c r="V19" s="5">
        <v>500</v>
      </c>
    </row>
    <row r="20" spans="15:22">
      <c r="O20" s="9"/>
      <c r="P20" s="5"/>
      <c r="Q20" s="5" t="s">
        <v>19</v>
      </c>
      <c r="R20" s="5">
        <f>SUM(R17:R18)</f>
        <v>500</v>
      </c>
      <c r="S20" s="5">
        <f>SUM(S17:S18)</f>
        <v>1000</v>
      </c>
      <c r="T20" s="5">
        <f>SUM(T17:T18)</f>
        <v>50</v>
      </c>
      <c r="U20" s="5">
        <f>SUM(U17:U18)</f>
        <v>200</v>
      </c>
      <c r="V20" s="5">
        <f>SUM(V17:V19)</f>
        <v>500</v>
      </c>
    </row>
    <row r="21" spans="1:22">
      <c r="A21" t="s">
        <v>131</v>
      </c>
      <c r="O21" s="9"/>
      <c r="P21" s="5"/>
      <c r="Q21" s="5" t="s">
        <v>132</v>
      </c>
      <c r="R21" s="5">
        <f>SUM(R17:S18)</f>
        <v>1500</v>
      </c>
      <c r="S21" s="5"/>
      <c r="T21" s="41">
        <f>SUM(T17:V20)</f>
        <v>1500</v>
      </c>
      <c r="U21" s="52"/>
      <c r="V21" s="40"/>
    </row>
    <row r="22" spans="1:21">
      <c r="A22" t="s">
        <v>133</v>
      </c>
      <c r="O22" s="9"/>
      <c r="P22" s="9"/>
      <c r="Q22" s="9"/>
      <c r="R22" s="9"/>
      <c r="S22" s="9"/>
      <c r="T22" s="9"/>
      <c r="U22" s="9"/>
    </row>
    <row r="23" spans="1:21">
      <c r="A23" t="s">
        <v>134</v>
      </c>
      <c r="O23" s="9"/>
      <c r="P23" s="9"/>
      <c r="Q23" s="9"/>
      <c r="R23" s="9"/>
      <c r="S23" s="9"/>
      <c r="T23" s="9"/>
      <c r="U23" s="9"/>
    </row>
    <row r="24" spans="1:21">
      <c r="A24" t="s">
        <v>130</v>
      </c>
      <c r="O24" s="9"/>
      <c r="P24" s="9"/>
      <c r="Q24" s="9"/>
      <c r="R24" s="9"/>
      <c r="S24" s="9"/>
      <c r="T24" s="9"/>
      <c r="U24" s="9"/>
    </row>
    <row r="25" spans="15:21">
      <c r="O25" s="9"/>
      <c r="P25" s="9"/>
      <c r="Q25" s="9"/>
      <c r="R25" s="9"/>
      <c r="S25" s="9"/>
      <c r="T25" s="9"/>
      <c r="U25" s="9"/>
    </row>
    <row r="26" spans="1:21">
      <c r="A26" t="s">
        <v>135</v>
      </c>
      <c r="O26" s="9"/>
      <c r="P26" s="9"/>
      <c r="Q26" s="9"/>
      <c r="R26" s="9"/>
      <c r="S26" s="9"/>
      <c r="T26" s="9"/>
      <c r="U26" s="9"/>
    </row>
    <row r="27" spans="1:21">
      <c r="A27" t="s">
        <v>136</v>
      </c>
      <c r="O27" s="9"/>
      <c r="P27" s="9"/>
      <c r="Q27" s="9"/>
      <c r="R27" s="9"/>
      <c r="S27" s="9"/>
      <c r="T27" s="9"/>
      <c r="U27" s="9"/>
    </row>
    <row r="28" spans="1:21">
      <c r="A28" t="s">
        <v>137</v>
      </c>
      <c r="O28" s="9"/>
      <c r="P28" s="9"/>
      <c r="Q28" s="9"/>
      <c r="R28" s="9"/>
      <c r="S28" s="9"/>
      <c r="T28" s="9"/>
      <c r="U28" s="9"/>
    </row>
    <row r="29" customFormat="1" spans="1:21">
      <c r="A29" t="s">
        <v>130</v>
      </c>
      <c r="O29" s="9"/>
      <c r="P29" s="9"/>
      <c r="Q29" s="9"/>
      <c r="R29" s="9"/>
      <c r="S29" s="9"/>
      <c r="T29" s="9"/>
      <c r="U29" s="9"/>
    </row>
    <row r="30" spans="15:21">
      <c r="O30" s="9"/>
      <c r="P30" s="9"/>
      <c r="Q30" s="9"/>
      <c r="R30" s="9"/>
      <c r="S30" s="9"/>
      <c r="T30" s="9"/>
      <c r="U30" s="9"/>
    </row>
    <row r="31" ht="29" customHeight="1" spans="1:21">
      <c r="A31" s="1" t="s">
        <v>138</v>
      </c>
      <c r="O31" s="9"/>
      <c r="P31" s="9"/>
      <c r="Q31" s="9"/>
      <c r="R31" s="9"/>
      <c r="S31" s="9"/>
      <c r="T31" s="9"/>
      <c r="U31" s="9"/>
    </row>
    <row r="32" spans="1:21">
      <c r="A32" t="s">
        <v>139</v>
      </c>
      <c r="O32" s="9"/>
      <c r="P32" s="9"/>
      <c r="Q32" s="9"/>
      <c r="R32" s="9"/>
      <c r="S32" s="9"/>
      <c r="T32" s="9"/>
      <c r="U32" s="9"/>
    </row>
    <row r="48" spans="1:1">
      <c r="A48" t="s">
        <v>140</v>
      </c>
    </row>
    <row r="49" spans="1:1">
      <c r="A49" t="s">
        <v>141</v>
      </c>
    </row>
    <row r="50" spans="1:1">
      <c r="A50" t="s">
        <v>142</v>
      </c>
    </row>
    <row r="51" spans="1:1">
      <c r="A51" t="s">
        <v>143</v>
      </c>
    </row>
  </sheetData>
  <mergeCells count="6">
    <mergeCell ref="R15:S15"/>
    <mergeCell ref="T15:V15"/>
    <mergeCell ref="R21:S21"/>
    <mergeCell ref="T21:V21"/>
    <mergeCell ref="P15:P16"/>
    <mergeCell ref="Q15:Q16"/>
  </mergeCells>
  <pageMargins left="0.75" right="0.75" top="1" bottom="1" header="0.511805555555556" footer="0.511805555555556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E31" sqref="E31"/>
    </sheetView>
  </sheetViews>
  <sheetFormatPr defaultColWidth="9" defaultRowHeight="13.5" outlineLevelRow="4" outlineLevelCol="5"/>
  <cols>
    <col min="1" max="1" width="18.5" customWidth="1"/>
    <col min="2" max="2" width="35.25" customWidth="1"/>
    <col min="3" max="3" width="15" customWidth="1"/>
    <col min="4" max="4" width="12.75" customWidth="1"/>
    <col min="5" max="5" width="13.375" customWidth="1"/>
    <col min="6" max="6" width="15.875" customWidth="1"/>
  </cols>
  <sheetData>
    <row r="1" ht="25" customHeight="1" spans="1:3">
      <c r="A1" t="s">
        <v>144</v>
      </c>
      <c r="C1" t="s">
        <v>145</v>
      </c>
    </row>
    <row r="2" spans="1:6">
      <c r="A2" s="4" t="s">
        <v>146</v>
      </c>
      <c r="B2" s="4" t="s">
        <v>147</v>
      </c>
      <c r="C2" s="4" t="s">
        <v>148</v>
      </c>
      <c r="D2" s="4" t="s">
        <v>117</v>
      </c>
      <c r="E2" s="4" t="s">
        <v>149</v>
      </c>
      <c r="F2" s="4" t="s">
        <v>150</v>
      </c>
    </row>
    <row r="3" ht="70" customHeight="1" spans="1:6">
      <c r="A3" s="6">
        <v>43136.3541666667</v>
      </c>
      <c r="B3" s="7" t="s">
        <v>151</v>
      </c>
      <c r="C3" s="8">
        <v>400</v>
      </c>
      <c r="D3" s="8">
        <v>200</v>
      </c>
      <c r="E3" s="8">
        <v>40</v>
      </c>
      <c r="F3" s="8">
        <f>C3-D3-E3</f>
        <v>160</v>
      </c>
    </row>
    <row r="4" ht="21" customHeight="1" spans="3:6">
      <c r="C4" s="9" t="s">
        <v>152</v>
      </c>
      <c r="D4" s="9" t="s">
        <v>152</v>
      </c>
      <c r="E4" s="9" t="s">
        <v>152</v>
      </c>
      <c r="F4" s="9" t="s">
        <v>152</v>
      </c>
    </row>
    <row r="5" ht="45" customHeight="1" spans="3:6">
      <c r="C5" s="10" t="s">
        <v>153</v>
      </c>
      <c r="D5" s="10" t="s">
        <v>154</v>
      </c>
      <c r="E5" s="10" t="s">
        <v>155</v>
      </c>
      <c r="F5" s="10" t="s">
        <v>156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3"/>
  <sheetViews>
    <sheetView workbookViewId="0">
      <selection activeCell="H17" sqref="H17"/>
    </sheetView>
  </sheetViews>
  <sheetFormatPr defaultColWidth="9" defaultRowHeight="13.5"/>
  <cols>
    <col min="1" max="1" width="10.5" customWidth="1"/>
    <col min="2" max="2" width="14.25" customWidth="1"/>
    <col min="3" max="3" width="12.25" customWidth="1"/>
    <col min="4" max="4" width="12.625" customWidth="1"/>
    <col min="6" max="6" width="11.25" customWidth="1"/>
    <col min="7" max="7" width="9.375"/>
    <col min="8" max="8" width="32.375" customWidth="1"/>
    <col min="9" max="9" width="10.875" customWidth="1"/>
    <col min="10" max="10" width="11.375" customWidth="1"/>
    <col min="11" max="11" width="14.5" customWidth="1"/>
    <col min="12" max="12" width="13.875" customWidth="1"/>
    <col min="13" max="13" width="10.125" customWidth="1"/>
    <col min="14" max="14" width="11" customWidth="1"/>
    <col min="15" max="15" width="13.125" customWidth="1"/>
    <col min="16" max="16" width="15.75" customWidth="1"/>
    <col min="17" max="17" width="16.625" customWidth="1"/>
    <col min="18" max="18" width="10.375" customWidth="1"/>
  </cols>
  <sheetData>
    <row r="1" ht="34" customHeight="1" spans="1:1">
      <c r="A1" s="1" t="s">
        <v>157</v>
      </c>
    </row>
    <row r="2" ht="34" customHeight="1" spans="1:1">
      <c r="A2" s="3" t="s">
        <v>158</v>
      </c>
    </row>
    <row r="3" ht="21" customHeight="1" spans="1:7">
      <c r="A3" s="4" t="s">
        <v>159</v>
      </c>
      <c r="B3" s="5" t="s">
        <v>125</v>
      </c>
      <c r="C3" s="5" t="s">
        <v>124</v>
      </c>
      <c r="D3" s="5" t="s">
        <v>160</v>
      </c>
      <c r="E3" s="5" t="s">
        <v>161</v>
      </c>
      <c r="G3" t="s">
        <v>162</v>
      </c>
    </row>
    <row r="4" ht="21" customHeight="1" spans="1:11">
      <c r="A4" s="20">
        <v>43101</v>
      </c>
      <c r="B4" s="4"/>
      <c r="C4" s="4"/>
      <c r="D4" s="4"/>
      <c r="E4" s="5" t="s">
        <v>163</v>
      </c>
      <c r="F4" s="9"/>
      <c r="G4" s="5" t="s">
        <v>107</v>
      </c>
      <c r="H4" s="5" t="s">
        <v>109</v>
      </c>
      <c r="I4" s="5" t="s">
        <v>124</v>
      </c>
      <c r="J4" s="5"/>
      <c r="K4" s="5" t="s">
        <v>125</v>
      </c>
    </row>
    <row r="5" ht="21" customHeight="1" spans="1:11">
      <c r="A5" s="20">
        <v>43102</v>
      </c>
      <c r="B5" s="4"/>
      <c r="C5" s="4"/>
      <c r="D5" s="4"/>
      <c r="E5" s="5" t="s">
        <v>163</v>
      </c>
      <c r="F5" t="s">
        <v>164</v>
      </c>
      <c r="G5" s="4"/>
      <c r="H5" s="4"/>
      <c r="I5" s="5" t="s">
        <v>113</v>
      </c>
      <c r="J5" s="5" t="s">
        <v>165</v>
      </c>
      <c r="K5" s="5" t="s">
        <v>128</v>
      </c>
    </row>
    <row r="6" ht="24" customHeight="1" spans="1:20">
      <c r="A6" s="20">
        <v>43103</v>
      </c>
      <c r="B6" s="4"/>
      <c r="C6" s="4"/>
      <c r="D6" s="4"/>
      <c r="E6" s="5" t="s">
        <v>163</v>
      </c>
      <c r="G6" s="14">
        <v>43101</v>
      </c>
      <c r="H6" s="72" t="s">
        <v>166</v>
      </c>
      <c r="I6" s="54" t="s">
        <v>167</v>
      </c>
      <c r="J6" s="54"/>
      <c r="K6" s="54"/>
      <c r="L6" s="11"/>
      <c r="M6" s="11"/>
      <c r="N6" s="11"/>
      <c r="O6" s="11"/>
      <c r="P6" s="11"/>
      <c r="Q6" s="11"/>
      <c r="R6" s="11"/>
      <c r="S6" s="11"/>
      <c r="T6" s="11"/>
    </row>
    <row r="7" ht="21" customHeight="1" spans="1:20">
      <c r="A7" s="20">
        <v>43104</v>
      </c>
      <c r="B7" s="4"/>
      <c r="C7" s="4"/>
      <c r="D7" s="4"/>
      <c r="E7" s="5" t="s">
        <v>163</v>
      </c>
      <c r="G7" s="16"/>
      <c r="H7" s="73"/>
      <c r="I7" s="58"/>
      <c r="J7" s="58"/>
      <c r="K7" s="58"/>
      <c r="L7" s="11"/>
      <c r="M7" s="79"/>
      <c r="N7" s="55"/>
      <c r="O7" s="56"/>
      <c r="P7" s="56"/>
      <c r="Q7" s="56"/>
      <c r="R7" s="56"/>
      <c r="S7" s="56"/>
      <c r="T7" s="11"/>
    </row>
    <row r="8" ht="24" customHeight="1" spans="1:11">
      <c r="A8" s="12" t="s">
        <v>168</v>
      </c>
      <c r="B8" s="4"/>
      <c r="C8" s="4"/>
      <c r="D8" s="4"/>
      <c r="E8" s="5" t="s">
        <v>163</v>
      </c>
      <c r="G8" s="18"/>
      <c r="H8" s="74"/>
      <c r="I8" s="60"/>
      <c r="J8" s="60"/>
      <c r="K8" s="60"/>
    </row>
    <row r="9" ht="28" customHeight="1" spans="1:11">
      <c r="A9" s="12" t="s">
        <v>168</v>
      </c>
      <c r="B9" s="4"/>
      <c r="C9" s="4"/>
      <c r="D9" s="4"/>
      <c r="E9" s="5" t="s">
        <v>163</v>
      </c>
      <c r="G9" s="20">
        <v>43101</v>
      </c>
      <c r="H9" s="4" t="s">
        <v>169</v>
      </c>
      <c r="I9" s="4"/>
      <c r="J9" s="4" t="s">
        <v>170</v>
      </c>
      <c r="K9" s="4"/>
    </row>
    <row r="10" ht="31" customHeight="1" spans="1:11">
      <c r="A10" s="12">
        <v>43131</v>
      </c>
      <c r="B10" s="4"/>
      <c r="C10" s="4"/>
      <c r="D10" s="4"/>
      <c r="E10" s="5" t="s">
        <v>163</v>
      </c>
      <c r="G10" s="20">
        <v>43101</v>
      </c>
      <c r="H10" s="4" t="s">
        <v>128</v>
      </c>
      <c r="I10" s="4"/>
      <c r="J10" s="4"/>
      <c r="K10" s="61" t="s">
        <v>171</v>
      </c>
    </row>
    <row r="11" ht="27" customHeight="1" spans="1:11">
      <c r="A11" s="12" t="s">
        <v>132</v>
      </c>
      <c r="B11" s="5" t="s">
        <v>172</v>
      </c>
      <c r="C11" s="5" t="s">
        <v>173</v>
      </c>
      <c r="D11" s="5" t="s">
        <v>174</v>
      </c>
      <c r="E11" s="5" t="s">
        <v>174</v>
      </c>
      <c r="G11" s="5"/>
      <c r="H11" s="5" t="s">
        <v>19</v>
      </c>
      <c r="I11" s="5">
        <f>SUM(I6:I7)</f>
        <v>0</v>
      </c>
      <c r="J11" s="5">
        <f>SUM(J6:J7)</f>
        <v>0</v>
      </c>
      <c r="K11" s="5">
        <f>SUM(K6:K8)</f>
        <v>0</v>
      </c>
    </row>
    <row r="12" ht="23" customHeight="1" spans="2:11">
      <c r="B12" s="9" t="s">
        <v>152</v>
      </c>
      <c r="C12" s="9" t="s">
        <v>152</v>
      </c>
      <c r="D12" s="9" t="s">
        <v>152</v>
      </c>
      <c r="G12" s="5"/>
      <c r="H12" s="5" t="s">
        <v>132</v>
      </c>
      <c r="I12" s="5">
        <f>SUM(I6:J7)</f>
        <v>0</v>
      </c>
      <c r="J12" s="5"/>
      <c r="K12" s="5"/>
    </row>
    <row r="13" ht="27" spans="2:4">
      <c r="B13" s="9" t="s">
        <v>175</v>
      </c>
      <c r="C13" s="10" t="s">
        <v>176</v>
      </c>
      <c r="D13" s="26" t="s">
        <v>177</v>
      </c>
    </row>
    <row r="14" ht="19" customHeight="1" spans="2:4">
      <c r="B14" s="9"/>
      <c r="C14" s="10"/>
      <c r="D14" s="26" t="s">
        <v>178</v>
      </c>
    </row>
    <row r="15" ht="20.25" spans="1:4">
      <c r="A15" s="3" t="s">
        <v>179</v>
      </c>
      <c r="D15" s="26" t="s">
        <v>180</v>
      </c>
    </row>
    <row r="16" ht="21" spans="1:1">
      <c r="A16" s="3"/>
    </row>
    <row r="17" ht="20.25" spans="1:11">
      <c r="A17" s="76"/>
      <c r="B17" s="30"/>
      <c r="C17" s="30"/>
      <c r="D17" s="30"/>
      <c r="E17" s="30"/>
      <c r="F17" s="30"/>
      <c r="G17" s="30"/>
      <c r="H17" s="30"/>
      <c r="I17" s="30"/>
      <c r="J17" s="30"/>
      <c r="K17" s="63"/>
    </row>
    <row r="18" spans="1:11">
      <c r="A18" s="31" t="s">
        <v>181</v>
      </c>
      <c r="B18" s="77">
        <v>43101</v>
      </c>
      <c r="C18" s="78"/>
      <c r="D18" s="11"/>
      <c r="E18" s="11"/>
      <c r="F18" s="11"/>
      <c r="G18" s="11"/>
      <c r="H18" s="11"/>
      <c r="I18" s="11"/>
      <c r="J18" s="11"/>
      <c r="K18" s="64"/>
    </row>
    <row r="19" spans="1:11">
      <c r="A19" s="37"/>
      <c r="B19" s="9"/>
      <c r="C19" s="32"/>
      <c r="K19" s="64"/>
    </row>
    <row r="20" ht="22.5" spans="1:11">
      <c r="A20" s="33" t="s">
        <v>182</v>
      </c>
      <c r="K20" s="64"/>
    </row>
    <row r="21" spans="1:11">
      <c r="A21" s="34"/>
      <c r="B21" s="35"/>
      <c r="C21" s="36"/>
      <c r="D21" s="35"/>
      <c r="E21" s="35"/>
      <c r="F21" s="35"/>
      <c r="K21" s="64"/>
    </row>
    <row r="22" spans="1:11">
      <c r="A22" s="37" t="s">
        <v>71</v>
      </c>
      <c r="B22" s="35"/>
      <c r="C22" s="36" t="s">
        <v>72</v>
      </c>
      <c r="D22" s="35"/>
      <c r="E22" s="35" t="s">
        <v>73</v>
      </c>
      <c r="F22" s="35"/>
      <c r="G22" t="s">
        <v>74</v>
      </c>
      <c r="I22" t="s">
        <v>75</v>
      </c>
      <c r="K22" s="64"/>
    </row>
    <row r="23" spans="1:11">
      <c r="A23" s="38" t="s">
        <v>76</v>
      </c>
      <c r="B23" s="39" t="s">
        <v>183</v>
      </c>
      <c r="C23" s="40"/>
      <c r="D23" s="41"/>
      <c r="E23" s="52"/>
      <c r="F23" s="52"/>
      <c r="G23" s="52"/>
      <c r="H23" s="52"/>
      <c r="I23" s="52"/>
      <c r="J23" s="52"/>
      <c r="K23" s="75"/>
    </row>
    <row r="24" spans="1:18">
      <c r="A24" s="38"/>
      <c r="B24" s="39" t="s">
        <v>184</v>
      </c>
      <c r="C24" s="40"/>
      <c r="D24" s="41" t="s">
        <v>185</v>
      </c>
      <c r="E24" s="52"/>
      <c r="F24" s="52"/>
      <c r="G24" s="52"/>
      <c r="H24" s="52"/>
      <c r="I24" s="52"/>
      <c r="J24" s="52"/>
      <c r="K24" s="75"/>
      <c r="L24" t="s">
        <v>186</v>
      </c>
      <c r="M24" s="4" t="s">
        <v>146</v>
      </c>
      <c r="N24" s="5" t="s">
        <v>187</v>
      </c>
      <c r="O24" s="4" t="s">
        <v>188</v>
      </c>
      <c r="P24" s="4" t="s">
        <v>189</v>
      </c>
      <c r="Q24" s="4" t="s">
        <v>190</v>
      </c>
      <c r="R24" s="4" t="s">
        <v>17</v>
      </c>
    </row>
    <row r="25" spans="1:18">
      <c r="A25" s="38"/>
      <c r="B25" s="39"/>
      <c r="C25" s="40"/>
      <c r="D25" s="41"/>
      <c r="E25" s="52"/>
      <c r="F25" s="52"/>
      <c r="G25" s="52"/>
      <c r="H25" s="52"/>
      <c r="I25" s="52"/>
      <c r="J25" s="52"/>
      <c r="K25" s="75"/>
      <c r="M25" s="4"/>
      <c r="N25" s="4"/>
      <c r="O25" s="4"/>
      <c r="P25" s="4"/>
      <c r="Q25" s="4" t="s">
        <v>191</v>
      </c>
      <c r="R25" s="4"/>
    </row>
    <row r="26" spans="1:18">
      <c r="A26" s="34"/>
      <c r="C26" s="9"/>
      <c r="D26" s="44"/>
      <c r="E26" s="44"/>
      <c r="F26" s="44"/>
      <c r="G26" s="44"/>
      <c r="H26" s="44"/>
      <c r="I26" s="44"/>
      <c r="J26" s="44"/>
      <c r="K26" s="68"/>
      <c r="M26" s="4"/>
      <c r="N26" s="4"/>
      <c r="O26" s="4"/>
      <c r="P26" s="4"/>
      <c r="Q26" s="4"/>
      <c r="R26" s="4"/>
    </row>
    <row r="27" spans="1:18">
      <c r="A27" s="34"/>
      <c r="K27" s="64"/>
      <c r="M27" s="4"/>
      <c r="N27" s="4"/>
      <c r="O27" s="4"/>
      <c r="P27" s="4"/>
      <c r="Q27" s="4"/>
      <c r="R27" s="4"/>
    </row>
    <row r="28" spans="1:11">
      <c r="A28" s="34" t="s">
        <v>87</v>
      </c>
      <c r="K28" s="64"/>
    </row>
    <row r="29" spans="1:11">
      <c r="A29" s="38" t="s">
        <v>88</v>
      </c>
      <c r="B29" s="4" t="s">
        <v>89</v>
      </c>
      <c r="C29" s="5" t="s">
        <v>90</v>
      </c>
      <c r="D29" s="5"/>
      <c r="E29" s="5" t="s">
        <v>91</v>
      </c>
      <c r="F29" s="5"/>
      <c r="G29" s="41" t="s">
        <v>92</v>
      </c>
      <c r="H29" s="40"/>
      <c r="I29" s="41" t="s">
        <v>93</v>
      </c>
      <c r="J29" s="52"/>
      <c r="K29" s="75"/>
    </row>
    <row r="30" spans="1:11">
      <c r="A30" s="38"/>
      <c r="B30" s="4"/>
      <c r="C30" s="5"/>
      <c r="D30" s="5"/>
      <c r="E30" s="5"/>
      <c r="F30" s="5"/>
      <c r="G30" s="41"/>
      <c r="H30" s="40"/>
      <c r="I30" s="41"/>
      <c r="J30" s="52"/>
      <c r="K30" s="75"/>
    </row>
    <row r="31" spans="1:11">
      <c r="A31" s="38"/>
      <c r="B31" s="4"/>
      <c r="C31" s="5"/>
      <c r="D31" s="5"/>
      <c r="E31" s="5"/>
      <c r="F31" s="5"/>
      <c r="G31" s="41"/>
      <c r="H31" s="40"/>
      <c r="I31" s="41"/>
      <c r="J31" s="52"/>
      <c r="K31" s="75"/>
    </row>
    <row r="32" spans="1:11">
      <c r="A32" s="34"/>
      <c r="K32" s="64"/>
    </row>
    <row r="33" ht="14.25" spans="1:11">
      <c r="A33" s="47"/>
      <c r="B33" s="48"/>
      <c r="C33" s="48"/>
      <c r="D33" s="48"/>
      <c r="E33" s="48"/>
      <c r="F33" s="48"/>
      <c r="G33" s="48"/>
      <c r="H33" s="48"/>
      <c r="I33" s="48"/>
      <c r="J33" s="48"/>
      <c r="K33" s="70"/>
    </row>
  </sheetData>
  <mergeCells count="27">
    <mergeCell ref="I4:J4"/>
    <mergeCell ref="I12:J12"/>
    <mergeCell ref="B23:C23"/>
    <mergeCell ref="D23:K23"/>
    <mergeCell ref="B24:C24"/>
    <mergeCell ref="D24:K24"/>
    <mergeCell ref="B25:C25"/>
    <mergeCell ref="D25:K25"/>
    <mergeCell ref="C29:D29"/>
    <mergeCell ref="E29:F29"/>
    <mergeCell ref="G29:H29"/>
    <mergeCell ref="I29:K29"/>
    <mergeCell ref="C30:D30"/>
    <mergeCell ref="E30:F30"/>
    <mergeCell ref="G30:H30"/>
    <mergeCell ref="I30:K30"/>
    <mergeCell ref="C31:D31"/>
    <mergeCell ref="E31:F31"/>
    <mergeCell ref="G31:H31"/>
    <mergeCell ref="I31:K31"/>
    <mergeCell ref="G4:G5"/>
    <mergeCell ref="G6:G8"/>
    <mergeCell ref="H4:H5"/>
    <mergeCell ref="H6:H8"/>
    <mergeCell ref="I6:I8"/>
    <mergeCell ref="J6:J8"/>
    <mergeCell ref="K6:K8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7"/>
  <sheetViews>
    <sheetView topLeftCell="A10" workbookViewId="0">
      <selection activeCell="A98" sqref="$A98:$XFD108"/>
    </sheetView>
  </sheetViews>
  <sheetFormatPr defaultColWidth="9" defaultRowHeight="13.5"/>
  <cols>
    <col min="1" max="1" width="14.375" customWidth="1"/>
    <col min="2" max="2" width="15.125" customWidth="1"/>
    <col min="3" max="3" width="14.25" customWidth="1"/>
    <col min="4" max="4" width="17" customWidth="1"/>
    <col min="5" max="5" width="9.5" customWidth="1"/>
    <col min="6" max="6" width="10.875" customWidth="1"/>
    <col min="7" max="7" width="12" customWidth="1"/>
    <col min="8" max="8" width="17.25" customWidth="1"/>
    <col min="9" max="9" width="14.5" customWidth="1"/>
    <col min="10" max="11" width="14.375" customWidth="1"/>
    <col min="12" max="12" width="12.125" customWidth="1"/>
    <col min="13" max="13" width="9.875" customWidth="1"/>
    <col min="14" max="14" width="10" customWidth="1"/>
    <col min="18" max="18" width="10.375" customWidth="1"/>
  </cols>
  <sheetData>
    <row r="1" ht="36" customHeight="1" spans="1:4">
      <c r="A1" s="1" t="s">
        <v>192</v>
      </c>
      <c r="B1" s="2"/>
      <c r="C1" s="2"/>
      <c r="D1" s="2"/>
    </row>
    <row r="2" ht="36" customHeight="1" spans="1:4">
      <c r="A2" s="3" t="s">
        <v>193</v>
      </c>
      <c r="B2" s="2"/>
      <c r="C2" s="2"/>
      <c r="D2" s="2"/>
    </row>
    <row r="3" ht="29" customHeight="1" spans="1:1">
      <c r="A3" t="s">
        <v>194</v>
      </c>
    </row>
    <row r="4" ht="36" customHeight="1" spans="1:7">
      <c r="A4" s="4" t="s">
        <v>146</v>
      </c>
      <c r="B4" s="5" t="s">
        <v>147</v>
      </c>
      <c r="C4" s="5"/>
      <c r="D4" s="4" t="s">
        <v>148</v>
      </c>
      <c r="E4" s="4" t="s">
        <v>117</v>
      </c>
      <c r="F4" s="4" t="s">
        <v>149</v>
      </c>
      <c r="G4" s="4" t="s">
        <v>150</v>
      </c>
    </row>
    <row r="5" ht="81" customHeight="1" spans="1:7">
      <c r="A5" s="6">
        <v>43136.3541666667</v>
      </c>
      <c r="B5" s="7" t="s">
        <v>195</v>
      </c>
      <c r="C5" s="7"/>
      <c r="D5" s="8">
        <v>400</v>
      </c>
      <c r="E5" s="8">
        <v>200</v>
      </c>
      <c r="F5" s="8">
        <v>40</v>
      </c>
      <c r="G5" s="8">
        <f>D5-E5-F5</f>
        <v>160</v>
      </c>
    </row>
    <row r="6" ht="36" customHeight="1" spans="4:7">
      <c r="D6" s="9" t="s">
        <v>152</v>
      </c>
      <c r="E6" s="9" t="s">
        <v>152</v>
      </c>
      <c r="F6" s="9" t="s">
        <v>152</v>
      </c>
      <c r="G6" s="9" t="s">
        <v>152</v>
      </c>
    </row>
    <row r="7" ht="57" customHeight="1" spans="4:7">
      <c r="D7" s="10" t="s">
        <v>153</v>
      </c>
      <c r="E7" s="10" t="s">
        <v>154</v>
      </c>
      <c r="F7" s="10" t="s">
        <v>155</v>
      </c>
      <c r="G7" s="10" t="s">
        <v>156</v>
      </c>
    </row>
    <row r="8" ht="34" customHeight="1" spans="1:1">
      <c r="A8" s="3" t="s">
        <v>158</v>
      </c>
    </row>
    <row r="9" ht="21" customHeight="1" spans="1:7">
      <c r="A9" s="5" t="s">
        <v>159</v>
      </c>
      <c r="B9" s="5" t="s">
        <v>125</v>
      </c>
      <c r="C9" s="5" t="s">
        <v>124</v>
      </c>
      <c r="D9" s="5" t="s">
        <v>160</v>
      </c>
      <c r="E9" s="5" t="s">
        <v>161</v>
      </c>
      <c r="G9" t="s">
        <v>162</v>
      </c>
    </row>
    <row r="10" ht="21" customHeight="1" spans="1:14">
      <c r="A10" s="12">
        <v>43101</v>
      </c>
      <c r="B10" s="4"/>
      <c r="C10" s="4"/>
      <c r="D10" s="4"/>
      <c r="E10" s="5" t="s">
        <v>163</v>
      </c>
      <c r="F10" s="9"/>
      <c r="G10" s="5" t="s">
        <v>107</v>
      </c>
      <c r="H10" s="5" t="s">
        <v>109</v>
      </c>
      <c r="I10" s="5" t="s">
        <v>124</v>
      </c>
      <c r="J10" s="5"/>
      <c r="K10" s="5" t="s">
        <v>125</v>
      </c>
      <c r="L10" s="5"/>
      <c r="M10" s="5"/>
      <c r="N10" s="5"/>
    </row>
    <row r="11" ht="21" customHeight="1" spans="1:14">
      <c r="A11" s="12">
        <v>43102</v>
      </c>
      <c r="B11" s="4"/>
      <c r="C11" s="4"/>
      <c r="D11" s="4"/>
      <c r="E11" s="5" t="s">
        <v>163</v>
      </c>
      <c r="F11" t="s">
        <v>164</v>
      </c>
      <c r="G11" s="4"/>
      <c r="H11" s="4"/>
      <c r="I11" s="5" t="s">
        <v>148</v>
      </c>
      <c r="J11" s="5" t="s">
        <v>119</v>
      </c>
      <c r="K11" s="4" t="s">
        <v>115</v>
      </c>
      <c r="L11" s="4" t="s">
        <v>117</v>
      </c>
      <c r="M11" s="5" t="s">
        <v>16</v>
      </c>
      <c r="N11" s="5" t="s">
        <v>128</v>
      </c>
    </row>
    <row r="12" ht="24" customHeight="1" spans="1:21">
      <c r="A12" s="12">
        <v>43103</v>
      </c>
      <c r="B12" s="4"/>
      <c r="C12" s="4"/>
      <c r="D12" s="4"/>
      <c r="E12" s="5" t="s">
        <v>163</v>
      </c>
      <c r="G12" s="14">
        <v>43101</v>
      </c>
      <c r="H12" s="72" t="s">
        <v>166</v>
      </c>
      <c r="I12" s="53" t="s">
        <v>196</v>
      </c>
      <c r="J12" s="54"/>
      <c r="K12" s="53" t="s">
        <v>197</v>
      </c>
      <c r="L12" s="53" t="s">
        <v>198</v>
      </c>
      <c r="M12" s="54"/>
      <c r="N12" s="54"/>
      <c r="O12" s="11"/>
      <c r="P12" s="11"/>
      <c r="Q12" s="11"/>
      <c r="R12" s="11"/>
      <c r="S12" s="11"/>
      <c r="T12" s="11"/>
      <c r="U12" s="11"/>
    </row>
    <row r="13" ht="21" customHeight="1" spans="1:21">
      <c r="A13" s="12">
        <v>43104</v>
      </c>
      <c r="B13" s="4"/>
      <c r="C13" s="4"/>
      <c r="D13" s="4"/>
      <c r="E13" s="5" t="s">
        <v>163</v>
      </c>
      <c r="G13" s="16"/>
      <c r="H13" s="73"/>
      <c r="I13" s="57"/>
      <c r="J13" s="58"/>
      <c r="K13" s="57"/>
      <c r="L13" s="57"/>
      <c r="M13" s="58"/>
      <c r="N13" s="58"/>
      <c r="O13" s="55"/>
      <c r="P13" s="56"/>
      <c r="Q13" s="56"/>
      <c r="R13" s="56"/>
      <c r="S13" s="56"/>
      <c r="T13" s="56"/>
      <c r="U13" s="11"/>
    </row>
    <row r="14" ht="24" customHeight="1" spans="1:14">
      <c r="A14" s="12" t="s">
        <v>168</v>
      </c>
      <c r="B14" s="4"/>
      <c r="C14" s="4"/>
      <c r="D14" s="4"/>
      <c r="E14" s="5" t="s">
        <v>163</v>
      </c>
      <c r="G14" s="18"/>
      <c r="H14" s="74"/>
      <c r="I14" s="59"/>
      <c r="J14" s="60"/>
      <c r="K14" s="59"/>
      <c r="L14" s="59"/>
      <c r="M14" s="60"/>
      <c r="N14" s="60"/>
    </row>
    <row r="15" ht="33" customHeight="1" spans="1:14">
      <c r="A15" s="12" t="s">
        <v>168</v>
      </c>
      <c r="B15" s="4"/>
      <c r="C15" s="4"/>
      <c r="D15" s="4"/>
      <c r="E15" s="5" t="s">
        <v>163</v>
      </c>
      <c r="G15" s="20">
        <v>43101</v>
      </c>
      <c r="H15" s="4" t="s">
        <v>199</v>
      </c>
      <c r="I15" s="4"/>
      <c r="J15" s="61" t="s">
        <v>200</v>
      </c>
      <c r="K15" s="5"/>
      <c r="L15" s="5"/>
      <c r="M15" s="5"/>
      <c r="N15" s="5"/>
    </row>
    <row r="16" ht="31" customHeight="1" spans="1:14">
      <c r="A16" s="12">
        <v>43131</v>
      </c>
      <c r="B16" s="4"/>
      <c r="C16" s="4"/>
      <c r="D16" s="4"/>
      <c r="E16" s="5" t="s">
        <v>163</v>
      </c>
      <c r="G16" s="20">
        <v>43101</v>
      </c>
      <c r="H16" s="4" t="s">
        <v>128</v>
      </c>
      <c r="I16" s="4"/>
      <c r="J16" s="4"/>
      <c r="K16" s="50"/>
      <c r="L16" s="50"/>
      <c r="M16" s="50"/>
      <c r="N16" s="50"/>
    </row>
    <row r="17" ht="27" customHeight="1" spans="1:14">
      <c r="A17" s="12" t="s">
        <v>132</v>
      </c>
      <c r="B17" s="5" t="s">
        <v>172</v>
      </c>
      <c r="C17" s="5" t="s">
        <v>173</v>
      </c>
      <c r="D17" s="5" t="s">
        <v>174</v>
      </c>
      <c r="E17" s="5" t="s">
        <v>174</v>
      </c>
      <c r="G17" s="5"/>
      <c r="H17" s="5" t="s">
        <v>19</v>
      </c>
      <c r="I17" s="5" t="s">
        <v>201</v>
      </c>
      <c r="J17" s="5" t="s">
        <v>202</v>
      </c>
      <c r="K17" s="5" t="s">
        <v>203</v>
      </c>
      <c r="L17" s="4" t="s">
        <v>204</v>
      </c>
      <c r="M17" s="4" t="s">
        <v>205</v>
      </c>
      <c r="N17" s="4" t="s">
        <v>206</v>
      </c>
    </row>
    <row r="18" ht="23" customHeight="1" spans="2:14">
      <c r="B18" s="9" t="s">
        <v>152</v>
      </c>
      <c r="C18" s="9" t="s">
        <v>152</v>
      </c>
      <c r="D18" s="9" t="s">
        <v>152</v>
      </c>
      <c r="G18" s="5"/>
      <c r="H18" s="5" t="s">
        <v>132</v>
      </c>
      <c r="I18" s="5" t="s">
        <v>207</v>
      </c>
      <c r="J18" s="5"/>
      <c r="K18" s="41" t="s">
        <v>208</v>
      </c>
      <c r="L18" s="52"/>
      <c r="M18" s="52"/>
      <c r="N18" s="40"/>
    </row>
    <row r="19" ht="47" customHeight="1" spans="2:4">
      <c r="B19" s="25" t="s">
        <v>209</v>
      </c>
      <c r="C19" s="10" t="s">
        <v>210</v>
      </c>
      <c r="D19" s="26" t="s">
        <v>177</v>
      </c>
    </row>
    <row r="20" ht="20" customHeight="1" spans="2:4">
      <c r="B20" s="25"/>
      <c r="C20" s="10"/>
      <c r="D20" s="26" t="s">
        <v>178</v>
      </c>
    </row>
    <row r="21" ht="19" customHeight="1" spans="2:4">
      <c r="B21" s="25"/>
      <c r="C21" s="10"/>
      <c r="D21" s="26" t="s">
        <v>180</v>
      </c>
    </row>
    <row r="22" ht="21" customHeight="1" spans="2:3">
      <c r="B22" s="25"/>
      <c r="C22" s="10"/>
    </row>
    <row r="23" ht="21" spans="1:1">
      <c r="A23" s="3" t="s">
        <v>179</v>
      </c>
    </row>
    <row r="24" customFormat="1" spans="1:11">
      <c r="A24" s="27"/>
      <c r="B24" s="28"/>
      <c r="C24" s="29"/>
      <c r="D24" s="30"/>
      <c r="E24" s="30"/>
      <c r="F24" s="30"/>
      <c r="G24" s="30"/>
      <c r="H24" s="30"/>
      <c r="I24" s="30"/>
      <c r="J24" s="30"/>
      <c r="K24" s="63"/>
    </row>
    <row r="25" customFormat="1" spans="1:11">
      <c r="A25" s="31" t="s">
        <v>211</v>
      </c>
      <c r="B25" s="9"/>
      <c r="C25" s="32"/>
      <c r="K25" s="64"/>
    </row>
    <row r="26" customFormat="1" ht="22.5" spans="1:11">
      <c r="A26" s="33" t="s">
        <v>212</v>
      </c>
      <c r="K26" s="64"/>
    </row>
    <row r="27" customFormat="1" spans="1:11">
      <c r="A27" s="34"/>
      <c r="B27" s="35"/>
      <c r="C27" s="36"/>
      <c r="D27" s="35"/>
      <c r="E27" s="35"/>
      <c r="F27" s="35"/>
      <c r="K27" s="64"/>
    </row>
    <row r="28" customFormat="1" spans="1:13">
      <c r="A28" s="37" t="s">
        <v>71</v>
      </c>
      <c r="B28" s="35"/>
      <c r="C28" s="36" t="s">
        <v>72</v>
      </c>
      <c r="D28" s="35"/>
      <c r="E28" s="35" t="s">
        <v>73</v>
      </c>
      <c r="F28" s="35"/>
      <c r="G28" t="s">
        <v>74</v>
      </c>
      <c r="I28" t="s">
        <v>75</v>
      </c>
      <c r="K28" s="64"/>
      <c r="M28" t="s">
        <v>213</v>
      </c>
    </row>
    <row r="29" spans="1:20">
      <c r="A29" s="38" t="s">
        <v>76</v>
      </c>
      <c r="B29" s="39" t="s">
        <v>214</v>
      </c>
      <c r="C29" s="40"/>
      <c r="D29" s="8"/>
      <c r="E29" s="8"/>
      <c r="F29" s="8"/>
      <c r="G29" s="8"/>
      <c r="H29" s="8"/>
      <c r="I29" s="8"/>
      <c r="J29" s="8"/>
      <c r="K29" s="65"/>
      <c r="M29" s="4" t="s">
        <v>146</v>
      </c>
      <c r="N29" s="5" t="s">
        <v>147</v>
      </c>
      <c r="O29" s="4" t="s">
        <v>148</v>
      </c>
      <c r="P29" s="4" t="s">
        <v>117</v>
      </c>
      <c r="Q29" s="4" t="s">
        <v>149</v>
      </c>
      <c r="R29" s="4" t="s">
        <v>150</v>
      </c>
      <c r="T29" s="13"/>
    </row>
    <row r="30" spans="1:20">
      <c r="A30" s="38"/>
      <c r="B30" s="41" t="s">
        <v>184</v>
      </c>
      <c r="C30" s="40"/>
      <c r="D30" s="41" t="s">
        <v>215</v>
      </c>
      <c r="E30" s="52"/>
      <c r="F30" s="52"/>
      <c r="G30" s="52"/>
      <c r="H30" s="52"/>
      <c r="I30" s="52"/>
      <c r="J30" s="52"/>
      <c r="K30" s="75"/>
      <c r="L30" t="s">
        <v>186</v>
      </c>
      <c r="M30" s="4"/>
      <c r="N30" s="4"/>
      <c r="O30" s="4"/>
      <c r="P30" s="4"/>
      <c r="Q30" s="4"/>
      <c r="R30" s="4"/>
      <c r="T30" s="13"/>
    </row>
    <row r="31" spans="1:20">
      <c r="A31" s="38"/>
      <c r="B31" s="41"/>
      <c r="C31" s="40"/>
      <c r="D31" s="42"/>
      <c r="E31" s="43"/>
      <c r="F31" s="43"/>
      <c r="G31" s="43"/>
      <c r="H31" s="43"/>
      <c r="I31" s="43"/>
      <c r="J31" s="43"/>
      <c r="K31" s="67"/>
      <c r="M31" s="4"/>
      <c r="N31" s="4"/>
      <c r="O31" s="4"/>
      <c r="P31" s="4"/>
      <c r="Q31" s="4"/>
      <c r="R31" s="4"/>
      <c r="T31" s="13"/>
    </row>
    <row r="32" spans="1:20">
      <c r="A32" s="34"/>
      <c r="C32" s="9"/>
      <c r="D32" s="44"/>
      <c r="E32" s="44"/>
      <c r="F32" s="44"/>
      <c r="G32" s="44"/>
      <c r="H32" s="44"/>
      <c r="I32" s="44"/>
      <c r="J32" s="44"/>
      <c r="K32" s="68"/>
      <c r="M32" s="4"/>
      <c r="N32" s="4"/>
      <c r="O32" s="4"/>
      <c r="P32" s="4"/>
      <c r="Q32" s="4"/>
      <c r="R32" s="4"/>
      <c r="T32" s="71"/>
    </row>
    <row r="33" customFormat="1" spans="1:11">
      <c r="A33" s="34" t="s">
        <v>84</v>
      </c>
      <c r="K33" s="64"/>
    </row>
    <row r="34" spans="1:20">
      <c r="A34" s="38" t="s">
        <v>85</v>
      </c>
      <c r="B34" s="4" t="s">
        <v>86</v>
      </c>
      <c r="C34" s="45" t="s">
        <v>216</v>
      </c>
      <c r="D34" s="46"/>
      <c r="E34" s="46"/>
      <c r="F34" s="46"/>
      <c r="G34" s="46"/>
      <c r="H34" s="46"/>
      <c r="I34" s="46"/>
      <c r="J34" s="46"/>
      <c r="K34" s="69"/>
      <c r="T34" s="13"/>
    </row>
    <row r="35" spans="1:20">
      <c r="A35" s="38"/>
      <c r="B35" s="4" t="s">
        <v>120</v>
      </c>
      <c r="C35" s="45" t="s">
        <v>217</v>
      </c>
      <c r="D35" s="46"/>
      <c r="E35" s="46"/>
      <c r="F35" s="46"/>
      <c r="G35" s="46"/>
      <c r="H35" s="46"/>
      <c r="I35" s="46"/>
      <c r="J35" s="46"/>
      <c r="K35" s="69"/>
      <c r="L35" t="s">
        <v>164</v>
      </c>
      <c r="M35" t="s">
        <v>218</v>
      </c>
      <c r="T35" s="13"/>
    </row>
    <row r="36" spans="1:20">
      <c r="A36" s="38"/>
      <c r="B36" s="4"/>
      <c r="C36" s="45"/>
      <c r="D36" s="46"/>
      <c r="E36" s="46"/>
      <c r="F36" s="46"/>
      <c r="G36" s="46"/>
      <c r="H36" s="46"/>
      <c r="I36" s="46"/>
      <c r="J36" s="46"/>
      <c r="K36" s="69"/>
      <c r="T36" s="13"/>
    </row>
    <row r="37" customFormat="1" spans="1:11">
      <c r="A37" s="34"/>
      <c r="K37" s="64"/>
    </row>
    <row r="38" customFormat="1" spans="1:11">
      <c r="A38" s="34"/>
      <c r="K38" s="64"/>
    </row>
    <row r="39" customFormat="1" ht="14.25" spans="1:11">
      <c r="A39" s="47"/>
      <c r="B39" s="48"/>
      <c r="C39" s="48"/>
      <c r="D39" s="48"/>
      <c r="E39" s="48"/>
      <c r="F39" s="48"/>
      <c r="G39" s="48"/>
      <c r="H39" s="48"/>
      <c r="I39" s="48"/>
      <c r="J39" s="48"/>
      <c r="K39" s="70"/>
    </row>
    <row r="41" ht="21" customHeight="1" spans="1:1">
      <c r="A41" s="3" t="s">
        <v>219</v>
      </c>
    </row>
    <row r="42" spans="1:1">
      <c r="A42" t="s">
        <v>220</v>
      </c>
    </row>
    <row r="43" ht="27" spans="1:8">
      <c r="A43" s="49" t="s">
        <v>221</v>
      </c>
      <c r="B43" s="49" t="s">
        <v>9</v>
      </c>
      <c r="C43" s="49" t="s">
        <v>99</v>
      </c>
      <c r="D43" s="49" t="s">
        <v>100</v>
      </c>
      <c r="E43" s="49" t="s">
        <v>101</v>
      </c>
      <c r="F43" s="49" t="s">
        <v>102</v>
      </c>
      <c r="G43" s="49" t="s">
        <v>103</v>
      </c>
      <c r="H43" s="49" t="s">
        <v>104</v>
      </c>
    </row>
    <row r="44" spans="1:8">
      <c r="A44" s="5" t="s">
        <v>222</v>
      </c>
      <c r="B44" s="5">
        <v>83</v>
      </c>
      <c r="C44" s="5">
        <v>0</v>
      </c>
      <c r="D44" s="5">
        <v>90</v>
      </c>
      <c r="E44" s="5">
        <v>0</v>
      </c>
      <c r="F44" s="5">
        <v>8</v>
      </c>
      <c r="G44" s="5">
        <v>0</v>
      </c>
      <c r="H44" s="5">
        <f t="shared" ref="H44:H47" si="0">C44+D44+E44-F44-G44</f>
        <v>82</v>
      </c>
    </row>
    <row r="45" spans="1:8">
      <c r="A45" s="5" t="s">
        <v>223</v>
      </c>
      <c r="B45" s="5">
        <v>88</v>
      </c>
      <c r="C45" s="5">
        <v>13</v>
      </c>
      <c r="D45" s="5">
        <v>30</v>
      </c>
      <c r="E45" s="5">
        <v>0</v>
      </c>
      <c r="F45" s="5">
        <v>3</v>
      </c>
      <c r="G45" s="5">
        <v>0</v>
      </c>
      <c r="H45" s="5">
        <f t="shared" si="0"/>
        <v>40</v>
      </c>
    </row>
    <row r="46" spans="1:8">
      <c r="A46" s="5" t="s">
        <v>224</v>
      </c>
      <c r="B46" s="5">
        <v>100</v>
      </c>
      <c r="C46" s="5">
        <v>337</v>
      </c>
      <c r="D46" s="5">
        <v>15</v>
      </c>
      <c r="E46" s="5">
        <v>0</v>
      </c>
      <c r="F46" s="5">
        <v>86</v>
      </c>
      <c r="G46" s="5">
        <v>0</v>
      </c>
      <c r="H46" s="5">
        <f t="shared" si="0"/>
        <v>266</v>
      </c>
    </row>
    <row r="47" spans="1:8">
      <c r="A47" s="50"/>
      <c r="B47" s="5" t="s">
        <v>19</v>
      </c>
      <c r="C47" s="5">
        <f t="shared" ref="C47:F47" si="1">SUM(C44:C46)</f>
        <v>350</v>
      </c>
      <c r="D47" s="5">
        <f t="shared" si="1"/>
        <v>135</v>
      </c>
      <c r="E47" s="5">
        <f t="shared" si="1"/>
        <v>0</v>
      </c>
      <c r="F47" s="5">
        <f t="shared" si="1"/>
        <v>97</v>
      </c>
      <c r="G47" s="5">
        <v>0</v>
      </c>
      <c r="H47" s="5">
        <f t="shared" si="0"/>
        <v>388</v>
      </c>
    </row>
    <row r="49" spans="1:1">
      <c r="A49" t="s">
        <v>105</v>
      </c>
    </row>
    <row r="51" ht="20.25" spans="1:1">
      <c r="A51" s="3" t="s">
        <v>225</v>
      </c>
    </row>
    <row r="52" spans="1:1">
      <c r="A52" t="s">
        <v>226</v>
      </c>
    </row>
    <row r="54" spans="1:3">
      <c r="A54" s="5" t="s">
        <v>227</v>
      </c>
      <c r="B54" s="4" t="s">
        <v>228</v>
      </c>
      <c r="C54" s="4" t="s">
        <v>229</v>
      </c>
    </row>
    <row r="55" spans="1:3">
      <c r="A55" s="5" t="s">
        <v>184</v>
      </c>
      <c r="B55" s="4"/>
      <c r="C55" s="4"/>
    </row>
    <row r="56" spans="1:3">
      <c r="A56" s="5" t="s">
        <v>230</v>
      </c>
      <c r="B56" s="4"/>
      <c r="C56" s="4"/>
    </row>
    <row r="57" spans="1:3">
      <c r="A57" s="5" t="s">
        <v>120</v>
      </c>
      <c r="B57" s="4"/>
      <c r="C57" s="4"/>
    </row>
    <row r="58" spans="1:3">
      <c r="A58" s="5" t="s">
        <v>231</v>
      </c>
      <c r="B58" s="4"/>
      <c r="C58" s="4"/>
    </row>
    <row r="59" spans="1:3">
      <c r="A59" s="5" t="s">
        <v>132</v>
      </c>
      <c r="B59" s="4"/>
      <c r="C59" s="4"/>
    </row>
    <row r="62" ht="22.5" spans="1:6">
      <c r="A62" s="3" t="s">
        <v>232</v>
      </c>
      <c r="F62" s="51" t="s">
        <v>233</v>
      </c>
    </row>
    <row r="63" spans="6:6">
      <c r="F63" t="s">
        <v>234</v>
      </c>
    </row>
    <row r="64" spans="1:2">
      <c r="A64" t="s">
        <v>235</v>
      </c>
      <c r="B64">
        <v>40</v>
      </c>
    </row>
    <row r="65" spans="1:2">
      <c r="A65" t="s">
        <v>236</v>
      </c>
      <c r="B65">
        <v>35</v>
      </c>
    </row>
    <row r="66" spans="1:2">
      <c r="A66" t="s">
        <v>237</v>
      </c>
      <c r="B66">
        <v>70</v>
      </c>
    </row>
    <row r="82" spans="1:1">
      <c r="A82" t="s">
        <v>238</v>
      </c>
    </row>
    <row r="84" spans="1:5">
      <c r="A84" t="s">
        <v>239</v>
      </c>
      <c r="B84" s="4" t="s">
        <v>107</v>
      </c>
      <c r="C84" s="4" t="s">
        <v>240</v>
      </c>
      <c r="D84" s="4" t="s">
        <v>241</v>
      </c>
      <c r="E84" s="4" t="s">
        <v>17</v>
      </c>
    </row>
    <row r="85" spans="2:5">
      <c r="B85" s="4"/>
      <c r="C85" s="4" t="s">
        <v>242</v>
      </c>
      <c r="D85" s="4" t="s">
        <v>243</v>
      </c>
      <c r="E85" s="4"/>
    </row>
    <row r="86" spans="1:1">
      <c r="A86" t="s">
        <v>244</v>
      </c>
    </row>
    <row r="87" spans="2:7">
      <c r="B87" s="5" t="s">
        <v>245</v>
      </c>
      <c r="C87" s="4" t="s">
        <v>113</v>
      </c>
      <c r="D87" s="4"/>
      <c r="E87" s="9" t="s">
        <v>246</v>
      </c>
      <c r="F87" s="10" t="s">
        <v>247</v>
      </c>
      <c r="G87" s="71"/>
    </row>
    <row r="88" spans="2:7">
      <c r="B88" s="5"/>
      <c r="C88" s="4" t="s">
        <v>127</v>
      </c>
      <c r="D88" s="4"/>
      <c r="E88" s="9"/>
      <c r="F88" s="71"/>
      <c r="G88" s="71"/>
    </row>
    <row r="89" spans="2:7">
      <c r="B89" s="5" t="s">
        <v>248</v>
      </c>
      <c r="C89" s="4" t="s">
        <v>117</v>
      </c>
      <c r="D89" s="4"/>
      <c r="E89" s="9" t="s">
        <v>246</v>
      </c>
      <c r="F89" s="71"/>
      <c r="G89" s="71"/>
    </row>
    <row r="90" spans="2:7">
      <c r="B90" s="5"/>
      <c r="C90" s="4" t="s">
        <v>16</v>
      </c>
      <c r="D90" s="4"/>
      <c r="E90" s="9"/>
      <c r="F90" s="71"/>
      <c r="G90" s="71"/>
    </row>
    <row r="91" spans="2:7">
      <c r="B91" s="5"/>
      <c r="C91" s="4" t="s">
        <v>115</v>
      </c>
      <c r="D91" s="4"/>
      <c r="E91" s="9"/>
      <c r="F91" s="71"/>
      <c r="G91" s="71"/>
    </row>
    <row r="92" spans="2:7">
      <c r="B92" s="5"/>
      <c r="C92" s="4" t="s">
        <v>242</v>
      </c>
      <c r="D92" s="4"/>
      <c r="E92" s="9" t="s">
        <v>246</v>
      </c>
      <c r="F92" s="9" t="s">
        <v>249</v>
      </c>
      <c r="G92" s="9"/>
    </row>
    <row r="93" ht="28" customHeight="1" spans="2:7">
      <c r="B93" s="5"/>
      <c r="C93" s="61" t="s">
        <v>250</v>
      </c>
      <c r="D93" s="4"/>
      <c r="E93" s="9"/>
      <c r="F93" s="9"/>
      <c r="G93" s="9"/>
    </row>
    <row r="94" spans="2:4">
      <c r="B94" s="5" t="s">
        <v>251</v>
      </c>
      <c r="C94" s="4"/>
      <c r="D94" s="4" t="s">
        <v>252</v>
      </c>
    </row>
    <row r="96" spans="1:1">
      <c r="A96" t="s">
        <v>253</v>
      </c>
    </row>
    <row r="98" spans="1:1">
      <c r="A98" t="s">
        <v>254</v>
      </c>
    </row>
    <row r="100" spans="1:3">
      <c r="A100" s="4" t="s">
        <v>255</v>
      </c>
      <c r="B100" s="4" t="s">
        <v>256</v>
      </c>
      <c r="C100" s="4" t="s">
        <v>257</v>
      </c>
    </row>
    <row r="101" spans="1:3">
      <c r="A101" s="4"/>
      <c r="B101" s="4"/>
      <c r="C101" s="4"/>
    </row>
    <row r="102" spans="1:3">
      <c r="A102" s="4"/>
      <c r="B102" s="4"/>
      <c r="C102" s="4"/>
    </row>
    <row r="103" spans="1:3">
      <c r="A103" s="4"/>
      <c r="B103" s="4"/>
      <c r="C103" s="4"/>
    </row>
    <row r="104" spans="1:3">
      <c r="A104" s="4"/>
      <c r="B104" s="4"/>
      <c r="C104" s="4"/>
    </row>
    <row r="105" spans="1:3">
      <c r="A105" s="4"/>
      <c r="B105" s="4"/>
      <c r="C105" s="4"/>
    </row>
    <row r="106" spans="1:3">
      <c r="A106" s="4"/>
      <c r="B106" s="4"/>
      <c r="C106" s="4"/>
    </row>
    <row r="107" spans="1:3">
      <c r="A107" s="4" t="s">
        <v>132</v>
      </c>
      <c r="B107" s="4"/>
      <c r="C107" s="4" t="s">
        <v>258</v>
      </c>
    </row>
  </sheetData>
  <mergeCells count="32">
    <mergeCell ref="B4:C4"/>
    <mergeCell ref="B5:C5"/>
    <mergeCell ref="I10:J10"/>
    <mergeCell ref="K10:N10"/>
    <mergeCell ref="I18:J18"/>
    <mergeCell ref="K18:N18"/>
    <mergeCell ref="B29:C29"/>
    <mergeCell ref="D29:K29"/>
    <mergeCell ref="B30:C30"/>
    <mergeCell ref="D30:K30"/>
    <mergeCell ref="B31:C31"/>
    <mergeCell ref="D31:K31"/>
    <mergeCell ref="C34:K34"/>
    <mergeCell ref="C35:K35"/>
    <mergeCell ref="C36:K36"/>
    <mergeCell ref="B87:B88"/>
    <mergeCell ref="B89:B93"/>
    <mergeCell ref="E87:E88"/>
    <mergeCell ref="E89:E91"/>
    <mergeCell ref="E92:E93"/>
    <mergeCell ref="G10:G11"/>
    <mergeCell ref="G12:G14"/>
    <mergeCell ref="H10:H11"/>
    <mergeCell ref="H12:H14"/>
    <mergeCell ref="I12:I14"/>
    <mergeCell ref="J12:J14"/>
    <mergeCell ref="K12:K14"/>
    <mergeCell ref="L12:L14"/>
    <mergeCell ref="M12:M14"/>
    <mergeCell ref="N12:N14"/>
    <mergeCell ref="F92:G93"/>
    <mergeCell ref="F87:G91"/>
  </mergeCells>
  <pageMargins left="0.75" right="0.75" top="1" bottom="1" header="0.511805555555556" footer="0.511805555555556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7"/>
  <sheetViews>
    <sheetView tabSelected="1" topLeftCell="A13" workbookViewId="0">
      <selection activeCell="M37" sqref="M37"/>
    </sheetView>
  </sheetViews>
  <sheetFormatPr defaultColWidth="9" defaultRowHeight="13.5"/>
  <cols>
    <col min="1" max="1" width="14.375" customWidth="1"/>
    <col min="2" max="2" width="15.125" customWidth="1"/>
    <col min="3" max="3" width="14.25" customWidth="1"/>
    <col min="4" max="4" width="17" customWidth="1"/>
    <col min="5" max="5" width="11.375" customWidth="1"/>
    <col min="6" max="6" width="10.875" customWidth="1"/>
    <col min="7" max="7" width="12" customWidth="1"/>
    <col min="8" max="8" width="17.25" customWidth="1"/>
    <col min="9" max="9" width="14.5" customWidth="1"/>
    <col min="10" max="11" width="14.375" customWidth="1"/>
    <col min="12" max="12" width="12.125" customWidth="1"/>
    <col min="13" max="13" width="9.875" customWidth="1"/>
    <col min="14" max="14" width="10" customWidth="1"/>
    <col min="18" max="18" width="10.375" customWidth="1"/>
  </cols>
  <sheetData>
    <row r="1" customFormat="1" ht="36" customHeight="1" spans="1:4">
      <c r="A1" s="1" t="s">
        <v>259</v>
      </c>
      <c r="B1" s="2"/>
      <c r="C1" s="2"/>
      <c r="D1" s="2"/>
    </row>
    <row r="2" customFormat="1" ht="36" customHeight="1" spans="1:4">
      <c r="A2" s="3" t="s">
        <v>193</v>
      </c>
      <c r="B2" s="2"/>
      <c r="C2" s="2"/>
      <c r="D2" s="2"/>
    </row>
    <row r="3" customFormat="1" ht="29" customHeight="1" spans="1:1">
      <c r="A3" t="s">
        <v>194</v>
      </c>
    </row>
    <row r="4" customFormat="1" ht="36" customHeight="1" spans="1:6">
      <c r="A4" s="4" t="s">
        <v>146</v>
      </c>
      <c r="B4" s="5" t="s">
        <v>147</v>
      </c>
      <c r="C4" s="5"/>
      <c r="D4" s="4" t="s">
        <v>148</v>
      </c>
      <c r="E4" s="4" t="s">
        <v>117</v>
      </c>
      <c r="F4" s="4" t="s">
        <v>150</v>
      </c>
    </row>
    <row r="5" customFormat="1" ht="81" customHeight="1" spans="1:6">
      <c r="A5" s="6">
        <v>43136.3541666667</v>
      </c>
      <c r="B5" s="7" t="s">
        <v>195</v>
      </c>
      <c r="C5" s="7"/>
      <c r="D5" s="8">
        <v>400</v>
      </c>
      <c r="E5" s="8">
        <v>200</v>
      </c>
      <c r="F5" s="8">
        <f>D5-E5</f>
        <v>200</v>
      </c>
    </row>
    <row r="6" customFormat="1" ht="36" customHeight="1" spans="4:6">
      <c r="D6" s="9" t="s">
        <v>152</v>
      </c>
      <c r="E6" s="9" t="s">
        <v>152</v>
      </c>
      <c r="F6" s="9" t="s">
        <v>152</v>
      </c>
    </row>
    <row r="7" customFormat="1" ht="57" customHeight="1" spans="4:6">
      <c r="D7" s="10" t="s">
        <v>153</v>
      </c>
      <c r="E7" s="10" t="s">
        <v>154</v>
      </c>
      <c r="F7" s="10" t="s">
        <v>260</v>
      </c>
    </row>
    <row r="8" customFormat="1" ht="34" customHeight="1" spans="1:1">
      <c r="A8" s="3" t="s">
        <v>158</v>
      </c>
    </row>
    <row r="9" customFormat="1" ht="21" customHeight="1" spans="1:14">
      <c r="A9" s="5" t="s">
        <v>159</v>
      </c>
      <c r="B9" s="5" t="s">
        <v>125</v>
      </c>
      <c r="C9" s="5" t="s">
        <v>124</v>
      </c>
      <c r="D9" s="5" t="s">
        <v>160</v>
      </c>
      <c r="E9" s="5" t="s">
        <v>161</v>
      </c>
      <c r="G9" s="11"/>
      <c r="H9" s="11"/>
      <c r="I9" s="11"/>
      <c r="J9" s="11"/>
      <c r="K9" s="11"/>
      <c r="L9" s="11"/>
      <c r="M9" s="11"/>
      <c r="N9" s="11"/>
    </row>
    <row r="10" customFormat="1" ht="21" customHeight="1" spans="1:14">
      <c r="A10" s="12">
        <v>43101</v>
      </c>
      <c r="B10" s="4"/>
      <c r="C10" s="4"/>
      <c r="D10" s="4"/>
      <c r="E10" s="5" t="s">
        <v>163</v>
      </c>
      <c r="F10" s="9"/>
      <c r="G10" s="13"/>
      <c r="H10" s="13"/>
      <c r="I10" s="13"/>
      <c r="J10" s="13"/>
      <c r="K10" s="13"/>
      <c r="L10" s="13"/>
      <c r="M10" s="13"/>
      <c r="N10" s="13"/>
    </row>
    <row r="11" customFormat="1" ht="21" customHeight="1" spans="1:13">
      <c r="A11" s="12">
        <v>43102</v>
      </c>
      <c r="B11" s="4"/>
      <c r="C11" s="4"/>
      <c r="D11" s="4"/>
      <c r="E11" s="5" t="s">
        <v>163</v>
      </c>
      <c r="F11" t="s">
        <v>164</v>
      </c>
      <c r="G11" s="5" t="s">
        <v>107</v>
      </c>
      <c r="H11" s="5" t="s">
        <v>109</v>
      </c>
      <c r="I11" s="5" t="s">
        <v>124</v>
      </c>
      <c r="J11" s="5"/>
      <c r="K11" s="41" t="s">
        <v>125</v>
      </c>
      <c r="L11" s="52"/>
      <c r="M11" s="40"/>
    </row>
    <row r="12" ht="24" customHeight="1" spans="1:21">
      <c r="A12" s="12">
        <v>43103</v>
      </c>
      <c r="B12" s="4"/>
      <c r="C12" s="4"/>
      <c r="D12" s="4"/>
      <c r="E12" s="5" t="s">
        <v>163</v>
      </c>
      <c r="G12" s="4"/>
      <c r="H12" s="4"/>
      <c r="I12" s="5" t="s">
        <v>261</v>
      </c>
      <c r="J12" s="5" t="s">
        <v>119</v>
      </c>
      <c r="K12" s="5" t="s">
        <v>115</v>
      </c>
      <c r="L12" s="5" t="s">
        <v>16</v>
      </c>
      <c r="M12" s="5" t="s">
        <v>128</v>
      </c>
      <c r="O12" s="11"/>
      <c r="P12" s="11"/>
      <c r="Q12" s="11"/>
      <c r="R12" s="11"/>
      <c r="S12" s="11"/>
      <c r="T12" s="11"/>
      <c r="U12" s="11"/>
    </row>
    <row r="13" ht="21" customHeight="1" spans="1:21">
      <c r="A13" s="12">
        <v>43104</v>
      </c>
      <c r="B13" s="4"/>
      <c r="C13" s="4"/>
      <c r="D13" s="4"/>
      <c r="E13" s="5" t="s">
        <v>163</v>
      </c>
      <c r="G13" s="14">
        <v>43101</v>
      </c>
      <c r="H13" s="15" t="s">
        <v>262</v>
      </c>
      <c r="I13" s="53" t="s">
        <v>263</v>
      </c>
      <c r="J13" s="54"/>
      <c r="K13" s="53"/>
      <c r="L13" s="54"/>
      <c r="M13" s="54"/>
      <c r="O13" s="55"/>
      <c r="P13" s="56"/>
      <c r="Q13" s="56"/>
      <c r="R13" s="56"/>
      <c r="S13" s="56"/>
      <c r="T13" s="56"/>
      <c r="U13" s="11"/>
    </row>
    <row r="14" customFormat="1" ht="19" customHeight="1" spans="1:13">
      <c r="A14" s="12" t="s">
        <v>168</v>
      </c>
      <c r="B14" s="4"/>
      <c r="C14" s="4"/>
      <c r="D14" s="4"/>
      <c r="E14" s="5" t="s">
        <v>163</v>
      </c>
      <c r="G14" s="16"/>
      <c r="H14" s="17"/>
      <c r="I14" s="57"/>
      <c r="J14" s="58"/>
      <c r="K14" s="57"/>
      <c r="L14" s="58"/>
      <c r="M14" s="58"/>
    </row>
    <row r="15" customFormat="1" ht="21" customHeight="1" spans="1:13">
      <c r="A15" s="12" t="s">
        <v>168</v>
      </c>
      <c r="B15" s="4"/>
      <c r="C15" s="4"/>
      <c r="D15" s="4"/>
      <c r="E15" s="5" t="s">
        <v>163</v>
      </c>
      <c r="G15" s="18"/>
      <c r="H15" s="19"/>
      <c r="I15" s="59"/>
      <c r="J15" s="60"/>
      <c r="K15" s="59"/>
      <c r="L15" s="60"/>
      <c r="M15" s="60"/>
    </row>
    <row r="16" customFormat="1" ht="28" customHeight="1" spans="1:13">
      <c r="A16" s="12">
        <v>43131</v>
      </c>
      <c r="B16" s="4"/>
      <c r="C16" s="4"/>
      <c r="D16" s="4"/>
      <c r="E16" s="5" t="s">
        <v>163</v>
      </c>
      <c r="G16" s="20">
        <v>43101</v>
      </c>
      <c r="H16" s="4" t="s">
        <v>199</v>
      </c>
      <c r="I16" s="4"/>
      <c r="J16" s="61" t="s">
        <v>200</v>
      </c>
      <c r="K16" s="5"/>
      <c r="L16" s="5"/>
      <c r="M16" s="5"/>
    </row>
    <row r="17" customFormat="1" ht="27" customHeight="1" spans="1:13">
      <c r="A17" s="12" t="s">
        <v>132</v>
      </c>
      <c r="B17" s="5" t="s">
        <v>172</v>
      </c>
      <c r="C17" s="5" t="s">
        <v>173</v>
      </c>
      <c r="D17" s="5" t="s">
        <v>174</v>
      </c>
      <c r="E17" s="5" t="s">
        <v>174</v>
      </c>
      <c r="G17" s="20">
        <v>43101</v>
      </c>
      <c r="H17" s="4" t="s">
        <v>128</v>
      </c>
      <c r="I17" s="4"/>
      <c r="J17" s="4"/>
      <c r="K17" s="50"/>
      <c r="L17" s="50"/>
      <c r="M17" s="61" t="s">
        <v>264</v>
      </c>
    </row>
    <row r="18" customFormat="1" ht="27" customHeight="1" spans="1:13">
      <c r="A18" s="21"/>
      <c r="B18" s="9"/>
      <c r="C18" s="9"/>
      <c r="D18" s="9"/>
      <c r="E18" s="9"/>
      <c r="G18" s="20">
        <v>43101</v>
      </c>
      <c r="H18" s="4" t="s">
        <v>115</v>
      </c>
      <c r="I18" s="4"/>
      <c r="J18" s="4"/>
      <c r="K18" s="62" t="s">
        <v>265</v>
      </c>
      <c r="L18" s="50"/>
      <c r="M18" s="50"/>
    </row>
    <row r="19" customFormat="1" ht="23" customHeight="1" spans="2:13">
      <c r="B19" s="9" t="s">
        <v>152</v>
      </c>
      <c r="C19" s="9" t="s">
        <v>152</v>
      </c>
      <c r="D19" s="9" t="s">
        <v>152</v>
      </c>
      <c r="G19" s="5"/>
      <c r="H19" s="5" t="s">
        <v>19</v>
      </c>
      <c r="I19" s="5" t="s">
        <v>201</v>
      </c>
      <c r="J19" s="5" t="s">
        <v>202</v>
      </c>
      <c r="K19" s="4" t="s">
        <v>204</v>
      </c>
      <c r="L19" s="4" t="s">
        <v>205</v>
      </c>
      <c r="M19" s="4" t="s">
        <v>206</v>
      </c>
    </row>
    <row r="20" customFormat="1" ht="47" customHeight="1" spans="2:13">
      <c r="B20" s="22" t="s">
        <v>266</v>
      </c>
      <c r="C20" s="23" t="s">
        <v>267</v>
      </c>
      <c r="D20" s="24" t="s">
        <v>177</v>
      </c>
      <c r="G20" s="5"/>
      <c r="H20" s="5" t="s">
        <v>132</v>
      </c>
      <c r="I20" s="5" t="s">
        <v>207</v>
      </c>
      <c r="J20" s="5"/>
      <c r="K20" s="52" t="s">
        <v>208</v>
      </c>
      <c r="L20" s="52"/>
      <c r="M20" s="40"/>
    </row>
    <row r="21" customFormat="1" ht="27" customHeight="1" spans="2:4">
      <c r="B21" s="25"/>
      <c r="C21" s="23"/>
      <c r="D21" s="26" t="s">
        <v>268</v>
      </c>
    </row>
    <row r="22" customFormat="1" ht="24" customHeight="1" spans="2:4">
      <c r="B22" s="25"/>
      <c r="C22" s="23"/>
      <c r="D22" s="26" t="s">
        <v>269</v>
      </c>
    </row>
    <row r="23" customFormat="1" ht="21" spans="1:1">
      <c r="A23" s="3" t="s">
        <v>179</v>
      </c>
    </row>
    <row r="24" customFormat="1" spans="1:11">
      <c r="A24" s="27"/>
      <c r="B24" s="28"/>
      <c r="C24" s="29"/>
      <c r="D24" s="30"/>
      <c r="E24" s="30"/>
      <c r="F24" s="30"/>
      <c r="G24" s="30"/>
      <c r="H24" s="30"/>
      <c r="I24" s="30"/>
      <c r="J24" s="30"/>
      <c r="K24" s="63"/>
    </row>
    <row r="25" customFormat="1" spans="1:11">
      <c r="A25" s="31" t="s">
        <v>211</v>
      </c>
      <c r="B25" s="9"/>
      <c r="C25" s="32"/>
      <c r="K25" s="64"/>
    </row>
    <row r="26" customFormat="1" ht="22.5" spans="1:11">
      <c r="A26" s="33" t="s">
        <v>270</v>
      </c>
      <c r="K26" s="64"/>
    </row>
    <row r="27" customFormat="1" spans="1:11">
      <c r="A27" s="34"/>
      <c r="B27" s="35"/>
      <c r="C27" s="36"/>
      <c r="D27" s="35"/>
      <c r="E27" s="35"/>
      <c r="F27" s="35"/>
      <c r="K27" s="64"/>
    </row>
    <row r="28" customFormat="1" spans="1:18">
      <c r="A28" s="37" t="s">
        <v>81</v>
      </c>
      <c r="B28" s="35"/>
      <c r="C28" s="36" t="s">
        <v>72</v>
      </c>
      <c r="D28" s="35"/>
      <c r="E28" s="35" t="s">
        <v>73</v>
      </c>
      <c r="F28" s="35"/>
      <c r="G28" t="s">
        <v>74</v>
      </c>
      <c r="I28" t="s">
        <v>75</v>
      </c>
      <c r="K28" s="64"/>
      <c r="M28" s="11"/>
      <c r="N28" s="11"/>
      <c r="O28" s="11"/>
      <c r="P28" s="11"/>
      <c r="Q28" s="11"/>
      <c r="R28" s="11"/>
    </row>
    <row r="29" spans="1:20">
      <c r="A29" s="38" t="s">
        <v>76</v>
      </c>
      <c r="B29" s="39" t="s">
        <v>214</v>
      </c>
      <c r="C29" s="40"/>
      <c r="D29" s="8"/>
      <c r="E29" s="8"/>
      <c r="F29" s="8"/>
      <c r="G29" s="8"/>
      <c r="H29" s="8"/>
      <c r="I29" s="8"/>
      <c r="J29" s="8"/>
      <c r="K29" s="65"/>
      <c r="M29" s="11"/>
      <c r="N29" s="66"/>
      <c r="O29" s="11"/>
      <c r="P29" s="11"/>
      <c r="Q29" s="11"/>
      <c r="R29" s="11"/>
      <c r="T29" s="13"/>
    </row>
    <row r="30" spans="1:20">
      <c r="A30" s="38"/>
      <c r="B30" s="41" t="s">
        <v>184</v>
      </c>
      <c r="C30" s="40"/>
      <c r="D30" s="42" t="s">
        <v>271</v>
      </c>
      <c r="E30" s="43"/>
      <c r="F30" s="43"/>
      <c r="G30" s="43"/>
      <c r="H30" s="43"/>
      <c r="I30" s="43"/>
      <c r="J30" s="43"/>
      <c r="K30" s="67"/>
      <c r="L30" t="s">
        <v>186</v>
      </c>
      <c r="M30" s="11" t="s">
        <v>272</v>
      </c>
      <c r="N30" s="11"/>
      <c r="O30" s="11"/>
      <c r="P30" s="11"/>
      <c r="Q30" s="11"/>
      <c r="R30" s="11"/>
      <c r="T30" s="13"/>
    </row>
    <row r="31" spans="1:20">
      <c r="A31" s="38"/>
      <c r="B31" s="41"/>
      <c r="C31" s="40"/>
      <c r="D31" s="42"/>
      <c r="E31" s="43"/>
      <c r="F31" s="43"/>
      <c r="G31" s="43"/>
      <c r="H31" s="43"/>
      <c r="I31" s="43"/>
      <c r="J31" s="43"/>
      <c r="K31" s="67"/>
      <c r="M31" s="11"/>
      <c r="N31" s="11"/>
      <c r="O31" s="11"/>
      <c r="P31" s="11"/>
      <c r="Q31" s="11"/>
      <c r="R31" s="11"/>
      <c r="T31" s="13"/>
    </row>
    <row r="32" spans="1:20">
      <c r="A32" s="34"/>
      <c r="C32" s="9"/>
      <c r="D32" s="44"/>
      <c r="E32" s="44"/>
      <c r="F32" s="44"/>
      <c r="G32" s="44"/>
      <c r="H32" s="44"/>
      <c r="I32" s="44"/>
      <c r="J32" s="44"/>
      <c r="K32" s="68"/>
      <c r="M32" s="11"/>
      <c r="N32" s="11"/>
      <c r="O32" s="11"/>
      <c r="P32" s="11"/>
      <c r="Q32" s="11"/>
      <c r="R32" s="11"/>
      <c r="T32" s="71"/>
    </row>
    <row r="33" customFormat="1" spans="1:18">
      <c r="A33" s="34" t="s">
        <v>84</v>
      </c>
      <c r="K33" s="64"/>
      <c r="M33" s="11"/>
      <c r="N33" s="11"/>
      <c r="O33" s="11"/>
      <c r="P33" s="11"/>
      <c r="Q33" s="11"/>
      <c r="R33" s="11"/>
    </row>
    <row r="34" spans="1:20">
      <c r="A34" s="38" t="s">
        <v>85</v>
      </c>
      <c r="B34" s="4" t="s">
        <v>86</v>
      </c>
      <c r="C34" s="45" t="s">
        <v>216</v>
      </c>
      <c r="D34" s="46"/>
      <c r="E34" s="46"/>
      <c r="F34" s="46"/>
      <c r="G34" s="46"/>
      <c r="H34" s="46"/>
      <c r="I34" s="46"/>
      <c r="J34" s="46"/>
      <c r="K34" s="69"/>
      <c r="T34" s="13"/>
    </row>
    <row r="35" spans="1:20">
      <c r="A35" s="38"/>
      <c r="B35" s="4" t="s">
        <v>120</v>
      </c>
      <c r="C35" s="45" t="s">
        <v>217</v>
      </c>
      <c r="D35" s="46"/>
      <c r="E35" s="46"/>
      <c r="F35" s="46"/>
      <c r="G35" s="46"/>
      <c r="H35" s="46"/>
      <c r="I35" s="46"/>
      <c r="J35" s="46"/>
      <c r="K35" s="69"/>
      <c r="L35" t="s">
        <v>164</v>
      </c>
      <c r="M35" t="s">
        <v>273</v>
      </c>
      <c r="T35" s="13"/>
    </row>
    <row r="36" spans="1:20">
      <c r="A36" s="38"/>
      <c r="B36" s="4"/>
      <c r="C36" s="45"/>
      <c r="D36" s="46"/>
      <c r="E36" s="46"/>
      <c r="F36" s="46"/>
      <c r="G36" s="46"/>
      <c r="H36" s="46"/>
      <c r="I36" s="46"/>
      <c r="J36" s="46"/>
      <c r="K36" s="69"/>
      <c r="T36" s="13"/>
    </row>
    <row r="37" customFormat="1" spans="1:11">
      <c r="A37" s="34"/>
      <c r="K37" s="64"/>
    </row>
    <row r="38" customFormat="1" spans="1:11">
      <c r="A38" s="34"/>
      <c r="K38" s="64"/>
    </row>
    <row r="39" customFormat="1" ht="14.25" spans="1:11">
      <c r="A39" s="47"/>
      <c r="B39" s="48"/>
      <c r="C39" s="48"/>
      <c r="D39" s="48"/>
      <c r="E39" s="48"/>
      <c r="F39" s="48"/>
      <c r="G39" s="48"/>
      <c r="H39" s="48"/>
      <c r="I39" s="48"/>
      <c r="J39" s="48"/>
      <c r="K39" s="70"/>
    </row>
    <row r="40" customFormat="1"/>
    <row r="41" customFormat="1" ht="21" customHeight="1" spans="1:1">
      <c r="A41" s="3" t="s">
        <v>219</v>
      </c>
    </row>
    <row r="42" customFormat="1" spans="1:1">
      <c r="A42" t="s">
        <v>220</v>
      </c>
    </row>
    <row r="43" customFormat="1" ht="27" spans="1:8">
      <c r="A43" s="49" t="s">
        <v>221</v>
      </c>
      <c r="B43" s="49" t="s">
        <v>9</v>
      </c>
      <c r="C43" s="49" t="s">
        <v>99</v>
      </c>
      <c r="D43" s="49" t="s">
        <v>100</v>
      </c>
      <c r="E43" s="49" t="s">
        <v>101</v>
      </c>
      <c r="F43" s="49" t="s">
        <v>102</v>
      </c>
      <c r="G43" s="49" t="s">
        <v>103</v>
      </c>
      <c r="H43" s="49" t="s">
        <v>104</v>
      </c>
    </row>
    <row r="44" customFormat="1" spans="1:8">
      <c r="A44" s="5" t="s">
        <v>222</v>
      </c>
      <c r="B44" s="5">
        <v>83</v>
      </c>
      <c r="C44" s="5">
        <v>0</v>
      </c>
      <c r="D44" s="5">
        <v>90</v>
      </c>
      <c r="E44" s="5">
        <v>0</v>
      </c>
      <c r="F44" s="5">
        <v>8</v>
      </c>
      <c r="G44" s="5">
        <v>0</v>
      </c>
      <c r="H44" s="5">
        <f t="shared" ref="H44:H47" si="0">C44+D44+E44-F44-G44</f>
        <v>82</v>
      </c>
    </row>
    <row r="45" customFormat="1" spans="1:8">
      <c r="A45" s="5" t="s">
        <v>223</v>
      </c>
      <c r="B45" s="5">
        <v>88</v>
      </c>
      <c r="C45" s="5">
        <v>13</v>
      </c>
      <c r="D45" s="5">
        <v>30</v>
      </c>
      <c r="E45" s="5">
        <v>0</v>
      </c>
      <c r="F45" s="5">
        <v>3</v>
      </c>
      <c r="G45" s="5">
        <v>0</v>
      </c>
      <c r="H45" s="5">
        <f t="shared" si="0"/>
        <v>40</v>
      </c>
    </row>
    <row r="46" customFormat="1" spans="1:8">
      <c r="A46" s="5" t="s">
        <v>224</v>
      </c>
      <c r="B46" s="5">
        <v>100</v>
      </c>
      <c r="C46" s="5">
        <v>337</v>
      </c>
      <c r="D46" s="5">
        <v>15</v>
      </c>
      <c r="E46" s="5">
        <v>0</v>
      </c>
      <c r="F46" s="5">
        <v>86</v>
      </c>
      <c r="G46" s="5">
        <v>0</v>
      </c>
      <c r="H46" s="5">
        <f t="shared" si="0"/>
        <v>266</v>
      </c>
    </row>
    <row r="47" customFormat="1" spans="1:8">
      <c r="A47" s="50"/>
      <c r="B47" s="5" t="s">
        <v>19</v>
      </c>
      <c r="C47" s="5">
        <f t="shared" ref="C47:F47" si="1">SUM(C44:C46)</f>
        <v>350</v>
      </c>
      <c r="D47" s="5">
        <f t="shared" si="1"/>
        <v>135</v>
      </c>
      <c r="E47" s="5">
        <f t="shared" si="1"/>
        <v>0</v>
      </c>
      <c r="F47" s="5">
        <f t="shared" si="1"/>
        <v>97</v>
      </c>
      <c r="G47" s="5">
        <v>0</v>
      </c>
      <c r="H47" s="5">
        <f t="shared" si="0"/>
        <v>388</v>
      </c>
    </row>
    <row r="48" customFormat="1"/>
    <row r="49" customFormat="1" spans="1:1">
      <c r="A49" t="s">
        <v>105</v>
      </c>
    </row>
    <row r="50" customFormat="1"/>
    <row r="51" customFormat="1" ht="20.25" spans="1:1">
      <c r="A51" s="3" t="s">
        <v>225</v>
      </c>
    </row>
    <row r="52" customFormat="1" spans="1:1">
      <c r="A52" t="s">
        <v>226</v>
      </c>
    </row>
    <row r="53" customFormat="1"/>
    <row r="54" customFormat="1" spans="1:3">
      <c r="A54" s="5" t="s">
        <v>227</v>
      </c>
      <c r="B54" s="4" t="s">
        <v>228</v>
      </c>
      <c r="C54" s="4" t="s">
        <v>229</v>
      </c>
    </row>
    <row r="55" customFormat="1" spans="1:3">
      <c r="A55" s="5" t="s">
        <v>184</v>
      </c>
      <c r="B55" s="4"/>
      <c r="C55" s="4"/>
    </row>
    <row r="56" customFormat="1" spans="1:3">
      <c r="A56" s="5" t="s">
        <v>230</v>
      </c>
      <c r="B56" s="4"/>
      <c r="C56" s="4"/>
    </row>
    <row r="57" customFormat="1" spans="1:3">
      <c r="A57" s="5" t="s">
        <v>120</v>
      </c>
      <c r="B57" s="4"/>
      <c r="C57" s="4"/>
    </row>
    <row r="58" customFormat="1" spans="1:3">
      <c r="A58" s="5" t="s">
        <v>231</v>
      </c>
      <c r="B58" s="4"/>
      <c r="C58" s="4"/>
    </row>
    <row r="59" customFormat="1" spans="1:3">
      <c r="A59" s="5" t="s">
        <v>132</v>
      </c>
      <c r="B59" s="4"/>
      <c r="C59" s="4"/>
    </row>
    <row r="60" customFormat="1"/>
    <row r="61" customFormat="1"/>
    <row r="62" customFormat="1" ht="22.5" spans="1:6">
      <c r="A62" s="3" t="s">
        <v>232</v>
      </c>
      <c r="F62" s="51" t="s">
        <v>233</v>
      </c>
    </row>
    <row r="63" customFormat="1" spans="6:6">
      <c r="F63" t="s">
        <v>234</v>
      </c>
    </row>
    <row r="64" customFormat="1" spans="1:2">
      <c r="A64" t="s">
        <v>235</v>
      </c>
      <c r="B64">
        <v>40</v>
      </c>
    </row>
    <row r="65" customFormat="1" spans="1:2">
      <c r="A65" t="s">
        <v>236</v>
      </c>
      <c r="B65">
        <v>35</v>
      </c>
    </row>
    <row r="66" customFormat="1" spans="1:2">
      <c r="A66" t="s">
        <v>237</v>
      </c>
      <c r="B66">
        <v>70</v>
      </c>
    </row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 spans="1:1">
      <c r="A82" t="s">
        <v>238</v>
      </c>
    </row>
    <row r="83" customFormat="1"/>
    <row r="84" customFormat="1" spans="1:5">
      <c r="A84" t="s">
        <v>239</v>
      </c>
      <c r="B84" s="4" t="s">
        <v>107</v>
      </c>
      <c r="C84" s="4" t="s">
        <v>240</v>
      </c>
      <c r="D84" s="4" t="s">
        <v>241</v>
      </c>
      <c r="E84" s="4" t="s">
        <v>17</v>
      </c>
    </row>
    <row r="85" customFormat="1" spans="2:5">
      <c r="B85" s="4"/>
      <c r="C85" s="4" t="s">
        <v>242</v>
      </c>
      <c r="D85" s="4" t="s">
        <v>243</v>
      </c>
      <c r="E85" s="4"/>
    </row>
    <row r="86" customFormat="1" spans="1:1">
      <c r="A86" t="s">
        <v>244</v>
      </c>
    </row>
    <row r="87" customFormat="1" spans="2:7">
      <c r="B87" s="5" t="s">
        <v>245</v>
      </c>
      <c r="C87" s="4" t="s">
        <v>274</v>
      </c>
      <c r="D87" s="4"/>
      <c r="E87" s="9" t="s">
        <v>246</v>
      </c>
      <c r="F87" s="10" t="s">
        <v>247</v>
      </c>
      <c r="G87" s="71"/>
    </row>
    <row r="88" customFormat="1" spans="2:7">
      <c r="B88" s="5"/>
      <c r="C88" s="4" t="s">
        <v>127</v>
      </c>
      <c r="D88" s="4"/>
      <c r="E88" s="9"/>
      <c r="F88" s="71"/>
      <c r="G88" s="71"/>
    </row>
    <row r="89" customFormat="1" spans="2:7">
      <c r="B89" s="5" t="s">
        <v>248</v>
      </c>
      <c r="C89" s="4" t="s">
        <v>117</v>
      </c>
      <c r="D89" s="4"/>
      <c r="E89" s="9" t="s">
        <v>246</v>
      </c>
      <c r="F89" s="71"/>
      <c r="G89" s="71"/>
    </row>
    <row r="90" customFormat="1" spans="2:7">
      <c r="B90" s="5"/>
      <c r="C90" s="4" t="s">
        <v>16</v>
      </c>
      <c r="D90" s="4"/>
      <c r="E90" s="9"/>
      <c r="F90" s="71"/>
      <c r="G90" s="71"/>
    </row>
    <row r="91" customFormat="1" spans="2:7">
      <c r="B91" s="5"/>
      <c r="C91" s="4" t="s">
        <v>115</v>
      </c>
      <c r="D91" s="4"/>
      <c r="E91" s="9"/>
      <c r="F91" s="71"/>
      <c r="G91" s="71"/>
    </row>
    <row r="92" customFormat="1" spans="2:7">
      <c r="B92" s="5"/>
      <c r="C92" s="4" t="s">
        <v>242</v>
      </c>
      <c r="D92" s="4"/>
      <c r="E92" s="9" t="s">
        <v>246</v>
      </c>
      <c r="F92" s="9" t="s">
        <v>249</v>
      </c>
      <c r="G92" s="9"/>
    </row>
    <row r="93" customFormat="1" ht="28" customHeight="1" spans="2:7">
      <c r="B93" s="5"/>
      <c r="C93" s="61" t="s">
        <v>250</v>
      </c>
      <c r="D93" s="4"/>
      <c r="E93" s="9"/>
      <c r="F93" s="9"/>
      <c r="G93" s="9"/>
    </row>
    <row r="94" customFormat="1" spans="2:4">
      <c r="B94" s="5" t="s">
        <v>251</v>
      </c>
      <c r="C94" s="4"/>
      <c r="D94" s="4" t="s">
        <v>252</v>
      </c>
    </row>
    <row r="95" customFormat="1"/>
    <row r="96" customFormat="1" spans="1:1">
      <c r="A96" t="s">
        <v>253</v>
      </c>
    </row>
    <row r="98" customFormat="1" spans="1:1">
      <c r="A98" t="s">
        <v>254</v>
      </c>
    </row>
    <row r="99" customFormat="1"/>
    <row r="100" customFormat="1" spans="1:3">
      <c r="A100" s="4" t="s">
        <v>255</v>
      </c>
      <c r="B100" s="4" t="s">
        <v>256</v>
      </c>
      <c r="C100" s="4" t="s">
        <v>257</v>
      </c>
    </row>
    <row r="101" customFormat="1" spans="1:3">
      <c r="A101" s="4"/>
      <c r="B101" s="4"/>
      <c r="C101" s="4"/>
    </row>
    <row r="102" customFormat="1" spans="1:3">
      <c r="A102" s="4"/>
      <c r="B102" s="4"/>
      <c r="C102" s="4"/>
    </row>
    <row r="103" customFormat="1" spans="1:3">
      <c r="A103" s="4"/>
      <c r="B103" s="4"/>
      <c r="C103" s="4"/>
    </row>
    <row r="104" customFormat="1" spans="1:3">
      <c r="A104" s="4"/>
      <c r="B104" s="4"/>
      <c r="C104" s="4"/>
    </row>
    <row r="105" customFormat="1" spans="1:3">
      <c r="A105" s="4"/>
      <c r="B105" s="4"/>
      <c r="C105" s="4"/>
    </row>
    <row r="106" customFormat="1" spans="1:3">
      <c r="A106" s="4"/>
      <c r="B106" s="4"/>
      <c r="C106" s="4"/>
    </row>
    <row r="107" customFormat="1" spans="1:3">
      <c r="A107" s="4" t="s">
        <v>132</v>
      </c>
      <c r="B107" s="4"/>
      <c r="C107" s="4" t="s">
        <v>258</v>
      </c>
    </row>
  </sheetData>
  <mergeCells count="30">
    <mergeCell ref="B4:C4"/>
    <mergeCell ref="B5:C5"/>
    <mergeCell ref="I11:J11"/>
    <mergeCell ref="K11:M11"/>
    <mergeCell ref="I20:J20"/>
    <mergeCell ref="B29:C29"/>
    <mergeCell ref="D29:K29"/>
    <mergeCell ref="B30:C30"/>
    <mergeCell ref="D30:K30"/>
    <mergeCell ref="B31:C31"/>
    <mergeCell ref="D31:K31"/>
    <mergeCell ref="C34:K34"/>
    <mergeCell ref="C35:K35"/>
    <mergeCell ref="C36:K36"/>
    <mergeCell ref="B87:B88"/>
    <mergeCell ref="B89:B93"/>
    <mergeCell ref="E87:E88"/>
    <mergeCell ref="E89:E91"/>
    <mergeCell ref="E92:E93"/>
    <mergeCell ref="G11:G12"/>
    <mergeCell ref="G13:G15"/>
    <mergeCell ref="H11:H12"/>
    <mergeCell ref="H13:H15"/>
    <mergeCell ref="I13:I15"/>
    <mergeCell ref="J13:J15"/>
    <mergeCell ref="K13:K15"/>
    <mergeCell ref="L13:L15"/>
    <mergeCell ref="M13:M15"/>
    <mergeCell ref="F87:G91"/>
    <mergeCell ref="F92:G93"/>
  </mergeCells>
  <pageMargins left="0.75" right="0.75" top="1" bottom="1" header="0.511805555555556" footer="0.511805555555556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"/>
  <sheetViews>
    <sheetView workbookViewId="0">
      <selection activeCell="A3" sqref="A3"/>
    </sheetView>
  </sheetViews>
  <sheetFormatPr defaultColWidth="9" defaultRowHeight="13.5" outlineLevelRow="1"/>
  <sheetData>
    <row r="2" spans="1:1">
      <c r="A2" t="s">
        <v>275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Sheet4</vt:lpstr>
      <vt:lpstr>收益统计</vt:lpstr>
      <vt:lpstr>课时统计</vt:lpstr>
      <vt:lpstr>资金账单</vt:lpstr>
      <vt:lpstr>Sheet1</vt:lpstr>
      <vt:lpstr>个人教练</vt:lpstr>
      <vt:lpstr>训练营（按照课时费计算收入）</vt:lpstr>
      <vt:lpstr>训练营（机构版，按照订单计算收入）</vt:lpstr>
      <vt:lpstr>平台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Yalu</cp:lastModifiedBy>
  <dcterms:created xsi:type="dcterms:W3CDTF">2017-10-24T06:40:00Z</dcterms:created>
  <dcterms:modified xsi:type="dcterms:W3CDTF">2018-03-01T12:39:00Z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