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655" windowHeight="10830"/>
  </bookViews>
  <sheets>
    <sheet name="大热俱乐部" sheetId="11" r:id="rId1"/>
    <sheet name="AKcross训练营（28）" sheetId="7" r:id="rId2"/>
    <sheet name="FIT训练营" sheetId="12" r:id="rId3"/>
  </sheets>
  <definedNames>
    <definedName name="_xlnm._FilterDatabase" localSheetId="1" hidden="1">'AKcross训练营（28）'!$A$2:$H$33</definedName>
    <definedName name="_xlnm._FilterDatabase" localSheetId="0" hidden="1">大热俱乐部!$A$1:$M$55</definedName>
  </definedNames>
  <calcPr calcId="144525" concurrentCalc="0"/>
</workbook>
</file>

<file path=xl/calcChain.xml><?xml version="1.0" encoding="utf-8"?>
<calcChain xmlns="http://schemas.openxmlformats.org/spreadsheetml/2006/main">
  <c r="G7" i="12"/>
  <c r="F7"/>
  <c r="D7"/>
  <c r="G6"/>
  <c r="F6"/>
  <c r="G5"/>
  <c r="F5"/>
  <c r="G4"/>
  <c r="F4"/>
  <c r="G3"/>
  <c r="F3"/>
  <c r="G32" i="7"/>
  <c r="F32"/>
  <c r="D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55" i="11"/>
  <c r="F55"/>
  <c r="D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G36"/>
  <c r="F36"/>
  <c r="G35"/>
  <c r="F35"/>
  <c r="G34"/>
  <c r="F34"/>
  <c r="G33"/>
  <c r="F33"/>
  <c r="G32"/>
  <c r="F32"/>
  <c r="G31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F9"/>
  <c r="F8"/>
  <c r="F7"/>
  <c r="F5"/>
  <c r="F4"/>
  <c r="F3"/>
  <c r="F2"/>
</calcChain>
</file>

<file path=xl/sharedStrings.xml><?xml version="1.0" encoding="utf-8"?>
<sst xmlns="http://schemas.openxmlformats.org/spreadsheetml/2006/main" count="210" uniqueCount="129">
  <si>
    <t>教练姓名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</si>
  <si>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</si>
  <si>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</si>
  <si>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</si>
  <si>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</si>
  <si>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</si>
  <si>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</si>
  <si>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</si>
  <si>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林泽铭</t>
  </si>
  <si>
    <t>龙岗训练营低年级课程</t>
  </si>
  <si>
    <t>王瑞翔，颜若宸，王浩丁，陈予喆，王孝煊，杨涵，黄俊豪，骆九宇，关楠潇</t>
  </si>
  <si>
    <t>颜若宸，王浩丁，陈予喆，王孝煊，骆九宇</t>
  </si>
  <si>
    <t>颜若宸，王浩丁，陈予喆，王孝煊</t>
  </si>
  <si>
    <t xml:space="preserve"> 王瑞翔，王浩丁，陈予喆，王孝煊，骆九宇</t>
  </si>
  <si>
    <t>张嘉涵</t>
  </si>
  <si>
    <t>龙岗训练营高年级班</t>
  </si>
  <si>
    <t>周子祺，苏祖威，袁帅，杨耀斌，刘永锋，刘浩宏，李佶，简福康，曾子航，蔡佳烨</t>
  </si>
  <si>
    <t xml:space="preserve"> 苏祖威，刘浩宏，李佶，简福康，曾子航，蔡佳烨</t>
  </si>
  <si>
    <t>苏祖威，刘浩宏，李佶，简福康，曾子航，蔡佳烨</t>
  </si>
  <si>
    <t>苏祖威，简福康，蔡佳烨</t>
  </si>
  <si>
    <t>黄万瑞</t>
  </si>
  <si>
    <t>周五北头低年级班</t>
  </si>
  <si>
    <t>吴奇朗，刘进哲，毕宸君，陈智斌，吴贻然，柯艾锐，肖振兴，覃诗翔，张笑宇，钟铭楷，王昱泽，张哲栋，刘凤杰，向誉诚</t>
  </si>
  <si>
    <t>室内幼儿班</t>
  </si>
  <si>
    <t xml:space="preserve"> 许辰镝，欧阳舒轩，徐瑞阳，张皓然</t>
  </si>
  <si>
    <t>北头周六五点综合班</t>
  </si>
  <si>
    <t>蒋成栋，薛若鸿，严振轩，郭皓晗，柏泓庚，董心宇，王佳浩，朱涛，邓熙康</t>
  </si>
  <si>
    <r>
      <rPr>
        <sz val="11"/>
        <rFont val="微软雅黑"/>
        <charset val="134"/>
      </rPr>
      <t>袁梓钦，吴奇朗，谢睿轩，刘进哲，陈智斌，吴贻然，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，柯艾锐，钟铭楷，王昱泽，张哲栋</t>
    </r>
  </si>
  <si>
    <t>北头周日十点低年级综合班</t>
  </si>
  <si>
    <t>李正昊，吴靖宇，郭浩麟，郑新浩，夏司桐，李权，郭栩源，敬宇翔，梁思诚，李兆堂</t>
  </si>
  <si>
    <t>黄子骞，欧阳舒轩，张驰，张派，张皓然，徐瑞阳</t>
  </si>
  <si>
    <t>蒋成栋，薛若鸿，严振轩，柏泓庚，董心宇，邓熙康，万博宇，王佳浩</t>
  </si>
  <si>
    <r>
      <rPr>
        <sz val="11"/>
        <rFont val="微软雅黑"/>
        <charset val="134"/>
      </rPr>
      <t>关乐耀，袁梓钦，谢睿轩，刘进哲，毕宸君，陈智斌，吴贻然，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，柯艾锐，覃诗翔，向誉诚，王昱泽，钟铭楷，张笑宇，刘凤杰</t>
    </r>
  </si>
  <si>
    <t xml:space="preserve"> 欧阳舒轩，张驰，张派</t>
  </si>
  <si>
    <t xml:space="preserve"> 蒋成栋，邱智鸿，王炫程，严振轩，郭皓晗，柏泓庚，董心宇，万博宇，王佳浩，朱涛</t>
  </si>
  <si>
    <t>李正昊，吴靖宇，郭浩麟，张益畅，郑新浩，刘阳，夏司桐，李兆堂，梁思诚，郭栩源，敬宇翔</t>
  </si>
  <si>
    <r>
      <rPr>
        <sz val="11"/>
        <rFont val="微软雅黑"/>
        <charset val="134"/>
      </rPr>
      <t>关乐耀，袁梓钦，吴奇朗，刘进哲，毕宸君，吴贻然，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，柯艾锐，肖振兴，向誉诚，王昱泽，张笑宇</t>
    </r>
  </si>
  <si>
    <t xml:space="preserve"> 黄子骞，欧阳舒轩，张驰，张派， </t>
  </si>
  <si>
    <t>郭皓晗，柏泓庚，董心宇，万博宇，邓熙康，朱涛，王佳浩</t>
  </si>
  <si>
    <t xml:space="preserve"> 李正昊，吴靖宇，郭浩麟，郑新浩，郭子阅，刘阳，夏司桐，梁思诚，李兆堂</t>
  </si>
  <si>
    <t>董硕同</t>
  </si>
  <si>
    <t>周六北头中高年级班</t>
  </si>
  <si>
    <r>
      <rPr>
        <sz val="11"/>
        <rFont val="微软雅黑"/>
        <charset val="134"/>
      </rPr>
      <t>林子骞，邱智鸿，洪新铠，</t>
    </r>
    <r>
      <rPr>
        <sz val="11"/>
        <color rgb="FFFF0000"/>
        <rFont val="微软雅黑"/>
        <charset val="134"/>
      </rPr>
      <t>刘炜文</t>
    </r>
  </si>
  <si>
    <t>周六晚6:30初中班</t>
  </si>
  <si>
    <t>郑子轩，汪星辰，王廖聪，卢宇璠</t>
  </si>
  <si>
    <t>室内周日低年级班</t>
  </si>
  <si>
    <t>程翰哲， 戴溪亭，张应淏</t>
  </si>
  <si>
    <t>周日北头高年级初中基础</t>
  </si>
  <si>
    <r>
      <rPr>
        <sz val="11"/>
        <rFont val="微软雅黑"/>
        <charset val="134"/>
      </rPr>
      <t>冼峻鞍，罗仕杰，王国宇，洪旭林，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，傅晓泷，康正浩</t>
    </r>
  </si>
  <si>
    <t>鼎太女子班</t>
  </si>
  <si>
    <t>侯朝歌，张诗婷，辛禹菲</t>
  </si>
  <si>
    <t>私教一对二</t>
  </si>
  <si>
    <t xml:space="preserve"> 刘书含，魏子健</t>
  </si>
  <si>
    <t>梁浩峰，梁浩然，刘政翰，林子骞，郭雨锜，洪新铠，熊天华，邱智鸿</t>
  </si>
  <si>
    <r>
      <rPr>
        <sz val="11"/>
        <color rgb="FFFF0000"/>
        <rFont val="微软雅黑"/>
        <charset val="134"/>
      </rPr>
      <t>蒙致远</t>
    </r>
    <r>
      <rPr>
        <sz val="11"/>
        <rFont val="微软雅黑"/>
        <charset val="134"/>
      </rPr>
      <t>，王廖聪，王禹舒，卢宇璠</t>
    </r>
  </si>
  <si>
    <t>北头周日八点高年级初中班</t>
  </si>
  <si>
    <t>李俊晔，何雨辰，唐钰钧，范烨</t>
  </si>
  <si>
    <t>程翰哲， 戴溪亭，张应淏，张之翼</t>
  </si>
  <si>
    <r>
      <rPr>
        <sz val="11"/>
        <rFont val="微软雅黑"/>
        <charset val="134"/>
      </rPr>
      <t xml:space="preserve"> 冼峻鞍，罗仕杰，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，傅晓泷，康正浩</t>
    </r>
    <r>
      <rPr>
        <sz val="11"/>
        <color rgb="FFFF0000"/>
        <rFont val="微软雅黑"/>
        <charset val="134"/>
      </rPr>
      <t>，刘炜文</t>
    </r>
    <r>
      <rPr>
        <sz val="11"/>
        <rFont val="微软雅黑"/>
        <charset val="134"/>
      </rPr>
      <t>，王国宇，强亦宸，洪旭林</t>
    </r>
  </si>
  <si>
    <t>侯朝歌，辛禹菲，张诗婷</t>
  </si>
  <si>
    <t xml:space="preserve">周六北头中高年级班
</t>
  </si>
  <si>
    <t>熊天华，卢宇璠，林子骞，郭雨锜</t>
  </si>
  <si>
    <t>黄嘉荣，郑子轩，王廖聪，李俊晔</t>
  </si>
  <si>
    <r>
      <rPr>
        <sz val="11"/>
        <rFont val="微软雅黑"/>
        <charset val="134"/>
      </rPr>
      <t xml:space="preserve"> 罗仕杰，</t>
    </r>
    <r>
      <rPr>
        <sz val="11"/>
        <color rgb="FFFF0000"/>
        <rFont val="微软雅黑"/>
        <charset val="134"/>
      </rPr>
      <t>刘炜文，</t>
    </r>
    <r>
      <rPr>
        <sz val="11"/>
        <rFont val="微软雅黑"/>
        <charset val="134"/>
      </rPr>
      <t>康正浩</t>
    </r>
    <r>
      <rPr>
        <sz val="11"/>
        <color rgb="FFFF0000"/>
        <rFont val="微软雅黑"/>
        <charset val="134"/>
      </rPr>
      <t>，张晨儒</t>
    </r>
    <r>
      <rPr>
        <sz val="11"/>
        <rFont val="微软雅黑"/>
        <charset val="134"/>
      </rPr>
      <t>，傅晓泷，强亦宸，王国宇</t>
    </r>
  </si>
  <si>
    <t>侯朝歌，辛禹菲</t>
  </si>
  <si>
    <t>郑子轩，王廖聪，林子骞，卢宇璠</t>
  </si>
  <si>
    <t>陈嘉航，唐钰钧，范烨，强亦宸</t>
  </si>
  <si>
    <t xml:space="preserve"> 程翰哲， 戴溪亭，张应淏，张之翼，严俊朗，</t>
  </si>
  <si>
    <r>
      <rPr>
        <sz val="11"/>
        <rFont val="微软雅黑"/>
        <charset val="134"/>
      </rPr>
      <t xml:space="preserve"> 罗仕杰，</t>
    </r>
    <r>
      <rPr>
        <sz val="11"/>
        <color rgb="FFFF0000"/>
        <rFont val="微软雅黑"/>
        <charset val="134"/>
      </rPr>
      <t>刘炜文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王北鲲</t>
    </r>
    <r>
      <rPr>
        <sz val="11"/>
        <rFont val="微软雅黑"/>
        <charset val="134"/>
      </rPr>
      <t>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，傅晓泷，冼峻鞍</t>
    </r>
  </si>
  <si>
    <t>实际上课学员为梁荣冠，王北鲲补课时1节，梁荣冠扣课1节</t>
  </si>
  <si>
    <t xml:space="preserve"> 侯朝歌，辛禹菲</t>
  </si>
  <si>
    <t>安凯</t>
  </si>
  <si>
    <t>丽山文体公园高年级班</t>
  </si>
  <si>
    <t>刘子豪，周劲希，周宇乐，孙胤麒</t>
  </si>
  <si>
    <t>周六北头进阶班</t>
  </si>
  <si>
    <t>罗翔宇，赖德瑞，刘秉松，张乐淘，林炜昇，卢皓文</t>
  </si>
  <si>
    <t xml:space="preserve"> 周宇乐，许凯瑞，孙胤麒</t>
  </si>
  <si>
    <t>罗翔宇，赖德瑞，刘秉松，张乐淘，林炜昇，卢皓文，</t>
  </si>
  <si>
    <t>罗翔宇，张乐淘，林炜昇，卢皓文</t>
  </si>
  <si>
    <t>林城佑，刘昊，周宇乐，许凯瑞，杨宇昊</t>
  </si>
  <si>
    <t xml:space="preserve"> 刘昊，周宇乐，杨宇昊，孙胤麒，</t>
  </si>
  <si>
    <t xml:space="preserve"> 周劲希，周宇乐，许凯瑞，孙胤麒</t>
  </si>
  <si>
    <t xml:space="preserve"> 林城佑，刘昊，许凯瑞，郑德源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</si>
  <si>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</si>
  <si>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2018年5月结算单</t>
    </r>
  </si>
  <si>
    <t>课程名称</t>
  </si>
  <si>
    <t>课时总价</t>
  </si>
  <si>
    <t>系统应得金额</t>
  </si>
  <si>
    <t>南外文华快艇队（83/节）</t>
  </si>
  <si>
    <t>南外周三五班</t>
  </si>
  <si>
    <t>李李喆，游逸朗，刘羽，陈逸昕，陈米洛， 潘思达，谢俊棋，李佰轩</t>
  </si>
  <si>
    <t>田家福</t>
  </si>
  <si>
    <t xml:space="preserve"> 李李喆，游逸朗，陈逸昕，周润锋，蔡硕勋，林城佑， 潘思达，李佰轩</t>
  </si>
  <si>
    <t>李李喆，刘羽，陈逸昕，陈米洛， 潘思达，谢俊棋，李佰轩</t>
  </si>
  <si>
    <t xml:space="preserve"> 李李喆，陈逸昕，周润锋，陈米洛，蔡硕勋，林城佑， 潘思达，李佰轩</t>
  </si>
  <si>
    <t xml:space="preserve"> 李李喆，游逸朗，陈逸昕，陈米洛， 潘思达，李佰轩，谢俊棋</t>
  </si>
  <si>
    <t xml:space="preserve"> 李李喆，游逸朗，陈逸昕，陈米洛， 潘思达，谢俊棋，李佰轩</t>
  </si>
  <si>
    <t xml:space="preserve"> 李李喆，游逸朗，刘羽，陈逸昕，周润锋，陈米洛，蔡硕勋，林城佑， 潘思达，李佰轩</t>
  </si>
  <si>
    <t>游逸朗，陈逸昕</t>
  </si>
  <si>
    <t>塘朗追梦队（88/节）</t>
  </si>
  <si>
    <t>塘朗追梦队</t>
  </si>
  <si>
    <t>瞿士杰，郑明宇，杜宇轩，吴浩睿，彭鼎盛，李炬豪，张梓峰，陶承希</t>
  </si>
  <si>
    <t>陶承希</t>
  </si>
  <si>
    <r>
      <rPr>
        <sz val="11"/>
        <rFont val="微软雅黑"/>
        <charset val="134"/>
      </rPr>
      <t>瞿士杰，彭鼎盛，李炬豪，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，朱民皓，</t>
    </r>
  </si>
  <si>
    <r>
      <rPr>
        <sz val="11"/>
        <rFont val="微软雅黑"/>
        <charset val="134"/>
      </rPr>
      <t>瞿士杰，何锦宸，郑明宇，吴浩睿，李炬豪，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，陶承希</t>
    </r>
  </si>
  <si>
    <r>
      <rPr>
        <sz val="11"/>
        <rFont val="微软雅黑"/>
        <charset val="134"/>
      </rPr>
      <t xml:space="preserve"> 瞿士杰，何锦宸，郑明宇，杜宇轩，吴浩睿，彭鼎盛，李炬豪，</t>
    </r>
    <r>
      <rPr>
        <b/>
        <sz val="11"/>
        <rFont val="微软雅黑"/>
        <charset val="134"/>
      </rPr>
      <t>汤镕章</t>
    </r>
  </si>
  <si>
    <t>何锦宸，吴浩睿，彭鼎盛，李炬豪，汤镕章，陶承希</t>
  </si>
  <si>
    <t>瞿士杰，何锦宸，郑明宇，杜宇轩，吴浩睿，彭鼎盛，李炬豪，汤镕章，朱民皓</t>
  </si>
  <si>
    <t xml:space="preserve"> 瞿士杰，何锦宸，郑明宇，彭鼎盛，李炬豪，汤镕章，陶承希</t>
  </si>
  <si>
    <t>瞿士杰，何锦宸，郑明宇，杜宇轩，吴浩睿，彭鼎盛，李炬豪，朱民皓，汤镕章</t>
  </si>
  <si>
    <t>AKcross课程（100/节）</t>
  </si>
  <si>
    <t>塘朗高年级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</si>
  <si>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，郑竣隆，郑竣丰，郑嘉俊，郑浩明，</t>
    </r>
    <r>
      <rPr>
        <b/>
        <sz val="11"/>
        <rFont val="微软雅黑"/>
        <charset val="134"/>
      </rPr>
      <t>郑宏轩</t>
    </r>
  </si>
  <si>
    <t>塘朗低年级班</t>
  </si>
  <si>
    <t>孟想，蒋家轩，卢新元，余浩锋，张鸿宇，张正堃，唐浩益，刘宇辰，孙硕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</si>
  <si>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，郑竣隆，郑竣丰，郑浩明</t>
    </r>
    <r>
      <rPr>
        <b/>
        <sz val="11"/>
        <rFont val="微软雅黑"/>
        <charset val="134"/>
      </rPr>
      <t>，郑宏轩</t>
    </r>
  </si>
  <si>
    <t>蒋家轩，卢新元，余浩锋，张鸿宇，张正堃，唐浩益，刘宇辰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</si>
  <si>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，郑竣丰，郑浩明，</t>
    </r>
    <r>
      <rPr>
        <b/>
        <sz val="11"/>
        <rFont val="微软雅黑"/>
        <charset val="134"/>
      </rPr>
      <t>郑宏轩</t>
    </r>
  </si>
  <si>
    <t>孟想，余浩锋，唐浩益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</si>
  <si>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，郑竣隆，郑竣丰，郑浩明，</t>
    </r>
    <r>
      <rPr>
        <b/>
        <sz val="11"/>
        <rFont val="微软雅黑"/>
        <charset val="134"/>
      </rPr>
      <t>郑宏轩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汤璨宇</t>
    </r>
    <r>
      <rPr>
        <sz val="11"/>
        <rFont val="微软雅黑"/>
        <charset val="134"/>
      </rPr>
      <t>、</t>
    </r>
  </si>
  <si>
    <t>卢新元，余浩锋，张鸿宇，张正堃，刘宇辰</t>
  </si>
  <si>
    <r>
      <rPr>
        <sz val="12"/>
        <color rgb="FFFF0000"/>
        <rFont val="微软雅黑"/>
        <charset val="134"/>
      </rPr>
      <t>FIT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2018年5月结算单</t>
    </r>
  </si>
  <si>
    <t>实际应得金额</t>
  </si>
  <si>
    <t>FIT篮球训练营</t>
  </si>
  <si>
    <t>西丽二小篮球班</t>
  </si>
  <si>
    <t xml:space="preserve"> 彭扬，钟旭烜，庞楷俊，宋睿杰，吴钟至永，刘铠铭，张霆睿</t>
  </si>
  <si>
    <t xml:space="preserve"> 庞楷俊，宋睿杰，刘铠铭，张霆睿</t>
  </si>
  <si>
    <t>钟旭烜，庞楷俊，宋睿杰，吴钟至永，刘铠铭，张霆睿</t>
  </si>
  <si>
    <t>彭扬，庞楷俊，宋睿杰，张霆睿</t>
  </si>
</sst>
</file>

<file path=xl/styles.xml><?xml version="1.0" encoding="utf-8"?>
<styleSheet xmlns="http://schemas.openxmlformats.org/spreadsheetml/2006/main">
  <numFmts count="2">
    <numFmt numFmtId="177" formatCode="0.00_ "/>
    <numFmt numFmtId="178" formatCode="0_ "/>
  </numFmts>
  <fonts count="1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name val="宋体"/>
      <charset val="134"/>
      <scheme val="minor"/>
    </font>
    <font>
      <sz val="12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78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22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22" fontId="5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78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2" fontId="5" fillId="0" borderId="25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178" fontId="6" fillId="0" borderId="1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 wrapText="1"/>
    </xf>
    <xf numFmtId="22" fontId="1" fillId="0" borderId="7" xfId="0" applyNumberFormat="1" applyFont="1" applyBorder="1" applyAlignment="1">
      <alignment horizontal="center" vertical="center" wrapText="1"/>
    </xf>
    <xf numFmtId="22" fontId="1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pane ySplit="1" topLeftCell="A11" activePane="bottomLeft" state="frozen"/>
      <selection pane="bottomLeft" activeCell="I40" sqref="I40"/>
    </sheetView>
  </sheetViews>
  <sheetFormatPr defaultColWidth="9" defaultRowHeight="13.5"/>
  <cols>
    <col min="2" max="2" width="16" customWidth="1"/>
    <col min="3" max="3" width="23" customWidth="1"/>
    <col min="4" max="4" width="5.375" customWidth="1"/>
    <col min="5" max="5" width="64.625" customWidth="1"/>
    <col min="6" max="6" width="7.375" customWidth="1"/>
    <col min="7" max="7" width="8" style="44" customWidth="1"/>
    <col min="8" max="8" width="28.5" customWidth="1"/>
    <col min="9" max="9" width="14" customWidth="1"/>
    <col min="10" max="10" width="15.375" customWidth="1"/>
    <col min="11" max="11" width="11.875"/>
    <col min="12" max="12" width="10.375"/>
    <col min="13" max="13" width="10.5" customWidth="1"/>
    <col min="14" max="14" width="10.625" customWidth="1"/>
  </cols>
  <sheetData>
    <row r="1" spans="1:13" s="1" customFormat="1" ht="48" customHeight="1">
      <c r="A1" s="45" t="s">
        <v>0</v>
      </c>
      <c r="B1" s="46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8" t="s">
        <v>6</v>
      </c>
      <c r="H1" s="49" t="s">
        <v>7</v>
      </c>
      <c r="I1" s="86"/>
      <c r="J1" s="87"/>
      <c r="L1" s="41"/>
      <c r="M1" s="88"/>
    </row>
    <row r="2" spans="1:13" s="64" customFormat="1" ht="15" customHeight="1">
      <c r="A2" s="93" t="s">
        <v>8</v>
      </c>
      <c r="B2" s="65">
        <v>43225.666666666701</v>
      </c>
      <c r="C2" s="66" t="s">
        <v>9</v>
      </c>
      <c r="D2" s="67">
        <v>9</v>
      </c>
      <c r="E2" s="68" t="s">
        <v>10</v>
      </c>
      <c r="F2" s="69">
        <f>D2*100</f>
        <v>900</v>
      </c>
      <c r="G2" s="70">
        <v>300</v>
      </c>
      <c r="H2" s="71"/>
    </row>
    <row r="3" spans="1:13" s="64" customFormat="1" ht="15" customHeight="1">
      <c r="A3" s="93"/>
      <c r="B3" s="65">
        <v>43232.666666666701</v>
      </c>
      <c r="C3" s="66" t="s">
        <v>9</v>
      </c>
      <c r="D3" s="67">
        <v>5</v>
      </c>
      <c r="E3" s="68" t="s">
        <v>11</v>
      </c>
      <c r="F3" s="69">
        <f>D3*100</f>
        <v>500</v>
      </c>
      <c r="G3" s="70">
        <v>300</v>
      </c>
      <c r="H3" s="71"/>
    </row>
    <row r="4" spans="1:13" s="64" customFormat="1" ht="15" customHeight="1">
      <c r="A4" s="93"/>
      <c r="B4" s="65">
        <v>43239.6875</v>
      </c>
      <c r="C4" s="66" t="s">
        <v>9</v>
      </c>
      <c r="D4" s="67">
        <v>4</v>
      </c>
      <c r="E4" s="68" t="s">
        <v>12</v>
      </c>
      <c r="F4" s="69">
        <f>D4*100</f>
        <v>400</v>
      </c>
      <c r="G4" s="70">
        <v>300</v>
      </c>
      <c r="H4" s="71"/>
    </row>
    <row r="5" spans="1:13" s="64" customFormat="1" ht="15" customHeight="1">
      <c r="A5" s="93"/>
      <c r="B5" s="65">
        <v>43246.6875</v>
      </c>
      <c r="C5" s="66" t="s">
        <v>9</v>
      </c>
      <c r="D5" s="67">
        <v>5</v>
      </c>
      <c r="E5" s="68" t="s">
        <v>13</v>
      </c>
      <c r="F5" s="69">
        <f>D5*100</f>
        <v>500</v>
      </c>
      <c r="G5" s="70">
        <v>300</v>
      </c>
      <c r="H5" s="71"/>
    </row>
    <row r="6" spans="1:13" s="64" customFormat="1" ht="33.950000000000003" customHeight="1">
      <c r="A6" s="93" t="s">
        <v>14</v>
      </c>
      <c r="B6" s="65">
        <v>43225.666666666701</v>
      </c>
      <c r="C6" s="66" t="s">
        <v>15</v>
      </c>
      <c r="D6" s="67">
        <v>10</v>
      </c>
      <c r="E6" s="72" t="s">
        <v>16</v>
      </c>
      <c r="F6" s="69"/>
      <c r="G6" s="70">
        <v>300</v>
      </c>
      <c r="H6" s="71"/>
    </row>
    <row r="7" spans="1:13" s="64" customFormat="1" ht="15" customHeight="1">
      <c r="A7" s="93"/>
      <c r="B7" s="65">
        <v>43232.666666666701</v>
      </c>
      <c r="C7" s="66" t="s">
        <v>15</v>
      </c>
      <c r="D7" s="67">
        <v>6</v>
      </c>
      <c r="E7" s="68" t="s">
        <v>17</v>
      </c>
      <c r="F7" s="69">
        <f t="shared" ref="F7:F30" si="0">D7*100</f>
        <v>600</v>
      </c>
      <c r="G7" s="70">
        <v>300</v>
      </c>
      <c r="H7" s="71"/>
    </row>
    <row r="8" spans="1:13" s="64" customFormat="1" ht="15" customHeight="1">
      <c r="A8" s="93"/>
      <c r="B8" s="65">
        <v>43239.75</v>
      </c>
      <c r="C8" s="66" t="s">
        <v>15</v>
      </c>
      <c r="D8" s="67">
        <v>6</v>
      </c>
      <c r="E8" s="68" t="s">
        <v>18</v>
      </c>
      <c r="F8" s="69">
        <f t="shared" si="0"/>
        <v>600</v>
      </c>
      <c r="G8" s="70">
        <v>300</v>
      </c>
      <c r="H8" s="71"/>
    </row>
    <row r="9" spans="1:13" s="64" customFormat="1" ht="15" customHeight="1">
      <c r="A9" s="93"/>
      <c r="B9" s="65">
        <v>43246.666666666701</v>
      </c>
      <c r="C9" s="66" t="s">
        <v>15</v>
      </c>
      <c r="D9" s="67">
        <v>3</v>
      </c>
      <c r="E9" s="68" t="s">
        <v>19</v>
      </c>
      <c r="F9" s="69">
        <f t="shared" si="0"/>
        <v>300</v>
      </c>
      <c r="G9" s="70">
        <v>300</v>
      </c>
      <c r="H9" s="71"/>
    </row>
    <row r="10" spans="1:13" s="64" customFormat="1" ht="33" customHeight="1">
      <c r="A10" s="93" t="s">
        <v>20</v>
      </c>
      <c r="B10" s="21">
        <v>43224.791666666701</v>
      </c>
      <c r="C10" s="73" t="s">
        <v>21</v>
      </c>
      <c r="D10" s="73">
        <v>14</v>
      </c>
      <c r="E10" s="74" t="s">
        <v>22</v>
      </c>
      <c r="F10" s="69">
        <f t="shared" si="0"/>
        <v>1400</v>
      </c>
      <c r="G10" s="70">
        <f>100+25*D10</f>
        <v>450</v>
      </c>
      <c r="H10" s="71"/>
    </row>
    <row r="11" spans="1:13" s="64" customFormat="1" ht="15" customHeight="1">
      <c r="A11" s="93"/>
      <c r="B11" s="21">
        <v>43225.4375</v>
      </c>
      <c r="C11" s="73" t="s">
        <v>23</v>
      </c>
      <c r="D11" s="73">
        <v>4</v>
      </c>
      <c r="E11" s="74" t="s">
        <v>24</v>
      </c>
      <c r="F11" s="69">
        <f t="shared" si="0"/>
        <v>400</v>
      </c>
      <c r="G11" s="70">
        <f t="shared" ref="G11:G54" si="1">100+25*D11</f>
        <v>200</v>
      </c>
      <c r="H11" s="71"/>
    </row>
    <row r="12" spans="1:13" s="64" customFormat="1" ht="18" customHeight="1">
      <c r="A12" s="93"/>
      <c r="B12" s="21">
        <v>43225.708333333299</v>
      </c>
      <c r="C12" s="73" t="s">
        <v>25</v>
      </c>
      <c r="D12" s="73">
        <v>9</v>
      </c>
      <c r="E12" s="75" t="s">
        <v>26</v>
      </c>
      <c r="F12" s="69">
        <f t="shared" si="0"/>
        <v>900</v>
      </c>
      <c r="G12" s="70">
        <f t="shared" si="1"/>
        <v>325</v>
      </c>
      <c r="H12" s="71"/>
    </row>
    <row r="13" spans="1:13" s="64" customFormat="1" ht="33.950000000000003" customHeight="1">
      <c r="A13" s="93"/>
      <c r="B13" s="21">
        <v>43231.791666666701</v>
      </c>
      <c r="C13" s="73" t="s">
        <v>21</v>
      </c>
      <c r="D13" s="73">
        <v>11</v>
      </c>
      <c r="E13" s="74" t="s">
        <v>27</v>
      </c>
      <c r="F13" s="69">
        <f t="shared" si="0"/>
        <v>1100</v>
      </c>
      <c r="G13" s="70">
        <f t="shared" si="1"/>
        <v>375</v>
      </c>
      <c r="H13" s="71"/>
    </row>
    <row r="14" spans="1:13" s="64" customFormat="1" ht="30" customHeight="1">
      <c r="A14" s="93"/>
      <c r="B14" s="65">
        <v>43232.375</v>
      </c>
      <c r="C14" s="66" t="s">
        <v>28</v>
      </c>
      <c r="D14" s="67">
        <v>10</v>
      </c>
      <c r="E14" s="72" t="s">
        <v>29</v>
      </c>
      <c r="F14" s="69">
        <f t="shared" si="0"/>
        <v>1000</v>
      </c>
      <c r="G14" s="70">
        <f t="shared" si="1"/>
        <v>350</v>
      </c>
      <c r="H14" s="71"/>
    </row>
    <row r="15" spans="1:13" s="64" customFormat="1" ht="15" customHeight="1">
      <c r="A15" s="93"/>
      <c r="B15" s="65">
        <v>43232.4375</v>
      </c>
      <c r="C15" s="66" t="s">
        <v>23</v>
      </c>
      <c r="D15" s="67">
        <v>6</v>
      </c>
      <c r="E15" s="68" t="s">
        <v>30</v>
      </c>
      <c r="F15" s="69">
        <f t="shared" si="0"/>
        <v>600</v>
      </c>
      <c r="G15" s="70">
        <f t="shared" si="1"/>
        <v>250</v>
      </c>
      <c r="H15" s="71"/>
    </row>
    <row r="16" spans="1:13" s="64" customFormat="1" ht="30" customHeight="1">
      <c r="A16" s="93"/>
      <c r="B16" s="21">
        <v>43232.708333333299</v>
      </c>
      <c r="C16" s="73" t="s">
        <v>25</v>
      </c>
      <c r="D16" s="73">
        <v>8</v>
      </c>
      <c r="E16" s="74" t="s">
        <v>31</v>
      </c>
      <c r="F16" s="69">
        <f t="shared" si="0"/>
        <v>800</v>
      </c>
      <c r="G16" s="70">
        <f t="shared" si="1"/>
        <v>300</v>
      </c>
      <c r="H16" s="76"/>
    </row>
    <row r="17" spans="1:8" s="64" customFormat="1" ht="38.1" customHeight="1">
      <c r="A17" s="93"/>
      <c r="B17" s="21">
        <v>43238.791666666701</v>
      </c>
      <c r="C17" s="73" t="s">
        <v>21</v>
      </c>
      <c r="D17" s="73">
        <v>15</v>
      </c>
      <c r="E17" s="74" t="s">
        <v>32</v>
      </c>
      <c r="F17" s="69">
        <f t="shared" si="0"/>
        <v>1500</v>
      </c>
      <c r="G17" s="70">
        <f t="shared" si="1"/>
        <v>475</v>
      </c>
      <c r="H17" s="76"/>
    </row>
    <row r="18" spans="1:8" s="64" customFormat="1" ht="15" customHeight="1">
      <c r="A18" s="93"/>
      <c r="B18" s="21">
        <v>43239.4375</v>
      </c>
      <c r="C18" s="73" t="s">
        <v>23</v>
      </c>
      <c r="D18" s="73">
        <v>3</v>
      </c>
      <c r="E18" s="74" t="s">
        <v>33</v>
      </c>
      <c r="F18" s="69">
        <f t="shared" si="0"/>
        <v>300</v>
      </c>
      <c r="G18" s="70">
        <f t="shared" si="1"/>
        <v>175</v>
      </c>
      <c r="H18" s="76"/>
    </row>
    <row r="19" spans="1:8" s="64" customFormat="1" ht="33" customHeight="1">
      <c r="A19" s="93"/>
      <c r="B19" s="21">
        <v>43239.708333333299</v>
      </c>
      <c r="C19" s="73" t="s">
        <v>25</v>
      </c>
      <c r="D19" s="73">
        <v>10</v>
      </c>
      <c r="E19" s="74" t="s">
        <v>34</v>
      </c>
      <c r="F19" s="69">
        <f t="shared" si="0"/>
        <v>1000</v>
      </c>
      <c r="G19" s="70">
        <f t="shared" si="1"/>
        <v>350</v>
      </c>
      <c r="H19" s="76"/>
    </row>
    <row r="20" spans="1:8" s="64" customFormat="1" ht="36.950000000000003" customHeight="1">
      <c r="A20" s="93"/>
      <c r="B20" s="21">
        <v>43240.375</v>
      </c>
      <c r="C20" s="73" t="s">
        <v>28</v>
      </c>
      <c r="D20" s="73">
        <v>11</v>
      </c>
      <c r="E20" s="74" t="s">
        <v>35</v>
      </c>
      <c r="F20" s="69">
        <f t="shared" si="0"/>
        <v>1100</v>
      </c>
      <c r="G20" s="70">
        <f t="shared" si="1"/>
        <v>375</v>
      </c>
      <c r="H20" s="76"/>
    </row>
    <row r="21" spans="1:8" s="64" customFormat="1" ht="35.1" customHeight="1">
      <c r="A21" s="93"/>
      <c r="B21" s="21">
        <v>43245.791666666701</v>
      </c>
      <c r="C21" s="73" t="s">
        <v>21</v>
      </c>
      <c r="D21" s="73">
        <v>12</v>
      </c>
      <c r="E21" s="74" t="s">
        <v>36</v>
      </c>
      <c r="F21" s="69">
        <f t="shared" si="0"/>
        <v>1200</v>
      </c>
      <c r="G21" s="70">
        <f t="shared" si="1"/>
        <v>400</v>
      </c>
      <c r="H21" s="76"/>
    </row>
    <row r="22" spans="1:8" s="64" customFormat="1" ht="18" customHeight="1">
      <c r="A22" s="93"/>
      <c r="B22" s="21">
        <v>43246.4375</v>
      </c>
      <c r="C22" s="73" t="s">
        <v>23</v>
      </c>
      <c r="D22" s="73">
        <v>4</v>
      </c>
      <c r="E22" s="74" t="s">
        <v>37</v>
      </c>
      <c r="F22" s="69">
        <f t="shared" si="0"/>
        <v>400</v>
      </c>
      <c r="G22" s="70">
        <f t="shared" si="1"/>
        <v>200</v>
      </c>
      <c r="H22" s="76"/>
    </row>
    <row r="23" spans="1:8" s="64" customFormat="1" ht="17.100000000000001" customHeight="1">
      <c r="A23" s="93"/>
      <c r="B23" s="21">
        <v>43246.770833333299</v>
      </c>
      <c r="C23" s="73" t="s">
        <v>25</v>
      </c>
      <c r="D23" s="73">
        <v>7</v>
      </c>
      <c r="E23" s="74" t="s">
        <v>38</v>
      </c>
      <c r="F23" s="69">
        <f t="shared" si="0"/>
        <v>700</v>
      </c>
      <c r="G23" s="70">
        <f t="shared" si="1"/>
        <v>275</v>
      </c>
      <c r="H23" s="76"/>
    </row>
    <row r="24" spans="1:8" s="64" customFormat="1" ht="17.100000000000001" customHeight="1">
      <c r="A24" s="93"/>
      <c r="B24" s="21">
        <v>43247.354166666701</v>
      </c>
      <c r="C24" s="73" t="s">
        <v>28</v>
      </c>
      <c r="D24" s="73">
        <v>9</v>
      </c>
      <c r="E24" s="74" t="s">
        <v>39</v>
      </c>
      <c r="F24" s="69">
        <f t="shared" si="0"/>
        <v>900</v>
      </c>
      <c r="G24" s="70">
        <f t="shared" si="1"/>
        <v>325</v>
      </c>
      <c r="H24" s="76"/>
    </row>
    <row r="25" spans="1:8" s="64" customFormat="1" ht="20.100000000000001" customHeight="1">
      <c r="A25" s="94" t="s">
        <v>40</v>
      </c>
      <c r="B25" s="21">
        <v>43225.666666666701</v>
      </c>
      <c r="C25" s="73" t="s">
        <v>41</v>
      </c>
      <c r="D25" s="73">
        <v>4</v>
      </c>
      <c r="E25" s="75" t="s">
        <v>42</v>
      </c>
      <c r="F25" s="69">
        <f t="shared" si="0"/>
        <v>400</v>
      </c>
      <c r="G25" s="70">
        <f t="shared" si="1"/>
        <v>200</v>
      </c>
      <c r="H25" s="76"/>
    </row>
    <row r="26" spans="1:8" s="64" customFormat="1" ht="15" customHeight="1">
      <c r="A26" s="94"/>
      <c r="B26" s="21">
        <v>43225.770833333299</v>
      </c>
      <c r="C26" s="73" t="s">
        <v>43</v>
      </c>
      <c r="D26" s="73">
        <v>4</v>
      </c>
      <c r="E26" s="75" t="s">
        <v>44</v>
      </c>
      <c r="F26" s="69">
        <f t="shared" si="0"/>
        <v>400</v>
      </c>
      <c r="G26" s="70">
        <f t="shared" si="1"/>
        <v>200</v>
      </c>
      <c r="H26" s="76"/>
    </row>
    <row r="27" spans="1:8" s="64" customFormat="1" ht="15" customHeight="1">
      <c r="A27" s="94"/>
      <c r="B27" s="21">
        <v>43226.416666666701</v>
      </c>
      <c r="C27" s="73" t="s">
        <v>45</v>
      </c>
      <c r="D27" s="73">
        <v>3</v>
      </c>
      <c r="E27" s="75" t="s">
        <v>46</v>
      </c>
      <c r="F27" s="69">
        <f t="shared" si="0"/>
        <v>300</v>
      </c>
      <c r="G27" s="70">
        <f t="shared" si="1"/>
        <v>175</v>
      </c>
      <c r="H27" s="76"/>
    </row>
    <row r="28" spans="1:8" s="64" customFormat="1" ht="18" customHeight="1">
      <c r="A28" s="94"/>
      <c r="B28" s="21">
        <v>43226.708333333299</v>
      </c>
      <c r="C28" s="73" t="s">
        <v>47</v>
      </c>
      <c r="D28" s="73">
        <v>7</v>
      </c>
      <c r="E28" s="74" t="s">
        <v>48</v>
      </c>
      <c r="F28" s="69">
        <f t="shared" si="0"/>
        <v>700</v>
      </c>
      <c r="G28" s="70">
        <f t="shared" si="1"/>
        <v>275</v>
      </c>
      <c r="H28" s="76"/>
    </row>
    <row r="29" spans="1:8" s="64" customFormat="1" ht="15" customHeight="1">
      <c r="A29" s="94"/>
      <c r="B29" s="21">
        <v>43227.708333333299</v>
      </c>
      <c r="C29" s="73" t="s">
        <v>49</v>
      </c>
      <c r="D29" s="73">
        <v>3</v>
      </c>
      <c r="E29" s="75" t="s">
        <v>50</v>
      </c>
      <c r="F29" s="69">
        <f t="shared" si="0"/>
        <v>300</v>
      </c>
      <c r="G29" s="70">
        <f t="shared" si="1"/>
        <v>175</v>
      </c>
      <c r="H29" s="76"/>
    </row>
    <row r="30" spans="1:8" s="64" customFormat="1" ht="15" customHeight="1">
      <c r="A30" s="94"/>
      <c r="B30" s="21">
        <v>43231.791666666701</v>
      </c>
      <c r="C30" s="73" t="s">
        <v>51</v>
      </c>
      <c r="D30" s="73">
        <v>2</v>
      </c>
      <c r="E30" s="75" t="s">
        <v>52</v>
      </c>
      <c r="F30" s="69">
        <f t="shared" si="0"/>
        <v>200</v>
      </c>
      <c r="G30" s="70">
        <v>177</v>
      </c>
      <c r="H30" s="76"/>
    </row>
    <row r="31" spans="1:8" s="64" customFormat="1" ht="15" customHeight="1">
      <c r="A31" s="94"/>
      <c r="B31" s="21">
        <v>43232.666666666701</v>
      </c>
      <c r="C31" s="73" t="s">
        <v>41</v>
      </c>
      <c r="D31" s="73">
        <v>8</v>
      </c>
      <c r="E31" s="75" t="s">
        <v>53</v>
      </c>
      <c r="F31" s="69">
        <v>360</v>
      </c>
      <c r="G31" s="70">
        <f t="shared" si="1"/>
        <v>300</v>
      </c>
      <c r="H31" s="76"/>
    </row>
    <row r="32" spans="1:8" s="64" customFormat="1" ht="18.95" customHeight="1">
      <c r="A32" s="94"/>
      <c r="B32" s="21">
        <v>43232.770833333299</v>
      </c>
      <c r="C32" s="73" t="s">
        <v>43</v>
      </c>
      <c r="D32" s="73">
        <v>4</v>
      </c>
      <c r="E32" s="77" t="s">
        <v>54</v>
      </c>
      <c r="F32" s="69">
        <f>D32*100</f>
        <v>400</v>
      </c>
      <c r="G32" s="70">
        <f t="shared" si="1"/>
        <v>200</v>
      </c>
      <c r="H32" s="76"/>
    </row>
    <row r="33" spans="1:8" s="64" customFormat="1" ht="15" customHeight="1">
      <c r="A33" s="94"/>
      <c r="B33" s="21">
        <v>43233.333333333299</v>
      </c>
      <c r="C33" s="73" t="s">
        <v>55</v>
      </c>
      <c r="D33" s="73">
        <v>4</v>
      </c>
      <c r="E33" s="75" t="s">
        <v>56</v>
      </c>
      <c r="F33" s="69">
        <f t="shared" ref="F33:F54" si="2">D33*100</f>
        <v>400</v>
      </c>
      <c r="G33" s="70">
        <f t="shared" si="1"/>
        <v>200</v>
      </c>
      <c r="H33" s="76"/>
    </row>
    <row r="34" spans="1:8" s="64" customFormat="1" ht="15" customHeight="1">
      <c r="A34" s="94"/>
      <c r="B34" s="21">
        <v>43233.416666666701</v>
      </c>
      <c r="C34" s="73" t="s">
        <v>45</v>
      </c>
      <c r="D34" s="73">
        <v>4</v>
      </c>
      <c r="E34" s="75" t="s">
        <v>57</v>
      </c>
      <c r="F34" s="69">
        <f t="shared" si="2"/>
        <v>400</v>
      </c>
      <c r="G34" s="70">
        <f t="shared" si="1"/>
        <v>200</v>
      </c>
      <c r="H34" s="76"/>
    </row>
    <row r="35" spans="1:8" s="64" customFormat="1" ht="18" customHeight="1">
      <c r="A35" s="94"/>
      <c r="B35" s="21">
        <v>43233.708333333299</v>
      </c>
      <c r="C35" s="73" t="s">
        <v>47</v>
      </c>
      <c r="D35" s="73">
        <v>9</v>
      </c>
      <c r="E35" s="74" t="s">
        <v>58</v>
      </c>
      <c r="F35" s="69">
        <f t="shared" si="2"/>
        <v>900</v>
      </c>
      <c r="G35" s="70">
        <f t="shared" si="1"/>
        <v>325</v>
      </c>
      <c r="H35" s="76"/>
    </row>
    <row r="36" spans="1:8" s="64" customFormat="1" ht="15" customHeight="1">
      <c r="A36" s="94"/>
      <c r="B36" s="21">
        <v>43234.708333333299</v>
      </c>
      <c r="C36" s="73" t="s">
        <v>49</v>
      </c>
      <c r="D36" s="73">
        <v>3</v>
      </c>
      <c r="E36" s="75" t="s">
        <v>59</v>
      </c>
      <c r="F36" s="69">
        <f t="shared" si="2"/>
        <v>300</v>
      </c>
      <c r="G36" s="70">
        <f t="shared" si="1"/>
        <v>175</v>
      </c>
      <c r="H36" s="76"/>
    </row>
    <row r="37" spans="1:8" s="64" customFormat="1" ht="15" customHeight="1">
      <c r="A37" s="94"/>
      <c r="B37" s="21">
        <v>43239.666666666701</v>
      </c>
      <c r="C37" s="78" t="s">
        <v>60</v>
      </c>
      <c r="D37" s="73">
        <v>4</v>
      </c>
      <c r="E37" s="75" t="s">
        <v>61</v>
      </c>
      <c r="F37" s="69">
        <v>360</v>
      </c>
      <c r="G37" s="70">
        <f t="shared" si="1"/>
        <v>200</v>
      </c>
      <c r="H37" s="76"/>
    </row>
    <row r="38" spans="1:8" s="64" customFormat="1" ht="15" customHeight="1">
      <c r="A38" s="94"/>
      <c r="B38" s="21">
        <v>43239.770833333299</v>
      </c>
      <c r="C38" s="73" t="s">
        <v>43</v>
      </c>
      <c r="D38" s="73">
        <v>4</v>
      </c>
      <c r="E38" s="75" t="s">
        <v>62</v>
      </c>
      <c r="F38" s="69">
        <f t="shared" si="2"/>
        <v>400</v>
      </c>
      <c r="G38" s="70">
        <f t="shared" si="1"/>
        <v>200</v>
      </c>
      <c r="H38" s="76"/>
    </row>
    <row r="39" spans="1:8" s="64" customFormat="1" ht="15" customHeight="1">
      <c r="A39" s="94"/>
      <c r="B39" s="21">
        <v>43240.708333333299</v>
      </c>
      <c r="C39" s="73" t="s">
        <v>47</v>
      </c>
      <c r="D39" s="73">
        <v>7</v>
      </c>
      <c r="E39" s="75" t="s">
        <v>63</v>
      </c>
      <c r="F39" s="69">
        <f t="shared" si="2"/>
        <v>700</v>
      </c>
      <c r="G39" s="70">
        <f t="shared" si="1"/>
        <v>275</v>
      </c>
      <c r="H39" s="76"/>
    </row>
    <row r="40" spans="1:8" s="64" customFormat="1" ht="15" customHeight="1">
      <c r="A40" s="94"/>
      <c r="B40" s="21">
        <v>43241.708333333299</v>
      </c>
      <c r="C40" s="73" t="s">
        <v>49</v>
      </c>
      <c r="D40" s="73">
        <v>2</v>
      </c>
      <c r="E40" s="75" t="s">
        <v>64</v>
      </c>
      <c r="F40" s="69">
        <f t="shared" si="2"/>
        <v>200</v>
      </c>
      <c r="G40" s="70">
        <f t="shared" si="1"/>
        <v>150</v>
      </c>
      <c r="H40" s="76"/>
    </row>
    <row r="41" spans="1:8" s="64" customFormat="1" ht="15" customHeight="1">
      <c r="A41" s="94"/>
      <c r="B41" s="21">
        <v>43246.770833333299</v>
      </c>
      <c r="C41" s="73" t="s">
        <v>43</v>
      </c>
      <c r="D41" s="73">
        <v>4</v>
      </c>
      <c r="E41" s="75" t="s">
        <v>65</v>
      </c>
      <c r="F41" s="69">
        <f t="shared" si="2"/>
        <v>400</v>
      </c>
      <c r="G41" s="70">
        <f t="shared" si="1"/>
        <v>200</v>
      </c>
      <c r="H41" s="76"/>
    </row>
    <row r="42" spans="1:8" s="64" customFormat="1" ht="15" customHeight="1">
      <c r="A42" s="94"/>
      <c r="B42" s="21">
        <v>43247.333333333299</v>
      </c>
      <c r="C42" s="73" t="s">
        <v>55</v>
      </c>
      <c r="D42" s="73">
        <v>4</v>
      </c>
      <c r="E42" s="75" t="s">
        <v>66</v>
      </c>
      <c r="F42" s="69">
        <f t="shared" si="2"/>
        <v>400</v>
      </c>
      <c r="G42" s="70">
        <f t="shared" si="1"/>
        <v>200</v>
      </c>
      <c r="H42" s="76"/>
    </row>
    <row r="43" spans="1:8" s="64" customFormat="1" ht="15" customHeight="1">
      <c r="A43" s="94"/>
      <c r="B43" s="21">
        <v>43247.416666666701</v>
      </c>
      <c r="C43" s="73" t="s">
        <v>45</v>
      </c>
      <c r="D43" s="73">
        <v>5</v>
      </c>
      <c r="E43" s="75" t="s">
        <v>67</v>
      </c>
      <c r="F43" s="69">
        <f t="shared" si="2"/>
        <v>500</v>
      </c>
      <c r="G43" s="70">
        <f t="shared" si="1"/>
        <v>225</v>
      </c>
      <c r="H43" s="76"/>
    </row>
    <row r="44" spans="1:8" s="64" customFormat="1" ht="15" customHeight="1">
      <c r="A44" s="94"/>
      <c r="B44" s="21">
        <v>43247.708333333299</v>
      </c>
      <c r="C44" s="73" t="s">
        <v>47</v>
      </c>
      <c r="D44" s="73">
        <v>6</v>
      </c>
      <c r="E44" s="75" t="s">
        <v>68</v>
      </c>
      <c r="F44" s="69">
        <f t="shared" si="2"/>
        <v>600</v>
      </c>
      <c r="G44" s="70">
        <f t="shared" si="1"/>
        <v>250</v>
      </c>
      <c r="H44" s="79" t="s">
        <v>69</v>
      </c>
    </row>
    <row r="45" spans="1:8" s="64" customFormat="1" ht="15" customHeight="1">
      <c r="A45" s="94"/>
      <c r="B45" s="21">
        <v>43248.630555555603</v>
      </c>
      <c r="C45" s="73" t="s">
        <v>49</v>
      </c>
      <c r="D45" s="73">
        <v>2</v>
      </c>
      <c r="E45" s="75" t="s">
        <v>70</v>
      </c>
      <c r="F45" s="69">
        <f t="shared" si="2"/>
        <v>200</v>
      </c>
      <c r="G45" s="70">
        <f t="shared" si="1"/>
        <v>150</v>
      </c>
      <c r="H45" s="76"/>
    </row>
    <row r="46" spans="1:8" s="64" customFormat="1" ht="15" customHeight="1">
      <c r="A46" s="95" t="s">
        <v>71</v>
      </c>
      <c r="B46" s="21">
        <v>43224.833333333299</v>
      </c>
      <c r="C46" s="78" t="s">
        <v>72</v>
      </c>
      <c r="D46" s="73">
        <v>4</v>
      </c>
      <c r="E46" s="75" t="s">
        <v>73</v>
      </c>
      <c r="F46" s="69">
        <f t="shared" si="2"/>
        <v>400</v>
      </c>
      <c r="G46" s="70">
        <f t="shared" si="1"/>
        <v>200</v>
      </c>
      <c r="H46" s="79"/>
    </row>
    <row r="47" spans="1:8" s="64" customFormat="1" ht="15" customHeight="1">
      <c r="A47" s="93"/>
      <c r="B47" s="21">
        <v>43232.34375</v>
      </c>
      <c r="C47" s="78" t="s">
        <v>74</v>
      </c>
      <c r="D47" s="73">
        <v>6</v>
      </c>
      <c r="E47" s="75" t="s">
        <v>75</v>
      </c>
      <c r="F47" s="69">
        <f t="shared" si="2"/>
        <v>600</v>
      </c>
      <c r="G47" s="70">
        <f t="shared" si="1"/>
        <v>250</v>
      </c>
      <c r="H47" s="79"/>
    </row>
    <row r="48" spans="1:8" s="64" customFormat="1" ht="15" customHeight="1">
      <c r="A48" s="93"/>
      <c r="B48" s="21">
        <v>43238.833333333299</v>
      </c>
      <c r="C48" s="78" t="s">
        <v>72</v>
      </c>
      <c r="D48" s="73">
        <v>3</v>
      </c>
      <c r="E48" s="75" t="s">
        <v>76</v>
      </c>
      <c r="F48" s="69">
        <f t="shared" si="2"/>
        <v>300</v>
      </c>
      <c r="G48" s="70">
        <f t="shared" si="1"/>
        <v>175</v>
      </c>
      <c r="H48" s="79"/>
    </row>
    <row r="49" spans="1:9" s="64" customFormat="1" ht="15" customHeight="1">
      <c r="A49" s="93"/>
      <c r="B49" s="21">
        <v>43239.34375</v>
      </c>
      <c r="C49" s="78" t="s">
        <v>74</v>
      </c>
      <c r="D49" s="73">
        <v>6</v>
      </c>
      <c r="E49" s="75" t="s">
        <v>77</v>
      </c>
      <c r="F49" s="69">
        <f t="shared" si="2"/>
        <v>600</v>
      </c>
      <c r="G49" s="70">
        <f t="shared" si="1"/>
        <v>250</v>
      </c>
      <c r="H49" s="79"/>
    </row>
    <row r="50" spans="1:9" s="64" customFormat="1" ht="15" customHeight="1">
      <c r="A50" s="93"/>
      <c r="B50" s="21">
        <v>43246.34375</v>
      </c>
      <c r="C50" s="78" t="s">
        <v>74</v>
      </c>
      <c r="D50" s="73">
        <v>4</v>
      </c>
      <c r="E50" s="75" t="s">
        <v>78</v>
      </c>
      <c r="F50" s="69">
        <f t="shared" si="2"/>
        <v>400</v>
      </c>
      <c r="G50" s="70">
        <f t="shared" si="1"/>
        <v>200</v>
      </c>
      <c r="H50" s="79"/>
    </row>
    <row r="51" spans="1:9" s="64" customFormat="1" ht="15" customHeight="1">
      <c r="A51" s="93"/>
      <c r="B51" s="21">
        <v>43233.333333333299</v>
      </c>
      <c r="C51" s="78" t="s">
        <v>72</v>
      </c>
      <c r="D51" s="73">
        <v>5</v>
      </c>
      <c r="E51" s="75" t="s">
        <v>79</v>
      </c>
      <c r="F51" s="69">
        <f t="shared" si="2"/>
        <v>500</v>
      </c>
      <c r="G51" s="70">
        <f t="shared" si="1"/>
        <v>225</v>
      </c>
      <c r="H51" s="79"/>
    </row>
    <row r="52" spans="1:9" s="64" customFormat="1" ht="15" customHeight="1">
      <c r="A52" s="93"/>
      <c r="B52" s="21">
        <v>43240.333333333299</v>
      </c>
      <c r="C52" s="78" t="s">
        <v>72</v>
      </c>
      <c r="D52" s="73">
        <v>4</v>
      </c>
      <c r="E52" s="75" t="s">
        <v>80</v>
      </c>
      <c r="F52" s="69">
        <f t="shared" si="2"/>
        <v>400</v>
      </c>
      <c r="G52" s="70">
        <f t="shared" si="1"/>
        <v>200</v>
      </c>
      <c r="H52" s="79"/>
    </row>
    <row r="53" spans="1:9" s="64" customFormat="1" ht="15" customHeight="1">
      <c r="A53" s="93"/>
      <c r="B53" s="21">
        <v>43245.833333333299</v>
      </c>
      <c r="C53" s="78" t="s">
        <v>72</v>
      </c>
      <c r="D53" s="73">
        <v>4</v>
      </c>
      <c r="E53" s="75" t="s">
        <v>81</v>
      </c>
      <c r="F53" s="69">
        <f t="shared" si="2"/>
        <v>400</v>
      </c>
      <c r="G53" s="70">
        <f t="shared" si="1"/>
        <v>200</v>
      </c>
      <c r="H53" s="79"/>
    </row>
    <row r="54" spans="1:9" s="64" customFormat="1" ht="15" customHeight="1">
      <c r="A54" s="93"/>
      <c r="B54" s="21">
        <v>43247.334027777797</v>
      </c>
      <c r="C54" s="78" t="s">
        <v>72</v>
      </c>
      <c r="D54" s="73">
        <v>4</v>
      </c>
      <c r="E54" s="75" t="s">
        <v>82</v>
      </c>
      <c r="F54" s="69">
        <f t="shared" si="2"/>
        <v>400</v>
      </c>
      <c r="G54" s="70">
        <f t="shared" si="1"/>
        <v>200</v>
      </c>
      <c r="H54" s="79"/>
    </row>
    <row r="55" spans="1:9" s="1" customFormat="1" ht="15" customHeight="1">
      <c r="A55" s="90" t="s">
        <v>83</v>
      </c>
      <c r="B55" s="91"/>
      <c r="C55" s="92"/>
      <c r="D55" s="34">
        <f>SUM(D2:D54)</f>
        <v>314</v>
      </c>
      <c r="E55" s="35"/>
      <c r="F55" s="34">
        <f>SUM(F10:F54)</f>
        <v>26120</v>
      </c>
      <c r="G55" s="80">
        <f>SUM(G2:G54)</f>
        <v>13577</v>
      </c>
      <c r="H55" s="36"/>
      <c r="I55" s="89"/>
    </row>
    <row r="56" spans="1:9" s="2" customFormat="1" ht="21" customHeight="1">
      <c r="E56" s="57"/>
      <c r="F56" s="57"/>
      <c r="G56" s="81"/>
    </row>
    <row r="57" spans="1:9" s="2" customFormat="1" ht="16.5">
      <c r="E57" s="82"/>
      <c r="F57" s="82"/>
      <c r="G57" s="81"/>
    </row>
    <row r="58" spans="1:9" ht="16.5">
      <c r="E58" s="83"/>
      <c r="F58" s="83"/>
      <c r="H58" s="39"/>
    </row>
    <row r="59" spans="1:9" ht="16.5">
      <c r="E59" s="84"/>
      <c r="F59" s="84"/>
      <c r="H59" s="39"/>
    </row>
    <row r="60" spans="1:9" ht="16.5">
      <c r="E60" s="37"/>
      <c r="F60" s="37"/>
      <c r="H60" s="39"/>
    </row>
    <row r="61" spans="1:9" ht="16.5">
      <c r="E61" s="85"/>
      <c r="F61" s="85"/>
      <c r="H61" s="41"/>
    </row>
    <row r="62" spans="1:9" ht="16.5">
      <c r="E62" s="85"/>
      <c r="F62" s="85"/>
      <c r="H62" s="39"/>
    </row>
    <row r="63" spans="1:9" ht="16.5">
      <c r="H63" s="39"/>
    </row>
    <row r="64" spans="1:9" ht="16.5">
      <c r="H64" s="39"/>
    </row>
    <row r="65" spans="8:8" ht="16.5">
      <c r="H65" s="39"/>
    </row>
    <row r="66" spans="8:8" ht="16.5">
      <c r="H66" s="39"/>
    </row>
    <row r="67" spans="8:8" ht="18">
      <c r="H67" s="42"/>
    </row>
    <row r="68" spans="8:8">
      <c r="H68" s="43"/>
    </row>
  </sheetData>
  <autoFilter ref="A1:M55">
    <extLst/>
  </autoFilter>
  <mergeCells count="6">
    <mergeCell ref="A55:C55"/>
    <mergeCell ref="A2:A5"/>
    <mergeCell ref="A6:A9"/>
    <mergeCell ref="A10:A24"/>
    <mergeCell ref="A25:A45"/>
    <mergeCell ref="A46:A54"/>
  </mergeCells>
  <phoneticPr fontId="1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O9" sqref="O9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375" customWidth="1"/>
    <col min="5" max="5" width="60" style="44" customWidth="1"/>
    <col min="6" max="7" width="7.25" style="4" customWidth="1"/>
    <col min="8" max="8" width="11" customWidth="1"/>
    <col min="11" max="11" width="9.375" customWidth="1"/>
  </cols>
  <sheetData>
    <row r="1" spans="1:8" s="1" customFormat="1" ht="24" customHeight="1">
      <c r="A1" s="96" t="s">
        <v>84</v>
      </c>
      <c r="B1" s="97"/>
      <c r="C1" s="97"/>
      <c r="D1" s="97"/>
      <c r="E1" s="98"/>
      <c r="F1" s="97"/>
      <c r="G1" s="97"/>
      <c r="H1" s="97"/>
    </row>
    <row r="2" spans="1:8" s="1" customFormat="1" ht="48" customHeight="1">
      <c r="A2" s="45" t="s">
        <v>85</v>
      </c>
      <c r="B2" s="46" t="s">
        <v>1</v>
      </c>
      <c r="C2" s="46" t="s">
        <v>2</v>
      </c>
      <c r="D2" s="47" t="s">
        <v>3</v>
      </c>
      <c r="E2" s="48" t="s">
        <v>4</v>
      </c>
      <c r="F2" s="47" t="s">
        <v>86</v>
      </c>
      <c r="G2" s="47" t="s">
        <v>87</v>
      </c>
      <c r="H2" s="49" t="s">
        <v>7</v>
      </c>
    </row>
    <row r="3" spans="1:8" s="1" customFormat="1" ht="18.95" customHeight="1">
      <c r="A3" s="101" t="s">
        <v>88</v>
      </c>
      <c r="B3" s="21">
        <v>43222.729166666701</v>
      </c>
      <c r="C3" s="22" t="s">
        <v>89</v>
      </c>
      <c r="D3" s="18">
        <v>8</v>
      </c>
      <c r="E3" s="50" t="s">
        <v>90</v>
      </c>
      <c r="F3" s="22">
        <f>D3*83</f>
        <v>664</v>
      </c>
      <c r="G3" s="22">
        <f t="shared" ref="G3:G31" si="0">F3*0.8</f>
        <v>531.20000000000005</v>
      </c>
      <c r="H3" s="51"/>
    </row>
    <row r="4" spans="1:8" s="1" customFormat="1" ht="17.100000000000001" customHeight="1">
      <c r="A4" s="101"/>
      <c r="B4" s="21">
        <v>43224</v>
      </c>
      <c r="C4" s="22" t="s">
        <v>89</v>
      </c>
      <c r="D4" s="18">
        <v>1</v>
      </c>
      <c r="E4" s="50" t="s">
        <v>91</v>
      </c>
      <c r="F4" s="22">
        <f t="shared" ref="F4:F12" si="1">D4*83</f>
        <v>83</v>
      </c>
      <c r="G4" s="22">
        <f t="shared" si="0"/>
        <v>66.400000000000006</v>
      </c>
      <c r="H4" s="51"/>
    </row>
    <row r="5" spans="1:8" s="1" customFormat="1" ht="20.100000000000001" customHeight="1">
      <c r="A5" s="101"/>
      <c r="B5" s="21">
        <v>43224.708333333299</v>
      </c>
      <c r="C5" s="22" t="s">
        <v>89</v>
      </c>
      <c r="D5" s="18">
        <v>8</v>
      </c>
      <c r="E5" s="50" t="s">
        <v>92</v>
      </c>
      <c r="F5" s="22">
        <f t="shared" si="1"/>
        <v>664</v>
      </c>
      <c r="G5" s="22">
        <f t="shared" si="0"/>
        <v>531.20000000000005</v>
      </c>
      <c r="H5" s="51"/>
    </row>
    <row r="6" spans="1:8" s="1" customFormat="1" ht="15" customHeight="1">
      <c r="A6" s="101"/>
      <c r="B6" s="21">
        <v>43229.729166666701</v>
      </c>
      <c r="C6" s="22" t="s">
        <v>89</v>
      </c>
      <c r="D6" s="18">
        <v>7</v>
      </c>
      <c r="E6" s="23" t="s">
        <v>93</v>
      </c>
      <c r="F6" s="22">
        <f t="shared" si="1"/>
        <v>581</v>
      </c>
      <c r="G6" s="22">
        <f t="shared" si="0"/>
        <v>464.8</v>
      </c>
      <c r="H6" s="51"/>
    </row>
    <row r="7" spans="1:8" s="1" customFormat="1" ht="18" customHeight="1">
      <c r="A7" s="101"/>
      <c r="B7" s="21">
        <v>43231.708333333299</v>
      </c>
      <c r="C7" s="22" t="s">
        <v>89</v>
      </c>
      <c r="D7" s="18">
        <v>8</v>
      </c>
      <c r="E7" s="50" t="s">
        <v>94</v>
      </c>
      <c r="F7" s="22">
        <f t="shared" si="1"/>
        <v>664</v>
      </c>
      <c r="G7" s="22">
        <f t="shared" si="0"/>
        <v>531.20000000000005</v>
      </c>
      <c r="H7" s="51"/>
    </row>
    <row r="8" spans="1:8" s="1" customFormat="1" ht="17.100000000000001" customHeight="1">
      <c r="A8" s="101"/>
      <c r="B8" s="21">
        <v>43236.708333333299</v>
      </c>
      <c r="C8" s="22" t="s">
        <v>89</v>
      </c>
      <c r="D8" s="18">
        <v>7</v>
      </c>
      <c r="E8" s="23" t="s">
        <v>95</v>
      </c>
      <c r="F8" s="22">
        <f t="shared" si="1"/>
        <v>581</v>
      </c>
      <c r="G8" s="22">
        <f t="shared" si="0"/>
        <v>464.8</v>
      </c>
      <c r="H8" s="51"/>
    </row>
    <row r="9" spans="1:8" s="1" customFormat="1" ht="30" customHeight="1">
      <c r="A9" s="101"/>
      <c r="B9" s="21">
        <v>43238.708333333299</v>
      </c>
      <c r="C9" s="22" t="s">
        <v>89</v>
      </c>
      <c r="D9" s="18">
        <v>8</v>
      </c>
      <c r="E9" s="50" t="s">
        <v>94</v>
      </c>
      <c r="F9" s="22">
        <f t="shared" si="1"/>
        <v>664</v>
      </c>
      <c r="G9" s="22">
        <f t="shared" si="0"/>
        <v>531.20000000000005</v>
      </c>
      <c r="H9" s="51"/>
    </row>
    <row r="10" spans="1:8" s="1" customFormat="1" ht="15" customHeight="1">
      <c r="A10" s="101"/>
      <c r="B10" s="21">
        <v>43243.708333333299</v>
      </c>
      <c r="C10" s="22" t="s">
        <v>89</v>
      </c>
      <c r="D10" s="18">
        <v>7</v>
      </c>
      <c r="E10" s="23" t="s">
        <v>96</v>
      </c>
      <c r="F10" s="22">
        <f t="shared" si="1"/>
        <v>581</v>
      </c>
      <c r="G10" s="22">
        <f t="shared" si="0"/>
        <v>464.8</v>
      </c>
      <c r="H10" s="51"/>
    </row>
    <row r="11" spans="1:8" s="1" customFormat="1" ht="32.1" customHeight="1">
      <c r="A11" s="101"/>
      <c r="B11" s="21">
        <v>43245.561805555597</v>
      </c>
      <c r="C11" s="22" t="s">
        <v>89</v>
      </c>
      <c r="D11" s="18">
        <v>10</v>
      </c>
      <c r="E11" s="50" t="s">
        <v>97</v>
      </c>
      <c r="F11" s="22">
        <f t="shared" si="1"/>
        <v>830</v>
      </c>
      <c r="G11" s="22">
        <f t="shared" si="0"/>
        <v>664</v>
      </c>
      <c r="H11" s="51"/>
    </row>
    <row r="12" spans="1:8" s="1" customFormat="1" ht="15" customHeight="1">
      <c r="A12" s="101"/>
      <c r="B12" s="21">
        <v>43250.729166666701</v>
      </c>
      <c r="C12" s="22" t="s">
        <v>89</v>
      </c>
      <c r="D12" s="18">
        <v>2</v>
      </c>
      <c r="E12" s="23" t="s">
        <v>98</v>
      </c>
      <c r="F12" s="22">
        <f t="shared" si="1"/>
        <v>166</v>
      </c>
      <c r="G12" s="22">
        <f t="shared" si="0"/>
        <v>132.80000000000001</v>
      </c>
      <c r="H12" s="51"/>
    </row>
    <row r="13" spans="1:8" s="1" customFormat="1" ht="19.149999999999999" customHeight="1">
      <c r="A13" s="102" t="s">
        <v>99</v>
      </c>
      <c r="B13" s="21">
        <v>43225.625</v>
      </c>
      <c r="C13" s="24" t="s">
        <v>100</v>
      </c>
      <c r="D13" s="18">
        <v>8</v>
      </c>
      <c r="E13" s="23" t="s">
        <v>101</v>
      </c>
      <c r="F13" s="22">
        <f>D13*88</f>
        <v>704</v>
      </c>
      <c r="G13" s="22">
        <f t="shared" si="0"/>
        <v>563.20000000000005</v>
      </c>
      <c r="H13" s="51"/>
    </row>
    <row r="14" spans="1:8" s="1" customFormat="1" ht="15" customHeight="1">
      <c r="A14" s="101"/>
      <c r="B14" s="21">
        <v>43226.666666666701</v>
      </c>
      <c r="C14" s="24" t="s">
        <v>100</v>
      </c>
      <c r="D14" s="18">
        <v>1</v>
      </c>
      <c r="E14" s="23" t="s">
        <v>102</v>
      </c>
      <c r="F14" s="22">
        <f t="shared" ref="F14:F23" si="2">D14*88</f>
        <v>88</v>
      </c>
      <c r="G14" s="22">
        <f t="shared" si="0"/>
        <v>70.400000000000006</v>
      </c>
      <c r="H14" s="51"/>
    </row>
    <row r="15" spans="1:8" s="1" customFormat="1" ht="15" customHeight="1">
      <c r="A15" s="101"/>
      <c r="B15" s="21">
        <v>43230.645833333299</v>
      </c>
      <c r="C15" s="24" t="s">
        <v>100</v>
      </c>
      <c r="D15" s="18">
        <v>5</v>
      </c>
      <c r="E15" s="23" t="s">
        <v>103</v>
      </c>
      <c r="F15" s="22">
        <f t="shared" si="2"/>
        <v>440</v>
      </c>
      <c r="G15" s="22">
        <f t="shared" si="0"/>
        <v>352</v>
      </c>
      <c r="H15" s="51"/>
    </row>
    <row r="16" spans="1:8" s="1" customFormat="1" ht="15" customHeight="1">
      <c r="A16" s="101"/>
      <c r="B16" s="21">
        <v>43232.625</v>
      </c>
      <c r="C16" s="24" t="s">
        <v>100</v>
      </c>
      <c r="D16" s="18">
        <v>7</v>
      </c>
      <c r="E16" s="23" t="s">
        <v>104</v>
      </c>
      <c r="F16" s="22">
        <f t="shared" si="2"/>
        <v>616</v>
      </c>
      <c r="G16" s="22">
        <f t="shared" si="0"/>
        <v>492.8</v>
      </c>
      <c r="H16" s="51"/>
    </row>
    <row r="17" spans="1:11" s="1" customFormat="1" ht="15" customHeight="1">
      <c r="A17" s="101"/>
      <c r="B17" s="21">
        <v>43233.666666666701</v>
      </c>
      <c r="C17" s="24" t="s">
        <v>100</v>
      </c>
      <c r="D17" s="18">
        <v>1</v>
      </c>
      <c r="E17" s="23" t="s">
        <v>102</v>
      </c>
      <c r="F17" s="22">
        <f t="shared" si="2"/>
        <v>88</v>
      </c>
      <c r="G17" s="22">
        <f t="shared" si="0"/>
        <v>70.400000000000006</v>
      </c>
      <c r="H17" s="51"/>
    </row>
    <row r="18" spans="1:11" s="1" customFormat="1" ht="15" customHeight="1">
      <c r="A18" s="101"/>
      <c r="B18" s="21">
        <v>43237.645833333299</v>
      </c>
      <c r="C18" s="24" t="s">
        <v>100</v>
      </c>
      <c r="D18" s="18">
        <v>8</v>
      </c>
      <c r="E18" s="23" t="s">
        <v>105</v>
      </c>
      <c r="F18" s="22">
        <f t="shared" si="2"/>
        <v>704</v>
      </c>
      <c r="G18" s="22">
        <f t="shared" si="0"/>
        <v>563.20000000000005</v>
      </c>
      <c r="H18" s="51"/>
    </row>
    <row r="19" spans="1:11" s="1" customFormat="1" ht="30" customHeight="1">
      <c r="A19" s="101"/>
      <c r="B19" s="21">
        <v>43239.645833333299</v>
      </c>
      <c r="C19" s="24" t="s">
        <v>100</v>
      </c>
      <c r="D19" s="18">
        <v>6</v>
      </c>
      <c r="E19" s="50" t="s">
        <v>106</v>
      </c>
      <c r="F19" s="22">
        <f t="shared" si="2"/>
        <v>528</v>
      </c>
      <c r="G19" s="22">
        <f t="shared" si="0"/>
        <v>422.4</v>
      </c>
      <c r="H19" s="51"/>
      <c r="I19" s="41"/>
      <c r="J19" s="41"/>
      <c r="K19" s="41"/>
    </row>
    <row r="20" spans="1:11" s="1" customFormat="1" ht="15" customHeight="1">
      <c r="A20" s="101"/>
      <c r="B20" s="21">
        <v>43240.583333333299</v>
      </c>
      <c r="C20" s="24" t="s">
        <v>100</v>
      </c>
      <c r="D20" s="18">
        <v>1</v>
      </c>
      <c r="E20" s="23" t="s">
        <v>102</v>
      </c>
      <c r="F20" s="22">
        <f t="shared" si="2"/>
        <v>88</v>
      </c>
      <c r="G20" s="22">
        <f t="shared" si="0"/>
        <v>70.400000000000006</v>
      </c>
      <c r="H20" s="51"/>
      <c r="I20" s="41"/>
      <c r="J20" s="41"/>
      <c r="K20" s="63"/>
    </row>
    <row r="21" spans="1:11" s="1" customFormat="1" ht="32.1" customHeight="1">
      <c r="A21" s="101"/>
      <c r="B21" s="21">
        <v>43244.645833333299</v>
      </c>
      <c r="C21" s="24" t="s">
        <v>100</v>
      </c>
      <c r="D21" s="18">
        <v>9</v>
      </c>
      <c r="E21" s="50" t="s">
        <v>107</v>
      </c>
      <c r="F21" s="22">
        <f t="shared" si="2"/>
        <v>792</v>
      </c>
      <c r="G21" s="22">
        <f t="shared" si="0"/>
        <v>633.6</v>
      </c>
      <c r="H21" s="51"/>
      <c r="I21" s="41"/>
      <c r="J21" s="41"/>
      <c r="K21" s="63"/>
    </row>
    <row r="22" spans="1:11" s="1" customFormat="1" ht="15" customHeight="1">
      <c r="A22" s="101"/>
      <c r="B22" s="21">
        <v>43246.625</v>
      </c>
      <c r="C22" s="24" t="s">
        <v>100</v>
      </c>
      <c r="D22" s="18">
        <v>7</v>
      </c>
      <c r="E22" s="23" t="s">
        <v>108</v>
      </c>
      <c r="F22" s="22">
        <f t="shared" si="2"/>
        <v>616</v>
      </c>
      <c r="G22" s="22">
        <f t="shared" si="0"/>
        <v>492.8</v>
      </c>
      <c r="H22" s="51"/>
      <c r="I22" s="41"/>
      <c r="J22" s="41"/>
      <c r="K22" s="63"/>
    </row>
    <row r="23" spans="1:11" s="1" customFormat="1" ht="33" customHeight="1">
      <c r="A23" s="101"/>
      <c r="B23" s="21">
        <v>43251.6875</v>
      </c>
      <c r="C23" s="24" t="s">
        <v>100</v>
      </c>
      <c r="D23" s="18">
        <v>9</v>
      </c>
      <c r="E23" s="50" t="s">
        <v>109</v>
      </c>
      <c r="F23" s="22">
        <f t="shared" si="2"/>
        <v>792</v>
      </c>
      <c r="G23" s="22">
        <f t="shared" si="0"/>
        <v>633.6</v>
      </c>
      <c r="H23" s="51"/>
      <c r="I23" s="41"/>
      <c r="J23" s="41"/>
      <c r="K23" s="63"/>
    </row>
    <row r="24" spans="1:11" s="1" customFormat="1" ht="15" customHeight="1">
      <c r="A24" s="101" t="s">
        <v>110</v>
      </c>
      <c r="B24" s="21">
        <v>43226.4375</v>
      </c>
      <c r="C24" s="24" t="s">
        <v>111</v>
      </c>
      <c r="D24" s="18">
        <v>6</v>
      </c>
      <c r="E24" s="52" t="s">
        <v>112</v>
      </c>
      <c r="F24" s="24">
        <f t="shared" ref="F24:F31" si="3">D24*100</f>
        <v>600</v>
      </c>
      <c r="G24" s="24">
        <f t="shared" si="0"/>
        <v>480</v>
      </c>
      <c r="H24" s="51"/>
      <c r="I24" s="41"/>
      <c r="J24" s="41"/>
      <c r="K24" s="41"/>
    </row>
    <row r="25" spans="1:11" s="1" customFormat="1" ht="15" customHeight="1">
      <c r="A25" s="101"/>
      <c r="B25" s="21">
        <v>43226.583333333299</v>
      </c>
      <c r="C25" s="24" t="s">
        <v>113</v>
      </c>
      <c r="D25" s="18">
        <v>9</v>
      </c>
      <c r="E25" s="23" t="s">
        <v>114</v>
      </c>
      <c r="F25" s="24">
        <f t="shared" si="3"/>
        <v>900</v>
      </c>
      <c r="G25" s="24">
        <f t="shared" si="0"/>
        <v>720</v>
      </c>
      <c r="H25" s="51"/>
      <c r="I25" s="41"/>
      <c r="J25" s="41"/>
      <c r="K25" s="41"/>
    </row>
    <row r="26" spans="1:11" s="1" customFormat="1" ht="15" customHeight="1">
      <c r="A26" s="101"/>
      <c r="B26" s="21">
        <v>43232.4375</v>
      </c>
      <c r="C26" s="24" t="s">
        <v>111</v>
      </c>
      <c r="D26" s="18">
        <v>5</v>
      </c>
      <c r="E26" s="53" t="s">
        <v>115</v>
      </c>
      <c r="F26" s="24">
        <f t="shared" si="3"/>
        <v>500</v>
      </c>
      <c r="G26" s="24">
        <f t="shared" si="0"/>
        <v>400</v>
      </c>
      <c r="H26" s="51"/>
      <c r="I26" s="41"/>
      <c r="J26" s="41"/>
      <c r="K26" s="41"/>
    </row>
    <row r="27" spans="1:11" s="1" customFormat="1" ht="15" customHeight="1">
      <c r="A27" s="101"/>
      <c r="B27" s="21">
        <v>43233.583333333299</v>
      </c>
      <c r="C27" s="24" t="s">
        <v>113</v>
      </c>
      <c r="D27" s="18">
        <v>7</v>
      </c>
      <c r="E27" s="23" t="s">
        <v>116</v>
      </c>
      <c r="F27" s="24">
        <f t="shared" si="3"/>
        <v>700</v>
      </c>
      <c r="G27" s="24">
        <f t="shared" si="0"/>
        <v>560</v>
      </c>
      <c r="H27" s="51"/>
      <c r="I27" s="41"/>
      <c r="J27" s="41"/>
      <c r="K27" s="41"/>
    </row>
    <row r="28" spans="1:11" s="1" customFormat="1" ht="15" customHeight="1">
      <c r="A28" s="101"/>
      <c r="B28" s="21">
        <v>43240.4375</v>
      </c>
      <c r="C28" s="24" t="s">
        <v>111</v>
      </c>
      <c r="D28" s="18">
        <v>4</v>
      </c>
      <c r="E28" s="53" t="s">
        <v>117</v>
      </c>
      <c r="F28" s="24">
        <f t="shared" si="3"/>
        <v>400</v>
      </c>
      <c r="G28" s="24">
        <f t="shared" si="0"/>
        <v>320</v>
      </c>
      <c r="H28" s="51"/>
    </row>
    <row r="29" spans="1:11" s="1" customFormat="1" ht="15" customHeight="1">
      <c r="A29" s="101"/>
      <c r="B29" s="21">
        <v>43240.583333333299</v>
      </c>
      <c r="C29" s="24" t="s">
        <v>113</v>
      </c>
      <c r="D29" s="18">
        <v>3</v>
      </c>
      <c r="E29" s="23" t="s">
        <v>118</v>
      </c>
      <c r="F29" s="24">
        <f t="shared" si="3"/>
        <v>300</v>
      </c>
      <c r="G29" s="24">
        <f t="shared" si="0"/>
        <v>240</v>
      </c>
      <c r="H29" s="51"/>
    </row>
    <row r="30" spans="1:11" s="1" customFormat="1" ht="15" customHeight="1">
      <c r="A30" s="101"/>
      <c r="B30" s="21">
        <v>43247.4375</v>
      </c>
      <c r="C30" s="24" t="s">
        <v>111</v>
      </c>
      <c r="D30" s="18">
        <v>6</v>
      </c>
      <c r="E30" s="52" t="s">
        <v>119</v>
      </c>
      <c r="F30" s="24">
        <f t="shared" si="3"/>
        <v>600</v>
      </c>
      <c r="G30" s="24">
        <f t="shared" si="0"/>
        <v>480</v>
      </c>
      <c r="H30" s="51"/>
    </row>
    <row r="31" spans="1:11" s="1" customFormat="1" ht="15" customHeight="1">
      <c r="A31" s="101"/>
      <c r="B31" s="21">
        <v>43247.583333333299</v>
      </c>
      <c r="C31" s="24"/>
      <c r="D31" s="18">
        <v>5</v>
      </c>
      <c r="E31" s="50" t="s">
        <v>120</v>
      </c>
      <c r="F31" s="24">
        <f t="shared" si="3"/>
        <v>500</v>
      </c>
      <c r="G31" s="24">
        <f t="shared" si="0"/>
        <v>400</v>
      </c>
      <c r="H31" s="51"/>
    </row>
    <row r="32" spans="1:11" s="1" customFormat="1" ht="16.5">
      <c r="A32" s="99" t="s">
        <v>83</v>
      </c>
      <c r="B32" s="100"/>
      <c r="C32" s="100"/>
      <c r="D32" s="46">
        <f>SUM(D3:D31)</f>
        <v>173</v>
      </c>
      <c r="E32" s="54"/>
      <c r="F32" s="55">
        <f>SUM(F3:F31)</f>
        <v>15434</v>
      </c>
      <c r="G32" s="55">
        <f>SUM(G3:G31)</f>
        <v>12347.2</v>
      </c>
      <c r="H32" s="56"/>
    </row>
    <row r="33" spans="5:8" s="2" customFormat="1" ht="21" customHeight="1">
      <c r="E33" s="57"/>
      <c r="F33" s="58"/>
      <c r="G33" s="58"/>
    </row>
    <row r="34" spans="5:8" s="2" customFormat="1" ht="16.5">
      <c r="E34" s="59"/>
      <c r="F34" s="60"/>
      <c r="G34" s="60"/>
    </row>
    <row r="35" spans="5:8" ht="16.5">
      <c r="E35" s="61"/>
      <c r="F35" s="62"/>
      <c r="G35" s="62"/>
      <c r="H35" s="39"/>
    </row>
    <row r="36" spans="5:8" ht="16.5">
      <c r="E36" s="61"/>
      <c r="F36" s="38"/>
      <c r="G36" s="38"/>
      <c r="H36" s="39"/>
    </row>
    <row r="37" spans="5:8" ht="16.5">
      <c r="E37" s="61"/>
      <c r="F37" s="40"/>
      <c r="G37" s="40"/>
      <c r="H37" s="39"/>
    </row>
    <row r="38" spans="5:8" ht="16.5">
      <c r="E38" s="61"/>
      <c r="H38" s="41"/>
    </row>
    <row r="39" spans="5:8" ht="16.5">
      <c r="E39" s="61"/>
      <c r="H39" s="39"/>
    </row>
    <row r="40" spans="5:8" ht="16.5">
      <c r="H40" s="39"/>
    </row>
    <row r="41" spans="5:8" ht="16.5">
      <c r="H41" s="39"/>
    </row>
    <row r="42" spans="5:8" ht="16.5">
      <c r="H42" s="39"/>
    </row>
    <row r="43" spans="5:8" ht="16.5">
      <c r="H43" s="39"/>
    </row>
    <row r="44" spans="5:8" ht="18">
      <c r="H44" s="42"/>
    </row>
    <row r="45" spans="5:8">
      <c r="H45" s="43"/>
    </row>
  </sheetData>
  <autoFilter ref="A2:H33">
    <extLst/>
  </autoFilter>
  <mergeCells count="5">
    <mergeCell ref="A1:H1"/>
    <mergeCell ref="A32:C32"/>
    <mergeCell ref="A3:A12"/>
    <mergeCell ref="A13:A23"/>
    <mergeCell ref="A24:A31"/>
  </mergeCells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31" sqref="C31"/>
    </sheetView>
  </sheetViews>
  <sheetFormatPr defaultColWidth="9" defaultRowHeight="13.5"/>
  <cols>
    <col min="1" max="1" width="13.875" customWidth="1"/>
    <col min="2" max="2" width="16" customWidth="1"/>
    <col min="3" max="3" width="21.125" customWidth="1"/>
    <col min="4" max="4" width="5.375" customWidth="1"/>
    <col min="5" max="5" width="60" style="3" customWidth="1"/>
    <col min="6" max="6" width="7.25" style="4" customWidth="1"/>
    <col min="7" max="7" width="6.5" style="5" customWidth="1"/>
    <col min="8" max="8" width="11" customWidth="1"/>
    <col min="9" max="9" width="9.375" customWidth="1"/>
  </cols>
  <sheetData>
    <row r="1" spans="1:8" s="1" customFormat="1" ht="24" customHeight="1">
      <c r="A1" s="96" t="s">
        <v>121</v>
      </c>
      <c r="B1" s="97"/>
      <c r="C1" s="97"/>
      <c r="D1" s="97"/>
      <c r="E1" s="97"/>
      <c r="F1" s="97"/>
      <c r="G1" s="103"/>
      <c r="H1" s="97"/>
    </row>
    <row r="2" spans="1:8" s="1" customFormat="1" ht="48" customHeight="1">
      <c r="A2" s="6" t="s">
        <v>85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86</v>
      </c>
      <c r="G2" s="9" t="s">
        <v>122</v>
      </c>
      <c r="H2" s="10" t="s">
        <v>7</v>
      </c>
    </row>
    <row r="3" spans="1:8" s="1" customFormat="1" ht="18.95" customHeight="1">
      <c r="A3" s="104" t="s">
        <v>123</v>
      </c>
      <c r="B3" s="11">
        <v>43226.375</v>
      </c>
      <c r="C3" s="12" t="s">
        <v>124</v>
      </c>
      <c r="D3" s="13">
        <v>7</v>
      </c>
      <c r="E3" s="14" t="s">
        <v>125</v>
      </c>
      <c r="F3" s="12">
        <f>D3*100</f>
        <v>700</v>
      </c>
      <c r="G3" s="15">
        <f>F3*0.8</f>
        <v>560</v>
      </c>
      <c r="H3" s="16"/>
    </row>
    <row r="4" spans="1:8" s="1" customFormat="1" ht="16.5">
      <c r="A4" s="105"/>
      <c r="B4" s="17">
        <v>43233.375</v>
      </c>
      <c r="C4" s="18" t="s">
        <v>124</v>
      </c>
      <c r="D4" s="18">
        <v>4</v>
      </c>
      <c r="E4" s="19" t="s">
        <v>126</v>
      </c>
      <c r="F4" s="18">
        <f>D4*100</f>
        <v>400</v>
      </c>
      <c r="G4" s="18">
        <f>F4*0.8</f>
        <v>320</v>
      </c>
      <c r="H4" s="20"/>
    </row>
    <row r="5" spans="1:8" s="2" customFormat="1" ht="21" customHeight="1">
      <c r="A5" s="105"/>
      <c r="B5" s="21">
        <v>43240.354166666701</v>
      </c>
      <c r="C5" s="22" t="s">
        <v>124</v>
      </c>
      <c r="D5" s="18">
        <v>6</v>
      </c>
      <c r="E5" s="23" t="s">
        <v>127</v>
      </c>
      <c r="F5" s="24">
        <f>D5*100</f>
        <v>600</v>
      </c>
      <c r="G5" s="25">
        <f>F5*0.8</f>
        <v>480</v>
      </c>
      <c r="H5" s="26"/>
    </row>
    <row r="6" spans="1:8" s="2" customFormat="1" ht="17.25">
      <c r="A6" s="106"/>
      <c r="B6" s="27">
        <v>43247.354166666701</v>
      </c>
      <c r="C6" s="28" t="s">
        <v>124</v>
      </c>
      <c r="D6" s="29">
        <v>4</v>
      </c>
      <c r="E6" s="30" t="s">
        <v>128</v>
      </c>
      <c r="F6" s="31">
        <f>D6*100</f>
        <v>400</v>
      </c>
      <c r="G6" s="32">
        <f>F6*0.8</f>
        <v>320</v>
      </c>
      <c r="H6" s="33"/>
    </row>
    <row r="7" spans="1:8" ht="16.5">
      <c r="A7" s="90" t="s">
        <v>83</v>
      </c>
      <c r="B7" s="91"/>
      <c r="C7" s="91"/>
      <c r="D7" s="34">
        <f>SUM(D3:D6)</f>
        <v>21</v>
      </c>
      <c r="E7" s="35"/>
      <c r="F7" s="34">
        <f>SUM(F3:F6)</f>
        <v>2100</v>
      </c>
      <c r="G7" s="34">
        <f>SUM(G3:G6)</f>
        <v>1680</v>
      </c>
      <c r="H7" s="36"/>
    </row>
    <row r="8" spans="1:8" ht="16.5">
      <c r="E8" s="37"/>
      <c r="F8" s="38"/>
      <c r="H8" s="39"/>
    </row>
    <row r="9" spans="1:8" ht="16.5">
      <c r="E9" s="37"/>
      <c r="F9" s="40"/>
      <c r="H9" s="39"/>
    </row>
    <row r="10" spans="1:8" ht="16.5">
      <c r="E10" s="37"/>
      <c r="H10" s="41"/>
    </row>
    <row r="11" spans="1:8" ht="16.5">
      <c r="E11" s="37"/>
      <c r="H11" s="39"/>
    </row>
    <row r="12" spans="1:8" ht="16.5">
      <c r="H12" s="39"/>
    </row>
    <row r="13" spans="1:8" ht="16.5">
      <c r="H13" s="39"/>
    </row>
    <row r="14" spans="1:8" ht="16.5">
      <c r="H14" s="39"/>
    </row>
    <row r="15" spans="1:8" ht="16.5">
      <c r="H15" s="39"/>
    </row>
    <row r="16" spans="1:8" ht="18">
      <c r="H16" s="42"/>
    </row>
    <row r="17" spans="1:8">
      <c r="H17" s="43"/>
    </row>
    <row r="24" spans="1:8" ht="16.5">
      <c r="A24" s="1"/>
      <c r="B24" s="1"/>
      <c r="C24" s="1"/>
    </row>
  </sheetData>
  <mergeCells count="3">
    <mergeCell ref="A1:H1"/>
    <mergeCell ref="A7:C7"/>
    <mergeCell ref="A3:A6"/>
  </mergeCells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大热俱乐部</vt:lpstr>
      <vt:lpstr>AKcross训练营（28）</vt:lpstr>
      <vt:lpstr>FIT训练营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2017-09-30T05:56:00Z</dcterms:created>
  <dcterms:modified xsi:type="dcterms:W3CDTF">2018-08-03T10:46:41Z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