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8695" windowHeight="13200"/>
  </bookViews>
  <sheets>
    <sheet name="大热俱乐部" sheetId="11" r:id="rId1"/>
    <sheet name="AKcross训练营（28）" sheetId="7" r:id="rId2"/>
    <sheet name="FIT训练营" sheetId="12" r:id="rId3"/>
  </sheets>
  <definedNames>
    <definedName name="_xlnm._FilterDatabase" localSheetId="1" hidden="1">'AKcross训练营（28）'!$A$2:$H$24</definedName>
    <definedName name="_xlnm._FilterDatabase" localSheetId="0" hidden="1">大热俱乐部!$A$1:$L$52</definedName>
  </definedNames>
  <calcPr calcId="124519" concurrentCalc="0"/>
</workbook>
</file>

<file path=xl/calcChain.xml><?xml version="1.0" encoding="utf-8"?>
<calcChain xmlns="http://schemas.openxmlformats.org/spreadsheetml/2006/main">
  <c r="K20" i="11"/>
  <c r="K19"/>
  <c r="K18"/>
  <c r="K17"/>
  <c r="K16"/>
  <c r="K15"/>
  <c r="K14"/>
  <c r="K13"/>
  <c r="K12"/>
  <c r="K11"/>
  <c r="K10"/>
  <c r="G7" i="12"/>
  <c r="F7"/>
  <c r="D7"/>
  <c r="G6"/>
  <c r="F6"/>
  <c r="G5"/>
  <c r="F5"/>
  <c r="G4"/>
  <c r="F4"/>
  <c r="G3"/>
  <c r="F3"/>
  <c r="G23" i="7"/>
  <c r="F23"/>
  <c r="D23"/>
  <c r="G22"/>
  <c r="F22"/>
  <c r="G21"/>
  <c r="F21"/>
  <c r="G20"/>
  <c r="F20"/>
  <c r="G19"/>
  <c r="F19"/>
  <c r="G18"/>
  <c r="F18"/>
  <c r="G17"/>
  <c r="F17"/>
  <c r="G16"/>
  <c r="F16"/>
  <c r="G15"/>
  <c r="F15"/>
  <c r="G14"/>
  <c r="F14"/>
  <c r="G13"/>
  <c r="F13"/>
  <c r="G12"/>
  <c r="F12"/>
  <c r="G11"/>
  <c r="F11"/>
  <c r="G10"/>
  <c r="F10"/>
  <c r="G9"/>
  <c r="F9"/>
  <c r="G8"/>
  <c r="F8"/>
  <c r="G7"/>
  <c r="F7"/>
  <c r="G6"/>
  <c r="F6"/>
  <c r="G5"/>
  <c r="F5"/>
  <c r="G4"/>
  <c r="F4"/>
  <c r="G3"/>
  <c r="F3"/>
  <c r="F52" i="11"/>
  <c r="D52"/>
  <c r="F51"/>
  <c r="F50"/>
  <c r="F49"/>
  <c r="F48"/>
  <c r="F47"/>
  <c r="F46"/>
  <c r="F45"/>
  <c r="F44"/>
  <c r="F43"/>
  <c r="F42"/>
  <c r="F40"/>
  <c r="F39"/>
  <c r="F38"/>
  <c r="F37"/>
  <c r="F36"/>
  <c r="F35"/>
  <c r="F34"/>
  <c r="F33"/>
  <c r="F32"/>
  <c r="F31"/>
  <c r="F30"/>
  <c r="F28"/>
  <c r="F27"/>
  <c r="F26"/>
  <c r="F25"/>
  <c r="F24"/>
  <c r="F23"/>
  <c r="F21"/>
  <c r="F20"/>
  <c r="F18"/>
  <c r="F17"/>
  <c r="F16"/>
  <c r="F15"/>
  <c r="F14"/>
  <c r="F13"/>
  <c r="F12"/>
  <c r="F11"/>
  <c r="F10"/>
</calcChain>
</file>

<file path=xl/sharedStrings.xml><?xml version="1.0" encoding="utf-8"?>
<sst xmlns="http://schemas.openxmlformats.org/spreadsheetml/2006/main" count="218" uniqueCount="128">
  <si>
    <t>教练姓名</t>
  </si>
  <si>
    <t>时间</t>
  </si>
  <si>
    <t>班级名称</t>
  </si>
  <si>
    <t>上课人数</t>
  </si>
  <si>
    <t>上课学员</t>
  </si>
  <si>
    <t>教练课时费</t>
  </si>
  <si>
    <t>备注</t>
  </si>
  <si>
    <t>林泽铭</t>
  </si>
  <si>
    <t>龙岗训练营低年级课程</t>
  </si>
  <si>
    <t>王瑞翔，颜若宸，杨涵，骆九宇，关楠潇</t>
  </si>
  <si>
    <t>颜若宸，王浩丁，陈予喆，王孝煊，杨涵，骆九宇，关楠潇</t>
  </si>
  <si>
    <t xml:space="preserve">颜若宸，王浩丁，陈予喆，王孝煊，关楠潇， </t>
  </si>
  <si>
    <t>颜若宸，王浩丁，陈予喆，王孝煊，杨涵，骆九宇，</t>
  </si>
  <si>
    <t>张嘉涵</t>
  </si>
  <si>
    <t>龙岗训练营高年级班</t>
  </si>
  <si>
    <t>苏祖威，李佶，简福康，曾子航，蔡佳烨</t>
  </si>
  <si>
    <t>苏祖威，杨耀斌，刘浩宏，李佶，简福康，蔡佳烨</t>
  </si>
  <si>
    <t>刘浩宏，曾子航</t>
  </si>
  <si>
    <t>刘浩宏，简福康，蔡佳烨</t>
  </si>
  <si>
    <t>黄万瑞</t>
  </si>
  <si>
    <t>周五北头低年级班</t>
  </si>
  <si>
    <t xml:space="preserve"> 袁梓钦，谢睿轩，柯艾锐，覃诗翔，张笑宇</t>
  </si>
  <si>
    <t>室内幼儿班</t>
  </si>
  <si>
    <t>黄子骞，张驰，张派，徐瑞阳</t>
  </si>
  <si>
    <t>北头周六五点综合班</t>
  </si>
  <si>
    <t xml:space="preserve"> 薛若鸿，郭皓晗，柏泓庚，董心宇，邓熙康，王佳浩，</t>
  </si>
  <si>
    <t>北头周日十点低年级综合班</t>
  </si>
  <si>
    <t>吴靖宇，张益畅，李兆堂</t>
  </si>
  <si>
    <t>2018-6-1519:00:00</t>
  </si>
  <si>
    <t>吴奇朗，刘进哲，毕宸君，陈智斌，吴贻然，李闻韬，柯艾锐，肖振兴，覃诗翔，王昱泽，张哲栋，张笑宇，向誉诚，钟铭楷。关乐耀</t>
  </si>
  <si>
    <t>吴靖宇，郑新浩，夏司桐，李权，敬宇翔</t>
  </si>
  <si>
    <t>李正昊，郭浩麟，张益畅，郑新浩，李兆堂，李权，敬宇翔</t>
  </si>
  <si>
    <t xml:space="preserve"> 袁梓钦，吴奇朗，毕宸君，陈智斌，吴贻然，李闻韬，柯艾锐，覃诗翔，王昱泽，张笑宇，向誉诚</t>
  </si>
  <si>
    <t>薛若鸿，郭皓晗，柏泓庚，董心宇，万博宇，王佳浩，朱涛，邓熙康</t>
  </si>
  <si>
    <t>董硕同</t>
  </si>
  <si>
    <t>私教一对二（初中）</t>
  </si>
  <si>
    <t>刘书含，魏子健</t>
  </si>
  <si>
    <t>周六北头中高年级班</t>
  </si>
  <si>
    <t>熊天华，刘政翰，林子骞，杨熙，郭雨锜，陈志鸿，邱智鸿，洪新铠</t>
  </si>
  <si>
    <t>周六晚6:30初中班</t>
  </si>
  <si>
    <t>黄嘉荣，蒙致远，王廖聪，卢宇璠</t>
  </si>
  <si>
    <t>刘书含，魏子健，</t>
  </si>
  <si>
    <t>周日北头高年级初中基础</t>
  </si>
  <si>
    <t xml:space="preserve"> 罗仕杰，刘炜文，康正浩，牛子儒，张晨儒，王国宇，强亦宸，傅晓泷，冼峻鞍</t>
  </si>
  <si>
    <t>室内周日低年级班</t>
  </si>
  <si>
    <t>程翰哲，张应淏，张之翼，杜沛霖，</t>
  </si>
  <si>
    <t>北头周日八点高年级初中班</t>
  </si>
  <si>
    <t>陈嘉航，李俊晔，范烨，何雨辰</t>
  </si>
  <si>
    <t xml:space="preserve"> 黄嘉荣，王廖聪，林子骞，卢宇璠</t>
  </si>
  <si>
    <t>熊天华，刘政翰，郭雨锜，邱智鸿，</t>
  </si>
  <si>
    <t xml:space="preserve"> 陈嘉航，李俊晔，范烨，唐钰钧，何雨辰，</t>
  </si>
  <si>
    <t>魏子健，刘书含</t>
  </si>
  <si>
    <t xml:space="preserve"> 罗仕杰，刘炜文，洪旭林，康正浩，牛子儒，张晨儒，傅晓泷，梁荣冠，强亦宸，王国宇，冼峻鞍，</t>
  </si>
  <si>
    <t xml:space="preserve"> 程翰哲，张应淏，张之翼，杜沛霖，严俊朗</t>
  </si>
  <si>
    <t>陈嘉航，李俊晔，唐钰钧，何雨辰</t>
  </si>
  <si>
    <t>王廖聪，卢宇璠，林子骞，</t>
  </si>
  <si>
    <t xml:space="preserve"> 刘政翰，杨熙，邱智鸿，洪新铠，</t>
  </si>
  <si>
    <t>鼎太女子班</t>
  </si>
  <si>
    <t>张诗婷</t>
  </si>
  <si>
    <t>王廖聪，卢宇璠，黄嘉荣</t>
  </si>
  <si>
    <t>陈嘉航，李俊晔，唐钰钧</t>
  </si>
  <si>
    <t xml:space="preserve"> 程翰哲，杜沛霖，张应淏，张之翼，严俊朗， </t>
  </si>
  <si>
    <t>罗仕杰，刘炜文，康正浩，张晨儒，梁荣冠，傅晓泷，王国宇，强亦宸，冼峻鞍</t>
  </si>
  <si>
    <t>张诗婷，侯朝歌，</t>
  </si>
  <si>
    <t>黄嘉荣，郑子轩，林子骞，卢宇璠</t>
  </si>
  <si>
    <t>熊天华，刘政翰，杨熙，洪新铠，邱智鸿，</t>
  </si>
  <si>
    <t>安凯</t>
  </si>
  <si>
    <t>周六北头进阶班</t>
  </si>
  <si>
    <t>赖德瑞，罗宁，林炜昇</t>
  </si>
  <si>
    <t>丽山文体公园高年级班</t>
  </si>
  <si>
    <t xml:space="preserve"> 林城佑，刘昊，许凯瑞，郑德源，郑伊淇</t>
  </si>
  <si>
    <t>林城佑，许凯瑞，孙胤麒</t>
  </si>
  <si>
    <t>罗翔宇，赖德瑞，刘秉松，黄之麓，张乐淘，林炜昇，卢皓文</t>
  </si>
  <si>
    <t xml:space="preserve">刘子豪，周劲希，周宇乐，许凯瑞，孙胤麒， </t>
  </si>
  <si>
    <t xml:space="preserve"> 林城佑，刘昊，杨宇昊，许凯瑞，郑伊淇</t>
  </si>
  <si>
    <t xml:space="preserve"> 林城佑，许凯瑞，郑伊淇，刘昊</t>
  </si>
  <si>
    <t xml:space="preserve"> 林城佑，周宇乐，许凯瑞，孙胤麒</t>
  </si>
  <si>
    <t>小计</t>
  </si>
  <si>
    <r>
      <rPr>
        <sz val="12"/>
        <color rgb="FFFF0000"/>
        <rFont val="微软雅黑"/>
        <charset val="134"/>
      </rPr>
      <t>AKcross</t>
    </r>
    <r>
      <rPr>
        <sz val="12"/>
        <rFont val="微软雅黑"/>
        <charset val="134"/>
      </rPr>
      <t>训练营</t>
    </r>
    <r>
      <rPr>
        <sz val="12"/>
        <color theme="1"/>
        <rFont val="微软雅黑"/>
        <charset val="134"/>
      </rPr>
      <t>2018年6月结算单</t>
    </r>
  </si>
  <si>
    <t>课程名称</t>
  </si>
  <si>
    <t>课时总价</t>
  </si>
  <si>
    <t>系统应得金额</t>
  </si>
  <si>
    <t>南外文华快艇队（83/节）</t>
  </si>
  <si>
    <t>南外周三五班</t>
  </si>
  <si>
    <r>
      <rPr>
        <sz val="11"/>
        <rFont val="微软雅黑"/>
        <charset val="134"/>
      </rPr>
      <t>游逸朗，刘羽，林城佑，</t>
    </r>
    <r>
      <rPr>
        <b/>
        <sz val="11"/>
        <rFont val="微软雅黑"/>
        <charset val="134"/>
      </rPr>
      <t>钟子泱</t>
    </r>
    <r>
      <rPr>
        <sz val="11"/>
        <rFont val="微软雅黑"/>
        <charset val="134"/>
      </rPr>
      <t>，周润锋</t>
    </r>
  </si>
  <si>
    <t>李李喆，陈逸昕，李佰轩</t>
  </si>
  <si>
    <t xml:space="preserve"> 游逸朗，陈逸昕，谢俊棋</t>
  </si>
  <si>
    <t>塘朗追梦队（88/节）</t>
  </si>
  <si>
    <t>塘朗追梦队</t>
  </si>
  <si>
    <t xml:space="preserve">何锦宸，吴浩睿，彭鼎盛，李炬豪，汤镕章， </t>
  </si>
  <si>
    <t>陶承希</t>
  </si>
  <si>
    <t>瞿士杰，何锦宸，彭鼎盛，汤镕章，杜宇轩</t>
  </si>
  <si>
    <t>瞿士杰，何锦宸，郑明宇，吴浩睿，李炬豪，张梓峰，汤镕章</t>
  </si>
  <si>
    <t>瞿士杰，何锦宸，杜宇轩，吴浩睿，彭鼎盛，李炬豪，汤镕章</t>
  </si>
  <si>
    <t>瞿士杰，何锦宸，郑明宇，杜宇轩，彭鼎盛，李炬豪，张梓峰，汤镕章</t>
  </si>
  <si>
    <t>瞿士杰，何锦宸，杜宇轩，彭鼎盛，李炬豪，朱民皓，汤镕章</t>
  </si>
  <si>
    <t>李炬豪</t>
  </si>
  <si>
    <t>瞿士杰，何锦宸，杜宇轩，彭鼎盛，张梓峰，朱民皓，汤镕章</t>
  </si>
  <si>
    <t>何锦宸，郑明宇，吴浩睿，彭鼎盛，李炬豪，陶承希</t>
  </si>
  <si>
    <t>AKcross课程（100/节）</t>
  </si>
  <si>
    <t xml:space="preserve">塘朗高年级
</t>
  </si>
  <si>
    <t>黄得珉，郑竣隆，郑竣丰，郑嘉俊</t>
  </si>
  <si>
    <t>塘朗低年级班</t>
  </si>
  <si>
    <r>
      <rPr>
        <sz val="11"/>
        <rFont val="微软雅黑"/>
        <charset val="134"/>
      </rPr>
      <t xml:space="preserve"> 孟想，卢新元，余浩锋，</t>
    </r>
    <r>
      <rPr>
        <b/>
        <sz val="11"/>
        <rFont val="微软雅黑"/>
        <charset val="134"/>
      </rPr>
      <t>张鸿宇</t>
    </r>
    <r>
      <rPr>
        <sz val="11"/>
        <rFont val="微软雅黑"/>
        <charset val="134"/>
      </rPr>
      <t>，张正堃，刘宇辰，蒋家轩</t>
    </r>
  </si>
  <si>
    <r>
      <rPr>
        <sz val="11"/>
        <rFont val="微软雅黑"/>
        <charset val="134"/>
      </rPr>
      <t>郑竣隆，郑竣丰，</t>
    </r>
    <r>
      <rPr>
        <b/>
        <sz val="11"/>
        <rFont val="微软雅黑"/>
        <charset val="134"/>
      </rPr>
      <t>汤璨宇</t>
    </r>
    <r>
      <rPr>
        <sz val="11"/>
        <rFont val="微软雅黑"/>
        <charset val="134"/>
      </rPr>
      <t>，郑嘉俊，郑浩明，郑宏轩，</t>
    </r>
    <r>
      <rPr>
        <b/>
        <sz val="11"/>
        <rFont val="微软雅黑"/>
        <charset val="134"/>
      </rPr>
      <t>黄得珉</t>
    </r>
  </si>
  <si>
    <r>
      <rPr>
        <sz val="11"/>
        <rFont val="微软雅黑"/>
        <charset val="134"/>
      </rPr>
      <t>卢新元，余浩锋，</t>
    </r>
    <r>
      <rPr>
        <b/>
        <sz val="11"/>
        <rFont val="微软雅黑"/>
        <charset val="134"/>
      </rPr>
      <t>张鸿宇</t>
    </r>
    <r>
      <rPr>
        <sz val="11"/>
        <rFont val="微软雅黑"/>
        <charset val="134"/>
      </rPr>
      <t>，张正堃，汪昊辰，刘宇辰，蒋家轩</t>
    </r>
  </si>
  <si>
    <t xml:space="preserve"> 郑竣隆，郑竣丰，郑嘉俊，郑浩明，郑宏轩</t>
  </si>
  <si>
    <t xml:space="preserve"> 卢新元，张正堃，汪昊辰，刘宇辰</t>
  </si>
  <si>
    <t>郑竣隆，郑竣丰，郑嘉俊，郑浩明，郑宏轩</t>
  </si>
  <si>
    <r>
      <rPr>
        <sz val="12"/>
        <color rgb="FFFF0000"/>
        <rFont val="微软雅黑"/>
        <charset val="134"/>
      </rPr>
      <t>FIT</t>
    </r>
    <r>
      <rPr>
        <sz val="12"/>
        <rFont val="微软雅黑"/>
        <charset val="134"/>
      </rPr>
      <t>训练营</t>
    </r>
    <r>
      <rPr>
        <sz val="12"/>
        <color theme="1"/>
        <rFont val="微软雅黑"/>
        <charset val="134"/>
      </rPr>
      <t>2018年6月结算单</t>
    </r>
  </si>
  <si>
    <t>实际应得金额</t>
  </si>
  <si>
    <t>FIT篮球训练营</t>
  </si>
  <si>
    <t>西丽二小篮球班</t>
  </si>
  <si>
    <t xml:space="preserve"> 彭扬，钟旭烜，宋睿杰，刘铠铭，张霆睿</t>
  </si>
  <si>
    <t>钟旭烜，吴钟至永，刘铠铭，张霆睿</t>
  </si>
  <si>
    <t xml:space="preserve"> 彭扬，钟旭烜，庞楷俊，宋睿杰，吴钟至永，刘铠铭，张霆睿</t>
  </si>
  <si>
    <t>√</t>
    <phoneticPr fontId="19" type="noConversion"/>
  </si>
  <si>
    <t>20180630</t>
  </si>
  <si>
    <t>20180629</t>
  </si>
  <si>
    <t>20180624</t>
  </si>
  <si>
    <t>20180617</t>
  </si>
  <si>
    <t>20180616</t>
  </si>
  <si>
    <t>20180615</t>
  </si>
  <si>
    <t>20180610</t>
  </si>
  <si>
    <t>20180609</t>
  </si>
  <si>
    <t>20180602</t>
  </si>
  <si>
    <t>20180601</t>
  </si>
  <si>
    <t>黄万瑞</t>
    <phoneticPr fontId="19" type="noConversion"/>
  </si>
</sst>
</file>

<file path=xl/styles.xml><?xml version="1.0" encoding="utf-8"?>
<styleSheet xmlns="http://schemas.openxmlformats.org/spreadsheetml/2006/main">
  <numFmts count="2">
    <numFmt numFmtId="178" formatCode="0.00_ "/>
    <numFmt numFmtId="179" formatCode="0_ "/>
  </numFmts>
  <fonts count="23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9"/>
      <color theme="1"/>
      <name val="微软雅黑"/>
      <charset val="134"/>
    </font>
    <font>
      <sz val="12"/>
      <color rgb="FFFF0000"/>
      <name val="微软雅黑"/>
      <charset val="134"/>
    </font>
    <font>
      <sz val="12"/>
      <color theme="1"/>
      <name val="微软雅黑"/>
      <charset val="134"/>
    </font>
    <font>
      <sz val="10.5"/>
      <name val="微软雅黑"/>
      <charset val="134"/>
    </font>
    <font>
      <sz val="11"/>
      <name val="微软雅黑"/>
      <charset val="134"/>
    </font>
    <font>
      <b/>
      <sz val="11"/>
      <color theme="1"/>
      <name val="宋体"/>
      <charset val="134"/>
      <scheme val="minor"/>
    </font>
    <font>
      <b/>
      <sz val="12"/>
      <color rgb="FFFF0000"/>
      <name val="微软雅黑"/>
      <charset val="134"/>
    </font>
    <font>
      <sz val="11"/>
      <name val="宋体"/>
      <charset val="134"/>
      <scheme val="minor"/>
    </font>
    <font>
      <sz val="12"/>
      <name val="微软雅黑"/>
      <charset val="134"/>
    </font>
    <font>
      <sz val="11"/>
      <color theme="6" tint="-0.499984740745262"/>
      <name val="微软雅黑"/>
      <charset val="134"/>
    </font>
    <font>
      <sz val="11"/>
      <color rgb="FFFF0000"/>
      <name val="宋体"/>
      <charset val="134"/>
      <scheme val="minor"/>
    </font>
    <font>
      <b/>
      <sz val="11"/>
      <color rgb="FFFF0000"/>
      <name val="微软雅黑"/>
      <charset val="134"/>
    </font>
    <font>
      <sz val="9"/>
      <name val="微软雅黑"/>
      <charset val="134"/>
    </font>
    <font>
      <sz val="11"/>
      <color theme="9" tint="-0.249977111117893"/>
      <name val="微软雅黑"/>
      <charset val="134"/>
    </font>
    <font>
      <sz val="11"/>
      <color rgb="FF9C0006"/>
      <name val="宋体"/>
      <charset val="134"/>
      <scheme val="minor"/>
    </font>
    <font>
      <sz val="11"/>
      <color rgb="FF006100"/>
      <name val="宋体"/>
      <charset val="134"/>
      <scheme val="minor"/>
    </font>
    <font>
      <b/>
      <sz val="11"/>
      <name val="微软雅黑"/>
      <charset val="134"/>
    </font>
    <font>
      <sz val="9"/>
      <name val="宋体"/>
      <charset val="134"/>
      <scheme val="min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sz val="11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</fills>
  <borders count="3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>
      <alignment vertical="center"/>
    </xf>
    <xf numFmtId="0" fontId="16" fillId="2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</cellStyleXfs>
  <cellXfs count="123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0" fillId="0" borderId="0" xfId="0" applyFont="1">
      <alignment vertical="center"/>
    </xf>
    <xf numFmtId="0" fontId="0" fillId="0" borderId="0" xfId="0" applyAlignment="1">
      <alignment horizontal="center" vertical="center"/>
    </xf>
    <xf numFmtId="179" fontId="0" fillId="0" borderId="0" xfId="0" applyNumberForma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179" fontId="1" fillId="0" borderId="2" xfId="0" applyNumberFormat="1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22" fontId="5" fillId="0" borderId="5" xfId="0" applyNumberFormat="1" applyFont="1" applyFill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6" fillId="0" borderId="5" xfId="0" applyFont="1" applyBorder="1" applyAlignment="1">
      <alignment horizontal="left" vertical="center" wrapText="1"/>
    </xf>
    <xf numFmtId="179" fontId="1" fillId="0" borderId="5" xfId="0" applyNumberFormat="1" applyFont="1" applyBorder="1" applyAlignment="1">
      <alignment horizontal="center" vertical="center"/>
    </xf>
    <xf numFmtId="0" fontId="1" fillId="0" borderId="6" xfId="0" applyFont="1" applyBorder="1" applyAlignment="1">
      <alignment horizontal="left" vertical="center" wrapText="1"/>
    </xf>
    <xf numFmtId="22" fontId="1" fillId="0" borderId="8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8" xfId="0" applyFont="1" applyBorder="1" applyAlignment="1">
      <alignment horizontal="left" vertical="center"/>
    </xf>
    <xf numFmtId="0" fontId="1" fillId="0" borderId="9" xfId="0" applyFont="1" applyBorder="1" applyAlignment="1">
      <alignment horizontal="center" vertical="center"/>
    </xf>
    <xf numFmtId="22" fontId="5" fillId="0" borderId="8" xfId="0" applyNumberFormat="1" applyFont="1" applyFill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left" vertical="center"/>
    </xf>
    <xf numFmtId="0" fontId="6" fillId="0" borderId="8" xfId="0" applyFont="1" applyBorder="1" applyAlignment="1">
      <alignment horizontal="center" vertical="center"/>
    </xf>
    <xf numFmtId="179" fontId="1" fillId="0" borderId="8" xfId="0" applyNumberFormat="1" applyFont="1" applyBorder="1" applyAlignment="1">
      <alignment horizontal="center" vertical="center"/>
    </xf>
    <xf numFmtId="0" fontId="2" fillId="0" borderId="9" xfId="0" applyFont="1" applyBorder="1" applyAlignment="1">
      <alignment horizontal="left" vertical="center"/>
    </xf>
    <xf numFmtId="22" fontId="5" fillId="0" borderId="11" xfId="0" applyNumberFormat="1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/>
    </xf>
    <xf numFmtId="0" fontId="6" fillId="0" borderId="11" xfId="0" applyFont="1" applyFill="1" applyBorder="1" applyAlignment="1">
      <alignment horizontal="left" vertical="center"/>
    </xf>
    <xf numFmtId="0" fontId="6" fillId="0" borderId="11" xfId="0" applyFont="1" applyFill="1" applyBorder="1" applyAlignment="1">
      <alignment horizontal="center" vertical="center"/>
    </xf>
    <xf numFmtId="179" fontId="1" fillId="0" borderId="11" xfId="0" applyNumberFormat="1" applyFont="1" applyBorder="1" applyAlignment="1">
      <alignment horizontal="center" vertical="center"/>
    </xf>
    <xf numFmtId="0" fontId="2" fillId="0" borderId="12" xfId="0" applyFont="1" applyBorder="1" applyAlignment="1">
      <alignment horizontal="left" vertical="center"/>
    </xf>
    <xf numFmtId="0" fontId="1" fillId="0" borderId="15" xfId="0" applyFont="1" applyBorder="1" applyAlignment="1">
      <alignment horizontal="center" vertical="center"/>
    </xf>
    <xf numFmtId="0" fontId="1" fillId="0" borderId="15" xfId="0" applyFont="1" applyBorder="1" applyAlignment="1">
      <alignment horizontal="left" vertical="center"/>
    </xf>
    <xf numFmtId="0" fontId="1" fillId="0" borderId="16" xfId="0" applyFont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178" fontId="1" fillId="0" borderId="0" xfId="0" applyNumberFormat="1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78" fontId="8" fillId="0" borderId="0" xfId="0" applyNumberFormat="1" applyFont="1" applyBorder="1" applyAlignment="1">
      <alignment horizontal="center" vertical="center"/>
    </xf>
    <xf numFmtId="0" fontId="0" fillId="0" borderId="0" xfId="0" applyBorder="1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>
      <alignment vertical="center"/>
    </xf>
    <xf numFmtId="0" fontId="9" fillId="0" borderId="0" xfId="0" applyFont="1">
      <alignment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/>
    </xf>
    <xf numFmtId="0" fontId="6" fillId="0" borderId="8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 wrapText="1"/>
    </xf>
    <xf numFmtId="0" fontId="6" fillId="0" borderId="18" xfId="0" applyFont="1" applyBorder="1" applyAlignment="1">
      <alignment horizontal="left" vertical="center"/>
    </xf>
    <xf numFmtId="179" fontId="1" fillId="0" borderId="18" xfId="0" applyNumberFormat="1" applyFont="1" applyBorder="1" applyAlignment="1">
      <alignment horizontal="center" vertical="center"/>
    </xf>
    <xf numFmtId="0" fontId="1" fillId="0" borderId="19" xfId="0" applyFont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Fill="1" applyAlignment="1">
      <alignment horizontal="left" vertical="center"/>
    </xf>
    <xf numFmtId="0" fontId="11" fillId="0" borderId="0" xfId="0" applyFont="1" applyFill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12" fillId="0" borderId="0" xfId="0" applyFont="1" applyAlignment="1">
      <alignment horizontal="center" vertical="center"/>
    </xf>
    <xf numFmtId="9" fontId="1" fillId="0" borderId="0" xfId="0" applyNumberFormat="1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6" fillId="0" borderId="8" xfId="0" applyFont="1" applyFill="1" applyBorder="1" applyAlignment="1">
      <alignment horizontal="center" vertical="center" wrapText="1"/>
    </xf>
    <xf numFmtId="0" fontId="6" fillId="0" borderId="8" xfId="0" applyFont="1" applyFill="1" applyBorder="1" applyAlignment="1">
      <alignment horizontal="left" vertical="center"/>
    </xf>
    <xf numFmtId="179" fontId="6" fillId="0" borderId="24" xfId="0" applyNumberFormat="1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left" vertical="center" wrapText="1"/>
    </xf>
    <xf numFmtId="22" fontId="5" fillId="0" borderId="24" xfId="0" applyNumberFormat="1" applyFont="1" applyFill="1" applyBorder="1" applyAlignment="1">
      <alignment horizontal="center" vertical="center" wrapText="1"/>
    </xf>
    <xf numFmtId="0" fontId="6" fillId="0" borderId="24" xfId="0" applyFont="1" applyFill="1" applyBorder="1" applyAlignment="1">
      <alignment horizontal="center" vertical="center" wrapText="1"/>
    </xf>
    <xf numFmtId="0" fontId="1" fillId="0" borderId="24" xfId="0" applyFont="1" applyFill="1" applyBorder="1" applyAlignment="1">
      <alignment horizontal="center" vertical="center"/>
    </xf>
    <xf numFmtId="0" fontId="6" fillId="0" borderId="24" xfId="0" applyFont="1" applyFill="1" applyBorder="1" applyAlignment="1">
      <alignment horizontal="left" vertical="center"/>
    </xf>
    <xf numFmtId="0" fontId="1" fillId="0" borderId="25" xfId="0" applyFont="1" applyFill="1" applyBorder="1" applyAlignment="1">
      <alignment horizontal="left" vertical="center" wrapText="1"/>
    </xf>
    <xf numFmtId="0" fontId="6" fillId="0" borderId="8" xfId="0" applyFont="1" applyFill="1" applyBorder="1" applyAlignment="1">
      <alignment horizontal="left" vertical="center" wrapText="1"/>
    </xf>
    <xf numFmtId="0" fontId="6" fillId="0" borderId="8" xfId="0" applyFont="1" applyFill="1" applyBorder="1" applyAlignment="1">
      <alignment horizontal="center" vertical="center"/>
    </xf>
    <xf numFmtId="0" fontId="6" fillId="0" borderId="24" xfId="0" applyFont="1" applyFill="1" applyBorder="1" applyAlignment="1">
      <alignment horizontal="center" vertical="center"/>
    </xf>
    <xf numFmtId="0" fontId="6" fillId="0" borderId="24" xfId="0" applyFont="1" applyFill="1" applyBorder="1" applyAlignment="1">
      <alignment horizontal="left" vertical="center" wrapText="1"/>
    </xf>
    <xf numFmtId="0" fontId="1" fillId="0" borderId="25" xfId="0" applyFont="1" applyFill="1" applyBorder="1" applyAlignment="1">
      <alignment horizontal="left" vertical="center"/>
    </xf>
    <xf numFmtId="0" fontId="1" fillId="0" borderId="9" xfId="0" applyFont="1" applyFill="1" applyBorder="1" applyAlignment="1">
      <alignment horizontal="left" vertical="center"/>
    </xf>
    <xf numFmtId="0" fontId="1" fillId="0" borderId="13" xfId="0" applyFont="1" applyBorder="1" applyAlignment="1">
      <alignment vertical="center"/>
    </xf>
    <xf numFmtId="0" fontId="1" fillId="0" borderId="14" xfId="0" applyFont="1" applyBorder="1" applyAlignment="1">
      <alignment vertical="center"/>
    </xf>
    <xf numFmtId="0" fontId="1" fillId="0" borderId="26" xfId="0" applyFont="1" applyBorder="1" applyAlignment="1">
      <alignment vertical="center"/>
    </xf>
    <xf numFmtId="179" fontId="6" fillId="0" borderId="15" xfId="0" applyNumberFormat="1" applyFont="1" applyBorder="1" applyAlignment="1">
      <alignment horizontal="center" vertical="center"/>
    </xf>
    <xf numFmtId="0" fontId="0" fillId="0" borderId="0" xfId="0" applyFont="1" applyBorder="1" applyAlignment="1">
      <alignment vertical="center"/>
    </xf>
    <xf numFmtId="0" fontId="14" fillId="0" borderId="0" xfId="0" applyFont="1" applyAlignment="1">
      <alignment horizontal="left" vertical="center"/>
    </xf>
    <xf numFmtId="0" fontId="11" fillId="0" borderId="0" xfId="0" applyFont="1" applyFill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5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179" fontId="4" fillId="0" borderId="0" xfId="0" applyNumberFormat="1" applyFont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22" fontId="1" fillId="0" borderId="4" xfId="0" applyNumberFormat="1" applyFont="1" applyBorder="1" applyAlignment="1">
      <alignment horizontal="center" vertical="center" wrapText="1"/>
    </xf>
    <xf numFmtId="22" fontId="1" fillId="0" borderId="7" xfId="0" applyNumberFormat="1" applyFont="1" applyBorder="1" applyAlignment="1">
      <alignment horizontal="center" vertical="center" wrapText="1"/>
    </xf>
    <xf numFmtId="22" fontId="1" fillId="0" borderId="10" xfId="0" applyNumberFormat="1" applyFont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 wrapText="1"/>
    </xf>
    <xf numFmtId="0" fontId="0" fillId="0" borderId="0" xfId="0" applyAlignment="1"/>
    <xf numFmtId="0" fontId="1" fillId="0" borderId="27" xfId="0" applyFont="1" applyFill="1" applyBorder="1" applyAlignment="1">
      <alignment horizontal="center" vertical="center" wrapText="1"/>
    </xf>
    <xf numFmtId="0" fontId="22" fillId="0" borderId="28" xfId="0" applyFont="1" applyFill="1" applyBorder="1" applyAlignment="1">
      <alignment horizontal="center" vertical="center"/>
    </xf>
    <xf numFmtId="0" fontId="1" fillId="0" borderId="29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21" fillId="3" borderId="31" xfId="2" applyFont="1" applyBorder="1" applyAlignment="1"/>
    <xf numFmtId="0" fontId="21" fillId="3" borderId="0" xfId="2" applyFont="1" applyBorder="1" applyAlignment="1"/>
    <xf numFmtId="0" fontId="21" fillId="3" borderId="32" xfId="2" applyFont="1" applyBorder="1" applyAlignment="1"/>
    <xf numFmtId="0" fontId="20" fillId="2" borderId="31" xfId="1" applyFont="1" applyBorder="1" applyAlignment="1"/>
    <xf numFmtId="0" fontId="20" fillId="2" borderId="0" xfId="1" applyFont="1" applyBorder="1" applyAlignment="1"/>
    <xf numFmtId="0" fontId="20" fillId="2" borderId="32" xfId="1" applyFont="1" applyBorder="1" applyAlignment="1"/>
    <xf numFmtId="0" fontId="21" fillId="3" borderId="13" xfId="2" applyFont="1" applyBorder="1" applyAlignment="1"/>
    <xf numFmtId="0" fontId="21" fillId="3" borderId="14" xfId="2" applyFont="1" applyBorder="1" applyAlignment="1"/>
    <xf numFmtId="0" fontId="21" fillId="3" borderId="33" xfId="2" applyFont="1" applyBorder="1" applyAlignment="1"/>
  </cellXfs>
  <cellStyles count="3">
    <cellStyle name="差" xfId="1" builtinId="27"/>
    <cellStyle name="常规" xfId="0" builtinId="0"/>
    <cellStyle name="好" xfId="2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M65"/>
  <sheetViews>
    <sheetView tabSelected="1" workbookViewId="0">
      <pane ySplit="1" topLeftCell="A2" activePane="bottomLeft" state="frozen"/>
      <selection pane="bottomLeft" activeCell="I27" sqref="I27"/>
    </sheetView>
  </sheetViews>
  <sheetFormatPr defaultColWidth="9" defaultRowHeight="13.5"/>
  <cols>
    <col min="2" max="2" width="16" customWidth="1"/>
    <col min="3" max="3" width="23" customWidth="1"/>
    <col min="4" max="4" width="5.375" customWidth="1"/>
    <col min="5" max="5" width="68.625" customWidth="1"/>
    <col min="6" max="6" width="8" style="46" customWidth="1"/>
    <col min="7" max="7" width="28.5" customWidth="1"/>
    <col min="8" max="8" width="14" customWidth="1"/>
    <col min="9" max="9" width="15.375" customWidth="1"/>
    <col min="10" max="10" width="11.875"/>
    <col min="11" max="11" width="10.375"/>
    <col min="12" max="12" width="7.875" customWidth="1"/>
    <col min="13" max="13" width="13.125" customWidth="1"/>
  </cols>
  <sheetData>
    <row r="1" spans="1:13" s="1" customFormat="1" ht="48" customHeight="1">
      <c r="A1" s="6" t="s">
        <v>0</v>
      </c>
      <c r="B1" s="48" t="s">
        <v>1</v>
      </c>
      <c r="C1" s="48" t="s">
        <v>2</v>
      </c>
      <c r="D1" s="49" t="s">
        <v>3</v>
      </c>
      <c r="E1" s="49" t="s">
        <v>4</v>
      </c>
      <c r="F1" s="50" t="s">
        <v>5</v>
      </c>
      <c r="G1" s="51" t="s">
        <v>6</v>
      </c>
      <c r="H1" s="65"/>
      <c r="I1" s="92"/>
      <c r="K1" s="41"/>
      <c r="L1" s="93"/>
    </row>
    <row r="2" spans="1:13" s="64" customFormat="1" ht="15" customHeight="1">
      <c r="A2" s="94" t="s">
        <v>7</v>
      </c>
      <c r="B2" s="21">
        <v>43253.6875</v>
      </c>
      <c r="C2" s="67" t="s">
        <v>8</v>
      </c>
      <c r="D2" s="66">
        <v>5</v>
      </c>
      <c r="E2" s="68" t="s">
        <v>9</v>
      </c>
      <c r="F2" s="69">
        <v>300</v>
      </c>
      <c r="G2" s="108" t="s">
        <v>116</v>
      </c>
    </row>
    <row r="3" spans="1:13" s="64" customFormat="1" ht="15" customHeight="1">
      <c r="A3" s="94"/>
      <c r="B3" s="21">
        <v>43260.6875</v>
      </c>
      <c r="C3" s="67" t="s">
        <v>8</v>
      </c>
      <c r="D3" s="66">
        <v>7</v>
      </c>
      <c r="E3" s="68" t="s">
        <v>10</v>
      </c>
      <c r="F3" s="69">
        <v>300</v>
      </c>
      <c r="G3" s="108" t="s">
        <v>116</v>
      </c>
    </row>
    <row r="4" spans="1:13" s="64" customFormat="1" ht="15" customHeight="1">
      <c r="A4" s="94"/>
      <c r="B4" s="21">
        <v>43267.6875</v>
      </c>
      <c r="C4" s="67" t="s">
        <v>8</v>
      </c>
      <c r="D4" s="66">
        <v>5</v>
      </c>
      <c r="E4" s="68" t="s">
        <v>11</v>
      </c>
      <c r="F4" s="69">
        <v>300</v>
      </c>
      <c r="G4" s="108" t="s">
        <v>116</v>
      </c>
    </row>
    <row r="5" spans="1:13" s="64" customFormat="1" ht="15.95" customHeight="1">
      <c r="A5" s="94"/>
      <c r="B5" s="71">
        <v>43281.6875</v>
      </c>
      <c r="C5" s="72" t="s">
        <v>8</v>
      </c>
      <c r="D5" s="73">
        <v>6</v>
      </c>
      <c r="E5" s="74" t="s">
        <v>12</v>
      </c>
      <c r="F5" s="69">
        <v>300</v>
      </c>
      <c r="G5" s="108" t="s">
        <v>116</v>
      </c>
    </row>
    <row r="6" spans="1:13" s="64" customFormat="1" ht="15" customHeight="1">
      <c r="A6" s="94" t="s">
        <v>13</v>
      </c>
      <c r="B6" s="21">
        <v>43253.6875</v>
      </c>
      <c r="C6" s="67" t="s">
        <v>14</v>
      </c>
      <c r="D6" s="66">
        <v>5</v>
      </c>
      <c r="E6" s="76" t="s">
        <v>15</v>
      </c>
      <c r="F6" s="69">
        <v>300</v>
      </c>
      <c r="G6" s="108" t="s">
        <v>116</v>
      </c>
    </row>
    <row r="7" spans="1:13" s="64" customFormat="1" ht="15" customHeight="1">
      <c r="A7" s="94"/>
      <c r="B7" s="21">
        <v>43260.6875</v>
      </c>
      <c r="C7" s="67" t="s">
        <v>14</v>
      </c>
      <c r="D7" s="66">
        <v>6</v>
      </c>
      <c r="E7" s="68" t="s">
        <v>16</v>
      </c>
      <c r="F7" s="69">
        <v>300</v>
      </c>
      <c r="G7" s="108" t="s">
        <v>116</v>
      </c>
    </row>
    <row r="8" spans="1:13" s="64" customFormat="1" ht="15" customHeight="1" thickBot="1">
      <c r="A8" s="94"/>
      <c r="B8" s="21">
        <v>43267.6875</v>
      </c>
      <c r="C8" s="67" t="s">
        <v>14</v>
      </c>
      <c r="D8" s="66">
        <v>2</v>
      </c>
      <c r="E8" s="68" t="s">
        <v>17</v>
      </c>
      <c r="F8" s="69">
        <v>300</v>
      </c>
      <c r="G8" s="108" t="s">
        <v>116</v>
      </c>
    </row>
    <row r="9" spans="1:13" s="64" customFormat="1" ht="15" customHeight="1">
      <c r="A9" s="94"/>
      <c r="B9" s="71">
        <v>43281.6875</v>
      </c>
      <c r="C9" s="67" t="s">
        <v>14</v>
      </c>
      <c r="D9" s="73">
        <v>3</v>
      </c>
      <c r="E9" s="74" t="s">
        <v>18</v>
      </c>
      <c r="F9" s="69">
        <v>300</v>
      </c>
      <c r="G9" s="110" t="s">
        <v>116</v>
      </c>
      <c r="H9" s="111" t="s">
        <v>127</v>
      </c>
      <c r="I9" s="112"/>
      <c r="J9" s="112"/>
      <c r="K9" s="113"/>
    </row>
    <row r="10" spans="1:13" s="64" customFormat="1" ht="15" customHeight="1">
      <c r="A10" s="94" t="s">
        <v>19</v>
      </c>
      <c r="B10" s="21">
        <v>43252.791666666701</v>
      </c>
      <c r="C10" s="77" t="s">
        <v>20</v>
      </c>
      <c r="D10" s="77">
        <v>5</v>
      </c>
      <c r="E10" s="76" t="s">
        <v>21</v>
      </c>
      <c r="F10" s="69">
        <f t="shared" ref="F10:F18" si="0">100+25*D10</f>
        <v>225</v>
      </c>
      <c r="G10" s="110" t="s">
        <v>116</v>
      </c>
      <c r="H10" s="114" t="s">
        <v>126</v>
      </c>
      <c r="I10" s="115">
        <v>100</v>
      </c>
      <c r="J10" s="115">
        <v>125</v>
      </c>
      <c r="K10" s="116">
        <f>I10+J10</f>
        <v>225</v>
      </c>
    </row>
    <row r="11" spans="1:13" s="64" customFormat="1" ht="15" customHeight="1">
      <c r="A11" s="94"/>
      <c r="B11" s="21">
        <v>43253.4375</v>
      </c>
      <c r="C11" s="77" t="s">
        <v>22</v>
      </c>
      <c r="D11" s="77">
        <v>4</v>
      </c>
      <c r="E11" s="76" t="s">
        <v>23</v>
      </c>
      <c r="F11" s="69">
        <f t="shared" si="0"/>
        <v>200</v>
      </c>
      <c r="G11" s="110" t="s">
        <v>116</v>
      </c>
      <c r="H11" s="114" t="s">
        <v>125</v>
      </c>
      <c r="I11" s="115">
        <v>100</v>
      </c>
      <c r="J11" s="115">
        <v>150</v>
      </c>
      <c r="K11" s="116">
        <f>I11+J11</f>
        <v>250</v>
      </c>
    </row>
    <row r="12" spans="1:13" s="64" customFormat="1" ht="15" customHeight="1">
      <c r="A12" s="94"/>
      <c r="B12" s="21">
        <v>43253.708333333299</v>
      </c>
      <c r="C12" s="77" t="s">
        <v>24</v>
      </c>
      <c r="D12" s="77">
        <v>6</v>
      </c>
      <c r="E12" s="68" t="s">
        <v>25</v>
      </c>
      <c r="F12" s="69">
        <f t="shared" si="0"/>
        <v>250</v>
      </c>
      <c r="G12" s="110" t="s">
        <v>116</v>
      </c>
      <c r="H12" s="114" t="s">
        <v>125</v>
      </c>
      <c r="I12" s="115">
        <v>100</v>
      </c>
      <c r="J12" s="115">
        <v>100</v>
      </c>
      <c r="K12" s="116">
        <f>I12+J12</f>
        <v>200</v>
      </c>
    </row>
    <row r="13" spans="1:13" s="64" customFormat="1" ht="15" customHeight="1">
      <c r="A13" s="94"/>
      <c r="B13" s="21">
        <v>43261.354166666701</v>
      </c>
      <c r="C13" s="77" t="s">
        <v>26</v>
      </c>
      <c r="D13" s="77">
        <v>3</v>
      </c>
      <c r="E13" s="76" t="s">
        <v>27</v>
      </c>
      <c r="F13" s="69">
        <f t="shared" si="0"/>
        <v>175</v>
      </c>
      <c r="G13" s="110" t="s">
        <v>116</v>
      </c>
      <c r="H13" s="117" t="s">
        <v>124</v>
      </c>
      <c r="I13" s="118">
        <v>100</v>
      </c>
      <c r="J13" s="118">
        <v>100</v>
      </c>
      <c r="K13" s="119">
        <f>I13+J13</f>
        <v>200</v>
      </c>
      <c r="L13" s="64">
        <v>950</v>
      </c>
      <c r="M13" s="64" t="s">
        <v>22</v>
      </c>
    </row>
    <row r="14" spans="1:13" s="64" customFormat="1" ht="30.95" customHeight="1">
      <c r="A14" s="94"/>
      <c r="B14" s="71" t="s">
        <v>28</v>
      </c>
      <c r="C14" s="78" t="s">
        <v>20</v>
      </c>
      <c r="D14" s="78">
        <v>15</v>
      </c>
      <c r="E14" s="79" t="s">
        <v>29</v>
      </c>
      <c r="F14" s="69">
        <f t="shared" si="0"/>
        <v>475</v>
      </c>
      <c r="G14" s="110" t="s">
        <v>116</v>
      </c>
      <c r="H14" s="114" t="s">
        <v>123</v>
      </c>
      <c r="I14" s="115">
        <v>100</v>
      </c>
      <c r="J14" s="115">
        <v>75</v>
      </c>
      <c r="K14" s="116">
        <f>I14+J14</f>
        <v>175</v>
      </c>
    </row>
    <row r="15" spans="1:13" s="64" customFormat="1" ht="20.100000000000001" customHeight="1">
      <c r="A15" s="94"/>
      <c r="B15" s="21">
        <v>43268.354166666701</v>
      </c>
      <c r="C15" s="77" t="s">
        <v>26</v>
      </c>
      <c r="D15" s="77">
        <v>5</v>
      </c>
      <c r="E15" s="76" t="s">
        <v>30</v>
      </c>
      <c r="F15" s="69">
        <f t="shared" si="0"/>
        <v>225</v>
      </c>
      <c r="G15" s="110" t="s">
        <v>116</v>
      </c>
      <c r="H15" s="114" t="s">
        <v>122</v>
      </c>
      <c r="I15" s="115">
        <v>100</v>
      </c>
      <c r="J15" s="115">
        <v>375</v>
      </c>
      <c r="K15" s="116">
        <f>I15+J15</f>
        <v>475</v>
      </c>
    </row>
    <row r="16" spans="1:13" s="64" customFormat="1" ht="18.95" customHeight="1">
      <c r="A16" s="94"/>
      <c r="B16" s="71">
        <v>43275.354166666701</v>
      </c>
      <c r="C16" s="78" t="s">
        <v>26</v>
      </c>
      <c r="D16" s="78">
        <v>7</v>
      </c>
      <c r="E16" s="79" t="s">
        <v>31</v>
      </c>
      <c r="F16" s="69">
        <f t="shared" si="0"/>
        <v>275</v>
      </c>
      <c r="G16" s="110" t="s">
        <v>116</v>
      </c>
      <c r="H16" s="117" t="s">
        <v>121</v>
      </c>
      <c r="I16" s="118">
        <v>100</v>
      </c>
      <c r="J16" s="118">
        <v>100</v>
      </c>
      <c r="K16" s="119">
        <f>I16+J16</f>
        <v>200</v>
      </c>
      <c r="L16" s="64">
        <v>951</v>
      </c>
      <c r="M16" s="64" t="s">
        <v>22</v>
      </c>
    </row>
    <row r="17" spans="1:13" s="64" customFormat="1" ht="30" customHeight="1">
      <c r="A17" s="94"/>
      <c r="B17" s="71">
        <v>43280.791666666701</v>
      </c>
      <c r="C17" s="72" t="s">
        <v>20</v>
      </c>
      <c r="D17" s="73">
        <v>11</v>
      </c>
      <c r="E17" s="79" t="s">
        <v>32</v>
      </c>
      <c r="F17" s="69">
        <f t="shared" si="0"/>
        <v>375</v>
      </c>
      <c r="G17" s="110" t="s">
        <v>116</v>
      </c>
      <c r="H17" s="114" t="s">
        <v>120</v>
      </c>
      <c r="I17" s="115">
        <v>100</v>
      </c>
      <c r="J17" s="115">
        <v>125</v>
      </c>
      <c r="K17" s="116">
        <f>I17+J17</f>
        <v>225</v>
      </c>
    </row>
    <row r="18" spans="1:13" s="64" customFormat="1" ht="15" customHeight="1">
      <c r="A18" s="94"/>
      <c r="B18" s="71">
        <v>43281.708333333299</v>
      </c>
      <c r="C18" s="72" t="s">
        <v>24</v>
      </c>
      <c r="D18" s="73">
        <v>8</v>
      </c>
      <c r="E18" s="74" t="s">
        <v>33</v>
      </c>
      <c r="F18" s="69">
        <f t="shared" si="0"/>
        <v>300</v>
      </c>
      <c r="G18" s="110" t="s">
        <v>116</v>
      </c>
      <c r="H18" s="117" t="s">
        <v>119</v>
      </c>
      <c r="I18" s="118">
        <v>100</v>
      </c>
      <c r="J18" s="118">
        <v>175</v>
      </c>
      <c r="K18" s="119">
        <f>I18+J18</f>
        <v>275</v>
      </c>
      <c r="L18" s="64">
        <v>909</v>
      </c>
      <c r="M18" s="64" t="s">
        <v>26</v>
      </c>
    </row>
    <row r="19" spans="1:13" s="64" customFormat="1" ht="15" customHeight="1">
      <c r="A19" s="94" t="s">
        <v>34</v>
      </c>
      <c r="B19" s="21">
        <v>43252.791666666701</v>
      </c>
      <c r="C19" s="77" t="s">
        <v>35</v>
      </c>
      <c r="D19" s="77">
        <v>2</v>
      </c>
      <c r="E19" s="68" t="s">
        <v>36</v>
      </c>
      <c r="F19" s="69">
        <v>177</v>
      </c>
      <c r="G19" s="109"/>
      <c r="H19" s="114" t="s">
        <v>118</v>
      </c>
      <c r="I19" s="115">
        <v>100</v>
      </c>
      <c r="J19" s="115">
        <v>275</v>
      </c>
      <c r="K19" s="116">
        <f>I19+J19</f>
        <v>375</v>
      </c>
    </row>
    <row r="20" spans="1:13" s="64" customFormat="1" ht="15" customHeight="1" thickBot="1">
      <c r="A20" s="94"/>
      <c r="B20" s="21">
        <v>43253.708333333299</v>
      </c>
      <c r="C20" s="77" t="s">
        <v>37</v>
      </c>
      <c r="D20" s="77">
        <v>8</v>
      </c>
      <c r="E20" s="68" t="s">
        <v>38</v>
      </c>
      <c r="F20" s="69">
        <f>100+25*D20</f>
        <v>300</v>
      </c>
      <c r="G20" s="109"/>
      <c r="H20" s="120" t="s">
        <v>117</v>
      </c>
      <c r="I20" s="121">
        <v>100</v>
      </c>
      <c r="J20" s="121">
        <v>200</v>
      </c>
      <c r="K20" s="122">
        <f>I20+J20</f>
        <v>300</v>
      </c>
    </row>
    <row r="21" spans="1:13" s="64" customFormat="1" ht="15" customHeight="1">
      <c r="A21" s="94"/>
      <c r="B21" s="21">
        <v>43253.770833333299</v>
      </c>
      <c r="C21" s="77" t="s">
        <v>39</v>
      </c>
      <c r="D21" s="77">
        <v>4</v>
      </c>
      <c r="E21" s="68" t="s">
        <v>40</v>
      </c>
      <c r="F21" s="69">
        <f>100+25*D21</f>
        <v>200</v>
      </c>
      <c r="G21" s="70"/>
    </row>
    <row r="22" spans="1:13" s="64" customFormat="1" ht="15" customHeight="1">
      <c r="A22" s="94"/>
      <c r="B22" s="21">
        <v>43259.791666666701</v>
      </c>
      <c r="C22" s="77" t="s">
        <v>35</v>
      </c>
      <c r="D22" s="77">
        <v>2</v>
      </c>
      <c r="E22" s="68" t="s">
        <v>41</v>
      </c>
      <c r="F22" s="69">
        <v>177</v>
      </c>
      <c r="G22" s="70"/>
    </row>
    <row r="23" spans="1:13" s="64" customFormat="1" ht="15" customHeight="1">
      <c r="A23" s="94"/>
      <c r="B23" s="21">
        <v>43254.708333333299</v>
      </c>
      <c r="C23" s="77" t="s">
        <v>42</v>
      </c>
      <c r="D23" s="77">
        <v>9</v>
      </c>
      <c r="E23" s="76" t="s">
        <v>43</v>
      </c>
      <c r="F23" s="69">
        <f t="shared" ref="F23:F28" si="1">100+25*D23</f>
        <v>325</v>
      </c>
      <c r="G23" s="70"/>
    </row>
    <row r="24" spans="1:13" s="64" customFormat="1" ht="15" customHeight="1">
      <c r="A24" s="94"/>
      <c r="B24" s="21">
        <v>43254.416666666701</v>
      </c>
      <c r="C24" s="77" t="s">
        <v>44</v>
      </c>
      <c r="D24" s="77">
        <v>4</v>
      </c>
      <c r="E24" s="68" t="s">
        <v>45</v>
      </c>
      <c r="F24" s="69">
        <f t="shared" si="1"/>
        <v>200</v>
      </c>
      <c r="G24" s="70"/>
    </row>
    <row r="25" spans="1:13" s="64" customFormat="1" ht="15" customHeight="1">
      <c r="A25" s="94"/>
      <c r="B25" s="21">
        <v>43254.333333333299</v>
      </c>
      <c r="C25" s="77" t="s">
        <v>46</v>
      </c>
      <c r="D25" s="77">
        <v>4</v>
      </c>
      <c r="E25" s="76" t="s">
        <v>47</v>
      </c>
      <c r="F25" s="69">
        <f t="shared" si="1"/>
        <v>200</v>
      </c>
      <c r="G25" s="70"/>
    </row>
    <row r="26" spans="1:13" s="64" customFormat="1" ht="15" customHeight="1">
      <c r="A26" s="94"/>
      <c r="B26" s="21">
        <v>43260.770833333299</v>
      </c>
      <c r="C26" s="77" t="s">
        <v>39</v>
      </c>
      <c r="D26" s="77">
        <v>4</v>
      </c>
      <c r="E26" s="68" t="s">
        <v>48</v>
      </c>
      <c r="F26" s="69">
        <f t="shared" si="1"/>
        <v>200</v>
      </c>
      <c r="G26" s="70"/>
    </row>
    <row r="27" spans="1:13" s="64" customFormat="1" ht="15" customHeight="1">
      <c r="A27" s="94"/>
      <c r="B27" s="21">
        <v>43260.708333333299</v>
      </c>
      <c r="C27" s="77" t="s">
        <v>37</v>
      </c>
      <c r="D27" s="77">
        <v>4</v>
      </c>
      <c r="E27" s="68" t="s">
        <v>49</v>
      </c>
      <c r="F27" s="69">
        <f t="shared" si="1"/>
        <v>200</v>
      </c>
      <c r="G27" s="70"/>
    </row>
    <row r="28" spans="1:13" s="64" customFormat="1" ht="15" customHeight="1">
      <c r="A28" s="94"/>
      <c r="B28" s="21">
        <v>43261.333333333299</v>
      </c>
      <c r="C28" s="77" t="s">
        <v>46</v>
      </c>
      <c r="D28" s="77">
        <v>5</v>
      </c>
      <c r="E28" s="68" t="s">
        <v>50</v>
      </c>
      <c r="F28" s="69">
        <f t="shared" si="1"/>
        <v>225</v>
      </c>
      <c r="G28" s="70"/>
    </row>
    <row r="29" spans="1:13" s="64" customFormat="1" ht="15" customHeight="1">
      <c r="A29" s="94"/>
      <c r="B29" s="21">
        <v>43266.791666666701</v>
      </c>
      <c r="C29" s="77" t="s">
        <v>35</v>
      </c>
      <c r="D29" s="77">
        <v>2</v>
      </c>
      <c r="E29" s="68" t="s">
        <v>51</v>
      </c>
      <c r="F29" s="69">
        <v>177</v>
      </c>
      <c r="G29" s="70"/>
    </row>
    <row r="30" spans="1:13" s="64" customFormat="1" ht="15" customHeight="1">
      <c r="A30" s="94"/>
      <c r="B30" s="21">
        <v>43261.708333333299</v>
      </c>
      <c r="C30" s="67" t="s">
        <v>42</v>
      </c>
      <c r="D30" s="77">
        <v>11</v>
      </c>
      <c r="E30" s="68" t="s">
        <v>52</v>
      </c>
      <c r="F30" s="69">
        <f t="shared" ref="F30:F40" si="2">100+25*D30</f>
        <v>375</v>
      </c>
      <c r="G30" s="70"/>
    </row>
    <row r="31" spans="1:13" s="64" customFormat="1" ht="18" customHeight="1">
      <c r="A31" s="94"/>
      <c r="B31" s="21">
        <v>43261.416666666701</v>
      </c>
      <c r="C31" s="77" t="s">
        <v>44</v>
      </c>
      <c r="D31" s="77">
        <v>5</v>
      </c>
      <c r="E31" s="76" t="s">
        <v>53</v>
      </c>
      <c r="F31" s="69">
        <f t="shared" si="2"/>
        <v>225</v>
      </c>
      <c r="G31" s="70"/>
    </row>
    <row r="32" spans="1:13" s="64" customFormat="1" ht="15" customHeight="1">
      <c r="A32" s="94"/>
      <c r="B32" s="21">
        <v>43268.333333333299</v>
      </c>
      <c r="C32" s="77" t="s">
        <v>46</v>
      </c>
      <c r="D32" s="77">
        <v>4</v>
      </c>
      <c r="E32" s="68" t="s">
        <v>54</v>
      </c>
      <c r="F32" s="69">
        <f t="shared" si="2"/>
        <v>200</v>
      </c>
      <c r="G32" s="70"/>
    </row>
    <row r="33" spans="1:7" s="64" customFormat="1" ht="15" customHeight="1">
      <c r="A33" s="94"/>
      <c r="B33" s="21">
        <v>43267.770833333299</v>
      </c>
      <c r="C33" s="77" t="s">
        <v>39</v>
      </c>
      <c r="D33" s="77">
        <v>3</v>
      </c>
      <c r="E33" s="68" t="s">
        <v>55</v>
      </c>
      <c r="F33" s="69">
        <f t="shared" si="2"/>
        <v>175</v>
      </c>
      <c r="G33" s="70"/>
    </row>
    <row r="34" spans="1:7" s="64" customFormat="1" ht="18" customHeight="1">
      <c r="A34" s="94"/>
      <c r="B34" s="21">
        <v>43267.708333333299</v>
      </c>
      <c r="C34" s="77" t="s">
        <v>37</v>
      </c>
      <c r="D34" s="77">
        <v>4</v>
      </c>
      <c r="E34" s="68" t="s">
        <v>56</v>
      </c>
      <c r="F34" s="69">
        <f t="shared" si="2"/>
        <v>200</v>
      </c>
      <c r="G34" s="70"/>
    </row>
    <row r="35" spans="1:7" s="64" customFormat="1" ht="18.95" customHeight="1">
      <c r="A35" s="94"/>
      <c r="B35" s="21">
        <v>43269.556944444397</v>
      </c>
      <c r="C35" s="77" t="s">
        <v>57</v>
      </c>
      <c r="D35" s="77">
        <v>1</v>
      </c>
      <c r="E35" s="68" t="s">
        <v>58</v>
      </c>
      <c r="F35" s="69">
        <f t="shared" si="2"/>
        <v>125</v>
      </c>
      <c r="G35" s="70"/>
    </row>
    <row r="36" spans="1:7" s="64" customFormat="1" ht="15" customHeight="1">
      <c r="A36" s="94"/>
      <c r="B36" s="21">
        <v>43274.770833333299</v>
      </c>
      <c r="C36" s="77" t="s">
        <v>39</v>
      </c>
      <c r="D36" s="77">
        <v>3</v>
      </c>
      <c r="E36" s="68" t="s">
        <v>59</v>
      </c>
      <c r="F36" s="69">
        <f t="shared" si="2"/>
        <v>175</v>
      </c>
      <c r="G36" s="70"/>
    </row>
    <row r="37" spans="1:7" s="64" customFormat="1" ht="15" customHeight="1">
      <c r="A37" s="94"/>
      <c r="B37" s="71">
        <v>43275.333333333299</v>
      </c>
      <c r="C37" s="78" t="s">
        <v>46</v>
      </c>
      <c r="D37" s="78">
        <v>3</v>
      </c>
      <c r="E37" s="74" t="s">
        <v>60</v>
      </c>
      <c r="F37" s="69">
        <f t="shared" si="2"/>
        <v>175</v>
      </c>
      <c r="G37" s="75"/>
    </row>
    <row r="38" spans="1:7" s="64" customFormat="1" ht="18.95" customHeight="1">
      <c r="A38" s="94"/>
      <c r="B38" s="21">
        <v>43275.416666666701</v>
      </c>
      <c r="C38" s="77" t="s">
        <v>44</v>
      </c>
      <c r="D38" s="77">
        <v>5</v>
      </c>
      <c r="E38" s="68" t="s">
        <v>61</v>
      </c>
      <c r="F38" s="69">
        <f t="shared" si="2"/>
        <v>225</v>
      </c>
      <c r="G38" s="80"/>
    </row>
    <row r="39" spans="1:7" s="64" customFormat="1" ht="18" customHeight="1">
      <c r="A39" s="94"/>
      <c r="B39" s="21">
        <v>43275.708333333299</v>
      </c>
      <c r="C39" s="77" t="s">
        <v>42</v>
      </c>
      <c r="D39" s="77">
        <v>9</v>
      </c>
      <c r="E39" s="68" t="s">
        <v>62</v>
      </c>
      <c r="F39" s="69">
        <f t="shared" si="2"/>
        <v>325</v>
      </c>
      <c r="G39" s="80"/>
    </row>
    <row r="40" spans="1:7" s="64" customFormat="1" ht="15" customHeight="1">
      <c r="A40" s="94"/>
      <c r="B40" s="21">
        <v>43276.596527777801</v>
      </c>
      <c r="C40" s="77" t="s">
        <v>57</v>
      </c>
      <c r="D40" s="77">
        <v>2</v>
      </c>
      <c r="E40" s="68" t="s">
        <v>63</v>
      </c>
      <c r="F40" s="69">
        <f t="shared" si="2"/>
        <v>150</v>
      </c>
      <c r="G40" s="80"/>
    </row>
    <row r="41" spans="1:7" s="64" customFormat="1" ht="20.100000000000001" customHeight="1">
      <c r="A41" s="94"/>
      <c r="B41" s="21">
        <v>43280.791666666701</v>
      </c>
      <c r="C41" s="77" t="s">
        <v>35</v>
      </c>
      <c r="D41" s="77">
        <v>2</v>
      </c>
      <c r="E41" s="68" t="s">
        <v>41</v>
      </c>
      <c r="F41" s="69">
        <v>177</v>
      </c>
      <c r="G41" s="80"/>
    </row>
    <row r="42" spans="1:7" s="64" customFormat="1" ht="15" customHeight="1">
      <c r="A42" s="94"/>
      <c r="B42" s="71">
        <v>43281.770833333299</v>
      </c>
      <c r="C42" s="78" t="s">
        <v>39</v>
      </c>
      <c r="D42" s="78">
        <v>4</v>
      </c>
      <c r="E42" s="74" t="s">
        <v>64</v>
      </c>
      <c r="F42" s="69">
        <f t="shared" ref="F42:F51" si="3">100+25*D42</f>
        <v>200</v>
      </c>
      <c r="G42" s="80"/>
    </row>
    <row r="43" spans="1:7" s="64" customFormat="1" ht="15" customHeight="1">
      <c r="A43" s="94"/>
      <c r="B43" s="71">
        <v>43281.708333333299</v>
      </c>
      <c r="C43" s="78" t="s">
        <v>37</v>
      </c>
      <c r="D43" s="78">
        <v>5</v>
      </c>
      <c r="E43" s="74" t="s">
        <v>65</v>
      </c>
      <c r="F43" s="69">
        <f t="shared" si="3"/>
        <v>225</v>
      </c>
      <c r="G43" s="80"/>
    </row>
    <row r="44" spans="1:7" s="64" customFormat="1" ht="15" customHeight="1">
      <c r="A44" s="94" t="s">
        <v>66</v>
      </c>
      <c r="B44" s="71">
        <v>43281.34375</v>
      </c>
      <c r="C44" s="72" t="s">
        <v>67</v>
      </c>
      <c r="D44" s="78">
        <v>3</v>
      </c>
      <c r="E44" s="74" t="s">
        <v>68</v>
      </c>
      <c r="F44" s="69">
        <f t="shared" si="3"/>
        <v>175</v>
      </c>
      <c r="G44" s="80"/>
    </row>
    <row r="45" spans="1:7" s="64" customFormat="1" ht="15" customHeight="1">
      <c r="A45" s="94"/>
      <c r="B45" s="21">
        <v>43275.333333333299</v>
      </c>
      <c r="C45" s="67" t="s">
        <v>69</v>
      </c>
      <c r="D45" s="77">
        <v>5</v>
      </c>
      <c r="E45" s="68" t="s">
        <v>70</v>
      </c>
      <c r="F45" s="69">
        <f t="shared" si="3"/>
        <v>225</v>
      </c>
      <c r="G45" s="81"/>
    </row>
    <row r="46" spans="1:7" s="64" customFormat="1" ht="15" customHeight="1">
      <c r="A46" s="94"/>
      <c r="B46" s="21">
        <v>43273.833333333299</v>
      </c>
      <c r="C46" s="67" t="s">
        <v>69</v>
      </c>
      <c r="D46" s="77">
        <v>3</v>
      </c>
      <c r="E46" s="68" t="s">
        <v>71</v>
      </c>
      <c r="F46" s="69">
        <f t="shared" si="3"/>
        <v>175</v>
      </c>
      <c r="G46" s="81"/>
    </row>
    <row r="47" spans="1:7" s="64" customFormat="1" ht="15" customHeight="1">
      <c r="A47" s="94"/>
      <c r="B47" s="21">
        <v>43267.34375</v>
      </c>
      <c r="C47" s="67" t="s">
        <v>67</v>
      </c>
      <c r="D47" s="77">
        <v>7</v>
      </c>
      <c r="E47" s="68" t="s">
        <v>72</v>
      </c>
      <c r="F47" s="69">
        <f t="shared" si="3"/>
        <v>275</v>
      </c>
      <c r="G47" s="81"/>
    </row>
    <row r="48" spans="1:7" s="64" customFormat="1" ht="18.95" customHeight="1">
      <c r="A48" s="94"/>
      <c r="B48" s="21">
        <v>43266.833333333299</v>
      </c>
      <c r="C48" s="67" t="s">
        <v>69</v>
      </c>
      <c r="D48" s="77">
        <v>5</v>
      </c>
      <c r="E48" s="68" t="s">
        <v>73</v>
      </c>
      <c r="F48" s="69">
        <f t="shared" si="3"/>
        <v>225</v>
      </c>
      <c r="G48" s="81"/>
    </row>
    <row r="49" spans="1:8" s="64" customFormat="1" ht="15" customHeight="1">
      <c r="A49" s="94"/>
      <c r="B49" s="21">
        <v>43261.333333333299</v>
      </c>
      <c r="C49" s="67" t="s">
        <v>69</v>
      </c>
      <c r="D49" s="77">
        <v>5</v>
      </c>
      <c r="E49" s="68" t="s">
        <v>74</v>
      </c>
      <c r="F49" s="69">
        <f t="shared" si="3"/>
        <v>225</v>
      </c>
      <c r="G49" s="81"/>
    </row>
    <row r="50" spans="1:8" s="64" customFormat="1" ht="15" customHeight="1">
      <c r="A50" s="94"/>
      <c r="B50" s="21">
        <v>43254.333333333299</v>
      </c>
      <c r="C50" s="67" t="s">
        <v>69</v>
      </c>
      <c r="D50" s="77">
        <v>4</v>
      </c>
      <c r="E50" s="68" t="s">
        <v>75</v>
      </c>
      <c r="F50" s="69">
        <f t="shared" si="3"/>
        <v>200</v>
      </c>
      <c r="G50" s="81"/>
    </row>
    <row r="51" spans="1:8" s="64" customFormat="1" ht="15" customHeight="1">
      <c r="A51" s="94"/>
      <c r="B51" s="21">
        <v>43252.833333333299</v>
      </c>
      <c r="C51" s="67" t="s">
        <v>69</v>
      </c>
      <c r="D51" s="77">
        <v>4</v>
      </c>
      <c r="E51" s="68" t="s">
        <v>76</v>
      </c>
      <c r="F51" s="69">
        <f t="shared" si="3"/>
        <v>200</v>
      </c>
      <c r="G51" s="81"/>
    </row>
    <row r="52" spans="1:8" s="1" customFormat="1" ht="15" customHeight="1">
      <c r="A52" s="82" t="s">
        <v>77</v>
      </c>
      <c r="B52" s="83"/>
      <c r="C52" s="84"/>
      <c r="D52" s="34">
        <f>SUM(D2:D51)</f>
        <v>248</v>
      </c>
      <c r="E52" s="35"/>
      <c r="F52" s="85">
        <f>SUM(F2:F51)</f>
        <v>11933</v>
      </c>
      <c r="G52" s="36"/>
      <c r="H52" s="86"/>
    </row>
    <row r="53" spans="1:8" s="2" customFormat="1" ht="21" customHeight="1">
      <c r="E53" s="57"/>
      <c r="F53" s="87"/>
    </row>
    <row r="54" spans="1:8" s="2" customFormat="1" ht="16.5">
      <c r="E54" s="88"/>
      <c r="F54" s="87"/>
    </row>
    <row r="55" spans="1:8" ht="16.5">
      <c r="E55" s="89"/>
      <c r="G55" s="39"/>
    </row>
    <row r="56" spans="1:8" ht="16.5">
      <c r="E56" s="90"/>
      <c r="G56" s="39"/>
    </row>
    <row r="57" spans="1:8" ht="16.5">
      <c r="E57" s="37"/>
      <c r="G57" s="39"/>
    </row>
    <row r="58" spans="1:8" ht="16.5">
      <c r="E58" s="91"/>
      <c r="G58" s="41"/>
    </row>
    <row r="59" spans="1:8" ht="16.5">
      <c r="E59" s="91"/>
      <c r="G59" s="39"/>
    </row>
    <row r="60" spans="1:8" ht="16.5">
      <c r="G60" s="39"/>
    </row>
    <row r="61" spans="1:8" ht="16.5">
      <c r="G61" s="39"/>
    </row>
    <row r="62" spans="1:8" ht="16.5">
      <c r="G62" s="39"/>
    </row>
    <row r="63" spans="1:8" ht="16.5">
      <c r="G63" s="39"/>
    </row>
    <row r="64" spans="1:8" ht="18">
      <c r="G64" s="42"/>
    </row>
    <row r="65" spans="7:7">
      <c r="G65" s="43"/>
    </row>
  </sheetData>
  <autoFilter ref="A1:L52">
    <extLst/>
  </autoFilter>
  <mergeCells count="5">
    <mergeCell ref="A2:A5"/>
    <mergeCell ref="A6:A9"/>
    <mergeCell ref="A10:A18"/>
    <mergeCell ref="A19:A43"/>
    <mergeCell ref="A44:A51"/>
  </mergeCells>
  <phoneticPr fontId="19" type="noConversion"/>
  <pageMargins left="0.75" right="0.75" top="1" bottom="1" header="0.51180555555555596" footer="0.51180555555555596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K36"/>
  <sheetViews>
    <sheetView workbookViewId="0">
      <selection activeCell="G30" sqref="G30"/>
    </sheetView>
  </sheetViews>
  <sheetFormatPr defaultColWidth="9" defaultRowHeight="13.5"/>
  <cols>
    <col min="1" max="1" width="13.875" customWidth="1"/>
    <col min="2" max="2" width="16" customWidth="1"/>
    <col min="3" max="3" width="16.625" customWidth="1"/>
    <col min="4" max="4" width="5.375" customWidth="1"/>
    <col min="5" max="5" width="60" style="46" customWidth="1"/>
    <col min="6" max="7" width="7.25" style="4" customWidth="1"/>
    <col min="8" max="8" width="11" customWidth="1"/>
    <col min="11" max="11" width="9.375" customWidth="1"/>
  </cols>
  <sheetData>
    <row r="1" spans="1:11" s="1" customFormat="1" ht="24" customHeight="1">
      <c r="A1" s="95" t="s">
        <v>78</v>
      </c>
      <c r="B1" s="96"/>
      <c r="C1" s="96"/>
      <c r="D1" s="96"/>
      <c r="E1" s="97"/>
      <c r="F1" s="96"/>
      <c r="G1" s="96"/>
      <c r="H1" s="96"/>
    </row>
    <row r="2" spans="1:11" s="1" customFormat="1" ht="48" customHeight="1">
      <c r="A2" s="47" t="s">
        <v>79</v>
      </c>
      <c r="B2" s="48" t="s">
        <v>1</v>
      </c>
      <c r="C2" s="48" t="s">
        <v>2</v>
      </c>
      <c r="D2" s="49" t="s">
        <v>3</v>
      </c>
      <c r="E2" s="50" t="s">
        <v>4</v>
      </c>
      <c r="F2" s="49" t="s">
        <v>80</v>
      </c>
      <c r="G2" s="49" t="s">
        <v>81</v>
      </c>
      <c r="H2" s="51" t="s">
        <v>6</v>
      </c>
    </row>
    <row r="3" spans="1:11" s="1" customFormat="1" ht="18.95" customHeight="1">
      <c r="A3" s="100" t="s">
        <v>82</v>
      </c>
      <c r="B3" s="21">
        <v>43259.708333333299</v>
      </c>
      <c r="C3" s="22" t="s">
        <v>83</v>
      </c>
      <c r="D3" s="18">
        <v>5</v>
      </c>
      <c r="E3" s="52" t="s">
        <v>84</v>
      </c>
      <c r="F3" s="22">
        <f>D3*83</f>
        <v>415</v>
      </c>
      <c r="G3" s="22">
        <f>F3*0.8</f>
        <v>332</v>
      </c>
      <c r="H3" s="53"/>
    </row>
    <row r="4" spans="1:11" s="1" customFormat="1" ht="17.100000000000001" customHeight="1">
      <c r="A4" s="100"/>
      <c r="B4" s="21">
        <v>43264.708333333299</v>
      </c>
      <c r="C4" s="22" t="s">
        <v>83</v>
      </c>
      <c r="D4" s="18">
        <v>3</v>
      </c>
      <c r="E4" s="52" t="s">
        <v>85</v>
      </c>
      <c r="F4" s="22">
        <f>D4*83</f>
        <v>249</v>
      </c>
      <c r="G4" s="22">
        <f>F4*0.8</f>
        <v>199.2</v>
      </c>
      <c r="H4" s="53"/>
    </row>
    <row r="5" spans="1:11" s="1" customFormat="1" ht="20.100000000000001" customHeight="1">
      <c r="A5" s="100"/>
      <c r="B5" s="21">
        <v>43271.729166666701</v>
      </c>
      <c r="C5" s="22" t="s">
        <v>83</v>
      </c>
      <c r="D5" s="18">
        <v>3</v>
      </c>
      <c r="E5" s="52" t="s">
        <v>86</v>
      </c>
      <c r="F5" s="22">
        <f>D5*83</f>
        <v>249</v>
      </c>
      <c r="G5" s="22">
        <f>F5*0.8</f>
        <v>199.2</v>
      </c>
      <c r="H5" s="53"/>
    </row>
    <row r="6" spans="1:11" s="1" customFormat="1" ht="19.149999999999999" customHeight="1">
      <c r="A6" s="101" t="s">
        <v>87</v>
      </c>
      <c r="B6" s="21">
        <v>43253.625</v>
      </c>
      <c r="C6" s="24" t="s">
        <v>88</v>
      </c>
      <c r="D6" s="18">
        <v>5</v>
      </c>
      <c r="E6" s="23" t="s">
        <v>89</v>
      </c>
      <c r="F6" s="22">
        <f>D6*88</f>
        <v>440</v>
      </c>
      <c r="G6" s="22">
        <f t="shared" ref="G6:G22" si="0">F6*0.8</f>
        <v>352</v>
      </c>
      <c r="H6" s="53"/>
    </row>
    <row r="7" spans="1:11" s="1" customFormat="1" ht="15" customHeight="1">
      <c r="A7" s="100"/>
      <c r="B7" s="21">
        <v>43254.708333333299</v>
      </c>
      <c r="C7" s="24" t="s">
        <v>88</v>
      </c>
      <c r="D7" s="18">
        <v>1</v>
      </c>
      <c r="E7" s="23" t="s">
        <v>90</v>
      </c>
      <c r="F7" s="22">
        <f t="shared" ref="F7:F15" si="1">D7*88</f>
        <v>88</v>
      </c>
      <c r="G7" s="22">
        <f t="shared" si="0"/>
        <v>70.400000000000006</v>
      </c>
      <c r="H7" s="53"/>
    </row>
    <row r="8" spans="1:11" s="1" customFormat="1" ht="15" customHeight="1">
      <c r="A8" s="100"/>
      <c r="B8" s="21">
        <v>43258.666666666701</v>
      </c>
      <c r="C8" s="24" t="s">
        <v>88</v>
      </c>
      <c r="D8" s="18">
        <v>5</v>
      </c>
      <c r="E8" s="23" t="s">
        <v>91</v>
      </c>
      <c r="F8" s="22">
        <f t="shared" si="1"/>
        <v>440</v>
      </c>
      <c r="G8" s="22">
        <f t="shared" si="0"/>
        <v>352</v>
      </c>
      <c r="H8" s="53"/>
    </row>
    <row r="9" spans="1:11" s="1" customFormat="1" ht="15" customHeight="1">
      <c r="A9" s="100"/>
      <c r="B9" s="21">
        <v>43260.625</v>
      </c>
      <c r="C9" s="24" t="s">
        <v>88</v>
      </c>
      <c r="D9" s="18">
        <v>7</v>
      </c>
      <c r="E9" s="23" t="s">
        <v>92</v>
      </c>
      <c r="F9" s="22">
        <f t="shared" si="1"/>
        <v>616</v>
      </c>
      <c r="G9" s="22">
        <f>F9*0.8</f>
        <v>492.8</v>
      </c>
      <c r="H9" s="53"/>
    </row>
    <row r="10" spans="1:11" s="1" customFormat="1" ht="15" customHeight="1">
      <c r="A10" s="100"/>
      <c r="B10" s="21">
        <v>43266.666666666701</v>
      </c>
      <c r="C10" s="24" t="s">
        <v>88</v>
      </c>
      <c r="D10" s="18">
        <v>7</v>
      </c>
      <c r="E10" s="23" t="s">
        <v>93</v>
      </c>
      <c r="F10" s="22">
        <f t="shared" si="1"/>
        <v>616</v>
      </c>
      <c r="G10" s="22">
        <f t="shared" si="0"/>
        <v>492.8</v>
      </c>
      <c r="H10" s="53"/>
    </row>
    <row r="11" spans="1:11" s="1" customFormat="1" ht="15" customHeight="1">
      <c r="A11" s="100"/>
      <c r="B11" s="21">
        <v>43267.625</v>
      </c>
      <c r="C11" s="24" t="s">
        <v>88</v>
      </c>
      <c r="D11" s="18">
        <v>8</v>
      </c>
      <c r="E11" s="23" t="s">
        <v>94</v>
      </c>
      <c r="F11" s="22">
        <f t="shared" si="1"/>
        <v>704</v>
      </c>
      <c r="G11" s="22">
        <f t="shared" si="0"/>
        <v>563.20000000000005</v>
      </c>
      <c r="H11" s="53"/>
    </row>
    <row r="12" spans="1:11" s="1" customFormat="1" ht="18" customHeight="1">
      <c r="A12" s="100"/>
      <c r="B12" s="21">
        <v>43272.6875</v>
      </c>
      <c r="C12" s="24" t="s">
        <v>88</v>
      </c>
      <c r="D12" s="18">
        <v>7</v>
      </c>
      <c r="E12" s="52" t="s">
        <v>95</v>
      </c>
      <c r="F12" s="22">
        <f t="shared" si="1"/>
        <v>616</v>
      </c>
      <c r="G12" s="22">
        <f t="shared" si="0"/>
        <v>492.8</v>
      </c>
      <c r="H12" s="53"/>
      <c r="I12" s="41"/>
      <c r="J12" s="41"/>
      <c r="K12" s="41"/>
    </row>
    <row r="13" spans="1:11" s="1" customFormat="1" ht="15" customHeight="1">
      <c r="A13" s="100"/>
      <c r="B13" s="21">
        <v>43279.4375</v>
      </c>
      <c r="C13" s="24" t="s">
        <v>88</v>
      </c>
      <c r="D13" s="18">
        <v>1</v>
      </c>
      <c r="E13" s="23" t="s">
        <v>96</v>
      </c>
      <c r="F13" s="22">
        <f t="shared" si="1"/>
        <v>88</v>
      </c>
      <c r="G13" s="22">
        <f t="shared" si="0"/>
        <v>70.400000000000006</v>
      </c>
      <c r="H13" s="53"/>
      <c r="I13" s="41"/>
      <c r="J13" s="41"/>
      <c r="K13" s="63"/>
    </row>
    <row r="14" spans="1:11" s="1" customFormat="1" ht="20.100000000000001" customHeight="1">
      <c r="A14" s="100"/>
      <c r="B14" s="21">
        <v>43279.6875</v>
      </c>
      <c r="C14" s="24" t="s">
        <v>88</v>
      </c>
      <c r="D14" s="18">
        <v>7</v>
      </c>
      <c r="E14" s="52" t="s">
        <v>97</v>
      </c>
      <c r="F14" s="22">
        <f t="shared" si="1"/>
        <v>616</v>
      </c>
      <c r="G14" s="22">
        <f t="shared" si="0"/>
        <v>492.8</v>
      </c>
      <c r="H14" s="53"/>
      <c r="I14" s="41"/>
      <c r="J14" s="41"/>
      <c r="K14" s="63"/>
    </row>
    <row r="15" spans="1:11" s="1" customFormat="1" ht="15" customHeight="1">
      <c r="A15" s="100"/>
      <c r="B15" s="21">
        <v>43281.625</v>
      </c>
      <c r="C15" s="24" t="s">
        <v>88</v>
      </c>
      <c r="D15" s="18">
        <v>6</v>
      </c>
      <c r="E15" s="23" t="s">
        <v>98</v>
      </c>
      <c r="F15" s="22">
        <f t="shared" si="1"/>
        <v>528</v>
      </c>
      <c r="G15" s="22">
        <f t="shared" si="0"/>
        <v>422.4</v>
      </c>
      <c r="H15" s="53"/>
      <c r="I15" s="41"/>
      <c r="J15" s="41"/>
      <c r="K15" s="63"/>
    </row>
    <row r="16" spans="1:11" s="1" customFormat="1" ht="15" customHeight="1">
      <c r="A16" s="100" t="s">
        <v>99</v>
      </c>
      <c r="B16" s="21">
        <v>43254.4375</v>
      </c>
      <c r="C16" s="22" t="s">
        <v>100</v>
      </c>
      <c r="D16" s="18">
        <v>4</v>
      </c>
      <c r="E16" s="52" t="s">
        <v>101</v>
      </c>
      <c r="F16" s="24">
        <f t="shared" ref="F16:F22" si="2">D16*100</f>
        <v>400</v>
      </c>
      <c r="G16" s="24">
        <f t="shared" si="0"/>
        <v>320</v>
      </c>
      <c r="H16" s="53"/>
      <c r="I16" s="41"/>
      <c r="J16" s="41"/>
      <c r="K16" s="41"/>
    </row>
    <row r="17" spans="1:11" s="1" customFormat="1" ht="15" customHeight="1">
      <c r="A17" s="100"/>
      <c r="B17" s="21">
        <v>43254.583333333299</v>
      </c>
      <c r="C17" s="24" t="s">
        <v>102</v>
      </c>
      <c r="D17" s="18">
        <v>7</v>
      </c>
      <c r="E17" s="23" t="s">
        <v>103</v>
      </c>
      <c r="F17" s="24">
        <f t="shared" si="2"/>
        <v>700</v>
      </c>
      <c r="G17" s="24">
        <f t="shared" si="0"/>
        <v>560</v>
      </c>
      <c r="H17" s="53"/>
      <c r="I17" s="41"/>
      <c r="J17" s="41"/>
      <c r="K17" s="41"/>
    </row>
    <row r="18" spans="1:11" s="1" customFormat="1" ht="15" customHeight="1">
      <c r="A18" s="100"/>
      <c r="B18" s="21">
        <v>43261.4375</v>
      </c>
      <c r="C18" s="22" t="s">
        <v>100</v>
      </c>
      <c r="D18" s="18">
        <v>7</v>
      </c>
      <c r="E18" s="23" t="s">
        <v>104</v>
      </c>
      <c r="F18" s="24">
        <f t="shared" si="2"/>
        <v>700</v>
      </c>
      <c r="G18" s="24">
        <f t="shared" si="0"/>
        <v>560</v>
      </c>
      <c r="H18" s="53"/>
      <c r="I18" s="41"/>
      <c r="J18" s="41"/>
      <c r="K18" s="41"/>
    </row>
    <row r="19" spans="1:11" s="1" customFormat="1" ht="15" customHeight="1">
      <c r="A19" s="100"/>
      <c r="B19" s="21">
        <v>43261.583333333299</v>
      </c>
      <c r="C19" s="24" t="s">
        <v>102</v>
      </c>
      <c r="D19" s="18">
        <v>7</v>
      </c>
      <c r="E19" s="23" t="s">
        <v>105</v>
      </c>
      <c r="F19" s="24">
        <f t="shared" si="2"/>
        <v>700</v>
      </c>
      <c r="G19" s="24">
        <f t="shared" si="0"/>
        <v>560</v>
      </c>
      <c r="H19" s="53"/>
      <c r="I19" s="41"/>
      <c r="J19" s="41"/>
      <c r="K19" s="41"/>
    </row>
    <row r="20" spans="1:11" s="1" customFormat="1" ht="15" customHeight="1">
      <c r="A20" s="100"/>
      <c r="B20" s="21">
        <v>43268.4375</v>
      </c>
      <c r="C20" s="22" t="s">
        <v>100</v>
      </c>
      <c r="D20" s="18">
        <v>5</v>
      </c>
      <c r="E20" s="23" t="s">
        <v>106</v>
      </c>
      <c r="F20" s="24">
        <f t="shared" si="2"/>
        <v>500</v>
      </c>
      <c r="G20" s="24">
        <f t="shared" si="0"/>
        <v>400</v>
      </c>
      <c r="H20" s="53"/>
    </row>
    <row r="21" spans="1:11" s="1" customFormat="1" ht="15" customHeight="1">
      <c r="A21" s="100"/>
      <c r="B21" s="21">
        <v>43268.583333333299</v>
      </c>
      <c r="C21" s="24" t="s">
        <v>102</v>
      </c>
      <c r="D21" s="18">
        <v>4</v>
      </c>
      <c r="E21" s="23" t="s">
        <v>107</v>
      </c>
      <c r="F21" s="24">
        <f t="shared" si="2"/>
        <v>400</v>
      </c>
      <c r="G21" s="24">
        <f t="shared" si="0"/>
        <v>320</v>
      </c>
      <c r="H21" s="53"/>
    </row>
    <row r="22" spans="1:11" s="1" customFormat="1" ht="15" customHeight="1">
      <c r="A22" s="100"/>
      <c r="B22" s="21">
        <v>43275.4375</v>
      </c>
      <c r="C22" s="22" t="s">
        <v>100</v>
      </c>
      <c r="D22" s="18">
        <v>5</v>
      </c>
      <c r="E22" s="52" t="s">
        <v>108</v>
      </c>
      <c r="F22" s="24">
        <f t="shared" si="2"/>
        <v>500</v>
      </c>
      <c r="G22" s="24">
        <f t="shared" si="0"/>
        <v>400</v>
      </c>
      <c r="H22" s="53"/>
    </row>
    <row r="23" spans="1:11" s="1" customFormat="1" ht="16.5">
      <c r="A23" s="98" t="s">
        <v>77</v>
      </c>
      <c r="B23" s="99"/>
      <c r="C23" s="99"/>
      <c r="D23" s="48">
        <f>SUM(D3:D22)</f>
        <v>104</v>
      </c>
      <c r="E23" s="54"/>
      <c r="F23" s="55">
        <f>SUM(F3:F22)</f>
        <v>9565</v>
      </c>
      <c r="G23" s="55">
        <f>SUM(G3:G22)</f>
        <v>7652</v>
      </c>
      <c r="H23" s="56"/>
    </row>
    <row r="24" spans="1:11" s="2" customFormat="1" ht="21" customHeight="1">
      <c r="E24" s="57"/>
      <c r="F24" s="58"/>
      <c r="G24" s="58"/>
    </row>
    <row r="25" spans="1:11" s="2" customFormat="1" ht="16.5">
      <c r="E25" s="59"/>
      <c r="F25" s="60"/>
      <c r="G25" s="60"/>
    </row>
    <row r="26" spans="1:11" ht="16.5">
      <c r="E26" s="61"/>
      <c r="F26" s="62"/>
      <c r="G26" s="62"/>
      <c r="H26" s="39"/>
    </row>
    <row r="27" spans="1:11" ht="16.5">
      <c r="E27" s="61"/>
      <c r="F27" s="38"/>
      <c r="G27" s="38"/>
      <c r="H27" s="39"/>
    </row>
    <row r="28" spans="1:11" ht="16.5">
      <c r="E28" s="61"/>
      <c r="F28" s="40"/>
      <c r="G28" s="40"/>
      <c r="H28" s="39"/>
    </row>
    <row r="29" spans="1:11" ht="16.5">
      <c r="E29" s="61"/>
      <c r="H29" s="41"/>
    </row>
    <row r="30" spans="1:11" ht="16.5">
      <c r="E30" s="61"/>
      <c r="H30" s="39"/>
    </row>
    <row r="31" spans="1:11" ht="16.5">
      <c r="H31" s="39"/>
    </row>
    <row r="32" spans="1:11" ht="16.5">
      <c r="H32" s="39"/>
    </row>
    <row r="33" spans="8:8" ht="16.5">
      <c r="H33" s="39"/>
    </row>
    <row r="34" spans="8:8" ht="16.5">
      <c r="H34" s="39"/>
    </row>
    <row r="35" spans="8:8" ht="18">
      <c r="H35" s="42"/>
    </row>
    <row r="36" spans="8:8">
      <c r="H36" s="43"/>
    </row>
  </sheetData>
  <autoFilter ref="A2:H24">
    <extLst/>
  </autoFilter>
  <mergeCells count="5">
    <mergeCell ref="A1:H1"/>
    <mergeCell ref="A23:C23"/>
    <mergeCell ref="A3:A5"/>
    <mergeCell ref="A6:A15"/>
    <mergeCell ref="A16:A22"/>
  </mergeCells>
  <phoneticPr fontId="19" type="noConversion"/>
  <pageMargins left="0.75" right="0.75" top="1" bottom="1" header="0.51180555555555596" footer="0.511805555555555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I24"/>
  <sheetViews>
    <sheetView workbookViewId="0">
      <selection activeCell="I8" sqref="I8"/>
    </sheetView>
  </sheetViews>
  <sheetFormatPr defaultColWidth="9" defaultRowHeight="13.5"/>
  <cols>
    <col min="1" max="1" width="13.875" customWidth="1"/>
    <col min="2" max="2" width="16" customWidth="1"/>
    <col min="3" max="3" width="21.125" customWidth="1"/>
    <col min="4" max="4" width="5.375" customWidth="1"/>
    <col min="5" max="5" width="60" style="3" customWidth="1"/>
    <col min="6" max="6" width="7.25" style="4" customWidth="1"/>
    <col min="7" max="7" width="6.5" style="5" customWidth="1"/>
    <col min="8" max="8" width="11" customWidth="1"/>
    <col min="9" max="9" width="12.75" customWidth="1"/>
    <col min="11" max="11" width="9.375" customWidth="1"/>
  </cols>
  <sheetData>
    <row r="1" spans="1:9" s="1" customFormat="1" ht="24" customHeight="1">
      <c r="A1" s="95" t="s">
        <v>109</v>
      </c>
      <c r="B1" s="96"/>
      <c r="C1" s="96"/>
      <c r="D1" s="96"/>
      <c r="E1" s="96"/>
      <c r="F1" s="96"/>
      <c r="G1" s="102"/>
      <c r="H1" s="96"/>
    </row>
    <row r="2" spans="1:9" s="1" customFormat="1" ht="48" customHeight="1">
      <c r="A2" s="6" t="s">
        <v>79</v>
      </c>
      <c r="B2" s="7" t="s">
        <v>1</v>
      </c>
      <c r="C2" s="7" t="s">
        <v>2</v>
      </c>
      <c r="D2" s="8" t="s">
        <v>3</v>
      </c>
      <c r="E2" s="8" t="s">
        <v>4</v>
      </c>
      <c r="F2" s="8" t="s">
        <v>80</v>
      </c>
      <c r="G2" s="9" t="s">
        <v>110</v>
      </c>
      <c r="H2" s="10" t="s">
        <v>6</v>
      </c>
    </row>
    <row r="3" spans="1:9" s="1" customFormat="1" ht="18.95" customHeight="1">
      <c r="A3" s="105" t="s">
        <v>111</v>
      </c>
      <c r="B3" s="11">
        <v>43254.354166666701</v>
      </c>
      <c r="C3" s="12" t="s">
        <v>112</v>
      </c>
      <c r="D3" s="13">
        <v>5</v>
      </c>
      <c r="E3" s="14" t="s">
        <v>113</v>
      </c>
      <c r="F3" s="12">
        <f>D3*100</f>
        <v>500</v>
      </c>
      <c r="G3" s="15">
        <f>F3*0.8</f>
        <v>400</v>
      </c>
      <c r="H3" s="16"/>
    </row>
    <row r="4" spans="1:9" s="1" customFormat="1" ht="16.5">
      <c r="A4" s="106"/>
      <c r="B4" s="17">
        <v>43261.354166666701</v>
      </c>
      <c r="C4" s="18" t="s">
        <v>112</v>
      </c>
      <c r="D4" s="18">
        <v>4</v>
      </c>
      <c r="E4" s="19" t="s">
        <v>114</v>
      </c>
      <c r="F4" s="18">
        <f>D4*100</f>
        <v>400</v>
      </c>
      <c r="G4" s="18">
        <f>F4*0.8</f>
        <v>320</v>
      </c>
      <c r="H4" s="20"/>
      <c r="I4" s="44"/>
    </row>
    <row r="5" spans="1:9" s="2" customFormat="1" ht="21" customHeight="1">
      <c r="A5" s="106"/>
      <c r="B5" s="21">
        <v>43268.354166666701</v>
      </c>
      <c r="C5" s="22" t="s">
        <v>112</v>
      </c>
      <c r="D5" s="18">
        <v>5</v>
      </c>
      <c r="E5" s="23" t="s">
        <v>113</v>
      </c>
      <c r="F5" s="24">
        <f>D5*100</f>
        <v>500</v>
      </c>
      <c r="G5" s="25">
        <f>F5*0.8</f>
        <v>400</v>
      </c>
      <c r="H5" s="26"/>
    </row>
    <row r="6" spans="1:9" s="2" customFormat="1" ht="17.25">
      <c r="A6" s="107"/>
      <c r="B6" s="27">
        <v>43275.354166666701</v>
      </c>
      <c r="C6" s="28" t="s">
        <v>112</v>
      </c>
      <c r="D6" s="29">
        <v>7</v>
      </c>
      <c r="E6" s="30" t="s">
        <v>115</v>
      </c>
      <c r="F6" s="31">
        <f>D6*100</f>
        <v>700</v>
      </c>
      <c r="G6" s="32">
        <f>F6*0.8</f>
        <v>560</v>
      </c>
      <c r="H6" s="33"/>
    </row>
    <row r="7" spans="1:9" ht="16.5">
      <c r="A7" s="103" t="s">
        <v>77</v>
      </c>
      <c r="B7" s="104"/>
      <c r="C7" s="104"/>
      <c r="D7" s="34">
        <f>SUM(D3:D6)</f>
        <v>21</v>
      </c>
      <c r="E7" s="35"/>
      <c r="F7" s="34">
        <f>SUM(F3:F6)</f>
        <v>2100</v>
      </c>
      <c r="G7" s="34">
        <f>SUM(G3:G6)</f>
        <v>1680</v>
      </c>
      <c r="H7" s="36"/>
    </row>
    <row r="8" spans="1:9" ht="16.5">
      <c r="E8" s="37"/>
      <c r="F8" s="38"/>
      <c r="H8" s="39"/>
    </row>
    <row r="9" spans="1:9" ht="16.5">
      <c r="E9" s="37"/>
      <c r="F9" s="40"/>
      <c r="H9" s="39"/>
    </row>
    <row r="10" spans="1:9" ht="16.5">
      <c r="E10" s="37"/>
      <c r="H10" s="41"/>
      <c r="I10" s="45"/>
    </row>
    <row r="11" spans="1:9" ht="16.5">
      <c r="E11" s="37"/>
      <c r="H11" s="39"/>
    </row>
    <row r="12" spans="1:9" ht="16.5">
      <c r="H12" s="39"/>
    </row>
    <row r="13" spans="1:9" ht="16.5">
      <c r="H13" s="39"/>
    </row>
    <row r="14" spans="1:9" ht="16.5">
      <c r="H14" s="39"/>
    </row>
    <row r="15" spans="1:9" ht="16.5">
      <c r="H15" s="39"/>
    </row>
    <row r="16" spans="1:9" ht="18">
      <c r="H16" s="42"/>
    </row>
    <row r="17" spans="1:8">
      <c r="H17" s="43"/>
    </row>
    <row r="24" spans="1:8" ht="16.5">
      <c r="A24" s="1"/>
      <c r="B24" s="1"/>
      <c r="C24" s="1"/>
    </row>
  </sheetData>
  <mergeCells count="3">
    <mergeCell ref="A1:H1"/>
    <mergeCell ref="A7:C7"/>
    <mergeCell ref="A3:A6"/>
  </mergeCells>
  <phoneticPr fontId="19" type="noConversion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大热俱乐部</vt:lpstr>
      <vt:lpstr>AKcross训练营（28）</vt:lpstr>
      <vt:lpstr>FIT训练营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win10</dc:creator>
  <cp:lastModifiedBy>win7</cp:lastModifiedBy>
  <dcterms:created xsi:type="dcterms:W3CDTF">2017-09-30T05:56:00Z</dcterms:created>
  <dcterms:modified xsi:type="dcterms:W3CDTF">2018-08-02T10:30:33Z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2052-10.1.0.7468</vt:lpwstr>
  </property>
</Properties>
</file>