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8695" windowHeight="13200" activeTab="1"/>
  </bookViews>
  <sheets>
    <sheet name="大热俱乐部" sheetId="11" r:id="rId1"/>
    <sheet name="AKcross训练营（28）" sheetId="7" r:id="rId2"/>
  </sheets>
  <definedNames>
    <definedName name="_xlnm._FilterDatabase" localSheetId="1" hidden="1">'AKcross训练营（28）'!$A$2:$G$32</definedName>
    <definedName name="_xlnm._FilterDatabase" localSheetId="0" hidden="1">大热俱乐部!$A$1:$M$79</definedName>
  </definedNames>
  <calcPr calcId="144525" concurrentCalc="0"/>
</workbook>
</file>

<file path=xl/calcChain.xml><?xml version="1.0" encoding="utf-8"?>
<calcChain xmlns="http://schemas.openxmlformats.org/spreadsheetml/2006/main">
  <c r="F32" i="7"/>
  <c r="D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G79" i="11"/>
  <c r="F79"/>
  <c r="D79"/>
  <c r="G78"/>
  <c r="F78"/>
  <c r="G77"/>
  <c r="F77"/>
  <c r="G76"/>
  <c r="F76"/>
  <c r="G75"/>
  <c r="F75"/>
  <c r="G74"/>
  <c r="F74"/>
  <c r="G73"/>
  <c r="F73"/>
  <c r="G72"/>
  <c r="F72"/>
  <c r="G71"/>
  <c r="F71"/>
  <c r="G70"/>
  <c r="F70"/>
  <c r="G69"/>
  <c r="F69"/>
  <c r="G68"/>
  <c r="F68"/>
  <c r="G67"/>
  <c r="F67"/>
  <c r="G66"/>
  <c r="F66"/>
  <c r="G65"/>
  <c r="F65"/>
  <c r="G64"/>
  <c r="F64"/>
  <c r="G63"/>
  <c r="F63"/>
  <c r="G62"/>
  <c r="F62"/>
  <c r="G61"/>
  <c r="F61"/>
  <c r="G60"/>
  <c r="F60"/>
  <c r="G59"/>
  <c r="F59"/>
  <c r="G57"/>
  <c r="F57"/>
  <c r="G56"/>
  <c r="F56"/>
  <c r="G55"/>
  <c r="F55"/>
  <c r="G54"/>
  <c r="F54"/>
  <c r="G53"/>
  <c r="F53"/>
  <c r="G52"/>
  <c r="F52"/>
  <c r="G51"/>
  <c r="F51"/>
  <c r="G50"/>
  <c r="F50"/>
  <c r="G49"/>
  <c r="F49"/>
  <c r="G48"/>
  <c r="F48"/>
  <c r="G47"/>
  <c r="F47"/>
  <c r="G46"/>
  <c r="F46"/>
  <c r="G45"/>
  <c r="F45"/>
  <c r="G44"/>
  <c r="F44"/>
  <c r="G43"/>
  <c r="F43"/>
  <c r="G42"/>
  <c r="F42"/>
  <c r="G41"/>
  <c r="F41"/>
  <c r="G40"/>
  <c r="F40"/>
  <c r="G39"/>
  <c r="F39"/>
  <c r="G38"/>
  <c r="F38"/>
  <c r="G37"/>
  <c r="F37"/>
  <c r="G36"/>
  <c r="F36"/>
  <c r="G35"/>
  <c r="F35"/>
  <c r="G34"/>
  <c r="F34"/>
  <c r="G33"/>
  <c r="F33"/>
  <c r="G32"/>
  <c r="F32"/>
  <c r="G31"/>
  <c r="F31"/>
  <c r="G30"/>
  <c r="F30"/>
  <c r="G27"/>
  <c r="F27"/>
  <c r="G26"/>
  <c r="F26"/>
  <c r="G25"/>
  <c r="F25"/>
  <c r="G22"/>
  <c r="F22"/>
  <c r="G21"/>
  <c r="F21"/>
  <c r="G20"/>
  <c r="F20"/>
  <c r="G19"/>
  <c r="F19"/>
  <c r="G18"/>
  <c r="F18"/>
  <c r="G17"/>
  <c r="F17"/>
  <c r="G16"/>
  <c r="F16"/>
  <c r="G15"/>
  <c r="F15"/>
  <c r="G14"/>
  <c r="F14"/>
  <c r="G13"/>
  <c r="F13"/>
  <c r="G12"/>
  <c r="F12"/>
  <c r="F10"/>
  <c r="F9"/>
  <c r="F8"/>
  <c r="F7"/>
  <c r="F4"/>
  <c r="F3"/>
  <c r="F2"/>
</calcChain>
</file>

<file path=xl/sharedStrings.xml><?xml version="1.0" encoding="utf-8"?>
<sst xmlns="http://schemas.openxmlformats.org/spreadsheetml/2006/main" count="238" uniqueCount="142">
  <si>
    <t>教练姓名</t>
  </si>
  <si>
    <t>时间</t>
  </si>
  <si>
    <t>班级名称</t>
  </si>
  <si>
    <t>上课人数</t>
  </si>
  <si>
    <t>上课学员</t>
  </si>
  <si>
    <t>总课时费</t>
  </si>
  <si>
    <t>教练课时费</t>
  </si>
  <si>
    <t>备注</t>
  </si>
  <si>
    <t>张嘉涵</t>
  </si>
  <si>
    <t>龙岗训练营高年级班</t>
  </si>
  <si>
    <t>刘浩宏，蔡佳烨，郭懋增，曾子航，周子祺，苏祖威，邵冠霖</t>
  </si>
  <si>
    <t>蔡佳烨，郭懋增，曾子航，苏祖威，邵冠霖，李鸣轩，杨耀斌</t>
  </si>
  <si>
    <t>郭懋增，曾子航，苏祖威，杨耀斌</t>
  </si>
  <si>
    <t>郭懋增，曾子航，苏祖威，邵冠霖，袁帅，杨耀斌</t>
  </si>
  <si>
    <t>刘浩宏，蔡佳烨，郭懋增，曾子航，周子祺，苏祖威，邵冠霖，杨耀斌</t>
  </si>
  <si>
    <t>林泽铭</t>
  </si>
  <si>
    <t>龙岗训练营低年级课程</t>
  </si>
  <si>
    <t>王瑞翔，王浩丁，陈予喆，王孝煊，杨涵，黄俊豪，关楠萧</t>
  </si>
  <si>
    <t xml:space="preserve"> 颜若宸，王浩丁，陈予喆，王孝煊，杨涵，关楠萧，骆九宇</t>
  </si>
  <si>
    <t>王瑞翔，颜若宸，王浩丁，陈予喆，王孝煊，杨涵，关楠萧，骆九宇</t>
  </si>
  <si>
    <t>王瑞翔，颜若宸，王浩丁，陈予喆，王孝煊，关楠萧，骆九宇</t>
  </si>
  <si>
    <t>颜若宸，王浩丁，陈予喆，王孝煊，关楠萧，骆九宇</t>
  </si>
  <si>
    <t>黄万瑞</t>
  </si>
  <si>
    <t>周五北头低年级班</t>
  </si>
  <si>
    <t>柯艾锐，覃诗翔，李闻韬，袁梓钦，张哲栋，谢睿轩，王昱泽，刘进哲，欧阳宇航，张笑宇</t>
  </si>
  <si>
    <t>室内幼儿班</t>
  </si>
  <si>
    <t xml:space="preserve"> 黄子骞，许辰镝，张皓然，徐瑞阳，张驰，张派</t>
  </si>
  <si>
    <t>北头周六五点综合班</t>
  </si>
  <si>
    <t>万博宇，王炫程，薛若鸿，邓熙康，王佳浩，钱宥丞，朱涛</t>
  </si>
  <si>
    <t>北头周日十点低年级综合班</t>
  </si>
  <si>
    <t>李正昊，郭栩源，张益畅，彭梓睿，任志诚，郑新浩，郭子阅，刘阳，梁思诚，敬宇翔</t>
  </si>
  <si>
    <t>柯艾锐，肖振兴，覃诗翔，张益凯，吴贻然，李闻韬，袁梓钦，吴奇朗，谢睿轩，毕宸君，张笑宇，刘进哲，钟铭楷，王昱泽，欧阳宇航</t>
  </si>
  <si>
    <t xml:space="preserve"> 黄子骞，许辰镝，张皓然，欧阳舒轩，刘凤杰，张驰，张派</t>
  </si>
  <si>
    <t xml:space="preserve"> 董心宇，万博宇，王炫程，郭皓晗，柏泓庚，王佳浩</t>
  </si>
  <si>
    <t>李正昊，郭栩源，郭子阅，刘阳，梁思诚，高杨钊，谢欣桦，敬宇翔</t>
  </si>
  <si>
    <t>柯艾锐，肖振兴，覃诗翔，张益凯，关乐耀，吴贻然，李闻韬，袁梓钦，吴奇朗，张哲栋，谢睿轩，毕宸君，王昱泽，张笑宇</t>
  </si>
  <si>
    <t>黄子骞，许辰镝，欧阳舒轩</t>
  </si>
  <si>
    <t>董心宇，万博宇，王炫程，严振轩，郭皓晗，柏泓庚，王佳浩，朱涛</t>
  </si>
  <si>
    <t>李正昊，张益畅，郑新浩，郭子阅，刘阳，敬宇翔，吴靖宇</t>
  </si>
  <si>
    <t>柯艾锐，肖振兴，覃诗翔，张益凯，关乐耀，陈智斌，吴贻然，李闻韬，袁梓钦，吴奇朗，张哲栋，谢睿轩，毕宸君，张笑宇，刘进哲，钟铭楷</t>
  </si>
  <si>
    <t xml:space="preserve"> 黄子骞，许辰镝，欧阳舒轩，徐瑞阳，张驰，张派</t>
  </si>
  <si>
    <t>董心宇，蒋成栋，万博宇，王炫程，薛若鸿，严振轩，郭皓晗，柏泓庚，邓熙康，王佳浩</t>
  </si>
  <si>
    <t xml:space="preserve"> 郭栩源，张益畅，刘阳，敬宇翔，梁思诚，吴靖宇</t>
  </si>
  <si>
    <t>董心宇，王炫程，严振轩，郭皓晗，柏泓庚，邓熙康，王佳浩，薛若鸿</t>
  </si>
  <si>
    <t>柯艾锐，肖振兴，张益凯，关乐耀，陈智斌，李闻韬，袁梓钦，张哲栋，毕宸君，王昱泽，钟铭楷，刘进哲，张笑宇，吴贻然，吴奇朗</t>
  </si>
  <si>
    <t>黄子骞，欧阳舒轩，张驰，张派</t>
  </si>
  <si>
    <t>董硕同</t>
  </si>
  <si>
    <t>周六北头中高年级班</t>
  </si>
  <si>
    <t>郭雨锜，杨熙，梁浩然，梁浩峰，熊天华，卢宇璠，刘政翰，林子骞，张圣泽</t>
  </si>
  <si>
    <t>北头周日八点高年级初中班</t>
  </si>
  <si>
    <t>李俊晔，陈江函，阮烨才，范烨，何雨辰</t>
  </si>
  <si>
    <t>室内周日低年级班</t>
  </si>
  <si>
    <t>程翰哲， 戴溪亭，雷卓凡，秦铭远，严俊朗</t>
  </si>
  <si>
    <t>周日北头高年级初中基础</t>
  </si>
  <si>
    <t>朱星懿，牛子儒，康正浩，洪旭林，王廖聪，傅晓泷，罗仕杰，强亦宸，王国宇，周尹木，李烨，刘炜文，谢佳希</t>
  </si>
  <si>
    <t>鼎太女子班</t>
  </si>
  <si>
    <t>胡宇菲，张诗婷，侯朝歌</t>
  </si>
  <si>
    <t>私教一对二（初中）</t>
  </si>
  <si>
    <t>刘书含</t>
  </si>
  <si>
    <t>郭雨锜，杨熙，梁浩然，梁浩峰，邱智鸿，何思源，卢宇璠，刘政翰，彭梓睿，任志诚，张圣泽</t>
  </si>
  <si>
    <t>陈嘉航，花梓鹏，何雨辰，李俊晔，范烨</t>
  </si>
  <si>
    <t>龚湖宸，程翰哲， 戴溪亭，雷卓凡</t>
  </si>
  <si>
    <t>冼峻鞍，牛子儒，康正浩，洪旭林，张晨儒，傅晓泷，罗仕杰，刘炜文，王廖聪，王国宇，强亦宸</t>
  </si>
  <si>
    <t>胡宇菲，侯朝歌，辛禹菲，张诗婷</t>
  </si>
  <si>
    <t>胡宇菲，侯朝歌，辛禹菲</t>
  </si>
  <si>
    <t>梁浩然，邱智鸿，何思源，熊天华，林子骞，彭梓睿，任志诚，郑翰</t>
  </si>
  <si>
    <t>郑子轩，刘政翰，林子骞，王廖聪</t>
  </si>
  <si>
    <t xml:space="preserve"> 陈嘉航，花梓鹏，范烨，李俊晔，何雨辰，唐钰钧</t>
  </si>
  <si>
    <t xml:space="preserve"> 程翰哲，周煜轩， 戴溪亭，秦铭远</t>
  </si>
  <si>
    <t>冼峻鞍，康正浩，张晨儒，王国宇，刘炜文，傅晓泷</t>
  </si>
  <si>
    <t>辛禹菲，侯朝歌，胡宇菲</t>
  </si>
  <si>
    <t>张诗婷，辛禹菲，侯朝歌</t>
  </si>
  <si>
    <t>刘书含，魏子健</t>
  </si>
  <si>
    <t>郭雨锜，杨熙，梁浩然，梁浩峰，邱智鸿，刘政翰，林子骞，卢宇璠，彭梓睿，任志诚</t>
  </si>
  <si>
    <t xml:space="preserve"> 陈嘉航，花梓鹏，陈江函，阮烨才，范烨，唐钰钧</t>
  </si>
  <si>
    <t>程翰哲，周煜轩， 戴溪亭，秦铭远</t>
  </si>
  <si>
    <t xml:space="preserve"> 朱星懿，冼峻鞍，牛子儒，康正浩，洪旭林，张晨儒，刘炜文，王国宇，强亦宸，傅晓泷，罗仕杰</t>
  </si>
  <si>
    <t xml:space="preserve"> 郭雨锜，熊天华，刘政翰，林子骞，彭梓睿</t>
  </si>
  <si>
    <t>周六晚6:30初中班</t>
  </si>
  <si>
    <t>王廖聪，黄嘉荣，蒙致远，汪星辰，王禹舒</t>
  </si>
  <si>
    <t>安凯翔</t>
  </si>
  <si>
    <t>丽山文体公园高年级班</t>
  </si>
  <si>
    <t>周宇乐，周劲希，刘子豪，许凯瑞</t>
  </si>
  <si>
    <t>周六北头进阶班</t>
  </si>
  <si>
    <t>蒙致远，黄之麓，文经纬，刘秉松，罗翔宇，罗宁，卢皓文</t>
  </si>
  <si>
    <t>杨宇昊，周宇乐，郑德源，林城佑，刘昊，许凯瑞</t>
  </si>
  <si>
    <t>许凯瑞，周宇乐，刘子豪，孙胤麒</t>
  </si>
  <si>
    <t>魏信迪，文经纬，赖德瑞，刘秉松，黄之麓，罗宁，卢皓文</t>
  </si>
  <si>
    <t>杨宇昊，周宇乐，刘昊，许凯瑞，林城佑</t>
  </si>
  <si>
    <t>许凯瑞，周宇乐，周劲希，刘子豪，孙胤麒</t>
  </si>
  <si>
    <t xml:space="preserve"> 文经纬，赖德瑞，刘秉松，罗翔宇，卢皓文</t>
  </si>
  <si>
    <t>林城佑，刘昊，许凯瑞，杨宇昊，周宇乐</t>
  </si>
  <si>
    <t>许凯瑞，周宇乐，周劲希，刘子豪</t>
  </si>
  <si>
    <t>文经纬，赖德瑞，罗翔宇，卢皓文，张乐淘，黄之麓</t>
  </si>
  <si>
    <t>林城佑，刘昊，许凯瑞，杨宇昊，周宇乐，郑德源</t>
  </si>
  <si>
    <t>张乐淘，林炜昇，罗宁，黄之麓，文经纬，赖德瑞，刘秉松，罗翔宇</t>
  </si>
  <si>
    <t>钟声</t>
  </si>
  <si>
    <t>周六北头前海五年级</t>
  </si>
  <si>
    <t xml:space="preserve"> 洪新铠，王珑桥，柏成恩，刘庭彦，陈宛杭，钟欣志</t>
  </si>
  <si>
    <t>林弋骁，洪新铠，王珑桥，柏成恩，刘庭彦，陈宛杭，钟欣志</t>
  </si>
  <si>
    <t xml:space="preserve"> 林弋骁，王珑桥，柏成恩，刘庭彦，陈宛杭</t>
  </si>
  <si>
    <t>周六北头晚初中班</t>
  </si>
  <si>
    <t>江晨，周学谦，冯镇壕，薛子豪</t>
  </si>
  <si>
    <t xml:space="preserve"> 林弋骁，王珑桥，柏成恩，刘庭彦、</t>
  </si>
  <si>
    <t>小计</t>
  </si>
  <si>
    <r>
      <rPr>
        <sz val="12"/>
        <color rgb="FFFF0000"/>
        <rFont val="微软雅黑"/>
        <charset val="134"/>
      </rPr>
      <t>AKcross</t>
    </r>
    <r>
      <rPr>
        <sz val="12"/>
        <rFont val="微软雅黑"/>
        <charset val="134"/>
      </rPr>
      <t>训练营</t>
    </r>
    <r>
      <rPr>
        <sz val="12"/>
        <color theme="1"/>
        <rFont val="微软雅黑"/>
        <charset val="134"/>
      </rPr>
      <t>2018年3月结算单</t>
    </r>
  </si>
  <si>
    <t>课程名称</t>
  </si>
  <si>
    <t>南外文华快艇队（83/节）</t>
  </si>
  <si>
    <t>南外周三五班</t>
  </si>
  <si>
    <t xml:space="preserve"> 潘思达，陈米洛，孙乐知，陈逸昕，游逸朗，林城佑，李李喆</t>
  </si>
  <si>
    <t xml:space="preserve"> 李李喆，谢俊棋， 潘思达，陈米洛，刘羽，陈逸昕，游逸朗</t>
  </si>
  <si>
    <t>李李喆，林城佑， 潘思达，陈米洛，蔡硕勋，周润锋，陈逸昕，游逸朗，田家福</t>
  </si>
  <si>
    <t>李李喆，谢俊棋， 潘思达，陈米洛，陈逸昕</t>
  </si>
  <si>
    <t xml:space="preserve"> 林城佑， 潘思达，陈米洛，蔡硕勋，周润锋，陈逸昕</t>
  </si>
  <si>
    <t>李李喆，谢俊棋， 潘思达，陈米洛，刘羽，陈逸昕，游逸朗</t>
  </si>
  <si>
    <t>李李喆，林城佑， 潘思达，周润锋，陈逸昕，游逸朗，田家福，蔡硕勋</t>
  </si>
  <si>
    <t>李李喆，谢俊棋，游逸朗， 潘思达，陈米洛，陈逸昕</t>
  </si>
  <si>
    <t>蔡硕勋，李李喆，林城佑，周润锋，游逸朗，田家福， 潘思达，陈米洛，陈逸昕</t>
  </si>
  <si>
    <t>塘朗追梦队（88/节）</t>
  </si>
  <si>
    <t>塘朗追梦队</t>
  </si>
  <si>
    <t>张梓峰，吴浩睿，彭鼎盛，郑明宇，何锦宸，杜宇轩，李炬豪</t>
  </si>
  <si>
    <t>吴浩睿，彭鼎盛，何锦宸，李炬豪</t>
  </si>
  <si>
    <t>郑宏轩</t>
  </si>
  <si>
    <r>
      <rPr>
        <sz val="11"/>
        <rFont val="微软雅黑"/>
        <charset val="134"/>
      </rPr>
      <t>李炬豪，吴浩睿，彭鼎盛，郑明宇，何锦宸，</t>
    </r>
    <r>
      <rPr>
        <b/>
        <sz val="11"/>
        <rFont val="微软雅黑"/>
        <charset val="134"/>
      </rPr>
      <t>汤镕章</t>
    </r>
    <r>
      <rPr>
        <sz val="11"/>
        <rFont val="微软雅黑"/>
        <charset val="134"/>
      </rPr>
      <t>，瞿士杰</t>
    </r>
  </si>
  <si>
    <t>李炬豪，吴浩睿，彭鼎盛，郑明宇，杜宇轩，瞿士杰</t>
  </si>
  <si>
    <r>
      <rPr>
        <sz val="11"/>
        <rFont val="微软雅黑"/>
        <charset val="134"/>
      </rPr>
      <t xml:space="preserve"> </t>
    </r>
    <r>
      <rPr>
        <sz val="10.5"/>
        <rFont val="宋体"/>
        <charset val="134"/>
      </rPr>
      <t>李炬豪，张梓峰，吴浩睿，彭鼎盛，何锦宸，陶承希</t>
    </r>
  </si>
  <si>
    <r>
      <rPr>
        <sz val="11"/>
        <rFont val="微软雅黑"/>
        <charset val="134"/>
      </rPr>
      <t>李炬豪，张梓峰，吴浩睿，郑明宇，杜宇轩，</t>
    </r>
    <r>
      <rPr>
        <b/>
        <sz val="11"/>
        <rFont val="微软雅黑"/>
        <charset val="134"/>
      </rPr>
      <t>汤镕章</t>
    </r>
    <r>
      <rPr>
        <sz val="11"/>
        <rFont val="微软雅黑"/>
        <charset val="134"/>
      </rPr>
      <t>，瞿士杰，何锦宸</t>
    </r>
  </si>
  <si>
    <r>
      <rPr>
        <sz val="11"/>
        <rFont val="微软雅黑"/>
        <charset val="134"/>
      </rPr>
      <t>李炬豪，张梓峰，吴浩睿，彭鼎盛，何锦宸，陶承希，</t>
    </r>
    <r>
      <rPr>
        <b/>
        <sz val="11"/>
        <rFont val="微软雅黑"/>
        <charset val="134"/>
      </rPr>
      <t>郑宏轩</t>
    </r>
  </si>
  <si>
    <t>陶承希</t>
  </si>
  <si>
    <t>何锦宸，陶承希，郑明宇，瞿士杰</t>
  </si>
  <si>
    <t>AKcross课程（100/节）</t>
  </si>
  <si>
    <t>塘朗高年级</t>
  </si>
  <si>
    <t>郑嘉俊，</t>
  </si>
  <si>
    <r>
      <rPr>
        <b/>
        <sz val="11"/>
        <rFont val="微软雅黑"/>
        <charset val="134"/>
      </rPr>
      <t>黄得珉</t>
    </r>
    <r>
      <rPr>
        <sz val="11"/>
        <rFont val="微软雅黑"/>
        <charset val="134"/>
      </rPr>
      <t>，郑竣隆，郑竣丰，郑嘉俊</t>
    </r>
  </si>
  <si>
    <t>塘朗低年级班</t>
  </si>
  <si>
    <r>
      <rPr>
        <sz val="11"/>
        <rFont val="微软雅黑"/>
        <charset val="134"/>
      </rPr>
      <t>卢新元，</t>
    </r>
    <r>
      <rPr>
        <b/>
        <sz val="11"/>
        <rFont val="微软雅黑"/>
        <charset val="134"/>
      </rPr>
      <t>张鸿宇</t>
    </r>
    <r>
      <rPr>
        <sz val="11"/>
        <rFont val="微软雅黑"/>
        <charset val="134"/>
      </rPr>
      <t>，张正堃，汪昊辰，唐浩益，刘宇辰</t>
    </r>
  </si>
  <si>
    <t>汤璨宇</t>
  </si>
  <si>
    <r>
      <rPr>
        <sz val="11"/>
        <rFont val="微软雅黑"/>
        <charset val="134"/>
      </rPr>
      <t>郑嘉俊，</t>
    </r>
    <r>
      <rPr>
        <b/>
        <sz val="11"/>
        <rFont val="微软雅黑"/>
        <charset val="134"/>
      </rPr>
      <t>黄得珉</t>
    </r>
    <r>
      <rPr>
        <sz val="11"/>
        <rFont val="微软雅黑"/>
        <charset val="134"/>
      </rPr>
      <t>，郑竣隆，郑竣丰</t>
    </r>
  </si>
  <si>
    <r>
      <rPr>
        <sz val="11"/>
        <rFont val="微软雅黑"/>
        <charset val="134"/>
      </rPr>
      <t>刘宇辰，孟想，蒋家轩，卢新元，余浩锋，</t>
    </r>
    <r>
      <rPr>
        <b/>
        <sz val="11"/>
        <rFont val="微软雅黑"/>
        <charset val="134"/>
      </rPr>
      <t>张鸿宇</t>
    </r>
    <r>
      <rPr>
        <sz val="11"/>
        <rFont val="微软雅黑"/>
        <charset val="134"/>
      </rPr>
      <t>，张正堃，</t>
    </r>
    <r>
      <rPr>
        <b/>
        <sz val="11"/>
        <rFont val="微软雅黑"/>
        <charset val="134"/>
      </rPr>
      <t>孙硕</t>
    </r>
    <r>
      <rPr>
        <sz val="11"/>
        <rFont val="微软雅黑"/>
        <charset val="134"/>
      </rPr>
      <t>，汪昊辰</t>
    </r>
  </si>
  <si>
    <r>
      <rPr>
        <sz val="11"/>
        <rFont val="微软雅黑"/>
        <charset val="134"/>
      </rPr>
      <t>刘宇辰，孟想，蒋家轩，卢新元，余浩锋</t>
    </r>
    <r>
      <rPr>
        <b/>
        <sz val="11"/>
        <rFont val="微软雅黑"/>
        <charset val="134"/>
      </rPr>
      <t>，孙硕</t>
    </r>
    <r>
      <rPr>
        <sz val="11"/>
        <rFont val="微软雅黑"/>
        <charset val="134"/>
      </rPr>
      <t>，汪昊辰，张正堃</t>
    </r>
  </si>
  <si>
    <r>
      <rPr>
        <sz val="11"/>
        <rFont val="微软雅黑"/>
        <charset val="134"/>
      </rPr>
      <t>郑嘉俊，</t>
    </r>
    <r>
      <rPr>
        <b/>
        <sz val="11"/>
        <rFont val="微软雅黑"/>
        <charset val="134"/>
      </rPr>
      <t>黄得珉</t>
    </r>
    <r>
      <rPr>
        <sz val="11"/>
        <rFont val="微软雅黑"/>
        <charset val="134"/>
      </rPr>
      <t>，郑竣丰</t>
    </r>
  </si>
  <si>
    <r>
      <rPr>
        <sz val="11"/>
        <rFont val="微软雅黑"/>
        <charset val="134"/>
      </rPr>
      <t>孟想，蒋家轩，余浩锋，</t>
    </r>
    <r>
      <rPr>
        <b/>
        <sz val="11"/>
        <rFont val="微软雅黑"/>
        <charset val="134"/>
      </rPr>
      <t>孙硕</t>
    </r>
    <r>
      <rPr>
        <sz val="11"/>
        <rFont val="微软雅黑"/>
        <charset val="134"/>
      </rPr>
      <t>，汪昊辰，唐浩益，张正堃，</t>
    </r>
    <r>
      <rPr>
        <b/>
        <sz val="11"/>
        <rFont val="微软雅黑"/>
        <charset val="134"/>
      </rPr>
      <t>张鸿宇</t>
    </r>
  </si>
</sst>
</file>

<file path=xl/styles.xml><?xml version="1.0" encoding="utf-8"?>
<styleSheet xmlns="http://schemas.openxmlformats.org/spreadsheetml/2006/main">
  <numFmts count="2">
    <numFmt numFmtId="176" formatCode="0_ "/>
    <numFmt numFmtId="177" formatCode="0.00_ "/>
  </numFmts>
  <fonts count="19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9"/>
      <color theme="1"/>
      <name val="微软雅黑"/>
      <charset val="134"/>
    </font>
    <font>
      <sz val="12"/>
      <color rgb="FFFF0000"/>
      <name val="微软雅黑"/>
      <charset val="134"/>
    </font>
    <font>
      <sz val="12"/>
      <color theme="1"/>
      <name val="微软雅黑"/>
      <charset val="134"/>
    </font>
    <font>
      <sz val="10.5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theme="6" tint="-0.499984740745262"/>
      <name val="微软雅黑"/>
      <charset val="134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rgb="FFFF0000"/>
      <name val="微软雅黑"/>
      <charset val="134"/>
    </font>
    <font>
      <sz val="10.5"/>
      <color rgb="FF333333"/>
      <name val="Helvetica"/>
      <family val="2"/>
    </font>
    <font>
      <b/>
      <sz val="11"/>
      <color rgb="FFFF0000"/>
      <name val="微软雅黑"/>
      <charset val="134"/>
    </font>
    <font>
      <sz val="11"/>
      <color theme="9" tint="-0.249977111117893"/>
      <name val="微软雅黑"/>
      <charset val="134"/>
    </font>
    <font>
      <sz val="11"/>
      <color rgb="FF006100"/>
      <name val="宋体"/>
      <charset val="134"/>
      <scheme val="minor"/>
    </font>
    <font>
      <sz val="12"/>
      <name val="微软雅黑"/>
      <charset val="134"/>
    </font>
    <font>
      <sz val="10.5"/>
      <name val="宋体"/>
      <charset val="134"/>
    </font>
    <font>
      <sz val="9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>
      <alignment vertical="center"/>
    </xf>
    <xf numFmtId="0" fontId="15" fillId="4" borderId="0" applyNumberFormat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22" fontId="5" fillId="0" borderId="5" xfId="0" applyNumberFormat="1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/>
    </xf>
    <xf numFmtId="0" fontId="6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177" fontId="1" fillId="0" borderId="0" xfId="0" applyNumberFormat="1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177" fontId="11" fillId="0" borderId="0" xfId="0" applyNumberFormat="1" applyFont="1" applyBorder="1" applyAlignment="1">
      <alignment horizontal="center" vertical="center"/>
    </xf>
    <xf numFmtId="0" fontId="0" fillId="0" borderId="0" xfId="0" applyBorder="1">
      <alignment vertical="center"/>
    </xf>
    <xf numFmtId="0" fontId="1" fillId="2" borderId="0" xfId="0" applyFont="1" applyFill="1" applyAlignment="1">
      <alignment horizontal="center" vertical="center"/>
    </xf>
    <xf numFmtId="22" fontId="5" fillId="3" borderId="11" xfId="0" applyNumberFormat="1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/>
    </xf>
    <xf numFmtId="0" fontId="12" fillId="0" borderId="0" xfId="0" applyFont="1">
      <alignment vertical="center"/>
    </xf>
    <xf numFmtId="0" fontId="6" fillId="0" borderId="11" xfId="0" applyFont="1" applyBorder="1" applyAlignment="1">
      <alignment horizontal="center" vertical="center"/>
    </xf>
    <xf numFmtId="176" fontId="1" fillId="0" borderId="11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/>
    </xf>
    <xf numFmtId="22" fontId="5" fillId="2" borderId="11" xfId="0" applyNumberFormat="1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left" vertical="center"/>
    </xf>
    <xf numFmtId="0" fontId="6" fillId="2" borderId="11" xfId="0" applyFont="1" applyFill="1" applyBorder="1" applyAlignment="1">
      <alignment horizontal="center" vertical="center"/>
    </xf>
    <xf numFmtId="176" fontId="1" fillId="2" borderId="11" xfId="0" applyNumberFormat="1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22" fontId="5" fillId="3" borderId="5" xfId="0" applyNumberFormat="1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/>
    </xf>
    <xf numFmtId="22" fontId="5" fillId="2" borderId="5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 wrapText="1"/>
    </xf>
    <xf numFmtId="0" fontId="6" fillId="2" borderId="5" xfId="0" applyFont="1" applyFill="1" applyBorder="1" applyAlignment="1">
      <alignment horizontal="left" vertical="center" wrapText="1"/>
    </xf>
    <xf numFmtId="22" fontId="6" fillId="3" borderId="5" xfId="0" applyNumberFormat="1" applyFont="1" applyFill="1" applyBorder="1" applyAlignment="1">
      <alignment horizontal="center" vertical="center"/>
    </xf>
    <xf numFmtId="176" fontId="1" fillId="0" borderId="5" xfId="0" applyNumberFormat="1" applyFont="1" applyBorder="1" applyAlignment="1">
      <alignment horizontal="center" vertical="center"/>
    </xf>
    <xf numFmtId="176" fontId="1" fillId="2" borderId="5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9" xfId="0" applyFont="1" applyBorder="1" applyAlignment="1">
      <alignment horizontal="left" vertical="center"/>
    </xf>
    <xf numFmtId="176" fontId="1" fillId="0" borderId="19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left" vertical="center"/>
    </xf>
    <xf numFmtId="0" fontId="0" fillId="0" borderId="0" xfId="0" applyFont="1" applyBorder="1" applyAlignment="1">
      <alignment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5" fillId="4" borderId="15" xfId="1" applyBorder="1" applyAlignment="1">
      <alignment horizontal="center" vertical="center"/>
    </xf>
    <xf numFmtId="22" fontId="15" fillId="4" borderId="5" xfId="1" applyNumberFormat="1" applyBorder="1" applyAlignment="1">
      <alignment horizontal="center" vertical="center" wrapText="1"/>
    </xf>
    <xf numFmtId="0" fontId="15" fillId="4" borderId="5" xfId="1" applyBorder="1" applyAlignment="1">
      <alignment horizontal="center" vertical="center" wrapText="1"/>
    </xf>
    <xf numFmtId="0" fontId="15" fillId="4" borderId="5" xfId="1" applyBorder="1" applyAlignment="1">
      <alignment horizontal="center" vertical="center"/>
    </xf>
    <xf numFmtId="0" fontId="15" fillId="4" borderId="5" xfId="1" applyBorder="1" applyAlignment="1">
      <alignment horizontal="left" vertical="center"/>
    </xf>
    <xf numFmtId="0" fontId="15" fillId="4" borderId="11" xfId="1" applyBorder="1" applyAlignment="1">
      <alignment horizontal="center" vertical="center"/>
    </xf>
    <xf numFmtId="176" fontId="15" fillId="4" borderId="5" xfId="1" applyNumberFormat="1" applyBorder="1" applyAlignment="1">
      <alignment horizontal="center" vertical="center"/>
    </xf>
    <xf numFmtId="0" fontId="15" fillId="4" borderId="6" xfId="1" applyBorder="1" applyAlignment="1">
      <alignment horizontal="left" vertical="center"/>
    </xf>
    <xf numFmtId="0" fontId="15" fillId="4" borderId="0" xfId="1" applyAlignment="1">
      <alignment horizontal="center" vertical="center"/>
    </xf>
    <xf numFmtId="0" fontId="15" fillId="4" borderId="10" xfId="1" applyBorder="1" applyAlignment="1">
      <alignment horizontal="center" vertical="center"/>
    </xf>
    <xf numFmtId="0" fontId="15" fillId="4" borderId="6" xfId="1" applyBorder="1" applyAlignment="1">
      <alignment horizontal="left" vertical="center" wrapText="1"/>
    </xf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92"/>
  <sheetViews>
    <sheetView workbookViewId="0">
      <pane ySplit="1" topLeftCell="A56" activePane="bottomLeft" state="frozen"/>
      <selection pane="bottomLeft" activeCell="F60" sqref="F60:G73"/>
    </sheetView>
  </sheetViews>
  <sheetFormatPr defaultColWidth="9" defaultRowHeight="13.5"/>
  <cols>
    <col min="2" max="2" width="16" customWidth="1"/>
    <col min="3" max="3" width="23" customWidth="1"/>
    <col min="4" max="4" width="5.375" customWidth="1"/>
    <col min="5" max="5" width="61.375" customWidth="1"/>
    <col min="6" max="6" width="7.375" customWidth="1"/>
    <col min="7" max="7" width="8" customWidth="1"/>
    <col min="8" max="8" width="28.5" customWidth="1"/>
    <col min="9" max="9" width="14" customWidth="1"/>
    <col min="10" max="10" width="15.375" customWidth="1"/>
    <col min="11" max="11" width="11.875"/>
    <col min="12" max="12" width="10.375"/>
    <col min="13" max="13" width="10.5" customWidth="1"/>
    <col min="14" max="14" width="10.625" customWidth="1"/>
  </cols>
  <sheetData>
    <row r="1" spans="1:13" s="1" customFormat="1" ht="48" customHeight="1">
      <c r="A1" s="4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  <c r="I1" s="60"/>
      <c r="J1" s="61"/>
      <c r="L1" s="30"/>
      <c r="M1" s="62"/>
    </row>
    <row r="2" spans="1:13" s="1" customFormat="1" ht="15" customHeight="1">
      <c r="A2" s="72" t="s">
        <v>8</v>
      </c>
      <c r="B2" s="34">
        <v>43162.666666666701</v>
      </c>
      <c r="C2" s="35" t="s">
        <v>9</v>
      </c>
      <c r="D2" s="36">
        <v>7</v>
      </c>
      <c r="E2" s="37" t="s">
        <v>10</v>
      </c>
      <c r="F2" s="38">
        <f>D2*100</f>
        <v>700</v>
      </c>
      <c r="G2" s="39">
        <v>300</v>
      </c>
      <c r="H2" s="40"/>
    </row>
    <row r="3" spans="1:13" s="1" customFormat="1" ht="15" customHeight="1">
      <c r="A3" s="72"/>
      <c r="B3" s="34">
        <v>43169.666666666701</v>
      </c>
      <c r="C3" s="35" t="s">
        <v>9</v>
      </c>
      <c r="D3" s="36">
        <v>7</v>
      </c>
      <c r="E3" s="41" t="s">
        <v>11</v>
      </c>
      <c r="F3" s="38">
        <f>D3*100</f>
        <v>700</v>
      </c>
      <c r="G3" s="39">
        <v>300</v>
      </c>
      <c r="H3" s="40"/>
    </row>
    <row r="4" spans="1:13" s="1" customFormat="1" ht="15" customHeight="1">
      <c r="A4" s="72"/>
      <c r="B4" s="34">
        <v>43176.666666666701</v>
      </c>
      <c r="C4" s="35" t="s">
        <v>9</v>
      </c>
      <c r="D4" s="36">
        <v>4</v>
      </c>
      <c r="E4" s="41" t="s">
        <v>12</v>
      </c>
      <c r="F4" s="38">
        <f>D4*100</f>
        <v>400</v>
      </c>
      <c r="G4" s="39">
        <v>300</v>
      </c>
      <c r="H4" s="40"/>
    </row>
    <row r="5" spans="1:13" s="33" customFormat="1" ht="15" customHeight="1">
      <c r="A5" s="73"/>
      <c r="B5" s="42">
        <v>43183.666666666701</v>
      </c>
      <c r="C5" s="43" t="s">
        <v>9</v>
      </c>
      <c r="D5" s="44">
        <v>6</v>
      </c>
      <c r="E5" s="45" t="s">
        <v>13</v>
      </c>
      <c r="F5" s="46"/>
      <c r="G5" s="47"/>
      <c r="H5" s="48"/>
    </row>
    <row r="6" spans="1:13" s="33" customFormat="1" ht="15" customHeight="1">
      <c r="A6" s="73"/>
      <c r="B6" s="42">
        <v>43190.666666666701</v>
      </c>
      <c r="C6" s="43" t="s">
        <v>9</v>
      </c>
      <c r="D6" s="44">
        <v>8</v>
      </c>
      <c r="E6" s="45" t="s">
        <v>14</v>
      </c>
      <c r="F6" s="46"/>
      <c r="G6" s="47"/>
      <c r="H6" s="48"/>
    </row>
    <row r="7" spans="1:13" s="1" customFormat="1" ht="15" customHeight="1">
      <c r="A7" s="72" t="s">
        <v>15</v>
      </c>
      <c r="B7" s="34">
        <v>43162.666666666701</v>
      </c>
      <c r="C7" s="35" t="s">
        <v>16</v>
      </c>
      <c r="D7" s="36">
        <v>7</v>
      </c>
      <c r="E7" s="41" t="s">
        <v>17</v>
      </c>
      <c r="F7" s="38">
        <f>D7*100</f>
        <v>700</v>
      </c>
      <c r="G7" s="39">
        <v>300</v>
      </c>
      <c r="H7" s="40"/>
    </row>
    <row r="8" spans="1:13" s="1" customFormat="1" ht="15" customHeight="1">
      <c r="A8" s="72"/>
      <c r="B8" s="34">
        <v>43169.666666666701</v>
      </c>
      <c r="C8" s="35" t="s">
        <v>16</v>
      </c>
      <c r="D8" s="36">
        <v>7</v>
      </c>
      <c r="E8" s="41" t="s">
        <v>18</v>
      </c>
      <c r="F8" s="38">
        <f>D8*100</f>
        <v>700</v>
      </c>
      <c r="G8" s="39">
        <v>300</v>
      </c>
      <c r="H8" s="40"/>
    </row>
    <row r="9" spans="1:13" s="1" customFormat="1" ht="15" customHeight="1">
      <c r="A9" s="72"/>
      <c r="B9" s="34">
        <v>43176.666666666701</v>
      </c>
      <c r="C9" s="35" t="s">
        <v>16</v>
      </c>
      <c r="D9" s="36">
        <v>8</v>
      </c>
      <c r="E9" s="41" t="s">
        <v>19</v>
      </c>
      <c r="F9" s="38">
        <f>D9*100</f>
        <v>800</v>
      </c>
      <c r="G9" s="39">
        <v>300</v>
      </c>
      <c r="H9" s="40"/>
    </row>
    <row r="10" spans="1:13" s="1" customFormat="1" ht="15" customHeight="1">
      <c r="A10" s="72"/>
      <c r="B10" s="34">
        <v>43183.666666666701</v>
      </c>
      <c r="C10" s="35" t="s">
        <v>16</v>
      </c>
      <c r="D10" s="36">
        <v>7</v>
      </c>
      <c r="E10" s="41" t="s">
        <v>20</v>
      </c>
      <c r="F10" s="38">
        <f>D10*100</f>
        <v>700</v>
      </c>
      <c r="G10" s="39">
        <v>300</v>
      </c>
      <c r="H10" s="40"/>
    </row>
    <row r="11" spans="1:13" s="33" customFormat="1" ht="15" customHeight="1">
      <c r="A11" s="73"/>
      <c r="B11" s="42">
        <v>43190.666666666701</v>
      </c>
      <c r="C11" s="43" t="s">
        <v>16</v>
      </c>
      <c r="D11" s="44">
        <v>6</v>
      </c>
      <c r="E11" s="45" t="s">
        <v>21</v>
      </c>
      <c r="F11" s="46"/>
      <c r="G11" s="47"/>
      <c r="H11" s="48"/>
    </row>
    <row r="12" spans="1:13" s="1" customFormat="1" ht="33.950000000000003" customHeight="1">
      <c r="A12" s="72" t="s">
        <v>22</v>
      </c>
      <c r="B12" s="34">
        <v>43161.791666666701</v>
      </c>
      <c r="C12" s="35" t="s">
        <v>23</v>
      </c>
      <c r="D12" s="36">
        <v>10</v>
      </c>
      <c r="E12" s="49" t="s">
        <v>24</v>
      </c>
      <c r="F12" s="38">
        <f t="shared" ref="F12:F22" si="0">D12*100</f>
        <v>1000</v>
      </c>
      <c r="G12" s="39">
        <f t="shared" ref="G12:G22" si="1">100+25*D12</f>
        <v>350</v>
      </c>
      <c r="H12" s="40"/>
    </row>
    <row r="13" spans="1:13" s="1" customFormat="1" ht="15" customHeight="1">
      <c r="A13" s="72"/>
      <c r="B13" s="34">
        <v>43162.4375</v>
      </c>
      <c r="C13" s="35" t="s">
        <v>25</v>
      </c>
      <c r="D13" s="36">
        <v>6</v>
      </c>
      <c r="E13" s="41" t="s">
        <v>26</v>
      </c>
      <c r="F13" s="38">
        <f t="shared" si="0"/>
        <v>600</v>
      </c>
      <c r="G13" s="39">
        <f t="shared" si="1"/>
        <v>250</v>
      </c>
      <c r="H13" s="40"/>
    </row>
    <row r="14" spans="1:13" s="1" customFormat="1" ht="15" customHeight="1">
      <c r="A14" s="72"/>
      <c r="B14" s="34">
        <v>43162.708333333299</v>
      </c>
      <c r="C14" s="35" t="s">
        <v>27</v>
      </c>
      <c r="D14" s="36">
        <v>7</v>
      </c>
      <c r="E14" s="41" t="s">
        <v>28</v>
      </c>
      <c r="F14" s="38">
        <f t="shared" si="0"/>
        <v>700</v>
      </c>
      <c r="G14" s="39">
        <f t="shared" si="1"/>
        <v>275</v>
      </c>
      <c r="H14" s="40"/>
    </row>
    <row r="15" spans="1:13" s="1" customFormat="1" ht="33.950000000000003" customHeight="1">
      <c r="A15" s="72"/>
      <c r="B15" s="34">
        <v>43163.375</v>
      </c>
      <c r="C15" s="35" t="s">
        <v>29</v>
      </c>
      <c r="D15" s="36">
        <v>10</v>
      </c>
      <c r="E15" s="49" t="s">
        <v>30</v>
      </c>
      <c r="F15" s="38">
        <f t="shared" si="0"/>
        <v>1000</v>
      </c>
      <c r="G15" s="39">
        <f t="shared" si="1"/>
        <v>350</v>
      </c>
      <c r="H15" s="40"/>
    </row>
    <row r="16" spans="1:13" s="1" customFormat="1" ht="30" customHeight="1">
      <c r="A16" s="72"/>
      <c r="B16" s="34">
        <v>43168.791666666701</v>
      </c>
      <c r="C16" s="35" t="s">
        <v>23</v>
      </c>
      <c r="D16" s="36">
        <v>15</v>
      </c>
      <c r="E16" s="49" t="s">
        <v>31</v>
      </c>
      <c r="F16" s="38">
        <f t="shared" si="0"/>
        <v>1500</v>
      </c>
      <c r="G16" s="39">
        <f t="shared" si="1"/>
        <v>475</v>
      </c>
      <c r="H16" s="40"/>
    </row>
    <row r="17" spans="1:8" s="1" customFormat="1" ht="15" customHeight="1">
      <c r="A17" s="72"/>
      <c r="B17" s="34">
        <v>43169.4375</v>
      </c>
      <c r="C17" s="35" t="s">
        <v>25</v>
      </c>
      <c r="D17" s="36">
        <v>7</v>
      </c>
      <c r="E17" s="41" t="s">
        <v>32</v>
      </c>
      <c r="F17" s="38">
        <f t="shared" si="0"/>
        <v>700</v>
      </c>
      <c r="G17" s="39">
        <f t="shared" si="1"/>
        <v>275</v>
      </c>
      <c r="H17" s="40"/>
    </row>
    <row r="18" spans="1:8" s="1" customFormat="1" ht="15" customHeight="1">
      <c r="A18" s="72"/>
      <c r="B18" s="50">
        <v>43169.708333333299</v>
      </c>
      <c r="C18" s="51" t="s">
        <v>27</v>
      </c>
      <c r="D18" s="51">
        <v>6</v>
      </c>
      <c r="E18" s="13" t="s">
        <v>33</v>
      </c>
      <c r="F18" s="38">
        <f t="shared" si="0"/>
        <v>600</v>
      </c>
      <c r="G18" s="39">
        <f t="shared" si="1"/>
        <v>250</v>
      </c>
      <c r="H18" s="12"/>
    </row>
    <row r="19" spans="1:8" s="1" customFormat="1" ht="15" customHeight="1">
      <c r="A19" s="72"/>
      <c r="B19" s="50">
        <v>43170.375</v>
      </c>
      <c r="C19" s="51" t="s">
        <v>29</v>
      </c>
      <c r="D19" s="51">
        <v>8</v>
      </c>
      <c r="E19" s="13" t="s">
        <v>34</v>
      </c>
      <c r="F19" s="38">
        <f t="shared" si="0"/>
        <v>800</v>
      </c>
      <c r="G19" s="39">
        <f t="shared" si="1"/>
        <v>300</v>
      </c>
      <c r="H19" s="12"/>
    </row>
    <row r="20" spans="1:8" s="1" customFormat="1" ht="33" customHeight="1">
      <c r="A20" s="72"/>
      <c r="B20" s="50">
        <v>43175.791666666701</v>
      </c>
      <c r="C20" s="51" t="s">
        <v>23</v>
      </c>
      <c r="D20" s="51">
        <v>14</v>
      </c>
      <c r="E20" s="11" t="s">
        <v>35</v>
      </c>
      <c r="F20" s="38">
        <f t="shared" si="0"/>
        <v>1400</v>
      </c>
      <c r="G20" s="39">
        <f t="shared" si="1"/>
        <v>450</v>
      </c>
      <c r="H20" s="12"/>
    </row>
    <row r="21" spans="1:8" s="1" customFormat="1" ht="15" customHeight="1">
      <c r="A21" s="72"/>
      <c r="B21" s="50">
        <v>43176.4375</v>
      </c>
      <c r="C21" s="51" t="s">
        <v>25</v>
      </c>
      <c r="D21" s="51">
        <v>3</v>
      </c>
      <c r="E21" s="13" t="s">
        <v>36</v>
      </c>
      <c r="F21" s="38">
        <f t="shared" si="0"/>
        <v>300</v>
      </c>
      <c r="G21" s="39">
        <f t="shared" si="1"/>
        <v>175</v>
      </c>
      <c r="H21" s="12"/>
    </row>
    <row r="22" spans="1:8" s="1" customFormat="1" ht="15" customHeight="1">
      <c r="A22" s="72"/>
      <c r="B22" s="50">
        <v>43176.708333333299</v>
      </c>
      <c r="C22" s="51" t="s">
        <v>27</v>
      </c>
      <c r="D22" s="51">
        <v>8</v>
      </c>
      <c r="E22" s="13" t="s">
        <v>37</v>
      </c>
      <c r="F22" s="38">
        <f t="shared" si="0"/>
        <v>800</v>
      </c>
      <c r="G22" s="39">
        <f t="shared" si="1"/>
        <v>300</v>
      </c>
      <c r="H22" s="12"/>
    </row>
    <row r="23" spans="1:8" s="33" customFormat="1" ht="15" customHeight="1">
      <c r="A23" s="73"/>
      <c r="B23" s="52">
        <v>43177.375</v>
      </c>
      <c r="C23" s="53" t="s">
        <v>29</v>
      </c>
      <c r="D23" s="53">
        <v>7</v>
      </c>
      <c r="E23" s="54" t="s">
        <v>38</v>
      </c>
      <c r="F23" s="46"/>
      <c r="G23" s="47"/>
      <c r="H23" s="55"/>
    </row>
    <row r="24" spans="1:8" s="33" customFormat="1" ht="32.1" customHeight="1">
      <c r="A24" s="73"/>
      <c r="B24" s="52">
        <v>43182.791666666701</v>
      </c>
      <c r="C24" s="53" t="s">
        <v>23</v>
      </c>
      <c r="D24" s="53">
        <v>16</v>
      </c>
      <c r="E24" s="56" t="s">
        <v>39</v>
      </c>
      <c r="F24" s="46"/>
      <c r="G24" s="47"/>
      <c r="H24" s="55"/>
    </row>
    <row r="25" spans="1:8" s="1" customFormat="1" ht="15" customHeight="1">
      <c r="A25" s="72"/>
      <c r="B25" s="50">
        <v>43183.436805555597</v>
      </c>
      <c r="C25" s="51" t="s">
        <v>25</v>
      </c>
      <c r="D25" s="51">
        <v>6</v>
      </c>
      <c r="E25" s="13" t="s">
        <v>40</v>
      </c>
      <c r="F25" s="38">
        <f>D25*100</f>
        <v>600</v>
      </c>
      <c r="G25" s="39">
        <f>100+25*D25</f>
        <v>250</v>
      </c>
      <c r="H25" s="12"/>
    </row>
    <row r="26" spans="1:8" s="1" customFormat="1" ht="30" customHeight="1">
      <c r="A26" s="72"/>
      <c r="B26" s="50">
        <v>43183.708333333299</v>
      </c>
      <c r="C26" s="51" t="s">
        <v>27</v>
      </c>
      <c r="D26" s="51">
        <v>10</v>
      </c>
      <c r="E26" s="11" t="s">
        <v>41</v>
      </c>
      <c r="F26" s="38">
        <f>D26*100</f>
        <v>1000</v>
      </c>
      <c r="G26" s="39">
        <f>100+25*D26</f>
        <v>350</v>
      </c>
      <c r="H26" s="12"/>
    </row>
    <row r="27" spans="1:8" s="1" customFormat="1" ht="15" customHeight="1">
      <c r="A27" s="72"/>
      <c r="B27" s="50">
        <v>43184.375</v>
      </c>
      <c r="C27" s="51" t="s">
        <v>29</v>
      </c>
      <c r="D27" s="51">
        <v>6</v>
      </c>
      <c r="E27" s="13" t="s">
        <v>42</v>
      </c>
      <c r="F27" s="38">
        <f>D27*100</f>
        <v>600</v>
      </c>
      <c r="G27" s="39">
        <f>100+25*D27</f>
        <v>250</v>
      </c>
      <c r="H27" s="12"/>
    </row>
    <row r="28" spans="1:8" s="33" customFormat="1" ht="15" customHeight="1">
      <c r="A28" s="73"/>
      <c r="B28" s="52">
        <v>43190.708333333299</v>
      </c>
      <c r="C28" s="53" t="s">
        <v>27</v>
      </c>
      <c r="D28" s="53">
        <v>8</v>
      </c>
      <c r="E28" s="54" t="s">
        <v>43</v>
      </c>
      <c r="F28" s="46"/>
      <c r="G28" s="47"/>
      <c r="H28" s="55"/>
    </row>
    <row r="29" spans="1:8" s="33" customFormat="1" ht="32.1" customHeight="1">
      <c r="A29" s="73"/>
      <c r="B29" s="52">
        <v>43190.791666666701</v>
      </c>
      <c r="C29" s="53" t="s">
        <v>23</v>
      </c>
      <c r="D29" s="53">
        <v>15</v>
      </c>
      <c r="E29" s="56" t="s">
        <v>44</v>
      </c>
      <c r="F29" s="46"/>
      <c r="G29" s="47"/>
      <c r="H29" s="55"/>
    </row>
    <row r="30" spans="1:8" s="1" customFormat="1" ht="15" customHeight="1">
      <c r="A30" s="74"/>
      <c r="B30" s="50">
        <v>43190.4375</v>
      </c>
      <c r="C30" s="51" t="s">
        <v>25</v>
      </c>
      <c r="D30" s="51">
        <v>4</v>
      </c>
      <c r="E30" s="13" t="s">
        <v>45</v>
      </c>
      <c r="F30" s="38">
        <f t="shared" ref="F30:F36" si="2">D30*100</f>
        <v>400</v>
      </c>
      <c r="G30" s="39">
        <f t="shared" ref="G30:G36" si="3">100+25*D30</f>
        <v>200</v>
      </c>
      <c r="H30" s="12"/>
    </row>
    <row r="31" spans="1:8" s="1" customFormat="1" ht="35.1" customHeight="1">
      <c r="A31" s="75" t="s">
        <v>46</v>
      </c>
      <c r="B31" s="50">
        <v>43162.645833333299</v>
      </c>
      <c r="C31" s="57" t="s">
        <v>47</v>
      </c>
      <c r="D31" s="51">
        <v>9</v>
      </c>
      <c r="E31" s="11" t="s">
        <v>48</v>
      </c>
      <c r="F31" s="38">
        <f t="shared" si="2"/>
        <v>900</v>
      </c>
      <c r="G31" s="39">
        <f t="shared" si="3"/>
        <v>325</v>
      </c>
      <c r="H31" s="12"/>
    </row>
    <row r="32" spans="1:8" s="1" customFormat="1" ht="15" customHeight="1">
      <c r="A32" s="75"/>
      <c r="B32" s="50">
        <v>43163.333333333299</v>
      </c>
      <c r="C32" s="51" t="s">
        <v>49</v>
      </c>
      <c r="D32" s="51">
        <v>5</v>
      </c>
      <c r="E32" s="13" t="s">
        <v>50</v>
      </c>
      <c r="F32" s="38">
        <f t="shared" si="2"/>
        <v>500</v>
      </c>
      <c r="G32" s="39">
        <f t="shared" si="3"/>
        <v>225</v>
      </c>
      <c r="H32" s="12"/>
    </row>
    <row r="33" spans="1:8" s="1" customFormat="1" ht="15" customHeight="1">
      <c r="A33" s="75"/>
      <c r="B33" s="50">
        <v>43163.416666666701</v>
      </c>
      <c r="C33" s="51" t="s">
        <v>51</v>
      </c>
      <c r="D33" s="51">
        <v>5</v>
      </c>
      <c r="E33" s="13" t="s">
        <v>52</v>
      </c>
      <c r="F33" s="38">
        <f t="shared" si="2"/>
        <v>500</v>
      </c>
      <c r="G33" s="39">
        <f t="shared" si="3"/>
        <v>225</v>
      </c>
      <c r="H33" s="12"/>
    </row>
    <row r="34" spans="1:8" s="1" customFormat="1" ht="30.95" customHeight="1">
      <c r="A34" s="75"/>
      <c r="B34" s="50">
        <v>43163.708333333299</v>
      </c>
      <c r="C34" s="51" t="s">
        <v>53</v>
      </c>
      <c r="D34" s="51">
        <v>13</v>
      </c>
      <c r="E34" s="11" t="s">
        <v>54</v>
      </c>
      <c r="F34" s="38">
        <f t="shared" si="2"/>
        <v>1300</v>
      </c>
      <c r="G34" s="39">
        <f t="shared" si="3"/>
        <v>425</v>
      </c>
      <c r="H34" s="12"/>
    </row>
    <row r="35" spans="1:8" s="1" customFormat="1" ht="15" customHeight="1">
      <c r="A35" s="75"/>
      <c r="B35" s="50">
        <v>43164.708333333299</v>
      </c>
      <c r="C35" s="51" t="s">
        <v>55</v>
      </c>
      <c r="D35" s="51">
        <v>3</v>
      </c>
      <c r="E35" s="13" t="s">
        <v>56</v>
      </c>
      <c r="F35" s="38">
        <f t="shared" si="2"/>
        <v>300</v>
      </c>
      <c r="G35" s="39">
        <f t="shared" si="3"/>
        <v>175</v>
      </c>
      <c r="H35" s="12"/>
    </row>
    <row r="36" spans="1:8" s="1" customFormat="1" ht="15" customHeight="1">
      <c r="A36" s="75"/>
      <c r="B36" s="50">
        <v>43165.708333333299</v>
      </c>
      <c r="C36" s="51" t="s">
        <v>55</v>
      </c>
      <c r="D36" s="51">
        <v>3</v>
      </c>
      <c r="E36" s="13" t="s">
        <v>56</v>
      </c>
      <c r="F36" s="38">
        <f t="shared" si="2"/>
        <v>300</v>
      </c>
      <c r="G36" s="39">
        <f t="shared" si="3"/>
        <v>175</v>
      </c>
      <c r="H36" s="12"/>
    </row>
    <row r="37" spans="1:8" s="1" customFormat="1" ht="15" customHeight="1">
      <c r="A37" s="75"/>
      <c r="B37" s="50">
        <v>43168.736111111102</v>
      </c>
      <c r="C37" s="51" t="s">
        <v>57</v>
      </c>
      <c r="D37" s="51">
        <v>1</v>
      </c>
      <c r="E37" s="13" t="s">
        <v>58</v>
      </c>
      <c r="F37" s="38">
        <f>180</f>
        <v>180</v>
      </c>
      <c r="G37" s="58">
        <f>F37*0.8-75</f>
        <v>69</v>
      </c>
      <c r="H37" s="12"/>
    </row>
    <row r="38" spans="1:8" s="1" customFormat="1" ht="32.1" customHeight="1">
      <c r="A38" s="75"/>
      <c r="B38" s="50">
        <v>43169.645833333299</v>
      </c>
      <c r="C38" s="51" t="s">
        <v>47</v>
      </c>
      <c r="D38" s="51">
        <v>11</v>
      </c>
      <c r="E38" s="11" t="s">
        <v>59</v>
      </c>
      <c r="F38" s="38">
        <f>D38*100</f>
        <v>1100</v>
      </c>
      <c r="G38" s="58">
        <f>100+25*D38</f>
        <v>375</v>
      </c>
      <c r="H38" s="12"/>
    </row>
    <row r="39" spans="1:8" s="1" customFormat="1" ht="15" customHeight="1">
      <c r="A39" s="75"/>
      <c r="B39" s="50">
        <v>43170.333333333299</v>
      </c>
      <c r="C39" s="51" t="s">
        <v>49</v>
      </c>
      <c r="D39" s="51">
        <v>5</v>
      </c>
      <c r="E39" s="13" t="s">
        <v>60</v>
      </c>
      <c r="F39" s="38">
        <f t="shared" ref="F39:F50" si="4">D39*100</f>
        <v>500</v>
      </c>
      <c r="G39" s="58">
        <f t="shared" ref="G39:G50" si="5">100+25*D39</f>
        <v>225</v>
      </c>
      <c r="H39" s="12"/>
    </row>
    <row r="40" spans="1:8" s="1" customFormat="1" ht="15" customHeight="1">
      <c r="A40" s="75"/>
      <c r="B40" s="50">
        <v>43170.416666666701</v>
      </c>
      <c r="C40" s="51" t="s">
        <v>51</v>
      </c>
      <c r="D40" s="51">
        <v>4</v>
      </c>
      <c r="E40" s="13" t="s">
        <v>61</v>
      </c>
      <c r="F40" s="38">
        <f t="shared" si="4"/>
        <v>400</v>
      </c>
      <c r="G40" s="58">
        <f t="shared" si="5"/>
        <v>200</v>
      </c>
      <c r="H40" s="12"/>
    </row>
    <row r="41" spans="1:8" s="1" customFormat="1" ht="29.1" customHeight="1">
      <c r="A41" s="75"/>
      <c r="B41" s="50">
        <v>43170.708333333299</v>
      </c>
      <c r="C41" s="51" t="s">
        <v>53</v>
      </c>
      <c r="D41" s="51">
        <v>11</v>
      </c>
      <c r="E41" s="11" t="s">
        <v>62</v>
      </c>
      <c r="F41" s="38">
        <f t="shared" si="4"/>
        <v>1100</v>
      </c>
      <c r="G41" s="58">
        <f t="shared" si="5"/>
        <v>375</v>
      </c>
      <c r="H41" s="12"/>
    </row>
    <row r="42" spans="1:8" s="1" customFormat="1" ht="15" customHeight="1">
      <c r="A42" s="75"/>
      <c r="B42" s="50">
        <v>43171.708333333299</v>
      </c>
      <c r="C42" s="51" t="s">
        <v>55</v>
      </c>
      <c r="D42" s="51">
        <v>4</v>
      </c>
      <c r="E42" s="13" t="s">
        <v>63</v>
      </c>
      <c r="F42" s="38">
        <f t="shared" si="4"/>
        <v>400</v>
      </c>
      <c r="G42" s="58">
        <f t="shared" si="5"/>
        <v>200</v>
      </c>
      <c r="H42" s="12"/>
    </row>
    <row r="43" spans="1:8" s="1" customFormat="1" ht="15" customHeight="1">
      <c r="A43" s="75"/>
      <c r="B43" s="50">
        <v>43172.736111111102</v>
      </c>
      <c r="C43" s="51" t="s">
        <v>55</v>
      </c>
      <c r="D43" s="51">
        <v>3</v>
      </c>
      <c r="E43" s="13" t="s">
        <v>64</v>
      </c>
      <c r="F43" s="38">
        <f t="shared" si="4"/>
        <v>300</v>
      </c>
      <c r="G43" s="58">
        <f t="shared" si="5"/>
        <v>175</v>
      </c>
      <c r="H43" s="12"/>
    </row>
    <row r="44" spans="1:8" s="1" customFormat="1" ht="15" customHeight="1">
      <c r="A44" s="75"/>
      <c r="B44" s="50">
        <v>43176.666666666701</v>
      </c>
      <c r="C44" s="51" t="s">
        <v>47</v>
      </c>
      <c r="D44" s="51">
        <v>8</v>
      </c>
      <c r="E44" s="13" t="s">
        <v>65</v>
      </c>
      <c r="F44" s="38">
        <f t="shared" si="4"/>
        <v>800</v>
      </c>
      <c r="G44" s="58">
        <f t="shared" si="5"/>
        <v>300</v>
      </c>
      <c r="H44" s="12"/>
    </row>
    <row r="45" spans="1:8" s="1" customFormat="1" ht="15" customHeight="1">
      <c r="A45" s="75"/>
      <c r="B45" s="50">
        <v>43176.770833333299</v>
      </c>
      <c r="C45" s="51" t="s">
        <v>47</v>
      </c>
      <c r="D45" s="51">
        <v>4</v>
      </c>
      <c r="E45" s="13" t="s">
        <v>66</v>
      </c>
      <c r="F45" s="38">
        <f t="shared" si="4"/>
        <v>400</v>
      </c>
      <c r="G45" s="58">
        <f t="shared" si="5"/>
        <v>200</v>
      </c>
      <c r="H45" s="12"/>
    </row>
    <row r="46" spans="1:8" s="1" customFormat="1" ht="15" customHeight="1">
      <c r="A46" s="75"/>
      <c r="B46" s="50">
        <v>43177.333333333299</v>
      </c>
      <c r="C46" s="51" t="s">
        <v>49</v>
      </c>
      <c r="D46" s="51">
        <v>6</v>
      </c>
      <c r="E46" s="13" t="s">
        <v>67</v>
      </c>
      <c r="F46" s="38">
        <f t="shared" si="4"/>
        <v>600</v>
      </c>
      <c r="G46" s="58">
        <f t="shared" si="5"/>
        <v>250</v>
      </c>
      <c r="H46" s="12"/>
    </row>
    <row r="47" spans="1:8" s="1" customFormat="1" ht="15" customHeight="1">
      <c r="A47" s="75"/>
      <c r="B47" s="50">
        <v>43177.416666666701</v>
      </c>
      <c r="C47" s="51" t="s">
        <v>51</v>
      </c>
      <c r="D47" s="51">
        <v>4</v>
      </c>
      <c r="E47" s="13" t="s">
        <v>68</v>
      </c>
      <c r="F47" s="38">
        <f t="shared" si="4"/>
        <v>400</v>
      </c>
      <c r="G47" s="58">
        <f t="shared" si="5"/>
        <v>200</v>
      </c>
      <c r="H47" s="12"/>
    </row>
    <row r="48" spans="1:8" s="1" customFormat="1" ht="15" customHeight="1">
      <c r="A48" s="75"/>
      <c r="B48" s="50">
        <v>43177.708333333299</v>
      </c>
      <c r="C48" s="51" t="s">
        <v>53</v>
      </c>
      <c r="D48" s="51">
        <v>6</v>
      </c>
      <c r="E48" s="13" t="s">
        <v>69</v>
      </c>
      <c r="F48" s="38">
        <f t="shared" si="4"/>
        <v>600</v>
      </c>
      <c r="G48" s="58">
        <f t="shared" si="5"/>
        <v>250</v>
      </c>
      <c r="H48" s="12"/>
    </row>
    <row r="49" spans="1:8" s="1" customFormat="1" ht="15" customHeight="1">
      <c r="A49" s="75"/>
      <c r="B49" s="50">
        <v>43178.708333333299</v>
      </c>
      <c r="C49" s="51" t="s">
        <v>55</v>
      </c>
      <c r="D49" s="51">
        <v>3</v>
      </c>
      <c r="E49" s="13" t="s">
        <v>70</v>
      </c>
      <c r="F49" s="38">
        <f t="shared" si="4"/>
        <v>300</v>
      </c>
      <c r="G49" s="58">
        <f t="shared" si="5"/>
        <v>175</v>
      </c>
      <c r="H49" s="12"/>
    </row>
    <row r="50" spans="1:8" s="1" customFormat="1" ht="15" customHeight="1">
      <c r="A50" s="75"/>
      <c r="B50" s="50">
        <v>43179.736111111102</v>
      </c>
      <c r="C50" s="51" t="s">
        <v>55</v>
      </c>
      <c r="D50" s="51">
        <v>3</v>
      </c>
      <c r="E50" s="13" t="s">
        <v>71</v>
      </c>
      <c r="F50" s="38">
        <f t="shared" si="4"/>
        <v>300</v>
      </c>
      <c r="G50" s="58">
        <f t="shared" si="5"/>
        <v>175</v>
      </c>
      <c r="H50" s="12"/>
    </row>
    <row r="51" spans="1:8" s="1" customFormat="1" ht="15" customHeight="1">
      <c r="A51" s="75"/>
      <c r="B51" s="50">
        <v>43182.791666666701</v>
      </c>
      <c r="C51" s="51" t="s">
        <v>57</v>
      </c>
      <c r="D51" s="51">
        <v>2</v>
      </c>
      <c r="E51" s="13" t="s">
        <v>72</v>
      </c>
      <c r="F51" s="38">
        <f>180*D51</f>
        <v>360</v>
      </c>
      <c r="G51" s="58">
        <f>F51*0.7-75</f>
        <v>177</v>
      </c>
      <c r="H51" s="12"/>
    </row>
    <row r="52" spans="1:8" s="1" customFormat="1" ht="30" customHeight="1">
      <c r="A52" s="75"/>
      <c r="B52" s="50">
        <v>43183.666666666701</v>
      </c>
      <c r="C52" s="51" t="s">
        <v>47</v>
      </c>
      <c r="D52" s="51">
        <v>10</v>
      </c>
      <c r="E52" s="11" t="s">
        <v>73</v>
      </c>
      <c r="F52" s="38">
        <f>D52*100</f>
        <v>1000</v>
      </c>
      <c r="G52" s="58">
        <f>100+25*D52</f>
        <v>350</v>
      </c>
      <c r="H52" s="12"/>
    </row>
    <row r="53" spans="1:8" s="1" customFormat="1" ht="15" customHeight="1">
      <c r="A53" s="75"/>
      <c r="B53" s="50">
        <v>43184.333333333299</v>
      </c>
      <c r="C53" s="51" t="s">
        <v>49</v>
      </c>
      <c r="D53" s="51">
        <v>6</v>
      </c>
      <c r="E53" s="13" t="s">
        <v>74</v>
      </c>
      <c r="F53" s="38">
        <f>D53*100</f>
        <v>600</v>
      </c>
      <c r="G53" s="58">
        <f>100+25*D53</f>
        <v>250</v>
      </c>
      <c r="H53" s="12"/>
    </row>
    <row r="54" spans="1:8" s="1" customFormat="1" ht="15" customHeight="1">
      <c r="A54" s="75"/>
      <c r="B54" s="50">
        <v>43184.416666666701</v>
      </c>
      <c r="C54" s="51" t="s">
        <v>51</v>
      </c>
      <c r="D54" s="51">
        <v>4</v>
      </c>
      <c r="E54" s="13" t="s">
        <v>75</v>
      </c>
      <c r="F54" s="38">
        <f>D54*100</f>
        <v>400</v>
      </c>
      <c r="G54" s="58">
        <f>100+25*D54</f>
        <v>200</v>
      </c>
      <c r="H54" s="12"/>
    </row>
    <row r="55" spans="1:8" s="1" customFormat="1" ht="33" customHeight="1">
      <c r="A55" s="75"/>
      <c r="B55" s="50">
        <v>43184.708333333299</v>
      </c>
      <c r="C55" s="51" t="s">
        <v>53</v>
      </c>
      <c r="D55" s="51">
        <v>11</v>
      </c>
      <c r="E55" s="11" t="s">
        <v>76</v>
      </c>
      <c r="F55" s="38">
        <f>D55*100</f>
        <v>1100</v>
      </c>
      <c r="G55" s="58">
        <f>100+25*D55</f>
        <v>375</v>
      </c>
      <c r="H55" s="12"/>
    </row>
    <row r="56" spans="1:8" s="1" customFormat="1" ht="15" customHeight="1">
      <c r="A56" s="75"/>
      <c r="B56" s="50">
        <v>43185.708333333299</v>
      </c>
      <c r="C56" s="51" t="s">
        <v>55</v>
      </c>
      <c r="D56" s="51">
        <v>3</v>
      </c>
      <c r="E56" s="13" t="s">
        <v>71</v>
      </c>
      <c r="F56" s="38">
        <f>D56*100</f>
        <v>300</v>
      </c>
      <c r="G56" s="58">
        <f>100+25*D56</f>
        <v>175</v>
      </c>
      <c r="H56" s="12"/>
    </row>
    <row r="57" spans="1:8" s="1" customFormat="1" ht="15" customHeight="1">
      <c r="A57" s="75"/>
      <c r="B57" s="50">
        <v>43189.791666666701</v>
      </c>
      <c r="C57" s="51" t="s">
        <v>57</v>
      </c>
      <c r="D57" s="51">
        <v>2</v>
      </c>
      <c r="E57" s="13" t="s">
        <v>72</v>
      </c>
      <c r="F57" s="38">
        <f>180*D57</f>
        <v>360</v>
      </c>
      <c r="G57" s="58">
        <f>F57*0.7-75</f>
        <v>177</v>
      </c>
      <c r="H57" s="12"/>
    </row>
    <row r="58" spans="1:8" s="33" customFormat="1" ht="15" customHeight="1">
      <c r="A58" s="76"/>
      <c r="B58" s="52">
        <v>43190.666666666701</v>
      </c>
      <c r="C58" s="53" t="s">
        <v>47</v>
      </c>
      <c r="D58" s="53">
        <v>5</v>
      </c>
      <c r="E58" s="54" t="s">
        <v>77</v>
      </c>
      <c r="F58" s="46"/>
      <c r="G58" s="59"/>
      <c r="H58" s="55"/>
    </row>
    <row r="59" spans="1:8" s="1" customFormat="1" ht="15" customHeight="1">
      <c r="A59" s="75"/>
      <c r="B59" s="50">
        <v>43190.770833333299</v>
      </c>
      <c r="C59" s="51" t="s">
        <v>78</v>
      </c>
      <c r="D59" s="51">
        <v>5</v>
      </c>
      <c r="E59" s="13" t="s">
        <v>79</v>
      </c>
      <c r="F59" s="38">
        <f>D59*100</f>
        <v>500</v>
      </c>
      <c r="G59" s="58">
        <f t="shared" ref="G59:G65" si="6">100+25*D59</f>
        <v>225</v>
      </c>
      <c r="H59" s="12"/>
    </row>
    <row r="60" spans="1:8" s="92" customFormat="1" ht="15" customHeight="1">
      <c r="A60" s="84" t="s">
        <v>80</v>
      </c>
      <c r="B60" s="85">
        <v>43161.833333333299</v>
      </c>
      <c r="C60" s="86" t="s">
        <v>81</v>
      </c>
      <c r="D60" s="87">
        <v>4</v>
      </c>
      <c r="E60" s="88" t="s">
        <v>82</v>
      </c>
      <c r="F60" s="89">
        <f>D60*100</f>
        <v>400</v>
      </c>
      <c r="G60" s="90">
        <f t="shared" si="6"/>
        <v>200</v>
      </c>
      <c r="H60" s="91"/>
    </row>
    <row r="61" spans="1:8" s="92" customFormat="1" ht="15" customHeight="1">
      <c r="A61" s="93"/>
      <c r="B61" s="85">
        <v>43162.34375</v>
      </c>
      <c r="C61" s="86" t="s">
        <v>83</v>
      </c>
      <c r="D61" s="87">
        <v>7</v>
      </c>
      <c r="E61" s="88" t="s">
        <v>84</v>
      </c>
      <c r="F61" s="89">
        <f t="shared" ref="F61:F78" si="7">D61*100</f>
        <v>700</v>
      </c>
      <c r="G61" s="90">
        <f t="shared" si="6"/>
        <v>275</v>
      </c>
      <c r="H61" s="91"/>
    </row>
    <row r="62" spans="1:8" s="92" customFormat="1" ht="15" customHeight="1">
      <c r="A62" s="93"/>
      <c r="B62" s="85">
        <v>43163.333333333299</v>
      </c>
      <c r="C62" s="86" t="s">
        <v>81</v>
      </c>
      <c r="D62" s="87">
        <v>6</v>
      </c>
      <c r="E62" s="88" t="s">
        <v>85</v>
      </c>
      <c r="F62" s="89">
        <f t="shared" si="7"/>
        <v>600</v>
      </c>
      <c r="G62" s="90">
        <f t="shared" si="6"/>
        <v>250</v>
      </c>
      <c r="H62" s="91"/>
    </row>
    <row r="63" spans="1:8" s="92" customFormat="1" ht="15" customHeight="1">
      <c r="A63" s="93"/>
      <c r="B63" s="85">
        <v>43168.833333333299</v>
      </c>
      <c r="C63" s="86" t="s">
        <v>81</v>
      </c>
      <c r="D63" s="87">
        <v>4</v>
      </c>
      <c r="E63" s="88" t="s">
        <v>86</v>
      </c>
      <c r="F63" s="89">
        <f t="shared" si="7"/>
        <v>400</v>
      </c>
      <c r="G63" s="90">
        <f t="shared" si="6"/>
        <v>200</v>
      </c>
      <c r="H63" s="91"/>
    </row>
    <row r="64" spans="1:8" s="92" customFormat="1" ht="15" customHeight="1">
      <c r="A64" s="93"/>
      <c r="B64" s="85">
        <v>43169.34375</v>
      </c>
      <c r="C64" s="86" t="s">
        <v>83</v>
      </c>
      <c r="D64" s="87">
        <v>7</v>
      </c>
      <c r="E64" s="88" t="s">
        <v>87</v>
      </c>
      <c r="F64" s="89">
        <f t="shared" si="7"/>
        <v>700</v>
      </c>
      <c r="G64" s="90">
        <f t="shared" si="6"/>
        <v>275</v>
      </c>
      <c r="H64" s="91"/>
    </row>
    <row r="65" spans="1:9" s="92" customFormat="1" ht="15" customHeight="1">
      <c r="A65" s="93"/>
      <c r="B65" s="85">
        <v>43170.333333333299</v>
      </c>
      <c r="C65" s="86" t="s">
        <v>81</v>
      </c>
      <c r="D65" s="87">
        <v>5</v>
      </c>
      <c r="E65" s="88" t="s">
        <v>88</v>
      </c>
      <c r="F65" s="89">
        <f t="shared" si="7"/>
        <v>500</v>
      </c>
      <c r="G65" s="90">
        <f t="shared" si="6"/>
        <v>225</v>
      </c>
      <c r="H65" s="91"/>
    </row>
    <row r="66" spans="1:9" s="92" customFormat="1" ht="15" customHeight="1">
      <c r="A66" s="93"/>
      <c r="B66" s="85">
        <v>43175.833333333299</v>
      </c>
      <c r="C66" s="86" t="s">
        <v>81</v>
      </c>
      <c r="D66" s="87">
        <v>5</v>
      </c>
      <c r="E66" s="88" t="s">
        <v>89</v>
      </c>
      <c r="F66" s="89">
        <f t="shared" si="7"/>
        <v>500</v>
      </c>
      <c r="G66" s="90">
        <f t="shared" ref="G66:G78" si="8">100+25*D66</f>
        <v>225</v>
      </c>
      <c r="H66" s="91"/>
    </row>
    <row r="67" spans="1:9" s="92" customFormat="1" ht="15" customHeight="1">
      <c r="A67" s="93"/>
      <c r="B67" s="85">
        <v>43176.34375</v>
      </c>
      <c r="C67" s="86" t="s">
        <v>83</v>
      </c>
      <c r="D67" s="87">
        <v>5</v>
      </c>
      <c r="E67" s="88" t="s">
        <v>90</v>
      </c>
      <c r="F67" s="89">
        <f t="shared" si="7"/>
        <v>500</v>
      </c>
      <c r="G67" s="90">
        <f t="shared" si="8"/>
        <v>225</v>
      </c>
      <c r="H67" s="91"/>
    </row>
    <row r="68" spans="1:9" s="92" customFormat="1" ht="15" customHeight="1">
      <c r="A68" s="93"/>
      <c r="B68" s="85">
        <v>43177.333333333299</v>
      </c>
      <c r="C68" s="86" t="s">
        <v>81</v>
      </c>
      <c r="D68" s="87">
        <v>5</v>
      </c>
      <c r="E68" s="88" t="s">
        <v>91</v>
      </c>
      <c r="F68" s="89">
        <f t="shared" si="7"/>
        <v>500</v>
      </c>
      <c r="G68" s="90">
        <f t="shared" si="8"/>
        <v>225</v>
      </c>
      <c r="H68" s="91"/>
    </row>
    <row r="69" spans="1:9" s="92" customFormat="1" ht="15" customHeight="1">
      <c r="A69" s="93"/>
      <c r="B69" s="85">
        <v>43182.833333333299</v>
      </c>
      <c r="C69" s="86" t="s">
        <v>81</v>
      </c>
      <c r="D69" s="87">
        <v>4</v>
      </c>
      <c r="E69" s="88" t="s">
        <v>92</v>
      </c>
      <c r="F69" s="89">
        <f t="shared" si="7"/>
        <v>400</v>
      </c>
      <c r="G69" s="90">
        <f t="shared" si="8"/>
        <v>200</v>
      </c>
      <c r="H69" s="91"/>
    </row>
    <row r="70" spans="1:9" s="92" customFormat="1" ht="15" customHeight="1">
      <c r="A70" s="93"/>
      <c r="B70" s="85">
        <v>43183.34375</v>
      </c>
      <c r="C70" s="86" t="s">
        <v>83</v>
      </c>
      <c r="D70" s="87">
        <v>6</v>
      </c>
      <c r="E70" s="88" t="s">
        <v>93</v>
      </c>
      <c r="F70" s="89">
        <f t="shared" si="7"/>
        <v>600</v>
      </c>
      <c r="G70" s="90">
        <f t="shared" si="8"/>
        <v>250</v>
      </c>
      <c r="H70" s="91"/>
    </row>
    <row r="71" spans="1:9" s="92" customFormat="1" ht="15" customHeight="1">
      <c r="A71" s="93"/>
      <c r="B71" s="85">
        <v>43184.333333333299</v>
      </c>
      <c r="C71" s="86" t="s">
        <v>81</v>
      </c>
      <c r="D71" s="87">
        <v>6</v>
      </c>
      <c r="E71" s="88" t="s">
        <v>94</v>
      </c>
      <c r="F71" s="89">
        <f t="shared" si="7"/>
        <v>600</v>
      </c>
      <c r="G71" s="90">
        <f t="shared" si="8"/>
        <v>250</v>
      </c>
      <c r="H71" s="91"/>
    </row>
    <row r="72" spans="1:9" s="92" customFormat="1" ht="15" customHeight="1">
      <c r="A72" s="93"/>
      <c r="B72" s="85">
        <v>43189.833333333299</v>
      </c>
      <c r="C72" s="86" t="s">
        <v>81</v>
      </c>
      <c r="D72" s="87">
        <v>5</v>
      </c>
      <c r="E72" s="88" t="s">
        <v>89</v>
      </c>
      <c r="F72" s="89">
        <f t="shared" si="7"/>
        <v>500</v>
      </c>
      <c r="G72" s="90">
        <f t="shared" si="8"/>
        <v>225</v>
      </c>
      <c r="H72" s="91"/>
    </row>
    <row r="73" spans="1:9" s="92" customFormat="1" ht="15" customHeight="1">
      <c r="A73" s="93"/>
      <c r="B73" s="85">
        <v>43190.34375</v>
      </c>
      <c r="C73" s="87" t="s">
        <v>83</v>
      </c>
      <c r="D73" s="87">
        <v>8</v>
      </c>
      <c r="E73" s="88" t="s">
        <v>95</v>
      </c>
      <c r="F73" s="89">
        <f t="shared" si="7"/>
        <v>800</v>
      </c>
      <c r="G73" s="90">
        <f t="shared" si="8"/>
        <v>300</v>
      </c>
      <c r="H73" s="94"/>
    </row>
    <row r="74" spans="1:9" s="1" customFormat="1" ht="15" customHeight="1">
      <c r="A74" s="77" t="s">
        <v>96</v>
      </c>
      <c r="B74" s="50">
        <v>43162.333333333299</v>
      </c>
      <c r="C74" s="51" t="s">
        <v>97</v>
      </c>
      <c r="D74" s="51">
        <v>6</v>
      </c>
      <c r="E74" s="13" t="s">
        <v>98</v>
      </c>
      <c r="F74" s="38">
        <f t="shared" si="7"/>
        <v>600</v>
      </c>
      <c r="G74" s="58">
        <f t="shared" si="8"/>
        <v>250</v>
      </c>
      <c r="H74" s="12"/>
    </row>
    <row r="75" spans="1:9" s="1" customFormat="1" ht="15" customHeight="1">
      <c r="A75" s="72"/>
      <c r="B75" s="50">
        <v>43169.333333333299</v>
      </c>
      <c r="C75" s="51" t="s">
        <v>97</v>
      </c>
      <c r="D75" s="51">
        <v>7</v>
      </c>
      <c r="E75" s="13" t="s">
        <v>99</v>
      </c>
      <c r="F75" s="38">
        <f t="shared" si="7"/>
        <v>700</v>
      </c>
      <c r="G75" s="58">
        <f t="shared" si="8"/>
        <v>275</v>
      </c>
      <c r="H75" s="12"/>
    </row>
    <row r="76" spans="1:9" s="1" customFormat="1" ht="15" customHeight="1">
      <c r="A76" s="72"/>
      <c r="B76" s="50">
        <v>43177.333333333299</v>
      </c>
      <c r="C76" s="51" t="s">
        <v>97</v>
      </c>
      <c r="D76" s="51">
        <v>5</v>
      </c>
      <c r="E76" s="13" t="s">
        <v>100</v>
      </c>
      <c r="F76" s="38">
        <f t="shared" si="7"/>
        <v>500</v>
      </c>
      <c r="G76" s="58">
        <f t="shared" si="8"/>
        <v>225</v>
      </c>
      <c r="H76" s="12"/>
    </row>
    <row r="77" spans="1:9" s="1" customFormat="1" ht="15" customHeight="1">
      <c r="A77" s="72"/>
      <c r="B77" s="50">
        <v>43178.729166666701</v>
      </c>
      <c r="C77" s="51" t="s">
        <v>101</v>
      </c>
      <c r="D77" s="51">
        <v>4</v>
      </c>
      <c r="E77" s="13" t="s">
        <v>102</v>
      </c>
      <c r="F77" s="38">
        <f t="shared" si="7"/>
        <v>400</v>
      </c>
      <c r="G77" s="58">
        <f t="shared" si="8"/>
        <v>200</v>
      </c>
      <c r="H77" s="12"/>
    </row>
    <row r="78" spans="1:9" s="1" customFormat="1" ht="15" customHeight="1">
      <c r="A78" s="72"/>
      <c r="B78" s="50">
        <v>43183.333333333299</v>
      </c>
      <c r="C78" s="51" t="s">
        <v>97</v>
      </c>
      <c r="D78" s="63">
        <v>4</v>
      </c>
      <c r="E78" s="13" t="s">
        <v>103</v>
      </c>
      <c r="F78" s="38">
        <f t="shared" si="7"/>
        <v>400</v>
      </c>
      <c r="G78" s="58">
        <f t="shared" si="8"/>
        <v>200</v>
      </c>
      <c r="H78" s="12"/>
    </row>
    <row r="79" spans="1:9" s="1" customFormat="1" ht="15" customHeight="1">
      <c r="A79" s="69" t="s">
        <v>104</v>
      </c>
      <c r="B79" s="70"/>
      <c r="C79" s="71"/>
      <c r="D79" s="64">
        <f>SUM(D2:D78)</f>
        <v>495</v>
      </c>
      <c r="E79" s="65"/>
      <c r="F79" s="64">
        <f>SUM(F10:F78)</f>
        <v>38800</v>
      </c>
      <c r="G79" s="66">
        <f>SUM(G10:G78)</f>
        <v>15923</v>
      </c>
      <c r="H79" s="67"/>
      <c r="I79" s="68"/>
    </row>
    <row r="80" spans="1:9" s="2" customFormat="1" ht="21" customHeight="1">
      <c r="E80" s="18"/>
      <c r="F80" s="18"/>
    </row>
    <row r="81" spans="5:8" s="2" customFormat="1" ht="16.5">
      <c r="E81" s="20"/>
      <c r="F81" s="20"/>
    </row>
    <row r="82" spans="5:8" ht="16.5">
      <c r="E82" s="22"/>
      <c r="F82" s="22"/>
      <c r="H82" s="24"/>
    </row>
    <row r="83" spans="5:8" ht="16.5">
      <c r="E83" s="25"/>
      <c r="F83" s="25"/>
      <c r="H83" s="24"/>
    </row>
    <row r="84" spans="5:8" ht="16.5">
      <c r="E84" s="27"/>
      <c r="F84" s="27"/>
      <c r="H84" s="24"/>
    </row>
    <row r="85" spans="5:8" ht="16.5">
      <c r="E85" s="29"/>
      <c r="F85" s="29"/>
      <c r="H85" s="30"/>
    </row>
    <row r="86" spans="5:8" ht="16.5">
      <c r="E86" s="29"/>
      <c r="F86" s="29"/>
      <c r="H86" s="24"/>
    </row>
    <row r="87" spans="5:8" ht="16.5">
      <c r="H87" s="24"/>
    </row>
    <row r="88" spans="5:8" ht="16.5">
      <c r="H88" s="24"/>
    </row>
    <row r="89" spans="5:8" ht="16.5">
      <c r="H89" s="24"/>
    </row>
    <row r="90" spans="5:8" ht="16.5">
      <c r="H90" s="24"/>
    </row>
    <row r="91" spans="5:8" ht="18">
      <c r="H91" s="31"/>
    </row>
    <row r="92" spans="5:8">
      <c r="H92" s="32"/>
    </row>
  </sheetData>
  <autoFilter ref="A1:M79">
    <extLst/>
  </autoFilter>
  <mergeCells count="7">
    <mergeCell ref="A79:C79"/>
    <mergeCell ref="A2:A6"/>
    <mergeCell ref="A7:A11"/>
    <mergeCell ref="A12:A30"/>
    <mergeCell ref="A31:A59"/>
    <mergeCell ref="A60:A73"/>
    <mergeCell ref="A74:A78"/>
  </mergeCells>
  <phoneticPr fontId="18" type="noConversion"/>
  <pageMargins left="0.75" right="0.75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5"/>
  <sheetViews>
    <sheetView tabSelected="1" topLeftCell="A6" workbookViewId="0">
      <selection activeCell="C3" sqref="C3:C31"/>
    </sheetView>
  </sheetViews>
  <sheetFormatPr defaultColWidth="9" defaultRowHeight="13.5"/>
  <cols>
    <col min="1" max="1" width="13.875" customWidth="1"/>
    <col min="2" max="2" width="16" customWidth="1"/>
    <col min="3" max="3" width="16.625" customWidth="1"/>
    <col min="4" max="4" width="5.375" customWidth="1"/>
    <col min="5" max="5" width="55.5" customWidth="1"/>
    <col min="6" max="6" width="7.25" style="3" customWidth="1"/>
    <col min="7" max="7" width="11" customWidth="1"/>
  </cols>
  <sheetData>
    <row r="1" spans="1:7" s="1" customFormat="1" ht="24" customHeight="1">
      <c r="A1" s="78" t="s">
        <v>105</v>
      </c>
      <c r="B1" s="79"/>
      <c r="C1" s="79"/>
      <c r="D1" s="79"/>
      <c r="E1" s="79"/>
      <c r="F1" s="79"/>
      <c r="G1" s="79"/>
    </row>
    <row r="2" spans="1:7" s="1" customFormat="1" ht="48" customHeight="1">
      <c r="A2" s="4" t="s">
        <v>106</v>
      </c>
      <c r="B2" s="5" t="s">
        <v>1</v>
      </c>
      <c r="C2" s="5" t="s">
        <v>2</v>
      </c>
      <c r="D2" s="6" t="s">
        <v>3</v>
      </c>
      <c r="E2" s="6" t="s">
        <v>4</v>
      </c>
      <c r="F2" s="6"/>
      <c r="G2" s="7" t="s">
        <v>7</v>
      </c>
    </row>
    <row r="3" spans="1:7" s="1" customFormat="1" ht="18.95" customHeight="1">
      <c r="A3" s="82" t="s">
        <v>107</v>
      </c>
      <c r="B3" s="8">
        <v>43161.708333333299</v>
      </c>
      <c r="C3" s="9" t="s">
        <v>108</v>
      </c>
      <c r="D3" s="10">
        <v>7</v>
      </c>
      <c r="E3" s="11" t="s">
        <v>109</v>
      </c>
      <c r="F3" s="9">
        <f>D3*83</f>
        <v>581</v>
      </c>
      <c r="G3" s="12"/>
    </row>
    <row r="4" spans="1:7" s="1" customFormat="1" ht="18.95" customHeight="1">
      <c r="A4" s="82"/>
      <c r="B4" s="8">
        <v>43166.708333333299</v>
      </c>
      <c r="C4" s="9" t="s">
        <v>108</v>
      </c>
      <c r="D4" s="10">
        <v>7</v>
      </c>
      <c r="E4" s="13" t="s">
        <v>110</v>
      </c>
      <c r="F4" s="9">
        <f t="shared" ref="F4:F11" si="0">D4*83</f>
        <v>581</v>
      </c>
      <c r="G4" s="12"/>
    </row>
    <row r="5" spans="1:7" s="1" customFormat="1" ht="32.1" customHeight="1">
      <c r="A5" s="82"/>
      <c r="B5" s="8">
        <v>43168.708333333299</v>
      </c>
      <c r="C5" s="9" t="s">
        <v>108</v>
      </c>
      <c r="D5" s="10">
        <v>9</v>
      </c>
      <c r="E5" s="11" t="s">
        <v>111</v>
      </c>
      <c r="F5" s="9">
        <f t="shared" si="0"/>
        <v>747</v>
      </c>
      <c r="G5" s="12"/>
    </row>
    <row r="6" spans="1:7" s="1" customFormat="1" ht="15" customHeight="1">
      <c r="A6" s="82"/>
      <c r="B6" s="8">
        <v>43173.708333333299</v>
      </c>
      <c r="C6" s="9" t="s">
        <v>108</v>
      </c>
      <c r="D6" s="10">
        <v>5</v>
      </c>
      <c r="E6" s="13" t="s">
        <v>112</v>
      </c>
      <c r="F6" s="9">
        <f t="shared" si="0"/>
        <v>415</v>
      </c>
      <c r="G6" s="12"/>
    </row>
    <row r="7" spans="1:7" s="1" customFormat="1" ht="15" customHeight="1">
      <c r="A7" s="82"/>
      <c r="B7" s="8">
        <v>43175.713888888902</v>
      </c>
      <c r="C7" s="9" t="s">
        <v>108</v>
      </c>
      <c r="D7" s="10">
        <v>6</v>
      </c>
      <c r="E7" s="13" t="s">
        <v>113</v>
      </c>
      <c r="F7" s="9">
        <f t="shared" si="0"/>
        <v>498</v>
      </c>
      <c r="G7" s="12"/>
    </row>
    <row r="8" spans="1:7" s="1" customFormat="1" ht="15" customHeight="1">
      <c r="A8" s="82"/>
      <c r="B8" s="8">
        <v>43180.708333333299</v>
      </c>
      <c r="C8" s="9" t="s">
        <v>108</v>
      </c>
      <c r="D8" s="10">
        <v>7</v>
      </c>
      <c r="E8" s="13" t="s">
        <v>114</v>
      </c>
      <c r="F8" s="9">
        <f t="shared" si="0"/>
        <v>581</v>
      </c>
      <c r="G8" s="12"/>
    </row>
    <row r="9" spans="1:7" s="1" customFormat="1" ht="30" customHeight="1">
      <c r="A9" s="82"/>
      <c r="B9" s="8">
        <v>43182.708333333299</v>
      </c>
      <c r="C9" s="9" t="s">
        <v>108</v>
      </c>
      <c r="D9" s="10">
        <v>8</v>
      </c>
      <c r="E9" s="11" t="s">
        <v>115</v>
      </c>
      <c r="F9" s="9">
        <f t="shared" si="0"/>
        <v>664</v>
      </c>
      <c r="G9" s="12"/>
    </row>
    <row r="10" spans="1:7" s="1" customFormat="1" ht="15" customHeight="1">
      <c r="A10" s="82"/>
      <c r="B10" s="8">
        <v>43187.729166666701</v>
      </c>
      <c r="C10" s="9" t="s">
        <v>108</v>
      </c>
      <c r="D10" s="10">
        <v>6</v>
      </c>
      <c r="E10" s="13" t="s">
        <v>116</v>
      </c>
      <c r="F10" s="9">
        <f t="shared" si="0"/>
        <v>498</v>
      </c>
      <c r="G10" s="12"/>
    </row>
    <row r="11" spans="1:7" s="1" customFormat="1" ht="30" customHeight="1">
      <c r="A11" s="82"/>
      <c r="B11" s="8">
        <v>43189.708333333299</v>
      </c>
      <c r="C11" s="9" t="s">
        <v>108</v>
      </c>
      <c r="D11" s="10">
        <v>9</v>
      </c>
      <c r="E11" s="11" t="s">
        <v>117</v>
      </c>
      <c r="F11" s="9">
        <f t="shared" si="0"/>
        <v>747</v>
      </c>
      <c r="G11" s="12"/>
    </row>
    <row r="12" spans="1:7" s="1" customFormat="1" ht="19.149999999999999" customHeight="1">
      <c r="A12" s="83" t="s">
        <v>118</v>
      </c>
      <c r="B12" s="8">
        <v>43160.666666666701</v>
      </c>
      <c r="C12" s="14" t="s">
        <v>119</v>
      </c>
      <c r="D12" s="10">
        <v>7</v>
      </c>
      <c r="E12" s="13" t="s">
        <v>120</v>
      </c>
      <c r="F12" s="14">
        <f>D12*88</f>
        <v>616</v>
      </c>
      <c r="G12" s="12"/>
    </row>
    <row r="13" spans="1:7" s="1" customFormat="1" ht="15" customHeight="1">
      <c r="A13" s="82"/>
      <c r="B13" s="8">
        <v>43162.625</v>
      </c>
      <c r="C13" s="14" t="s">
        <v>119</v>
      </c>
      <c r="D13" s="10">
        <v>4</v>
      </c>
      <c r="E13" s="13" t="s">
        <v>121</v>
      </c>
      <c r="F13" s="14">
        <f t="shared" ref="F13:F21" si="1">D13*88</f>
        <v>352</v>
      </c>
      <c r="G13" s="12"/>
    </row>
    <row r="14" spans="1:7" s="1" customFormat="1" ht="15" customHeight="1">
      <c r="A14" s="82"/>
      <c r="B14" s="8">
        <v>43163.4375</v>
      </c>
      <c r="C14" s="14" t="s">
        <v>119</v>
      </c>
      <c r="D14" s="10">
        <v>1</v>
      </c>
      <c r="E14" s="15" t="s">
        <v>122</v>
      </c>
      <c r="F14" s="14">
        <f t="shared" si="1"/>
        <v>88</v>
      </c>
      <c r="G14" s="12"/>
    </row>
    <row r="15" spans="1:7" s="1" customFormat="1" ht="15" customHeight="1">
      <c r="A15" s="82"/>
      <c r="B15" s="8">
        <v>43169.625</v>
      </c>
      <c r="C15" s="14" t="s">
        <v>119</v>
      </c>
      <c r="D15" s="10">
        <v>7</v>
      </c>
      <c r="E15" s="13" t="s">
        <v>123</v>
      </c>
      <c r="F15" s="14">
        <f t="shared" si="1"/>
        <v>616</v>
      </c>
      <c r="G15" s="12"/>
    </row>
    <row r="16" spans="1:7" s="1" customFormat="1" ht="15" customHeight="1">
      <c r="A16" s="82"/>
      <c r="B16" s="8">
        <v>43174.666666666701</v>
      </c>
      <c r="C16" s="14" t="s">
        <v>119</v>
      </c>
      <c r="D16" s="10">
        <v>6</v>
      </c>
      <c r="E16" s="13" t="s">
        <v>124</v>
      </c>
      <c r="F16" s="14">
        <f t="shared" si="1"/>
        <v>528</v>
      </c>
      <c r="G16" s="12"/>
    </row>
    <row r="17" spans="1:7" s="1" customFormat="1" ht="15" customHeight="1">
      <c r="A17" s="82"/>
      <c r="B17" s="8">
        <v>43176.625</v>
      </c>
      <c r="C17" s="14" t="s">
        <v>119</v>
      </c>
      <c r="D17" s="10">
        <v>6</v>
      </c>
      <c r="E17" s="13" t="s">
        <v>125</v>
      </c>
      <c r="F17" s="14">
        <f t="shared" si="1"/>
        <v>528</v>
      </c>
      <c r="G17" s="12"/>
    </row>
    <row r="18" spans="1:7" s="1" customFormat="1" ht="30" customHeight="1">
      <c r="A18" s="82"/>
      <c r="B18" s="8">
        <v>43181.666666666701</v>
      </c>
      <c r="C18" s="14" t="s">
        <v>119</v>
      </c>
      <c r="D18" s="10">
        <v>8</v>
      </c>
      <c r="E18" s="11" t="s">
        <v>126</v>
      </c>
      <c r="F18" s="14">
        <f t="shared" si="1"/>
        <v>704</v>
      </c>
      <c r="G18" s="12"/>
    </row>
    <row r="19" spans="1:7" s="1" customFormat="1" ht="15" customHeight="1">
      <c r="A19" s="82"/>
      <c r="B19" s="8">
        <v>43183.625</v>
      </c>
      <c r="C19" s="14" t="s">
        <v>119</v>
      </c>
      <c r="D19" s="10">
        <v>7</v>
      </c>
      <c r="E19" s="13" t="s">
        <v>127</v>
      </c>
      <c r="F19" s="14">
        <f t="shared" si="1"/>
        <v>616</v>
      </c>
      <c r="G19" s="12"/>
    </row>
    <row r="20" spans="1:7" s="1" customFormat="1" ht="15" customHeight="1">
      <c r="A20" s="82"/>
      <c r="B20" s="8">
        <v>43184.583333333299</v>
      </c>
      <c r="C20" s="14" t="s">
        <v>119</v>
      </c>
      <c r="D20" s="10">
        <v>1</v>
      </c>
      <c r="E20" s="13" t="s">
        <v>128</v>
      </c>
      <c r="F20" s="14">
        <f t="shared" si="1"/>
        <v>88</v>
      </c>
      <c r="G20" s="12"/>
    </row>
    <row r="21" spans="1:7" s="1" customFormat="1" ht="15" customHeight="1">
      <c r="A21" s="82"/>
      <c r="B21" s="8">
        <v>43190.625</v>
      </c>
      <c r="C21" s="14" t="s">
        <v>119</v>
      </c>
      <c r="D21" s="10">
        <v>4</v>
      </c>
      <c r="E21" s="13" t="s">
        <v>129</v>
      </c>
      <c r="F21" s="14">
        <f t="shared" si="1"/>
        <v>352</v>
      </c>
      <c r="G21" s="12"/>
    </row>
    <row r="22" spans="1:7" s="1" customFormat="1" ht="15" customHeight="1">
      <c r="A22" s="82" t="s">
        <v>130</v>
      </c>
      <c r="B22" s="8">
        <v>43162.625</v>
      </c>
      <c r="C22" s="14" t="s">
        <v>131</v>
      </c>
      <c r="D22" s="10">
        <v>1</v>
      </c>
      <c r="E22" s="13" t="s">
        <v>132</v>
      </c>
      <c r="F22" s="14">
        <f>D22*100</f>
        <v>100</v>
      </c>
      <c r="G22" s="12"/>
    </row>
    <row r="23" spans="1:7" s="1" customFormat="1" ht="15" customHeight="1">
      <c r="A23" s="82"/>
      <c r="B23" s="8">
        <v>43163.4375</v>
      </c>
      <c r="C23" s="14" t="s">
        <v>131</v>
      </c>
      <c r="D23" s="10">
        <v>4</v>
      </c>
      <c r="E23" s="15" t="s">
        <v>133</v>
      </c>
      <c r="F23" s="14">
        <f t="shared" ref="F23:F31" si="2">D23*100</f>
        <v>400</v>
      </c>
      <c r="G23" s="12"/>
    </row>
    <row r="24" spans="1:7" s="1" customFormat="1" ht="15" customHeight="1">
      <c r="A24" s="82"/>
      <c r="B24" s="8">
        <v>43163.583333333299</v>
      </c>
      <c r="C24" s="14" t="s">
        <v>134</v>
      </c>
      <c r="D24" s="10">
        <v>6</v>
      </c>
      <c r="E24" s="13" t="s">
        <v>135</v>
      </c>
      <c r="F24" s="14">
        <f t="shared" si="2"/>
        <v>600</v>
      </c>
      <c r="G24" s="12"/>
    </row>
    <row r="25" spans="1:7" s="1" customFormat="1" ht="15" customHeight="1">
      <c r="A25" s="82"/>
      <c r="B25" s="8">
        <v>43169.625</v>
      </c>
      <c r="C25" s="14" t="s">
        <v>131</v>
      </c>
      <c r="D25" s="10">
        <v>1</v>
      </c>
      <c r="E25" s="15" t="s">
        <v>136</v>
      </c>
      <c r="F25" s="14">
        <f t="shared" si="2"/>
        <v>100</v>
      </c>
      <c r="G25" s="12"/>
    </row>
    <row r="26" spans="1:7" s="1" customFormat="1" ht="15" customHeight="1">
      <c r="A26" s="82"/>
      <c r="B26" s="8">
        <v>43170.4375</v>
      </c>
      <c r="C26" s="14" t="s">
        <v>131</v>
      </c>
      <c r="D26" s="10">
        <v>4</v>
      </c>
      <c r="E26" s="13" t="s">
        <v>137</v>
      </c>
      <c r="F26" s="14">
        <f t="shared" si="2"/>
        <v>400</v>
      </c>
      <c r="G26" s="12"/>
    </row>
    <row r="27" spans="1:7" s="1" customFormat="1" ht="33" customHeight="1">
      <c r="A27" s="82"/>
      <c r="B27" s="8">
        <v>43170.583333333299</v>
      </c>
      <c r="C27" s="14" t="s">
        <v>134</v>
      </c>
      <c r="D27" s="10">
        <v>9</v>
      </c>
      <c r="E27" s="11" t="s">
        <v>138</v>
      </c>
      <c r="F27" s="14">
        <f t="shared" si="2"/>
        <v>900</v>
      </c>
      <c r="G27" s="12"/>
    </row>
    <row r="28" spans="1:7" s="1" customFormat="1" ht="15" customHeight="1">
      <c r="A28" s="82"/>
      <c r="B28" s="8">
        <v>43177.4375</v>
      </c>
      <c r="C28" s="14" t="s">
        <v>131</v>
      </c>
      <c r="D28" s="10">
        <v>4</v>
      </c>
      <c r="E28" s="13" t="s">
        <v>137</v>
      </c>
      <c r="F28" s="14">
        <f t="shared" si="2"/>
        <v>400</v>
      </c>
      <c r="G28" s="12"/>
    </row>
    <row r="29" spans="1:7" s="1" customFormat="1" ht="15" customHeight="1">
      <c r="A29" s="82"/>
      <c r="B29" s="8">
        <v>43177.583333333299</v>
      </c>
      <c r="C29" s="14" t="s">
        <v>134</v>
      </c>
      <c r="D29" s="10">
        <v>8</v>
      </c>
      <c r="E29" s="13" t="s">
        <v>139</v>
      </c>
      <c r="F29" s="14">
        <f t="shared" si="2"/>
        <v>800</v>
      </c>
      <c r="G29" s="12"/>
    </row>
    <row r="30" spans="1:7" s="1" customFormat="1" ht="15" customHeight="1">
      <c r="A30" s="82"/>
      <c r="B30" s="8">
        <v>43184.4375</v>
      </c>
      <c r="C30" s="14" t="s">
        <v>131</v>
      </c>
      <c r="D30" s="10">
        <v>3</v>
      </c>
      <c r="E30" s="13" t="s">
        <v>140</v>
      </c>
      <c r="F30" s="14">
        <f t="shared" si="2"/>
        <v>300</v>
      </c>
      <c r="G30" s="12"/>
    </row>
    <row r="31" spans="1:7" s="1" customFormat="1" ht="15" customHeight="1">
      <c r="A31" s="82"/>
      <c r="B31" s="8">
        <v>43184.583333333299</v>
      </c>
      <c r="C31" s="14" t="s">
        <v>134</v>
      </c>
      <c r="D31" s="10">
        <v>8</v>
      </c>
      <c r="E31" s="13" t="s">
        <v>141</v>
      </c>
      <c r="F31" s="14">
        <f t="shared" si="2"/>
        <v>800</v>
      </c>
      <c r="G31" s="12"/>
    </row>
    <row r="32" spans="1:7" s="1" customFormat="1" ht="16.5">
      <c r="A32" s="80" t="s">
        <v>104</v>
      </c>
      <c r="B32" s="81"/>
      <c r="C32" s="81"/>
      <c r="D32" s="5">
        <f>SUM(D3:D31)</f>
        <v>163</v>
      </c>
      <c r="E32" s="16"/>
      <c r="F32" s="5">
        <f>SUM(F3:F31)</f>
        <v>14600</v>
      </c>
      <c r="G32" s="17"/>
    </row>
    <row r="33" spans="5:7" s="2" customFormat="1" ht="21" customHeight="1">
      <c r="E33" s="18"/>
      <c r="F33" s="19"/>
    </row>
    <row r="34" spans="5:7" s="2" customFormat="1" ht="16.5">
      <c r="E34" s="20"/>
      <c r="F34" s="21"/>
    </row>
    <row r="35" spans="5:7" ht="16.5">
      <c r="E35" s="22"/>
      <c r="F35" s="23"/>
      <c r="G35" s="24"/>
    </row>
    <row r="36" spans="5:7" ht="16.5">
      <c r="E36" s="25"/>
      <c r="F36" s="26"/>
      <c r="G36" s="24"/>
    </row>
    <row r="37" spans="5:7" ht="16.5">
      <c r="E37" s="27"/>
      <c r="F37" s="28"/>
      <c r="G37" s="24"/>
    </row>
    <row r="38" spans="5:7" ht="16.5">
      <c r="E38" s="29"/>
      <c r="G38" s="30"/>
    </row>
    <row r="39" spans="5:7" ht="16.5">
      <c r="E39" s="29"/>
      <c r="G39" s="24"/>
    </row>
    <row r="40" spans="5:7" ht="16.5">
      <c r="G40" s="24"/>
    </row>
    <row r="41" spans="5:7" ht="16.5">
      <c r="G41" s="24"/>
    </row>
    <row r="42" spans="5:7" ht="16.5">
      <c r="G42" s="24"/>
    </row>
    <row r="43" spans="5:7" ht="16.5">
      <c r="G43" s="24"/>
    </row>
    <row r="44" spans="5:7" ht="18">
      <c r="G44" s="31"/>
    </row>
    <row r="45" spans="5:7">
      <c r="G45" s="32"/>
    </row>
  </sheetData>
  <autoFilter ref="A2:G32">
    <extLst/>
  </autoFilter>
  <mergeCells count="5">
    <mergeCell ref="A1:G1"/>
    <mergeCell ref="A32:C32"/>
    <mergeCell ref="A3:A11"/>
    <mergeCell ref="A12:A21"/>
    <mergeCell ref="A22:A31"/>
  </mergeCells>
  <phoneticPr fontId="18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大热俱乐部</vt:lpstr>
      <vt:lpstr>AKcross训练营（28）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win7</cp:lastModifiedBy>
  <dcterms:created xsi:type="dcterms:W3CDTF">2017-09-30T05:56:00Z</dcterms:created>
  <dcterms:modified xsi:type="dcterms:W3CDTF">2018-08-06T10:40:47Z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