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activeTab="2"/>
  </bookViews>
  <sheets>
    <sheet name="大热俱乐部" sheetId="11" r:id="rId1"/>
    <sheet name="AKcross训练营（28）" sheetId="7" r:id="rId2"/>
    <sheet name="FIT训练营" sheetId="12" r:id="rId3"/>
  </sheets>
  <definedNames>
    <definedName name="_xlnm._FilterDatabase" localSheetId="0" hidden="1">大热俱乐部!$A$1:$L$52</definedName>
    <definedName name="_xlnm._FilterDatabase" localSheetId="1" hidden="1">'AKcross训练营（28）'!$A$2:$H$24</definedName>
  </definedNames>
  <calcPr calcId="144525" concurrentCalc="0"/>
</workbook>
</file>

<file path=xl/sharedStrings.xml><?xml version="1.0" encoding="utf-8"?>
<sst xmlns="http://schemas.openxmlformats.org/spreadsheetml/2006/main" count="116">
  <si>
    <t>教练姓名</t>
  </si>
  <si>
    <t>时间</t>
  </si>
  <si>
    <t>班级名称</t>
  </si>
  <si>
    <t>上课人数</t>
  </si>
  <si>
    <t>上课学员</t>
  </si>
  <si>
    <t>教练课时费</t>
  </si>
  <si>
    <t>备注</t>
  </si>
  <si>
    <t>林泽铭</t>
  </si>
  <si>
    <t>龙岗训练营低年级课程</t>
  </si>
  <si>
    <t>王瑞翔，颜若宸，杨涵，骆九宇，关楠潇</t>
  </si>
  <si>
    <t>颜若宸，王浩丁，陈予喆，王孝煊，杨涵，骆九宇，关楠潇</t>
  </si>
  <si>
    <t xml:space="preserve">颜若宸，王浩丁，陈予喆，王孝煊，关楠潇， </t>
  </si>
  <si>
    <t>颜若宸，王浩丁，陈予喆，王孝煊，杨涵，骆九宇，</t>
  </si>
  <si>
    <t>张嘉涵</t>
  </si>
  <si>
    <t>龙岗训练营高年级班</t>
  </si>
  <si>
    <t>苏祖威，李佶，简福康，曾子航，蔡佳烨</t>
  </si>
  <si>
    <t>苏祖威，杨耀斌，刘浩宏，李佶，简福康，蔡佳烨</t>
  </si>
  <si>
    <t>刘浩宏，曾子航</t>
  </si>
  <si>
    <t>刘浩宏，简福康，蔡佳烨</t>
  </si>
  <si>
    <t>黄万瑞</t>
  </si>
  <si>
    <t>周五北头低年级班</t>
  </si>
  <si>
    <t xml:space="preserve"> 袁梓钦，谢睿轩，柯艾锐，覃诗翔，张笑宇</t>
  </si>
  <si>
    <t>室内幼儿班</t>
  </si>
  <si>
    <t>黄子骞，张驰，张派，徐瑞阳</t>
  </si>
  <si>
    <t>北头周六五点综合班</t>
  </si>
  <si>
    <t xml:space="preserve"> 薛若鸿，郭皓晗，柏泓庚，董心宇，邓熙康，王佳浩，</t>
  </si>
  <si>
    <t>北头周日十点低年级综合班</t>
  </si>
  <si>
    <t>吴靖宇，张益畅，李兆堂</t>
  </si>
  <si>
    <t>2018-6-1519:00:00</t>
  </si>
  <si>
    <t>吴奇朗，刘进哲，毕宸君，陈智斌，吴贻然，李闻韬，柯艾锐，肖振兴，覃诗翔，王昱泽，张哲栋，张笑宇，向誉诚，钟铭楷。关乐耀</t>
  </si>
  <si>
    <t>吴靖宇，郑新浩，夏司桐，李权，敬宇翔</t>
  </si>
  <si>
    <t>李正昊，郭浩麟，张益畅，郑新浩，李兆堂，李权，敬宇翔</t>
  </si>
  <si>
    <t xml:space="preserve"> 袁梓钦，吴奇朗，毕宸君，陈智斌，吴贻然，李闻韬，柯艾锐，覃诗翔，王昱泽，张笑宇，向誉诚</t>
  </si>
  <si>
    <t>薛若鸿，郭皓晗，柏泓庚，董心宇，万博宇，王佳浩，朱涛，邓熙康</t>
  </si>
  <si>
    <t>董硕同</t>
  </si>
  <si>
    <t>私教一对二（初中）</t>
  </si>
  <si>
    <t>刘书含，魏子健</t>
  </si>
  <si>
    <t>周六北头中高年级班</t>
  </si>
  <si>
    <t>熊天华，刘政翰，林子骞，杨熙，郭雨锜，陈志鸿，邱智鸿，洪新铠</t>
  </si>
  <si>
    <t>周六晚6:30初中班</t>
  </si>
  <si>
    <t>黄嘉荣，蒙致远，王廖聪，卢宇璠</t>
  </si>
  <si>
    <t>刘书含，魏子健，</t>
  </si>
  <si>
    <t>周日北头高年级初中基础</t>
  </si>
  <si>
    <t xml:space="preserve"> 罗仕杰，刘炜文，康正浩，牛子儒，张晨儒，王国宇，强亦宸，傅晓泷，冼峻鞍</t>
  </si>
  <si>
    <t>室内周日低年级班</t>
  </si>
  <si>
    <t>程翰哲，张应淏，张之翼，杜沛霖，</t>
  </si>
  <si>
    <t>北头周日八点高年级初中班</t>
  </si>
  <si>
    <t>陈嘉航，李俊晔，范烨，何雨辰</t>
  </si>
  <si>
    <t xml:space="preserve"> 黄嘉荣，王廖聪，林子骞，卢宇璠</t>
  </si>
  <si>
    <t>熊天华，刘政翰，郭雨锜，邱智鸿，</t>
  </si>
  <si>
    <t xml:space="preserve"> 陈嘉航，李俊晔，范烨，唐钰钧，何雨辰，</t>
  </si>
  <si>
    <t>魏子健，刘书含</t>
  </si>
  <si>
    <t xml:space="preserve"> 罗仕杰，刘炜文，洪旭林，康正浩，牛子儒，张晨儒，傅晓泷，梁荣冠，强亦宸，王国宇，冼峻鞍，</t>
  </si>
  <si>
    <t xml:space="preserve"> 程翰哲，张应淏，张之翼，杜沛霖，严俊朗</t>
  </si>
  <si>
    <t>陈嘉航，李俊晔，唐钰钧，何雨辰</t>
  </si>
  <si>
    <t>王廖聪，卢宇璠，林子骞，</t>
  </si>
  <si>
    <t xml:space="preserve"> 刘政翰，杨熙，邱智鸿，洪新铠，</t>
  </si>
  <si>
    <t>鼎太女子班</t>
  </si>
  <si>
    <t>张诗婷</t>
  </si>
  <si>
    <t>王廖聪，卢宇璠，黄嘉荣</t>
  </si>
  <si>
    <t>陈嘉航，李俊晔，唐钰钧</t>
  </si>
  <si>
    <t xml:space="preserve"> 程翰哲，杜沛霖，张应淏，张之翼，严俊朗， </t>
  </si>
  <si>
    <t>罗仕杰，刘炜文，康正浩，张晨儒，梁荣冠，傅晓泷，王国宇，强亦宸，冼峻鞍</t>
  </si>
  <si>
    <t>张诗婷，侯朝歌，</t>
  </si>
  <si>
    <t>黄嘉荣，郑子轩，林子骞，卢宇璠</t>
  </si>
  <si>
    <t>熊天华，刘政翰，杨熙，洪新铠，邱智鸿，</t>
  </si>
  <si>
    <t>安凯</t>
  </si>
  <si>
    <t>周六北头进阶班</t>
  </si>
  <si>
    <t>赖德瑞，罗宁，林炜昇</t>
  </si>
  <si>
    <t>丽山文体公园高年级班</t>
  </si>
  <si>
    <t xml:space="preserve"> 林城佑，刘昊，许凯瑞，郑德源，郑伊淇</t>
  </si>
  <si>
    <t>林城佑，许凯瑞，孙胤麒</t>
  </si>
  <si>
    <t>罗翔宇，赖德瑞，刘秉松，黄之麓，张乐淘，林炜昇，卢皓文</t>
  </si>
  <si>
    <t xml:space="preserve">刘子豪，周劲希，周宇乐，许凯瑞，孙胤麒， </t>
  </si>
  <si>
    <t xml:space="preserve"> 林城佑，刘昊，杨宇昊，许凯瑞，郑伊淇</t>
  </si>
  <si>
    <t xml:space="preserve"> 林城佑，许凯瑞，郑伊淇，刘昊</t>
  </si>
  <si>
    <t xml:space="preserve"> 林城佑，周宇乐，许凯瑞，孙胤麒</t>
  </si>
  <si>
    <t>小计</t>
  </si>
  <si>
    <r>
      <rPr>
        <sz val="12"/>
        <color rgb="FFFF0000"/>
        <rFont val="微软雅黑"/>
        <charset val="134"/>
      </rPr>
      <t>AKcross</t>
    </r>
    <r>
      <rPr>
        <sz val="12"/>
        <rFont val="微软雅黑"/>
        <charset val="134"/>
      </rPr>
      <t>训练营</t>
    </r>
    <r>
      <rPr>
        <sz val="12"/>
        <color theme="1"/>
        <rFont val="微软雅黑"/>
        <charset val="134"/>
      </rPr>
      <t>2018年6月结算单</t>
    </r>
  </si>
  <si>
    <t>课程名称</t>
  </si>
  <si>
    <t>课时总价</t>
  </si>
  <si>
    <t>系统应得金额</t>
  </si>
  <si>
    <t>南外文华快艇队（83/节）</t>
  </si>
  <si>
    <t>南外周三五班</t>
  </si>
  <si>
    <r>
      <rPr>
        <sz val="11"/>
        <rFont val="微软雅黑"/>
        <charset val="134"/>
      </rPr>
      <t>游逸朗，刘羽，林城佑，</t>
    </r>
    <r>
      <rPr>
        <b/>
        <sz val="11"/>
        <rFont val="微软雅黑"/>
        <charset val="134"/>
      </rPr>
      <t>钟子泱</t>
    </r>
    <r>
      <rPr>
        <sz val="11"/>
        <rFont val="微软雅黑"/>
        <charset val="134"/>
      </rPr>
      <t>，周润锋</t>
    </r>
  </si>
  <si>
    <t>李李喆，陈逸昕，李佰轩</t>
  </si>
  <si>
    <t xml:space="preserve"> 游逸朗，陈逸昕，谢俊棋</t>
  </si>
  <si>
    <t>塘朗追梦队（88/节）</t>
  </si>
  <si>
    <t>塘朗追梦队</t>
  </si>
  <si>
    <t xml:space="preserve">何锦宸，吴浩睿，彭鼎盛，李炬豪，汤镕章， </t>
  </si>
  <si>
    <t>陶承希</t>
  </si>
  <si>
    <t>瞿士杰，何锦宸，彭鼎盛，汤镕章，杜宇轩</t>
  </si>
  <si>
    <t>瞿士杰，何锦宸，郑明宇，吴浩睿，李炬豪，张梓峰，汤镕章</t>
  </si>
  <si>
    <t>瞿士杰，何锦宸，杜宇轩，吴浩睿，彭鼎盛，李炬豪，汤镕章</t>
  </si>
  <si>
    <t>瞿士杰，何锦宸，郑明宇，杜宇轩，彭鼎盛，李炬豪，张梓峰，汤镕章</t>
  </si>
  <si>
    <t>瞿士杰，何锦宸，杜宇轩，彭鼎盛，李炬豪，朱民皓，汤镕章</t>
  </si>
  <si>
    <t>李炬豪</t>
  </si>
  <si>
    <t>瞿士杰，何锦宸，杜宇轩，彭鼎盛，张梓峰，朱民皓，汤镕章</t>
  </si>
  <si>
    <t>何锦宸，郑明宇，吴浩睿，彭鼎盛，李炬豪，陶承希</t>
  </si>
  <si>
    <t>AKcross课程（100/节）</t>
  </si>
  <si>
    <t xml:space="preserve">塘朗高年级
</t>
  </si>
  <si>
    <t>黄得珉，郑竣隆，郑竣丰，郑嘉俊</t>
  </si>
  <si>
    <t>塘朗低年级班</t>
  </si>
  <si>
    <r>
      <rPr>
        <sz val="11"/>
        <rFont val="微软雅黑"/>
        <charset val="134"/>
      </rPr>
      <t xml:space="preserve"> 孟想，卢新元，余浩锋，</t>
    </r>
    <r>
      <rPr>
        <b/>
        <sz val="11"/>
        <rFont val="微软雅黑"/>
        <charset val="134"/>
      </rPr>
      <t>张鸿宇</t>
    </r>
    <r>
      <rPr>
        <sz val="11"/>
        <rFont val="微软雅黑"/>
        <charset val="134"/>
      </rPr>
      <t>，张正堃，刘宇辰，蒋家轩</t>
    </r>
  </si>
  <si>
    <r>
      <rPr>
        <sz val="11"/>
        <rFont val="微软雅黑"/>
        <charset val="134"/>
      </rPr>
      <t>郑竣隆，郑竣丰，</t>
    </r>
    <r>
      <rPr>
        <b/>
        <sz val="11"/>
        <rFont val="微软雅黑"/>
        <charset val="134"/>
      </rPr>
      <t>汤璨宇</t>
    </r>
    <r>
      <rPr>
        <sz val="11"/>
        <rFont val="微软雅黑"/>
        <charset val="134"/>
      </rPr>
      <t>，郑嘉俊，郑浩明，郑宏轩，</t>
    </r>
    <r>
      <rPr>
        <b/>
        <sz val="11"/>
        <rFont val="微软雅黑"/>
        <charset val="134"/>
      </rPr>
      <t>黄得珉</t>
    </r>
  </si>
  <si>
    <r>
      <rPr>
        <sz val="11"/>
        <rFont val="微软雅黑"/>
        <charset val="134"/>
      </rPr>
      <t>卢新元，余浩锋，</t>
    </r>
    <r>
      <rPr>
        <b/>
        <sz val="11"/>
        <rFont val="微软雅黑"/>
        <charset val="134"/>
      </rPr>
      <t>张鸿宇</t>
    </r>
    <r>
      <rPr>
        <sz val="11"/>
        <rFont val="微软雅黑"/>
        <charset val="134"/>
      </rPr>
      <t>，张正堃，汪昊辰，刘宇辰，蒋家轩</t>
    </r>
  </si>
  <si>
    <t xml:space="preserve"> 郑竣隆，郑竣丰，郑嘉俊，郑浩明，郑宏轩</t>
  </si>
  <si>
    <t xml:space="preserve"> 卢新元，张正堃，汪昊辰，刘宇辰</t>
  </si>
  <si>
    <t>郑竣隆，郑竣丰，郑嘉俊，郑浩明，郑宏轩</t>
  </si>
  <si>
    <r>
      <rPr>
        <sz val="12"/>
        <color rgb="FFFF0000"/>
        <rFont val="微软雅黑"/>
        <charset val="134"/>
      </rPr>
      <t>FIT</t>
    </r>
    <r>
      <rPr>
        <sz val="12"/>
        <rFont val="微软雅黑"/>
        <charset val="134"/>
      </rPr>
      <t>训练营</t>
    </r>
    <r>
      <rPr>
        <sz val="12"/>
        <color theme="1"/>
        <rFont val="微软雅黑"/>
        <charset val="134"/>
      </rPr>
      <t>2018年6月结算单</t>
    </r>
  </si>
  <si>
    <t>实际应得金额</t>
  </si>
  <si>
    <t>FIT篮球训练营</t>
  </si>
  <si>
    <t>西丽二小篮球班</t>
  </si>
  <si>
    <t xml:space="preserve"> 彭扬，钟旭烜，宋睿杰，刘铠铭，张霆睿</t>
  </si>
  <si>
    <t>钟旭烜，吴钟至永，刘铠铭，张霆睿</t>
  </si>
  <si>
    <t xml:space="preserve"> 彭扬，钟旭烜，庞楷俊，宋睿杰，吴钟至永，刘铠铭，张霆睿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</si>
</sst>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3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0.5"/>
      <name val="微软雅黑"/>
      <charset val="134"/>
    </font>
    <font>
      <sz val="11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sz val="11"/>
      <name val="宋体"/>
      <charset val="134"/>
      <scheme val="minor"/>
    </font>
    <font>
      <sz val="12"/>
      <name val="微软雅黑"/>
      <charset val="134"/>
    </font>
    <font>
      <sz val="11"/>
      <color theme="6" tint="-0.499984740745262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微软雅黑"/>
      <charset val="134"/>
    </font>
    <font>
      <sz val="9"/>
      <name val="微软雅黑"/>
      <charset val="134"/>
    </font>
    <font>
      <sz val="11"/>
      <color theme="9" tint="-0.25"/>
      <name val="微软雅黑"/>
      <charset val="134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4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9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2" fillId="2" borderId="34" applyNumberFormat="0" applyAlignment="0" applyProtection="0">
      <alignment vertical="center"/>
    </xf>
    <xf numFmtId="0" fontId="18" fillId="2" borderId="27" applyNumberFormat="0" applyAlignment="0" applyProtection="0">
      <alignment vertical="center"/>
    </xf>
    <xf numFmtId="0" fontId="31" fillId="20" borderId="32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22" fontId="1" fillId="0" borderId="4" xfId="0" applyNumberFormat="1" applyFont="1" applyBorder="1" applyAlignment="1">
      <alignment horizontal="center" vertical="center" wrapText="1"/>
    </xf>
    <xf numFmtId="22" fontId="5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177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22" fontId="1" fillId="0" borderId="7" xfId="0" applyNumberFormat="1" applyFont="1" applyBorder="1" applyAlignment="1">
      <alignment horizontal="center" vertical="center" wrapText="1"/>
    </xf>
    <xf numFmtId="2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22" fontId="5" fillId="0" borderId="8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22" fontId="1" fillId="0" borderId="10" xfId="0" applyNumberFormat="1" applyFont="1" applyBorder="1" applyAlignment="1">
      <alignment horizontal="center" vertical="center" wrapText="1"/>
    </xf>
    <xf numFmtId="22" fontId="5" fillId="0" borderId="11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177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left" vertical="center"/>
    </xf>
    <xf numFmtId="177" fontId="6" fillId="0" borderId="24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wrapText="1"/>
    </xf>
    <xf numFmtId="22" fontId="5" fillId="0" borderId="24" xfId="0" applyNumberFormat="1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177" fontId="6" fillId="0" borderId="15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workbookViewId="0">
      <pane ySplit="1" topLeftCell="A32" activePane="bottomLeft" state="frozen"/>
      <selection/>
      <selection pane="bottomLeft" activeCell="J22" sqref="J22"/>
    </sheetView>
  </sheetViews>
  <sheetFormatPr defaultColWidth="9" defaultRowHeight="13.5"/>
  <cols>
    <col min="2" max="2" width="16" customWidth="1"/>
    <col min="3" max="3" width="23" customWidth="1"/>
    <col min="4" max="4" width="5.4" customWidth="1"/>
    <col min="5" max="5" width="68.625" customWidth="1"/>
    <col min="6" max="6" width="8" style="54" customWidth="1"/>
    <col min="7" max="7" width="28.5" customWidth="1"/>
    <col min="8" max="8" width="14" customWidth="1"/>
    <col min="9" max="9" width="15.4" customWidth="1"/>
    <col min="10" max="10" width="11.8666666666667"/>
    <col min="11" max="11" width="10.4"/>
    <col min="12" max="12" width="10.4666666666667" customWidth="1"/>
    <col min="13" max="13" width="10.6" customWidth="1"/>
  </cols>
  <sheetData>
    <row r="1" s="1" customFormat="1" ht="48" customHeight="1" spans="1:12">
      <c r="A1" s="9" t="s">
        <v>0</v>
      </c>
      <c r="B1" s="57" t="s">
        <v>1</v>
      </c>
      <c r="C1" s="57" t="s">
        <v>2</v>
      </c>
      <c r="D1" s="58" t="s">
        <v>3</v>
      </c>
      <c r="E1" s="58" t="s">
        <v>4</v>
      </c>
      <c r="F1" s="59" t="s">
        <v>5</v>
      </c>
      <c r="G1" s="60" t="s">
        <v>6</v>
      </c>
      <c r="H1" s="78"/>
      <c r="I1" s="105"/>
      <c r="K1" s="49"/>
      <c r="L1" s="106"/>
    </row>
    <row r="2" s="77" customFormat="1" ht="15" customHeight="1" spans="1:7">
      <c r="A2" s="79" t="s">
        <v>7</v>
      </c>
      <c r="B2" s="26">
        <v>43253.6875</v>
      </c>
      <c r="C2" s="80" t="s">
        <v>8</v>
      </c>
      <c r="D2" s="79">
        <v>5</v>
      </c>
      <c r="E2" s="81" t="s">
        <v>9</v>
      </c>
      <c r="F2" s="82">
        <v>300</v>
      </c>
      <c r="G2" s="83"/>
    </row>
    <row r="3" s="77" customFormat="1" ht="15" customHeight="1" spans="1:7">
      <c r="A3" s="79"/>
      <c r="B3" s="26">
        <v>43260.6875</v>
      </c>
      <c r="C3" s="80" t="s">
        <v>8</v>
      </c>
      <c r="D3" s="79">
        <v>7</v>
      </c>
      <c r="E3" s="81" t="s">
        <v>10</v>
      </c>
      <c r="F3" s="82">
        <v>300</v>
      </c>
      <c r="G3" s="83"/>
    </row>
    <row r="4" s="77" customFormat="1" ht="15" customHeight="1" spans="1:7">
      <c r="A4" s="79"/>
      <c r="B4" s="26">
        <v>43267.6875</v>
      </c>
      <c r="C4" s="80" t="s">
        <v>8</v>
      </c>
      <c r="D4" s="79">
        <v>5</v>
      </c>
      <c r="E4" s="81" t="s">
        <v>11</v>
      </c>
      <c r="F4" s="82">
        <v>300</v>
      </c>
      <c r="G4" s="83"/>
    </row>
    <row r="5" s="77" customFormat="1" ht="16" customHeight="1" spans="1:7">
      <c r="A5" s="79"/>
      <c r="B5" s="84">
        <v>43281.6875</v>
      </c>
      <c r="C5" s="85" t="s">
        <v>8</v>
      </c>
      <c r="D5" s="86">
        <v>6</v>
      </c>
      <c r="E5" s="87" t="s">
        <v>12</v>
      </c>
      <c r="F5" s="82">
        <v>300</v>
      </c>
      <c r="G5" s="88"/>
    </row>
    <row r="6" s="77" customFormat="1" ht="15" customHeight="1" spans="1:7">
      <c r="A6" s="79" t="s">
        <v>13</v>
      </c>
      <c r="B6" s="26">
        <v>43253.6875</v>
      </c>
      <c r="C6" s="80" t="s">
        <v>14</v>
      </c>
      <c r="D6" s="79">
        <v>5</v>
      </c>
      <c r="E6" s="89" t="s">
        <v>15</v>
      </c>
      <c r="F6" s="82">
        <v>300</v>
      </c>
      <c r="G6" s="83"/>
    </row>
    <row r="7" s="77" customFormat="1" ht="15" customHeight="1" spans="1:7">
      <c r="A7" s="79"/>
      <c r="B7" s="26">
        <v>43260.6875</v>
      </c>
      <c r="C7" s="80" t="s">
        <v>14</v>
      </c>
      <c r="D7" s="79">
        <v>6</v>
      </c>
      <c r="E7" s="81" t="s">
        <v>16</v>
      </c>
      <c r="F7" s="82">
        <v>300</v>
      </c>
      <c r="G7" s="83"/>
    </row>
    <row r="8" s="77" customFormat="1" ht="15" customHeight="1" spans="1:7">
      <c r="A8" s="79"/>
      <c r="B8" s="26">
        <v>43267.6875</v>
      </c>
      <c r="C8" s="80" t="s">
        <v>14</v>
      </c>
      <c r="D8" s="79">
        <v>2</v>
      </c>
      <c r="E8" s="81" t="s">
        <v>17</v>
      </c>
      <c r="F8" s="82">
        <v>300</v>
      </c>
      <c r="G8" s="83"/>
    </row>
    <row r="9" s="77" customFormat="1" ht="15" customHeight="1" spans="1:7">
      <c r="A9" s="79"/>
      <c r="B9" s="84">
        <v>43281.6875</v>
      </c>
      <c r="C9" s="80" t="s">
        <v>14</v>
      </c>
      <c r="D9" s="86">
        <v>3</v>
      </c>
      <c r="E9" s="87" t="s">
        <v>18</v>
      </c>
      <c r="F9" s="82">
        <v>300</v>
      </c>
      <c r="G9" s="88"/>
    </row>
    <row r="10" s="77" customFormat="1" ht="15" customHeight="1" spans="1:7">
      <c r="A10" s="79" t="s">
        <v>19</v>
      </c>
      <c r="B10" s="26">
        <v>43252.7916666667</v>
      </c>
      <c r="C10" s="90" t="s">
        <v>20</v>
      </c>
      <c r="D10" s="90">
        <v>5</v>
      </c>
      <c r="E10" s="89" t="s">
        <v>21</v>
      </c>
      <c r="F10" s="82">
        <f t="shared" ref="F10:F18" si="0">100+25*D10</f>
        <v>225</v>
      </c>
      <c r="G10" s="83"/>
    </row>
    <row r="11" s="77" customFormat="1" ht="15" customHeight="1" spans="1:7">
      <c r="A11" s="79"/>
      <c r="B11" s="26">
        <v>43253.4375</v>
      </c>
      <c r="C11" s="90" t="s">
        <v>22</v>
      </c>
      <c r="D11" s="90">
        <v>4</v>
      </c>
      <c r="E11" s="89" t="s">
        <v>23</v>
      </c>
      <c r="F11" s="82">
        <f t="shared" si="0"/>
        <v>200</v>
      </c>
      <c r="G11" s="83"/>
    </row>
    <row r="12" s="77" customFormat="1" ht="15" customHeight="1" spans="1:7">
      <c r="A12" s="79"/>
      <c r="B12" s="26">
        <v>43253.7083333333</v>
      </c>
      <c r="C12" s="90" t="s">
        <v>24</v>
      </c>
      <c r="D12" s="90">
        <v>6</v>
      </c>
      <c r="E12" s="81" t="s">
        <v>25</v>
      </c>
      <c r="F12" s="82">
        <f t="shared" si="0"/>
        <v>250</v>
      </c>
      <c r="G12" s="83"/>
    </row>
    <row r="13" s="77" customFormat="1" ht="15" customHeight="1" spans="1:7">
      <c r="A13" s="79"/>
      <c r="B13" s="26">
        <v>43261.3541666667</v>
      </c>
      <c r="C13" s="90" t="s">
        <v>26</v>
      </c>
      <c r="D13" s="90">
        <v>3</v>
      </c>
      <c r="E13" s="89" t="s">
        <v>27</v>
      </c>
      <c r="F13" s="82">
        <f t="shared" si="0"/>
        <v>175</v>
      </c>
      <c r="G13" s="83"/>
    </row>
    <row r="14" s="77" customFormat="1" ht="31" customHeight="1" spans="1:7">
      <c r="A14" s="79"/>
      <c r="B14" s="84" t="s">
        <v>28</v>
      </c>
      <c r="C14" s="91" t="s">
        <v>20</v>
      </c>
      <c r="D14" s="91">
        <v>15</v>
      </c>
      <c r="E14" s="92" t="s">
        <v>29</v>
      </c>
      <c r="F14" s="82">
        <f t="shared" si="0"/>
        <v>475</v>
      </c>
      <c r="G14" s="88"/>
    </row>
    <row r="15" s="77" customFormat="1" ht="20" customHeight="1" spans="1:7">
      <c r="A15" s="79"/>
      <c r="B15" s="26">
        <v>43268.3541666667</v>
      </c>
      <c r="C15" s="90" t="s">
        <v>26</v>
      </c>
      <c r="D15" s="90">
        <v>5</v>
      </c>
      <c r="E15" s="89" t="s">
        <v>30</v>
      </c>
      <c r="F15" s="82">
        <f t="shared" si="0"/>
        <v>225</v>
      </c>
      <c r="G15" s="83"/>
    </row>
    <row r="16" s="77" customFormat="1" ht="19" customHeight="1" spans="1:7">
      <c r="A16" s="79"/>
      <c r="B16" s="84">
        <v>43275.3541666667</v>
      </c>
      <c r="C16" s="91" t="s">
        <v>26</v>
      </c>
      <c r="D16" s="91">
        <v>7</v>
      </c>
      <c r="E16" s="92" t="s">
        <v>31</v>
      </c>
      <c r="F16" s="82">
        <f t="shared" si="0"/>
        <v>275</v>
      </c>
      <c r="G16" s="88"/>
    </row>
    <row r="17" s="77" customFormat="1" ht="30" customHeight="1" spans="1:7">
      <c r="A17" s="79"/>
      <c r="B17" s="84">
        <v>43280.7916666667</v>
      </c>
      <c r="C17" s="85" t="s">
        <v>20</v>
      </c>
      <c r="D17" s="86">
        <v>11</v>
      </c>
      <c r="E17" s="92" t="s">
        <v>32</v>
      </c>
      <c r="F17" s="82">
        <f t="shared" si="0"/>
        <v>375</v>
      </c>
      <c r="G17" s="88"/>
    </row>
    <row r="18" s="77" customFormat="1" ht="15" customHeight="1" spans="1:7">
      <c r="A18" s="79"/>
      <c r="B18" s="84">
        <v>43281.7083333333</v>
      </c>
      <c r="C18" s="85" t="s">
        <v>24</v>
      </c>
      <c r="D18" s="86">
        <v>8</v>
      </c>
      <c r="E18" s="87" t="s">
        <v>33</v>
      </c>
      <c r="F18" s="82">
        <f t="shared" si="0"/>
        <v>300</v>
      </c>
      <c r="G18" s="88"/>
    </row>
    <row r="19" s="77" customFormat="1" ht="15" customHeight="1" spans="1:7">
      <c r="A19" s="79" t="s">
        <v>34</v>
      </c>
      <c r="B19" s="26">
        <v>43252.7916666667</v>
      </c>
      <c r="C19" s="90" t="s">
        <v>35</v>
      </c>
      <c r="D19" s="90">
        <v>2</v>
      </c>
      <c r="E19" s="81" t="s">
        <v>36</v>
      </c>
      <c r="F19" s="82">
        <v>177</v>
      </c>
      <c r="G19" s="83"/>
    </row>
    <row r="20" s="77" customFormat="1" ht="15" customHeight="1" spans="1:7">
      <c r="A20" s="79"/>
      <c r="B20" s="26">
        <v>43253.7083333333</v>
      </c>
      <c r="C20" s="90" t="s">
        <v>37</v>
      </c>
      <c r="D20" s="90">
        <v>8</v>
      </c>
      <c r="E20" s="81" t="s">
        <v>38</v>
      </c>
      <c r="F20" s="82">
        <f>100+25*D20</f>
        <v>300</v>
      </c>
      <c r="G20" s="83"/>
    </row>
    <row r="21" s="77" customFormat="1" ht="15" customHeight="1" spans="1:7">
      <c r="A21" s="79"/>
      <c r="B21" s="26">
        <v>43253.7708333333</v>
      </c>
      <c r="C21" s="90" t="s">
        <v>39</v>
      </c>
      <c r="D21" s="90">
        <v>4</v>
      </c>
      <c r="E21" s="81" t="s">
        <v>40</v>
      </c>
      <c r="F21" s="82">
        <f>100+25*D21</f>
        <v>200</v>
      </c>
      <c r="G21" s="83"/>
    </row>
    <row r="22" s="77" customFormat="1" ht="15" customHeight="1" spans="1:7">
      <c r="A22" s="79"/>
      <c r="B22" s="26">
        <v>43259.7916666667</v>
      </c>
      <c r="C22" s="90" t="s">
        <v>35</v>
      </c>
      <c r="D22" s="90">
        <v>2</v>
      </c>
      <c r="E22" s="81" t="s">
        <v>41</v>
      </c>
      <c r="F22" s="82">
        <v>177</v>
      </c>
      <c r="G22" s="83"/>
    </row>
    <row r="23" s="77" customFormat="1" ht="15" customHeight="1" spans="1:7">
      <c r="A23" s="79"/>
      <c r="B23" s="26">
        <v>43254.7083333333</v>
      </c>
      <c r="C23" s="90" t="s">
        <v>42</v>
      </c>
      <c r="D23" s="90">
        <v>9</v>
      </c>
      <c r="E23" s="89" t="s">
        <v>43</v>
      </c>
      <c r="F23" s="82">
        <f t="shared" ref="F23:F28" si="1">100+25*D23</f>
        <v>325</v>
      </c>
      <c r="G23" s="83"/>
    </row>
    <row r="24" s="77" customFormat="1" ht="15" customHeight="1" spans="1:7">
      <c r="A24" s="79"/>
      <c r="B24" s="26">
        <v>43254.4166666667</v>
      </c>
      <c r="C24" s="90" t="s">
        <v>44</v>
      </c>
      <c r="D24" s="90">
        <v>4</v>
      </c>
      <c r="E24" s="81" t="s">
        <v>45</v>
      </c>
      <c r="F24" s="82">
        <f t="shared" si="1"/>
        <v>200</v>
      </c>
      <c r="G24" s="83"/>
    </row>
    <row r="25" s="77" customFormat="1" ht="15" customHeight="1" spans="1:7">
      <c r="A25" s="79"/>
      <c r="B25" s="26">
        <v>43254.3333333333</v>
      </c>
      <c r="C25" s="90" t="s">
        <v>46</v>
      </c>
      <c r="D25" s="90">
        <v>4</v>
      </c>
      <c r="E25" s="89" t="s">
        <v>47</v>
      </c>
      <c r="F25" s="82">
        <f t="shared" si="1"/>
        <v>200</v>
      </c>
      <c r="G25" s="83"/>
    </row>
    <row r="26" s="77" customFormat="1" ht="15" customHeight="1" spans="1:7">
      <c r="A26" s="79"/>
      <c r="B26" s="26">
        <v>43260.7708333333</v>
      </c>
      <c r="C26" s="90" t="s">
        <v>39</v>
      </c>
      <c r="D26" s="90">
        <v>4</v>
      </c>
      <c r="E26" s="81" t="s">
        <v>48</v>
      </c>
      <c r="F26" s="82">
        <f t="shared" si="1"/>
        <v>200</v>
      </c>
      <c r="G26" s="83"/>
    </row>
    <row r="27" s="77" customFormat="1" ht="15" customHeight="1" spans="1:7">
      <c r="A27" s="79"/>
      <c r="B27" s="26">
        <v>43260.7083333333</v>
      </c>
      <c r="C27" s="90" t="s">
        <v>37</v>
      </c>
      <c r="D27" s="90">
        <v>4</v>
      </c>
      <c r="E27" s="81" t="s">
        <v>49</v>
      </c>
      <c r="F27" s="82">
        <f t="shared" si="1"/>
        <v>200</v>
      </c>
      <c r="G27" s="83"/>
    </row>
    <row r="28" s="77" customFormat="1" ht="15" customHeight="1" spans="1:7">
      <c r="A28" s="79"/>
      <c r="B28" s="26">
        <v>43261.3333333333</v>
      </c>
      <c r="C28" s="90" t="s">
        <v>46</v>
      </c>
      <c r="D28" s="90">
        <v>5</v>
      </c>
      <c r="E28" s="81" t="s">
        <v>50</v>
      </c>
      <c r="F28" s="82">
        <f t="shared" si="1"/>
        <v>225</v>
      </c>
      <c r="G28" s="83"/>
    </row>
    <row r="29" s="77" customFormat="1" ht="15" customHeight="1" spans="1:7">
      <c r="A29" s="79"/>
      <c r="B29" s="26">
        <v>43266.7916666667</v>
      </c>
      <c r="C29" s="90" t="s">
        <v>35</v>
      </c>
      <c r="D29" s="90">
        <v>2</v>
      </c>
      <c r="E29" s="81" t="s">
        <v>51</v>
      </c>
      <c r="F29" s="82">
        <v>177</v>
      </c>
      <c r="G29" s="83"/>
    </row>
    <row r="30" s="77" customFormat="1" ht="15" customHeight="1" spans="1:7">
      <c r="A30" s="79"/>
      <c r="B30" s="26">
        <v>43261.7083333333</v>
      </c>
      <c r="C30" s="80" t="s">
        <v>42</v>
      </c>
      <c r="D30" s="90">
        <v>11</v>
      </c>
      <c r="E30" s="81" t="s">
        <v>52</v>
      </c>
      <c r="F30" s="82">
        <f t="shared" ref="F30:F40" si="2">100+25*D30</f>
        <v>375</v>
      </c>
      <c r="G30" s="83"/>
    </row>
    <row r="31" s="77" customFormat="1" ht="18" customHeight="1" spans="1:7">
      <c r="A31" s="79"/>
      <c r="B31" s="26">
        <v>43261.4166666667</v>
      </c>
      <c r="C31" s="90" t="s">
        <v>44</v>
      </c>
      <c r="D31" s="90">
        <v>5</v>
      </c>
      <c r="E31" s="89" t="s">
        <v>53</v>
      </c>
      <c r="F31" s="82">
        <f t="shared" si="2"/>
        <v>225</v>
      </c>
      <c r="G31" s="83"/>
    </row>
    <row r="32" s="77" customFormat="1" ht="15" customHeight="1" spans="1:7">
      <c r="A32" s="79"/>
      <c r="B32" s="26">
        <v>43268.3333333333</v>
      </c>
      <c r="C32" s="90" t="s">
        <v>46</v>
      </c>
      <c r="D32" s="90">
        <v>4</v>
      </c>
      <c r="E32" s="81" t="s">
        <v>54</v>
      </c>
      <c r="F32" s="82">
        <f t="shared" si="2"/>
        <v>200</v>
      </c>
      <c r="G32" s="83"/>
    </row>
    <row r="33" s="77" customFormat="1" ht="15" customHeight="1" spans="1:7">
      <c r="A33" s="79"/>
      <c r="B33" s="26">
        <v>43267.7708333333</v>
      </c>
      <c r="C33" s="90" t="s">
        <v>39</v>
      </c>
      <c r="D33" s="90">
        <v>3</v>
      </c>
      <c r="E33" s="81" t="s">
        <v>55</v>
      </c>
      <c r="F33" s="82">
        <f t="shared" si="2"/>
        <v>175</v>
      </c>
      <c r="G33" s="83"/>
    </row>
    <row r="34" s="77" customFormat="1" ht="18" customHeight="1" spans="1:7">
      <c r="A34" s="79"/>
      <c r="B34" s="26">
        <v>43267.7083333333</v>
      </c>
      <c r="C34" s="90" t="s">
        <v>37</v>
      </c>
      <c r="D34" s="90">
        <v>4</v>
      </c>
      <c r="E34" s="81" t="s">
        <v>56</v>
      </c>
      <c r="F34" s="82">
        <f t="shared" si="2"/>
        <v>200</v>
      </c>
      <c r="G34" s="83"/>
    </row>
    <row r="35" s="77" customFormat="1" ht="19" customHeight="1" spans="1:7">
      <c r="A35" s="79"/>
      <c r="B35" s="26">
        <v>43269.5569444444</v>
      </c>
      <c r="C35" s="90" t="s">
        <v>57</v>
      </c>
      <c r="D35" s="90">
        <v>1</v>
      </c>
      <c r="E35" s="81" t="s">
        <v>58</v>
      </c>
      <c r="F35" s="82">
        <f t="shared" si="2"/>
        <v>125</v>
      </c>
      <c r="G35" s="83"/>
    </row>
    <row r="36" s="77" customFormat="1" ht="15" customHeight="1" spans="1:7">
      <c r="A36" s="79"/>
      <c r="B36" s="26">
        <v>43274.7708333333</v>
      </c>
      <c r="C36" s="90" t="s">
        <v>39</v>
      </c>
      <c r="D36" s="90">
        <v>3</v>
      </c>
      <c r="E36" s="81" t="s">
        <v>59</v>
      </c>
      <c r="F36" s="82">
        <f t="shared" si="2"/>
        <v>175</v>
      </c>
      <c r="G36" s="83"/>
    </row>
    <row r="37" s="77" customFormat="1" ht="15" customHeight="1" spans="1:7">
      <c r="A37" s="79"/>
      <c r="B37" s="84">
        <v>43275.3333333333</v>
      </c>
      <c r="C37" s="91" t="s">
        <v>46</v>
      </c>
      <c r="D37" s="91">
        <v>3</v>
      </c>
      <c r="E37" s="87" t="s">
        <v>60</v>
      </c>
      <c r="F37" s="82">
        <f t="shared" si="2"/>
        <v>175</v>
      </c>
      <c r="G37" s="88"/>
    </row>
    <row r="38" s="77" customFormat="1" ht="19" customHeight="1" spans="1:7">
      <c r="A38" s="79"/>
      <c r="B38" s="26">
        <v>43275.4166666667</v>
      </c>
      <c r="C38" s="90" t="s">
        <v>44</v>
      </c>
      <c r="D38" s="90">
        <v>5</v>
      </c>
      <c r="E38" s="81" t="s">
        <v>61</v>
      </c>
      <c r="F38" s="82">
        <f t="shared" si="2"/>
        <v>225</v>
      </c>
      <c r="G38" s="93"/>
    </row>
    <row r="39" s="77" customFormat="1" ht="18" customHeight="1" spans="1:7">
      <c r="A39" s="79"/>
      <c r="B39" s="26">
        <v>43275.7083333333</v>
      </c>
      <c r="C39" s="90" t="s">
        <v>42</v>
      </c>
      <c r="D39" s="90">
        <v>9</v>
      </c>
      <c r="E39" s="81" t="s">
        <v>62</v>
      </c>
      <c r="F39" s="82">
        <f t="shared" si="2"/>
        <v>325</v>
      </c>
      <c r="G39" s="93"/>
    </row>
    <row r="40" s="77" customFormat="1" ht="15" customHeight="1" spans="1:7">
      <c r="A40" s="79"/>
      <c r="B40" s="26">
        <v>43276.5965277778</v>
      </c>
      <c r="C40" s="90" t="s">
        <v>57</v>
      </c>
      <c r="D40" s="90">
        <v>2</v>
      </c>
      <c r="E40" s="81" t="s">
        <v>63</v>
      </c>
      <c r="F40" s="82">
        <f t="shared" si="2"/>
        <v>150</v>
      </c>
      <c r="G40" s="93"/>
    </row>
    <row r="41" s="77" customFormat="1" ht="20" customHeight="1" spans="1:7">
      <c r="A41" s="79"/>
      <c r="B41" s="26">
        <v>43280.7916666667</v>
      </c>
      <c r="C41" s="90" t="s">
        <v>35</v>
      </c>
      <c r="D41" s="90">
        <v>2</v>
      </c>
      <c r="E41" s="81" t="s">
        <v>41</v>
      </c>
      <c r="F41" s="82">
        <v>177</v>
      </c>
      <c r="G41" s="93"/>
    </row>
    <row r="42" s="77" customFormat="1" ht="15" customHeight="1" spans="1:7">
      <c r="A42" s="79"/>
      <c r="B42" s="84">
        <v>43281.7708333333</v>
      </c>
      <c r="C42" s="91" t="s">
        <v>39</v>
      </c>
      <c r="D42" s="91">
        <v>4</v>
      </c>
      <c r="E42" s="87" t="s">
        <v>64</v>
      </c>
      <c r="F42" s="82">
        <f t="shared" ref="F42:F51" si="3">100+25*D42</f>
        <v>200</v>
      </c>
      <c r="G42" s="93"/>
    </row>
    <row r="43" s="77" customFormat="1" ht="15" customHeight="1" spans="1:7">
      <c r="A43" s="79"/>
      <c r="B43" s="84">
        <v>43281.7083333333</v>
      </c>
      <c r="C43" s="91" t="s">
        <v>37</v>
      </c>
      <c r="D43" s="91">
        <v>5</v>
      </c>
      <c r="E43" s="87" t="s">
        <v>65</v>
      </c>
      <c r="F43" s="82">
        <f t="shared" si="3"/>
        <v>225</v>
      </c>
      <c r="G43" s="93"/>
    </row>
    <row r="44" s="77" customFormat="1" ht="15" customHeight="1" spans="1:7">
      <c r="A44" s="79" t="s">
        <v>66</v>
      </c>
      <c r="B44" s="84">
        <v>43281.34375</v>
      </c>
      <c r="C44" s="85" t="s">
        <v>67</v>
      </c>
      <c r="D44" s="91">
        <v>3</v>
      </c>
      <c r="E44" s="87" t="s">
        <v>68</v>
      </c>
      <c r="F44" s="82">
        <f t="shared" si="3"/>
        <v>175</v>
      </c>
      <c r="G44" s="93"/>
    </row>
    <row r="45" s="77" customFormat="1" ht="15" customHeight="1" spans="1:7">
      <c r="A45" s="79"/>
      <c r="B45" s="26">
        <v>43275.3333333333</v>
      </c>
      <c r="C45" s="80" t="s">
        <v>69</v>
      </c>
      <c r="D45" s="90">
        <v>5</v>
      </c>
      <c r="E45" s="81" t="s">
        <v>70</v>
      </c>
      <c r="F45" s="82">
        <f t="shared" si="3"/>
        <v>225</v>
      </c>
      <c r="G45" s="94"/>
    </row>
    <row r="46" s="77" customFormat="1" ht="15" customHeight="1" spans="1:7">
      <c r="A46" s="79"/>
      <c r="B46" s="26">
        <v>43273.8333333333</v>
      </c>
      <c r="C46" s="80" t="s">
        <v>69</v>
      </c>
      <c r="D46" s="90">
        <v>3</v>
      </c>
      <c r="E46" s="81" t="s">
        <v>71</v>
      </c>
      <c r="F46" s="82">
        <f t="shared" si="3"/>
        <v>175</v>
      </c>
      <c r="G46" s="94"/>
    </row>
    <row r="47" s="77" customFormat="1" ht="15" customHeight="1" spans="1:7">
      <c r="A47" s="79"/>
      <c r="B47" s="26">
        <v>43267.34375</v>
      </c>
      <c r="C47" s="80" t="s">
        <v>67</v>
      </c>
      <c r="D47" s="90">
        <v>7</v>
      </c>
      <c r="E47" s="81" t="s">
        <v>72</v>
      </c>
      <c r="F47" s="82">
        <f t="shared" si="3"/>
        <v>275</v>
      </c>
      <c r="G47" s="94"/>
    </row>
    <row r="48" s="77" customFormat="1" ht="19" customHeight="1" spans="1:7">
      <c r="A48" s="79"/>
      <c r="B48" s="26">
        <v>43266.8333333333</v>
      </c>
      <c r="C48" s="80" t="s">
        <v>69</v>
      </c>
      <c r="D48" s="90">
        <v>5</v>
      </c>
      <c r="E48" s="81" t="s">
        <v>73</v>
      </c>
      <c r="F48" s="82">
        <f t="shared" si="3"/>
        <v>225</v>
      </c>
      <c r="G48" s="94"/>
    </row>
    <row r="49" s="77" customFormat="1" ht="15" customHeight="1" spans="1:7">
      <c r="A49" s="79"/>
      <c r="B49" s="26">
        <v>43261.3333333333</v>
      </c>
      <c r="C49" s="80" t="s">
        <v>69</v>
      </c>
      <c r="D49" s="90">
        <v>5</v>
      </c>
      <c r="E49" s="81" t="s">
        <v>74</v>
      </c>
      <c r="F49" s="82">
        <f t="shared" si="3"/>
        <v>225</v>
      </c>
      <c r="G49" s="94"/>
    </row>
    <row r="50" s="77" customFormat="1" ht="15" customHeight="1" spans="1:7">
      <c r="A50" s="79"/>
      <c r="B50" s="26">
        <v>43254.3333333333</v>
      </c>
      <c r="C50" s="80" t="s">
        <v>69</v>
      </c>
      <c r="D50" s="90">
        <v>4</v>
      </c>
      <c r="E50" s="81" t="s">
        <v>75</v>
      </c>
      <c r="F50" s="82">
        <f t="shared" si="3"/>
        <v>200</v>
      </c>
      <c r="G50" s="94"/>
    </row>
    <row r="51" s="77" customFormat="1" ht="15" customHeight="1" spans="1:7">
      <c r="A51" s="79"/>
      <c r="B51" s="26">
        <v>43252.8333333333</v>
      </c>
      <c r="C51" s="80" t="s">
        <v>69</v>
      </c>
      <c r="D51" s="90">
        <v>4</v>
      </c>
      <c r="E51" s="81" t="s">
        <v>76</v>
      </c>
      <c r="F51" s="82">
        <f t="shared" si="3"/>
        <v>200</v>
      </c>
      <c r="G51" s="94"/>
    </row>
    <row r="52" s="1" customFormat="1" ht="15" customHeight="1" spans="1:8">
      <c r="A52" s="95" t="s">
        <v>77</v>
      </c>
      <c r="B52" s="96"/>
      <c r="C52" s="97"/>
      <c r="D52" s="42">
        <f>SUM(D2:D51)</f>
        <v>248</v>
      </c>
      <c r="E52" s="43"/>
      <c r="F52" s="98">
        <f>SUM(F2:F51)</f>
        <v>11933</v>
      </c>
      <c r="G52" s="44"/>
      <c r="H52" s="99"/>
    </row>
    <row r="53" s="2" customFormat="1" ht="21" customHeight="1" spans="5:6">
      <c r="E53" s="70"/>
      <c r="F53" s="100"/>
    </row>
    <row r="54" s="2" customFormat="1" ht="16.5" spans="5:6">
      <c r="E54" s="101"/>
      <c r="F54" s="100"/>
    </row>
    <row r="55" ht="16.5" spans="5:7">
      <c r="E55" s="102"/>
      <c r="G55" s="47"/>
    </row>
    <row r="56" ht="16.5" spans="5:7">
      <c r="E56" s="103"/>
      <c r="G56" s="47"/>
    </row>
    <row r="57" ht="16.5" spans="5:7">
      <c r="E57" s="45"/>
      <c r="G57" s="47"/>
    </row>
    <row r="58" ht="16.5" spans="5:7">
      <c r="E58" s="104"/>
      <c r="G58" s="49"/>
    </row>
    <row r="59" ht="16.5" spans="5:7">
      <c r="E59" s="104"/>
      <c r="G59" s="47"/>
    </row>
    <row r="60" ht="16.5" spans="7:7">
      <c r="G60" s="47"/>
    </row>
    <row r="61" ht="16.5" spans="7:7">
      <c r="G61" s="47"/>
    </row>
    <row r="62" ht="16.5" spans="7:7">
      <c r="G62" s="47"/>
    </row>
    <row r="63" ht="16.5" spans="7:7">
      <c r="G63" s="47"/>
    </row>
    <row r="64" ht="18" spans="7:7">
      <c r="G64" s="50"/>
    </row>
    <row r="65" spans="7:7">
      <c r="G65" s="51"/>
    </row>
  </sheetData>
  <autoFilter ref="A1:L52">
    <sortState ref="A1:L52">
      <sortCondition ref="B1" descending="1"/>
    </sortState>
    <extLst/>
  </autoFilter>
  <mergeCells count="5">
    <mergeCell ref="A2:A5"/>
    <mergeCell ref="A6:A9"/>
    <mergeCell ref="A10:A18"/>
    <mergeCell ref="A19:A43"/>
    <mergeCell ref="A44:A5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opLeftCell="A4" workbookViewId="0">
      <selection activeCell="G30" sqref="G30"/>
    </sheetView>
  </sheetViews>
  <sheetFormatPr defaultColWidth="9" defaultRowHeight="13.5"/>
  <cols>
    <col min="1" max="1" width="13.875" customWidth="1"/>
    <col min="2" max="2" width="16" customWidth="1"/>
    <col min="3" max="3" width="16.625" customWidth="1"/>
    <col min="4" max="4" width="5.4" customWidth="1"/>
    <col min="5" max="5" width="60" style="54" customWidth="1"/>
    <col min="6" max="7" width="7.25" style="4" customWidth="1"/>
    <col min="8" max="8" width="11" customWidth="1"/>
    <col min="11" max="11" width="9.375" customWidth="1"/>
  </cols>
  <sheetData>
    <row r="1" s="1" customFormat="1" ht="24" customHeight="1" spans="1:8">
      <c r="A1" s="6" t="s">
        <v>78</v>
      </c>
      <c r="B1" s="7"/>
      <c r="C1" s="7"/>
      <c r="D1" s="7"/>
      <c r="E1" s="55"/>
      <c r="F1" s="7"/>
      <c r="G1" s="7"/>
      <c r="H1" s="7"/>
    </row>
    <row r="2" s="1" customFormat="1" ht="48" customHeight="1" spans="1:8">
      <c r="A2" s="56" t="s">
        <v>79</v>
      </c>
      <c r="B2" s="57" t="s">
        <v>1</v>
      </c>
      <c r="C2" s="57" t="s">
        <v>2</v>
      </c>
      <c r="D2" s="58" t="s">
        <v>3</v>
      </c>
      <c r="E2" s="59" t="s">
        <v>4</v>
      </c>
      <c r="F2" s="58" t="s">
        <v>80</v>
      </c>
      <c r="G2" s="58" t="s">
        <v>81</v>
      </c>
      <c r="H2" s="60" t="s">
        <v>6</v>
      </c>
    </row>
    <row r="3" s="1" customFormat="1" ht="19" customHeight="1" spans="1:8">
      <c r="A3" s="61" t="s">
        <v>82</v>
      </c>
      <c r="B3" s="26">
        <v>43259.7083333333</v>
      </c>
      <c r="C3" s="27" t="s">
        <v>83</v>
      </c>
      <c r="D3" s="23">
        <v>5</v>
      </c>
      <c r="E3" s="62" t="s">
        <v>84</v>
      </c>
      <c r="F3" s="27">
        <f>D3*83</f>
        <v>415</v>
      </c>
      <c r="G3" s="27">
        <f>F3*0.8</f>
        <v>332</v>
      </c>
      <c r="H3" s="63"/>
    </row>
    <row r="4" s="1" customFormat="1" ht="17" customHeight="1" spans="1:8">
      <c r="A4" s="61"/>
      <c r="B4" s="26">
        <v>43264.7083333333</v>
      </c>
      <c r="C4" s="27" t="s">
        <v>83</v>
      </c>
      <c r="D4" s="23">
        <v>3</v>
      </c>
      <c r="E4" s="62" t="s">
        <v>85</v>
      </c>
      <c r="F4" s="27">
        <f>D4*83</f>
        <v>249</v>
      </c>
      <c r="G4" s="27">
        <f>F4*0.8</f>
        <v>199.2</v>
      </c>
      <c r="H4" s="63"/>
    </row>
    <row r="5" s="1" customFormat="1" ht="20" customHeight="1" spans="1:8">
      <c r="A5" s="61"/>
      <c r="B5" s="26">
        <v>43271.7291666667</v>
      </c>
      <c r="C5" s="27" t="s">
        <v>83</v>
      </c>
      <c r="D5" s="23">
        <v>3</v>
      </c>
      <c r="E5" s="62" t="s">
        <v>86</v>
      </c>
      <c r="F5" s="27">
        <f>D5*83</f>
        <v>249</v>
      </c>
      <c r="G5" s="27">
        <f>F5*0.8</f>
        <v>199.2</v>
      </c>
      <c r="H5" s="63"/>
    </row>
    <row r="6" s="1" customFormat="1" ht="19.05" customHeight="1" spans="1:8">
      <c r="A6" s="64" t="s">
        <v>87</v>
      </c>
      <c r="B6" s="26">
        <v>43253.625</v>
      </c>
      <c r="C6" s="29" t="s">
        <v>88</v>
      </c>
      <c r="D6" s="23">
        <v>5</v>
      </c>
      <c r="E6" s="28" t="s">
        <v>89</v>
      </c>
      <c r="F6" s="27">
        <f>D6*88</f>
        <v>440</v>
      </c>
      <c r="G6" s="27">
        <f t="shared" ref="G6:G24" si="0">F6*0.8</f>
        <v>352</v>
      </c>
      <c r="H6" s="63"/>
    </row>
    <row r="7" s="1" customFormat="1" ht="15" customHeight="1" spans="1:8">
      <c r="A7" s="61"/>
      <c r="B7" s="26">
        <v>43254.7083333333</v>
      </c>
      <c r="C7" s="29" t="s">
        <v>88</v>
      </c>
      <c r="D7" s="23">
        <v>1</v>
      </c>
      <c r="E7" s="28" t="s">
        <v>90</v>
      </c>
      <c r="F7" s="27">
        <f t="shared" ref="F7:F16" si="1">D7*88</f>
        <v>88</v>
      </c>
      <c r="G7" s="27">
        <f t="shared" si="0"/>
        <v>70.4</v>
      </c>
      <c r="H7" s="63"/>
    </row>
    <row r="8" s="1" customFormat="1" ht="15" customHeight="1" spans="1:8">
      <c r="A8" s="61"/>
      <c r="B8" s="26">
        <v>43258.6666666667</v>
      </c>
      <c r="C8" s="29" t="s">
        <v>88</v>
      </c>
      <c r="D8" s="23">
        <v>5</v>
      </c>
      <c r="E8" s="28" t="s">
        <v>91</v>
      </c>
      <c r="F8" s="27">
        <f t="shared" si="1"/>
        <v>440</v>
      </c>
      <c r="G8" s="27">
        <f t="shared" si="0"/>
        <v>352</v>
      </c>
      <c r="H8" s="63"/>
    </row>
    <row r="9" s="1" customFormat="1" ht="15" customHeight="1" spans="1:8">
      <c r="A9" s="61"/>
      <c r="B9" s="26">
        <v>43260.625</v>
      </c>
      <c r="C9" s="29" t="s">
        <v>88</v>
      </c>
      <c r="D9" s="23">
        <v>7</v>
      </c>
      <c r="E9" s="28" t="s">
        <v>92</v>
      </c>
      <c r="F9" s="27">
        <f t="shared" si="1"/>
        <v>616</v>
      </c>
      <c r="G9" s="27">
        <f>F9*0.8</f>
        <v>492.8</v>
      </c>
      <c r="H9" s="63"/>
    </row>
    <row r="10" s="1" customFormat="1" ht="15" customHeight="1" spans="1:8">
      <c r="A10" s="61"/>
      <c r="B10" s="26">
        <v>43266.6666666667</v>
      </c>
      <c r="C10" s="29" t="s">
        <v>88</v>
      </c>
      <c r="D10" s="23">
        <v>7</v>
      </c>
      <c r="E10" s="28" t="s">
        <v>93</v>
      </c>
      <c r="F10" s="27">
        <f t="shared" si="1"/>
        <v>616</v>
      </c>
      <c r="G10" s="27">
        <f t="shared" si="0"/>
        <v>492.8</v>
      </c>
      <c r="H10" s="63"/>
    </row>
    <row r="11" s="1" customFormat="1" ht="15" customHeight="1" spans="1:8">
      <c r="A11" s="61"/>
      <c r="B11" s="26">
        <v>43267.625</v>
      </c>
      <c r="C11" s="29" t="s">
        <v>88</v>
      </c>
      <c r="D11" s="23">
        <v>8</v>
      </c>
      <c r="E11" s="28" t="s">
        <v>94</v>
      </c>
      <c r="F11" s="27">
        <f t="shared" si="1"/>
        <v>704</v>
      </c>
      <c r="G11" s="27">
        <f t="shared" si="0"/>
        <v>563.2</v>
      </c>
      <c r="H11" s="63"/>
    </row>
    <row r="12" s="1" customFormat="1" ht="18" customHeight="1" spans="1:11">
      <c r="A12" s="61"/>
      <c r="B12" s="26">
        <v>43272.6875</v>
      </c>
      <c r="C12" s="29" t="s">
        <v>88</v>
      </c>
      <c r="D12" s="23">
        <v>7</v>
      </c>
      <c r="E12" s="62" t="s">
        <v>95</v>
      </c>
      <c r="F12" s="27">
        <f t="shared" si="1"/>
        <v>616</v>
      </c>
      <c r="G12" s="27">
        <f t="shared" si="0"/>
        <v>492.8</v>
      </c>
      <c r="H12" s="63"/>
      <c r="I12" s="49"/>
      <c r="J12" s="49"/>
      <c r="K12" s="49"/>
    </row>
    <row r="13" s="1" customFormat="1" ht="15" customHeight="1" spans="1:11">
      <c r="A13" s="61"/>
      <c r="B13" s="26">
        <v>43279.4375</v>
      </c>
      <c r="C13" s="29" t="s">
        <v>88</v>
      </c>
      <c r="D13" s="23">
        <v>1</v>
      </c>
      <c r="E13" s="28" t="s">
        <v>96</v>
      </c>
      <c r="F13" s="27">
        <f t="shared" si="1"/>
        <v>88</v>
      </c>
      <c r="G13" s="27">
        <f t="shared" si="0"/>
        <v>70.4</v>
      </c>
      <c r="H13" s="63"/>
      <c r="I13" s="49"/>
      <c r="J13" s="49"/>
      <c r="K13" s="76"/>
    </row>
    <row r="14" s="1" customFormat="1" ht="20" customHeight="1" spans="1:11">
      <c r="A14" s="61"/>
      <c r="B14" s="26">
        <v>43279.6875</v>
      </c>
      <c r="C14" s="29" t="s">
        <v>88</v>
      </c>
      <c r="D14" s="23">
        <v>7</v>
      </c>
      <c r="E14" s="62" t="s">
        <v>97</v>
      </c>
      <c r="F14" s="27">
        <f t="shared" si="1"/>
        <v>616</v>
      </c>
      <c r="G14" s="27">
        <f t="shared" si="0"/>
        <v>492.8</v>
      </c>
      <c r="H14" s="63"/>
      <c r="I14" s="49"/>
      <c r="J14" s="49"/>
      <c r="K14" s="76"/>
    </row>
    <row r="15" s="1" customFormat="1" ht="15" customHeight="1" spans="1:11">
      <c r="A15" s="61"/>
      <c r="B15" s="26">
        <v>43281.625</v>
      </c>
      <c r="C15" s="29" t="s">
        <v>88</v>
      </c>
      <c r="D15" s="23">
        <v>6</v>
      </c>
      <c r="E15" s="28" t="s">
        <v>98</v>
      </c>
      <c r="F15" s="27">
        <f t="shared" si="1"/>
        <v>528</v>
      </c>
      <c r="G15" s="27">
        <f t="shared" si="0"/>
        <v>422.4</v>
      </c>
      <c r="H15" s="63"/>
      <c r="I15" s="49"/>
      <c r="J15" s="49"/>
      <c r="K15" s="76"/>
    </row>
    <row r="16" s="1" customFormat="1" ht="15" customHeight="1" spans="1:11">
      <c r="A16" s="61" t="s">
        <v>99</v>
      </c>
      <c r="B16" s="26">
        <v>43254.4375</v>
      </c>
      <c r="C16" s="27" t="s">
        <v>100</v>
      </c>
      <c r="D16" s="23">
        <v>4</v>
      </c>
      <c r="E16" s="62" t="s">
        <v>101</v>
      </c>
      <c r="F16" s="29">
        <f t="shared" ref="F16:F23" si="2">D16*100</f>
        <v>400</v>
      </c>
      <c r="G16" s="29">
        <f t="shared" si="0"/>
        <v>320</v>
      </c>
      <c r="H16" s="63"/>
      <c r="I16" s="49"/>
      <c r="J16" s="49"/>
      <c r="K16" s="49"/>
    </row>
    <row r="17" s="1" customFormat="1" ht="15" customHeight="1" spans="1:11">
      <c r="A17" s="61"/>
      <c r="B17" s="26">
        <v>43254.5833333333</v>
      </c>
      <c r="C17" s="29" t="s">
        <v>102</v>
      </c>
      <c r="D17" s="23">
        <v>7</v>
      </c>
      <c r="E17" s="28" t="s">
        <v>103</v>
      </c>
      <c r="F17" s="29">
        <f t="shared" si="2"/>
        <v>700</v>
      </c>
      <c r="G17" s="29">
        <f t="shared" si="0"/>
        <v>560</v>
      </c>
      <c r="H17" s="63"/>
      <c r="I17" s="49"/>
      <c r="J17" s="49"/>
      <c r="K17" s="49"/>
    </row>
    <row r="18" s="1" customFormat="1" ht="15" customHeight="1" spans="1:11">
      <c r="A18" s="61"/>
      <c r="B18" s="26">
        <v>43261.4375</v>
      </c>
      <c r="C18" s="27" t="s">
        <v>100</v>
      </c>
      <c r="D18" s="23">
        <v>7</v>
      </c>
      <c r="E18" s="28" t="s">
        <v>104</v>
      </c>
      <c r="F18" s="29">
        <f t="shared" si="2"/>
        <v>700</v>
      </c>
      <c r="G18" s="29">
        <f t="shared" si="0"/>
        <v>560</v>
      </c>
      <c r="H18" s="63"/>
      <c r="I18" s="49"/>
      <c r="J18" s="49"/>
      <c r="K18" s="49"/>
    </row>
    <row r="19" s="1" customFormat="1" ht="15" customHeight="1" spans="1:11">
      <c r="A19" s="61"/>
      <c r="B19" s="26">
        <v>43261.5833333333</v>
      </c>
      <c r="C19" s="29" t="s">
        <v>102</v>
      </c>
      <c r="D19" s="23">
        <v>7</v>
      </c>
      <c r="E19" s="28" t="s">
        <v>105</v>
      </c>
      <c r="F19" s="29">
        <f t="shared" si="2"/>
        <v>700</v>
      </c>
      <c r="G19" s="29">
        <f t="shared" si="0"/>
        <v>560</v>
      </c>
      <c r="H19" s="63"/>
      <c r="I19" s="49"/>
      <c r="J19" s="49"/>
      <c r="K19" s="49"/>
    </row>
    <row r="20" s="1" customFormat="1" ht="15" customHeight="1" spans="1:8">
      <c r="A20" s="61"/>
      <c r="B20" s="26">
        <v>43268.4375</v>
      </c>
      <c r="C20" s="27" t="s">
        <v>100</v>
      </c>
      <c r="D20" s="23">
        <v>5</v>
      </c>
      <c r="E20" s="28" t="s">
        <v>106</v>
      </c>
      <c r="F20" s="29">
        <f t="shared" si="2"/>
        <v>500</v>
      </c>
      <c r="G20" s="29">
        <f t="shared" si="0"/>
        <v>400</v>
      </c>
      <c r="H20" s="63"/>
    </row>
    <row r="21" s="1" customFormat="1" ht="15" customHeight="1" spans="1:8">
      <c r="A21" s="61"/>
      <c r="B21" s="26">
        <v>43268.5833333333</v>
      </c>
      <c r="C21" s="29" t="s">
        <v>102</v>
      </c>
      <c r="D21" s="23">
        <v>4</v>
      </c>
      <c r="E21" s="28" t="s">
        <v>107</v>
      </c>
      <c r="F21" s="29">
        <f t="shared" si="2"/>
        <v>400</v>
      </c>
      <c r="G21" s="29">
        <f t="shared" si="0"/>
        <v>320</v>
      </c>
      <c r="H21" s="63"/>
    </row>
    <row r="22" s="1" customFormat="1" ht="15" customHeight="1" spans="1:8">
      <c r="A22" s="61"/>
      <c r="B22" s="26">
        <v>43275.4375</v>
      </c>
      <c r="C22" s="27" t="s">
        <v>100</v>
      </c>
      <c r="D22" s="23">
        <v>5</v>
      </c>
      <c r="E22" s="62" t="s">
        <v>108</v>
      </c>
      <c r="F22" s="29">
        <f t="shared" si="2"/>
        <v>500</v>
      </c>
      <c r="G22" s="29">
        <f t="shared" si="0"/>
        <v>400</v>
      </c>
      <c r="H22" s="63"/>
    </row>
    <row r="23" s="1" customFormat="1" ht="17.25" spans="1:8">
      <c r="A23" s="65" t="s">
        <v>77</v>
      </c>
      <c r="B23" s="66"/>
      <c r="C23" s="66"/>
      <c r="D23" s="57">
        <f>SUM(D3:D22)</f>
        <v>104</v>
      </c>
      <c r="E23" s="67"/>
      <c r="F23" s="68">
        <f>SUM(F3:F22)</f>
        <v>9565</v>
      </c>
      <c r="G23" s="68">
        <f>SUM(G3:G22)</f>
        <v>7652</v>
      </c>
      <c r="H23" s="69"/>
    </row>
    <row r="24" s="2" customFormat="1" ht="21" customHeight="1" spans="5:7">
      <c r="E24" s="70"/>
      <c r="F24" s="71"/>
      <c r="G24" s="71"/>
    </row>
    <row r="25" s="2" customFormat="1" ht="16.5" spans="5:7">
      <c r="E25" s="72"/>
      <c r="F25" s="73"/>
      <c r="G25" s="73"/>
    </row>
    <row r="26" ht="16.5" spans="5:8">
      <c r="E26" s="74"/>
      <c r="F26" s="75"/>
      <c r="G26" s="75"/>
      <c r="H26" s="47"/>
    </row>
    <row r="27" ht="16.5" spans="5:8">
      <c r="E27" s="74"/>
      <c r="F27" s="46"/>
      <c r="G27" s="46"/>
      <c r="H27" s="47"/>
    </row>
    <row r="28" ht="16.5" spans="5:8">
      <c r="E28" s="74"/>
      <c r="F28" s="48"/>
      <c r="G28" s="48"/>
      <c r="H28" s="47"/>
    </row>
    <row r="29" ht="16.5" spans="5:8">
      <c r="E29" s="74"/>
      <c r="H29" s="49"/>
    </row>
    <row r="30" ht="16.5" spans="5:8">
      <c r="E30" s="74"/>
      <c r="H30" s="47"/>
    </row>
    <row r="31" ht="16.5" spans="8:8">
      <c r="H31" s="47"/>
    </row>
    <row r="32" ht="16.5" spans="8:8">
      <c r="H32" s="47"/>
    </row>
    <row r="33" ht="16.5" spans="8:8">
      <c r="H33" s="47"/>
    </row>
    <row r="34" ht="16.5" spans="8:8">
      <c r="H34" s="47"/>
    </row>
    <row r="35" ht="18" spans="8:8">
      <c r="H35" s="50"/>
    </row>
    <row r="36" spans="8:8">
      <c r="H36" s="51"/>
    </row>
  </sheetData>
  <autoFilter ref="A2:H24">
    <extLst/>
  </autoFilter>
  <mergeCells count="5">
    <mergeCell ref="A1:H1"/>
    <mergeCell ref="A23:C23"/>
    <mergeCell ref="A3:A5"/>
    <mergeCell ref="A6:A15"/>
    <mergeCell ref="A16:A22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abSelected="1" workbookViewId="0">
      <selection activeCell="F17" sqref="F17"/>
    </sheetView>
  </sheetViews>
  <sheetFormatPr defaultColWidth="9" defaultRowHeight="13.5"/>
  <cols>
    <col min="1" max="1" width="13.875" customWidth="1"/>
    <col min="2" max="2" width="16" customWidth="1"/>
    <col min="3" max="3" width="21.125" customWidth="1"/>
    <col min="4" max="4" width="5.4" customWidth="1"/>
    <col min="5" max="5" width="60" style="3" customWidth="1"/>
    <col min="6" max="6" width="7.25" style="4" customWidth="1"/>
    <col min="7" max="7" width="6.46666666666667" style="5" customWidth="1"/>
    <col min="8" max="8" width="11" customWidth="1"/>
    <col min="9" max="9" width="12.75" customWidth="1"/>
    <col min="11" max="11" width="9.375" customWidth="1"/>
  </cols>
  <sheetData>
    <row r="1" s="1" customFormat="1" ht="24" customHeight="1" spans="1:8">
      <c r="A1" s="6" t="s">
        <v>109</v>
      </c>
      <c r="B1" s="7"/>
      <c r="C1" s="7"/>
      <c r="D1" s="7"/>
      <c r="E1" s="7"/>
      <c r="F1" s="7"/>
      <c r="G1" s="8"/>
      <c r="H1" s="7"/>
    </row>
    <row r="2" s="1" customFormat="1" ht="48" customHeight="1" spans="1:8">
      <c r="A2" s="9" t="s">
        <v>79</v>
      </c>
      <c r="B2" s="10" t="s">
        <v>1</v>
      </c>
      <c r="C2" s="10" t="s">
        <v>2</v>
      </c>
      <c r="D2" s="11" t="s">
        <v>3</v>
      </c>
      <c r="E2" s="11" t="s">
        <v>4</v>
      </c>
      <c r="F2" s="11" t="s">
        <v>80</v>
      </c>
      <c r="G2" s="12" t="s">
        <v>110</v>
      </c>
      <c r="H2" s="13" t="s">
        <v>6</v>
      </c>
    </row>
    <row r="3" s="1" customFormat="1" ht="19" customHeight="1" spans="1:8">
      <c r="A3" s="14" t="s">
        <v>111</v>
      </c>
      <c r="B3" s="15">
        <v>43254.3541666667</v>
      </c>
      <c r="C3" s="16" t="s">
        <v>112</v>
      </c>
      <c r="D3" s="17">
        <v>5</v>
      </c>
      <c r="E3" s="18" t="s">
        <v>113</v>
      </c>
      <c r="F3" s="16">
        <f>D3*100</f>
        <v>500</v>
      </c>
      <c r="G3" s="19">
        <f>F3*0.8</f>
        <v>400</v>
      </c>
      <c r="H3" s="20"/>
    </row>
    <row r="4" s="1" customFormat="1" ht="16.5" spans="1:9">
      <c r="A4" s="21"/>
      <c r="B4" s="22">
        <v>43261.3541666667</v>
      </c>
      <c r="C4" s="23" t="s">
        <v>112</v>
      </c>
      <c r="D4" s="23">
        <v>4</v>
      </c>
      <c r="E4" s="24" t="s">
        <v>114</v>
      </c>
      <c r="F4" s="23">
        <f>D4*100</f>
        <v>400</v>
      </c>
      <c r="G4" s="23">
        <f>F4*0.8</f>
        <v>320</v>
      </c>
      <c r="H4" s="25"/>
      <c r="I4" s="52"/>
    </row>
    <row r="5" s="2" customFormat="1" ht="21" customHeight="1" spans="1:8">
      <c r="A5" s="21"/>
      <c r="B5" s="26">
        <v>43268.3541666667</v>
      </c>
      <c r="C5" s="27" t="s">
        <v>112</v>
      </c>
      <c r="D5" s="23">
        <v>5</v>
      </c>
      <c r="E5" s="28" t="s">
        <v>113</v>
      </c>
      <c r="F5" s="29">
        <f>D5*100</f>
        <v>500</v>
      </c>
      <c r="G5" s="30">
        <f>F5*0.8</f>
        <v>400</v>
      </c>
      <c r="H5" s="31"/>
    </row>
    <row r="6" s="2" customFormat="1" ht="18" spans="1:8">
      <c r="A6" s="32"/>
      <c r="B6" s="33">
        <v>43275.3541666667</v>
      </c>
      <c r="C6" s="34" t="s">
        <v>112</v>
      </c>
      <c r="D6" s="35">
        <v>7</v>
      </c>
      <c r="E6" s="36" t="s">
        <v>115</v>
      </c>
      <c r="F6" s="37">
        <f>D6*100</f>
        <v>700</v>
      </c>
      <c r="G6" s="38">
        <f>F6*0.8</f>
        <v>560</v>
      </c>
      <c r="H6" s="39"/>
    </row>
    <row r="7" customFormat="1" ht="17.25" spans="1:8">
      <c r="A7" s="40" t="s">
        <v>77</v>
      </c>
      <c r="B7" s="41"/>
      <c r="C7" s="41"/>
      <c r="D7" s="42">
        <f>SUM(D3:D6)</f>
        <v>21</v>
      </c>
      <c r="E7" s="43"/>
      <c r="F7" s="42">
        <f>SUM(F3:F6)</f>
        <v>2100</v>
      </c>
      <c r="G7" s="42">
        <f>SUM(G3:G6)</f>
        <v>1680</v>
      </c>
      <c r="H7" s="44"/>
    </row>
    <row r="8" customFormat="1" ht="16.5" spans="5:8">
      <c r="E8" s="45"/>
      <c r="F8" s="46"/>
      <c r="G8" s="5"/>
      <c r="H8" s="47"/>
    </row>
    <row r="9" customFormat="1" ht="16.5" spans="5:8">
      <c r="E9" s="45"/>
      <c r="F9" s="48"/>
      <c r="G9" s="5"/>
      <c r="H9" s="47"/>
    </row>
    <row r="10" customFormat="1" ht="17.25" spans="5:9">
      <c r="E10" s="45"/>
      <c r="F10" s="4"/>
      <c r="G10" s="5"/>
      <c r="H10" s="49"/>
      <c r="I10" s="53"/>
    </row>
    <row r="11" customFormat="1" ht="16.5" spans="5:8">
      <c r="E11" s="45"/>
      <c r="F11" s="4"/>
      <c r="G11" s="5"/>
      <c r="H11" s="47"/>
    </row>
    <row r="12" customFormat="1" ht="16.5" spans="5:8">
      <c r="E12" s="3"/>
      <c r="F12" s="4"/>
      <c r="G12" s="5"/>
      <c r="H12" s="47"/>
    </row>
    <row r="13" customFormat="1" ht="16.5" spans="5:8">
      <c r="E13" s="3"/>
      <c r="F13" s="4"/>
      <c r="G13" s="5"/>
      <c r="H13" s="47"/>
    </row>
    <row r="14" customFormat="1" ht="16.5" spans="5:8">
      <c r="E14" s="3"/>
      <c r="F14" s="4"/>
      <c r="G14" s="5"/>
      <c r="H14" s="47"/>
    </row>
    <row r="15" customFormat="1" ht="16.5" spans="5:8">
      <c r="E15" s="3"/>
      <c r="F15" s="4"/>
      <c r="G15" s="5"/>
      <c r="H15" s="47"/>
    </row>
    <row r="16" customFormat="1" ht="18" spans="5:8">
      <c r="E16" s="3"/>
      <c r="F16" s="4"/>
      <c r="G16" s="5"/>
      <c r="H16" s="50"/>
    </row>
    <row r="17" customFormat="1" spans="5:8">
      <c r="E17" s="3"/>
      <c r="F17" s="4"/>
      <c r="G17" s="5"/>
      <c r="H17" s="51"/>
    </row>
    <row r="24" ht="16.5" spans="1:3">
      <c r="A24" s="1"/>
      <c r="B24" s="1"/>
      <c r="C24" s="1"/>
    </row>
  </sheetData>
  <mergeCells count="3">
    <mergeCell ref="A1:H1"/>
    <mergeCell ref="A7:C7"/>
    <mergeCell ref="A3:A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大热俱乐部</vt:lpstr>
      <vt:lpstr>AKcross训练营（28）</vt:lpstr>
      <vt:lpstr>FIT训练营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Yalu</cp:lastModifiedBy>
  <dcterms:created xsi:type="dcterms:W3CDTF">2017-09-30T05:56:00Z</dcterms:created>
  <dcterms:modified xsi:type="dcterms:W3CDTF">2018-07-30T04:15:13Z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