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大热俱乐部" sheetId="11" r:id="rId1"/>
    <sheet name="AKcross训练营（28）" sheetId="7" r:id="rId2"/>
  </sheets>
  <definedNames>
    <definedName name="_xlnm._FilterDatabase" localSheetId="0" hidden="1">大热俱乐部!$A$1:$O$65</definedName>
    <definedName name="_xlnm._FilterDatabase" localSheetId="1" hidden="1">'AKcross训练营（28）'!$A$1:$G$25</definedName>
  </definedNames>
  <calcPr calcId="144525" concurrentCalc="0"/>
</workbook>
</file>

<file path=xl/sharedStrings.xml><?xml version="1.0" encoding="utf-8"?>
<sst xmlns="http://schemas.openxmlformats.org/spreadsheetml/2006/main" count="137">
  <si>
    <t>教练姓名</t>
  </si>
  <si>
    <t>课程名称</t>
  </si>
  <si>
    <t>时间</t>
  </si>
  <si>
    <t>班级名称</t>
  </si>
  <si>
    <t>上课人数</t>
  </si>
  <si>
    <t>其中赠课人数</t>
  </si>
  <si>
    <t>上课学员</t>
  </si>
  <si>
    <t>教练课时费（新系统）</t>
  </si>
  <si>
    <t>教练课时费</t>
  </si>
  <si>
    <t>备注</t>
  </si>
  <si>
    <t>林泽铭</t>
  </si>
  <si>
    <t>龙岗民警子女篮球训练课程</t>
  </si>
  <si>
    <t>龙岗训练营低年级课程</t>
  </si>
  <si>
    <t>王瑞翔,颜若宸,王浩丁,陈予喆,王孝煊,杨涵,骆九宇,</t>
  </si>
  <si>
    <t>王瑞翔,颜若宸,王浩丁,陈予喆,王孝煊</t>
  </si>
  <si>
    <t>王瑞翔,王浩丁,王孝煊,杨涵,关楠萧</t>
  </si>
  <si>
    <t>张嘉涵</t>
  </si>
  <si>
    <t>龙岗训练营高年级班</t>
  </si>
  <si>
    <t>苏祖威,邵冠霖,</t>
  </si>
  <si>
    <r>
      <rPr>
        <b/>
        <sz val="11"/>
        <rFont val="微软雅黑"/>
        <charset val="134"/>
      </rPr>
      <t>刘浩宏</t>
    </r>
    <r>
      <rPr>
        <sz val="11"/>
        <rFont val="微软雅黑"/>
        <charset val="134"/>
      </rPr>
      <t>,蔡佳烨,郭懋增,曾子航,苏祖威,邵冠霖,袁帅,李鸣轩,杨耀斌,</t>
    </r>
  </si>
  <si>
    <t>蔡佳烨,郭懋增,曾子航,苏祖威,邵冠霖,袁帅,李鸣轩,杨耀斌,刘永锋,</t>
  </si>
  <si>
    <t>黄万瑞</t>
  </si>
  <si>
    <t>大热常规班</t>
  </si>
  <si>
    <t>周五北头低年级班</t>
  </si>
  <si>
    <r>
      <rPr>
        <sz val="11"/>
        <rFont val="微软雅黑"/>
        <charset val="134"/>
      </rPr>
      <t>吴昭睿,覃诗翔</t>
    </r>
    <r>
      <rPr>
        <b/>
        <sz val="11"/>
        <rFont val="微软雅黑"/>
        <charset val="134"/>
      </rPr>
      <t>,柯艾锐</t>
    </r>
    <r>
      <rPr>
        <sz val="11"/>
        <rFont val="微软雅黑"/>
        <charset val="134"/>
      </rPr>
      <t>,吴贻然,陈智斌,欧阳宇航,毕宸君,张哲栋,饶鹏轩,关乐耀</t>
    </r>
  </si>
  <si>
    <r>
      <rPr>
        <b/>
        <sz val="11"/>
        <rFont val="微软雅黑"/>
        <charset val="134"/>
      </rPr>
      <t>柯艾锐</t>
    </r>
    <r>
      <rPr>
        <sz val="11"/>
        <rFont val="微软雅黑"/>
        <charset val="134"/>
      </rPr>
      <t>,覃诗翔,张益凯,饶鹏轩,关乐耀,陈智斌,吴贻然,李闻韬,张哲栋,谢睿轩,毕宸君,欧阳宇航,</t>
    </r>
    <r>
      <rPr>
        <b/>
        <sz val="11"/>
        <rFont val="微软雅黑"/>
        <charset val="134"/>
      </rPr>
      <t>张笑宇</t>
    </r>
    <r>
      <rPr>
        <sz val="11"/>
        <rFont val="微软雅黑"/>
        <charset val="134"/>
      </rPr>
      <t>,</t>
    </r>
  </si>
  <si>
    <t>周六鼎太低年级</t>
  </si>
  <si>
    <t>高杨钊,李兆堂,</t>
  </si>
  <si>
    <t>室内幼儿班</t>
  </si>
  <si>
    <r>
      <rPr>
        <sz val="11"/>
        <rFont val="微软雅黑"/>
        <charset val="134"/>
      </rPr>
      <t>黄子骞,</t>
    </r>
    <r>
      <rPr>
        <b/>
        <sz val="11"/>
        <rFont val="微软雅黑"/>
        <charset val="134"/>
      </rPr>
      <t>欧阳舒轩</t>
    </r>
    <r>
      <rPr>
        <sz val="11"/>
        <rFont val="微软雅黑"/>
        <charset val="134"/>
      </rPr>
      <t>,徐乐天,杨璨南</t>
    </r>
  </si>
  <si>
    <t>北头周六五点综合班</t>
  </si>
  <si>
    <t>凌奕（补录）</t>
  </si>
  <si>
    <t>王国宇,万博宇,王炫程,刘家琦,薛若鸿,严振轩,郭皓晗,张轩铭,</t>
  </si>
  <si>
    <t>北头周日八点初中提高班</t>
  </si>
  <si>
    <t>石井泽,叶子枫</t>
  </si>
  <si>
    <t>北头周日十点低年级综合班</t>
  </si>
  <si>
    <t>郭浩麟,郭栩源,张益畅,郑新浩,郭子阅,方泓锴,</t>
  </si>
  <si>
    <r>
      <rPr>
        <sz val="11"/>
        <rFont val="微软雅黑"/>
        <charset val="134"/>
      </rPr>
      <t>覃诗翔,饶鹏轩,陈智斌,吴贻然,袁梓钦,张哲栋,欧阳宇航，</t>
    </r>
    <r>
      <rPr>
        <b/>
        <sz val="11"/>
        <rFont val="微软雅黑"/>
        <charset val="134"/>
      </rPr>
      <t>张笑宇</t>
    </r>
  </si>
  <si>
    <t>张皓然,杜沛霖,欧阳舒轩,张派,张驰,</t>
  </si>
  <si>
    <t>张轩铭,柏泓庚,郭皓晗,万博宇</t>
  </si>
  <si>
    <t>张笑宇,王昱泽,欧阳宇航</t>
  </si>
  <si>
    <t>张哲栋,毕宸君,张笑宇,王昱泽,欧阳宇航</t>
  </si>
  <si>
    <t>黄子骞,杜沛霖,欧阳舒轩,</t>
  </si>
  <si>
    <t>庄贵钦</t>
  </si>
  <si>
    <t>鼎太女子班</t>
  </si>
  <si>
    <r>
      <rPr>
        <b/>
        <sz val="11"/>
        <rFont val="微软雅黑"/>
        <charset val="134"/>
      </rPr>
      <t>胡宇菲</t>
    </r>
    <r>
      <rPr>
        <sz val="11"/>
        <rFont val="微软雅黑"/>
        <charset val="134"/>
      </rPr>
      <t>,侯朝歌,辛禹霏,张诗婷</t>
    </r>
  </si>
  <si>
    <t>钟声</t>
  </si>
  <si>
    <t>周六北头前海五年级</t>
  </si>
  <si>
    <r>
      <rPr>
        <sz val="11"/>
        <rFont val="微软雅黑"/>
        <charset val="134"/>
      </rPr>
      <t>林弋骁</t>
    </r>
    <r>
      <rPr>
        <b/>
        <sz val="11"/>
        <rFont val="微软雅黑"/>
        <charset val="134"/>
      </rPr>
      <t>,洪新铠</t>
    </r>
    <r>
      <rPr>
        <sz val="11"/>
        <rFont val="微软雅黑"/>
        <charset val="134"/>
      </rPr>
      <t>,谭晟中,谭天笑,王珑桥,柏成恩</t>
    </r>
    <r>
      <rPr>
        <b/>
        <sz val="11"/>
        <rFont val="微软雅黑"/>
        <charset val="134"/>
      </rPr>
      <t>,李祖帆</t>
    </r>
    <r>
      <rPr>
        <sz val="11"/>
        <rFont val="微软雅黑"/>
        <charset val="134"/>
      </rPr>
      <t>,刘庭彦,陈宛杭,钟欣志,</t>
    </r>
  </si>
  <si>
    <t>周六北头晚初中班</t>
  </si>
  <si>
    <t>周学谦,马明道,薛子豪</t>
  </si>
  <si>
    <t>林弋骁,谭晟中,刘庭彦,钟欣志,</t>
  </si>
  <si>
    <t>刘俊霖,江晨,冯镇壕,马明道,薛子豪</t>
  </si>
  <si>
    <t>刘俊霖,江晨,马明道,谭正中,薛子豪,</t>
  </si>
  <si>
    <t>董硕同</t>
  </si>
  <si>
    <t>大热一对二私教班（室内场）（单价：180）</t>
  </si>
  <si>
    <t>一对一</t>
  </si>
  <si>
    <t>刘书含</t>
  </si>
  <si>
    <t>补12月一节,未付课时费93</t>
  </si>
  <si>
    <t>私教一对二（初中）</t>
  </si>
  <si>
    <t>何雨辰,何明鸿,</t>
  </si>
  <si>
    <t>刘书含,魏子健,</t>
  </si>
  <si>
    <t>室内周日低年级班</t>
  </si>
  <si>
    <t>程翰哲, 戴溪亭,张圣泽,雷卓凡</t>
  </si>
  <si>
    <t>_</t>
  </si>
  <si>
    <t>周日北头高年级初中基础</t>
  </si>
  <si>
    <t>朱星懿,冼峻鞍,王廖聪,刘炜文,康正浩,牛子儒,张晨儒,</t>
  </si>
  <si>
    <t>周六北头中高年级班</t>
  </si>
  <si>
    <r>
      <rPr>
        <sz val="11"/>
        <rFont val="微软雅黑"/>
        <charset val="134"/>
      </rPr>
      <t>邱智鸿,李昊晟,熊天华,</t>
    </r>
    <r>
      <rPr>
        <b/>
        <sz val="11"/>
        <rFont val="微软雅黑"/>
        <charset val="134"/>
      </rPr>
      <t>刘政翰</t>
    </r>
    <r>
      <rPr>
        <sz val="11"/>
        <rFont val="微软雅黑"/>
        <charset val="134"/>
      </rPr>
      <t>,林子骞,杨熙,</t>
    </r>
  </si>
  <si>
    <t>程翰哲, 戴溪亭,张圣泽,雷卓凡,</t>
  </si>
  <si>
    <t>北头周日八点高年级初中班</t>
  </si>
  <si>
    <t>范烨,阮烨才,李俊晔,花梓鹏,陈嘉航</t>
  </si>
  <si>
    <t>郑子轩,邱智鸿,林子骞,杨熙,</t>
  </si>
  <si>
    <t>陈江函,阮烨才</t>
  </si>
  <si>
    <t>朱星懿,牛子儒,康正浩,刘炜文,张晨儒,</t>
  </si>
  <si>
    <r>
      <rPr>
        <sz val="11"/>
        <rFont val="微软雅黑"/>
        <charset val="134"/>
      </rPr>
      <t>熊天华</t>
    </r>
    <r>
      <rPr>
        <b/>
        <sz val="11"/>
        <rFont val="微软雅黑"/>
        <charset val="134"/>
      </rPr>
      <t>,谢佳希</t>
    </r>
    <r>
      <rPr>
        <sz val="11"/>
        <rFont val="微软雅黑"/>
        <charset val="134"/>
      </rPr>
      <t>,李烨</t>
    </r>
  </si>
  <si>
    <t>卢宇璠,郭雨锜</t>
  </si>
  <si>
    <t>谢佳希,熊天华,辛禹霏,侯朝歌</t>
  </si>
  <si>
    <t>崔展豪,,张晨儒,卢宇璠,郭雨锜</t>
  </si>
  <si>
    <r>
      <rPr>
        <sz val="11"/>
        <rFont val="微软雅黑"/>
        <charset val="134"/>
      </rPr>
      <t>张晨儒，</t>
    </r>
    <r>
      <rPr>
        <b/>
        <sz val="11"/>
        <rFont val="微软雅黑"/>
        <charset val="134"/>
      </rPr>
      <t>刘政翰</t>
    </r>
    <r>
      <rPr>
        <sz val="11"/>
        <rFont val="微软雅黑"/>
        <charset val="134"/>
      </rPr>
      <t>,熊天华,卢宇璠,郭雨锜</t>
    </r>
  </si>
  <si>
    <t>谢佳希,熊天华,卢宇璠,</t>
  </si>
  <si>
    <t>杨熙,郑子轩,何思源,刘政翰,林子骞,郭雨锜</t>
  </si>
  <si>
    <t>刘政翰,刘炜文,郭雨锜</t>
  </si>
  <si>
    <t>卢宇璠,刘政翰,钱宥丞</t>
  </si>
  <si>
    <r>
      <rPr>
        <sz val="11"/>
        <rFont val="微软雅黑"/>
        <charset val="134"/>
      </rPr>
      <t>刘炜文,</t>
    </r>
    <r>
      <rPr>
        <strike/>
        <sz val="11"/>
        <rFont val="微软雅黑"/>
        <charset val="134"/>
      </rPr>
      <t>侯朝歌</t>
    </r>
    <r>
      <rPr>
        <sz val="11"/>
        <rFont val="微软雅黑"/>
        <charset val="134"/>
      </rPr>
      <t>,郭雨锜</t>
    </r>
  </si>
  <si>
    <t>侯朝歌已超课一节，课时费已付</t>
  </si>
  <si>
    <t>安凯翔</t>
  </si>
  <si>
    <t>丽山文体公园高年级班</t>
  </si>
  <si>
    <r>
      <rPr>
        <b/>
        <sz val="11"/>
        <rFont val="微软雅黑"/>
        <charset val="134"/>
      </rPr>
      <t>许凯瑞</t>
    </r>
    <r>
      <rPr>
        <sz val="11"/>
        <rFont val="微软雅黑"/>
        <charset val="134"/>
      </rPr>
      <t>（补录）</t>
    </r>
  </si>
  <si>
    <r>
      <rPr>
        <sz val="11"/>
        <rFont val="微软雅黑"/>
        <charset val="134"/>
      </rPr>
      <t>周宇乐,</t>
    </r>
    <r>
      <rPr>
        <b/>
        <sz val="11"/>
        <rFont val="微软雅黑"/>
        <charset val="134"/>
      </rPr>
      <t>周劲希</t>
    </r>
    <r>
      <rPr>
        <sz val="11"/>
        <rFont val="微软雅黑"/>
        <charset val="134"/>
      </rPr>
      <t>,刘子豪</t>
    </r>
  </si>
  <si>
    <t>余鲁文,许凯瑞（补录）</t>
  </si>
  <si>
    <t>周宇乐,刘子豪,</t>
  </si>
  <si>
    <t>周六北头进阶班</t>
  </si>
  <si>
    <r>
      <rPr>
        <sz val="11"/>
        <rFont val="微软雅黑"/>
        <charset val="134"/>
      </rPr>
      <t>黄嘉荣,曾跃阳,文经纬,赖德瑞,刘秉松,罗翔宇,</t>
    </r>
    <r>
      <rPr>
        <b/>
        <sz val="11"/>
        <rFont val="微软雅黑"/>
        <charset val="134"/>
      </rPr>
      <t>周尹木</t>
    </r>
    <r>
      <rPr>
        <sz val="11"/>
        <rFont val="微软雅黑"/>
        <charset val="134"/>
      </rPr>
      <t>,</t>
    </r>
  </si>
  <si>
    <t>周宇乐,郑德源</t>
  </si>
  <si>
    <t>余鲁文（补录）</t>
  </si>
  <si>
    <t>周宇乐,刘子豪,周劲希,许凯瑞</t>
  </si>
  <si>
    <r>
      <rPr>
        <sz val="11"/>
        <rFont val="微软雅黑"/>
        <charset val="134"/>
      </rPr>
      <t>许凯瑞,</t>
    </r>
    <r>
      <rPr>
        <b/>
        <sz val="11"/>
        <rFont val="微软雅黑"/>
        <charset val="134"/>
      </rPr>
      <t>刘昊</t>
    </r>
    <r>
      <rPr>
        <sz val="11"/>
        <rFont val="微软雅黑"/>
        <charset val="134"/>
      </rPr>
      <t>,周劲希,</t>
    </r>
    <r>
      <rPr>
        <b/>
        <sz val="11"/>
        <rFont val="微软雅黑"/>
        <charset val="134"/>
      </rPr>
      <t>林城佑</t>
    </r>
  </si>
  <si>
    <r>
      <rPr>
        <sz val="11"/>
        <rFont val="微软雅黑"/>
        <charset val="134"/>
      </rPr>
      <t>蒙致远,黄嘉荣,</t>
    </r>
    <r>
      <rPr>
        <b/>
        <sz val="11"/>
        <rFont val="微软雅黑"/>
        <charset val="134"/>
      </rPr>
      <t>周尹木</t>
    </r>
  </si>
  <si>
    <t>刘昊,周劲希,林城佑</t>
  </si>
  <si>
    <t>卢皓文,黄之麓,刘秉松,赖德瑞,曾跃阳</t>
  </si>
  <si>
    <t>周宇乐,林城佑,许凯瑞,</t>
  </si>
  <si>
    <r>
      <rPr>
        <sz val="11"/>
        <rFont val="微软雅黑"/>
        <charset val="134"/>
      </rPr>
      <t>薛子豪、冯镇壕，强亦宸，</t>
    </r>
    <r>
      <rPr>
        <b/>
        <sz val="11"/>
        <rFont val="微软雅黑"/>
        <charset val="134"/>
      </rPr>
      <t>柯艾锐</t>
    </r>
    <r>
      <rPr>
        <sz val="11"/>
        <rFont val="微软雅黑"/>
        <charset val="134"/>
      </rPr>
      <t>，柯艾锐</t>
    </r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</si>
  <si>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</si>
  <si>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2018年1月结算单</t>
    </r>
  </si>
  <si>
    <t>南外文华快艇队（83/节）</t>
  </si>
  <si>
    <t>南外周三五班
课时</t>
  </si>
  <si>
    <r>
      <rPr>
        <sz val="11"/>
        <color rgb="FFFF0000"/>
        <rFont val="微软雅黑"/>
        <charset val="134"/>
      </rPr>
      <t>谢俊棋</t>
    </r>
    <r>
      <rPr>
        <sz val="11"/>
        <color theme="1"/>
        <rFont val="微软雅黑"/>
        <charset val="134"/>
      </rPr>
      <t>，潘思达，陈米洛，陈逸昕，李李喆</t>
    </r>
  </si>
  <si>
    <t xml:space="preserve"> 2018-01-05 17:26</t>
  </si>
  <si>
    <t>南外周三五班</t>
  </si>
  <si>
    <r>
      <rPr>
        <sz val="11"/>
        <color theme="1"/>
        <rFont val="微软雅黑"/>
        <charset val="134"/>
      </rPr>
      <t>陈米洛，</t>
    </r>
    <r>
      <rPr>
        <b/>
        <sz val="11"/>
        <color theme="1"/>
        <rFont val="微软雅黑"/>
        <charset val="134"/>
      </rPr>
      <t>林城佑</t>
    </r>
    <r>
      <rPr>
        <sz val="11"/>
        <color theme="1"/>
        <rFont val="微软雅黑"/>
        <charset val="134"/>
      </rPr>
      <t>，蔡硕勋，周润锋，陈仕杰，陈逸昕，李李喆，游逸朗，田家福，潘思达</t>
    </r>
  </si>
  <si>
    <r>
      <rPr>
        <b/>
        <sz val="11"/>
        <color theme="1"/>
        <rFont val="微软雅黑"/>
        <charset val="134"/>
      </rPr>
      <t>林城佑</t>
    </r>
    <r>
      <rPr>
        <sz val="11"/>
        <color theme="1"/>
        <rFont val="微软雅黑"/>
        <charset val="134"/>
      </rPr>
      <t>，蔡硕勋，周润锋，陈仕杰，田家福，潘思达</t>
    </r>
  </si>
  <si>
    <r>
      <rPr>
        <sz val="11"/>
        <color rgb="FFFF0000"/>
        <rFont val="微软雅黑"/>
        <charset val="134"/>
      </rPr>
      <t>谢俊棋</t>
    </r>
    <r>
      <rPr>
        <sz val="11"/>
        <color theme="1"/>
        <rFont val="微软雅黑"/>
        <charset val="134"/>
      </rPr>
      <t>，潘思达，刘羽，</t>
    </r>
    <r>
      <rPr>
        <sz val="11"/>
        <color rgb="FFFF0000"/>
        <rFont val="微软雅黑"/>
        <charset val="134"/>
      </rPr>
      <t>游逸朗</t>
    </r>
    <r>
      <rPr>
        <sz val="11"/>
        <color theme="1"/>
        <rFont val="微软雅黑"/>
        <charset val="134"/>
      </rPr>
      <t>，李李喆</t>
    </r>
  </si>
  <si>
    <r>
      <rPr>
        <sz val="11"/>
        <color theme="1"/>
        <rFont val="微软雅黑"/>
        <charset val="134"/>
      </rPr>
      <t>潘思达，</t>
    </r>
    <r>
      <rPr>
        <sz val="11"/>
        <color rgb="FFFF0000"/>
        <rFont val="微软雅黑"/>
        <charset val="134"/>
      </rPr>
      <t>林城佑</t>
    </r>
    <r>
      <rPr>
        <sz val="11"/>
        <color theme="1"/>
        <rFont val="微软雅黑"/>
        <charset val="134"/>
      </rPr>
      <t>，蔡硕勋，周润锋，田家福，</t>
    </r>
    <r>
      <rPr>
        <sz val="11"/>
        <color rgb="FFFF0000"/>
        <rFont val="微软雅黑"/>
        <charset val="134"/>
      </rPr>
      <t>李李喆</t>
    </r>
  </si>
  <si>
    <t>谢俊棋，谢俊棋，谢俊棋</t>
  </si>
  <si>
    <t>补12月未结算的3节</t>
  </si>
  <si>
    <t>塘朗追梦队（88/节）</t>
  </si>
  <si>
    <t>塘朗追梦队</t>
  </si>
  <si>
    <r>
      <rPr>
        <sz val="11"/>
        <color theme="1"/>
        <rFont val="微软雅黑"/>
        <charset val="134"/>
      </rPr>
      <t>吴浩睿，</t>
    </r>
    <r>
      <rPr>
        <b/>
        <sz val="11"/>
        <color theme="1"/>
        <rFont val="微软雅黑"/>
        <charset val="134"/>
      </rPr>
      <t>朱民皓</t>
    </r>
    <r>
      <rPr>
        <sz val="11"/>
        <color theme="1"/>
        <rFont val="微软雅黑"/>
        <charset val="134"/>
      </rPr>
      <t>，</t>
    </r>
    <r>
      <rPr>
        <strike/>
        <sz val="11"/>
        <color theme="1"/>
        <rFont val="微软雅黑"/>
        <charset val="134"/>
      </rPr>
      <t>彭鼎盛</t>
    </r>
    <r>
      <rPr>
        <sz val="11"/>
        <color theme="1"/>
        <rFont val="微软雅黑"/>
        <charset val="134"/>
      </rPr>
      <t>，李炬豪，何锦宸，杜宇轩，张梓峰</t>
    </r>
  </si>
  <si>
    <t>彭鼎盛，郑明宇，李炬豪，何锦宸，杜宇轩，瞿士杰，张梓峰</t>
  </si>
  <si>
    <t>吴浩睿，彭鼎盛，郑明宇，李炬豪，何锦宸，瞿士杰，张梓峰</t>
  </si>
  <si>
    <r>
      <rPr>
        <sz val="11"/>
        <color theme="6" tint="-0.499984740745262"/>
        <rFont val="微软雅黑"/>
        <charset val="134"/>
      </rPr>
      <t>朱民皓</t>
    </r>
    <r>
      <rPr>
        <sz val="11"/>
        <color theme="1"/>
        <rFont val="微软雅黑"/>
        <charset val="134"/>
      </rPr>
      <t>，</t>
    </r>
    <r>
      <rPr>
        <sz val="11"/>
        <color theme="6" tint="-0.499984740745262"/>
        <rFont val="微软雅黑"/>
        <charset val="134"/>
      </rPr>
      <t>李炬豪</t>
    </r>
    <r>
      <rPr>
        <sz val="11"/>
        <color theme="1"/>
        <rFont val="微软雅黑"/>
        <charset val="134"/>
      </rPr>
      <t>，彭鼎盛，吴浩睿，郑明宇，瞿士杰</t>
    </r>
  </si>
  <si>
    <r>
      <rPr>
        <sz val="11"/>
        <color theme="1"/>
        <rFont val="微软雅黑"/>
        <charset val="134"/>
      </rPr>
      <t>吴浩睿，彭鼎盛，郑明宇，瞿士杰，</t>
    </r>
    <r>
      <rPr>
        <sz val="11"/>
        <color theme="6" tint="-0.499984740745262"/>
        <rFont val="微软雅黑"/>
        <charset val="134"/>
      </rPr>
      <t>李炬豪</t>
    </r>
  </si>
  <si>
    <t>AKcross课程（100/节）</t>
  </si>
  <si>
    <t>塘朗低年级班</t>
  </si>
  <si>
    <r>
      <rPr>
        <sz val="11"/>
        <color theme="1"/>
        <rFont val="微软雅黑"/>
        <charset val="134"/>
      </rPr>
      <t>孟想，</t>
    </r>
    <r>
      <rPr>
        <b/>
        <sz val="11"/>
        <color theme="1"/>
        <rFont val="微软雅黑"/>
        <charset val="134"/>
      </rPr>
      <t>叶绍楷</t>
    </r>
    <r>
      <rPr>
        <sz val="11"/>
        <color theme="1"/>
        <rFont val="微软雅黑"/>
        <charset val="134"/>
      </rPr>
      <t>，</t>
    </r>
    <r>
      <rPr>
        <b/>
        <sz val="11"/>
        <color theme="1"/>
        <rFont val="微软雅黑"/>
        <charset val="134"/>
      </rPr>
      <t>张鸿宇</t>
    </r>
    <r>
      <rPr>
        <sz val="11"/>
        <color theme="1"/>
        <rFont val="微软雅黑"/>
        <charset val="134"/>
      </rPr>
      <t>，张正堃，谢振威，唐浩益</t>
    </r>
  </si>
  <si>
    <t>塘朗高年级</t>
  </si>
  <si>
    <r>
      <rPr>
        <b/>
        <sz val="11"/>
        <color theme="1"/>
        <rFont val="微软雅黑"/>
        <charset val="134"/>
      </rPr>
      <t>黄得珉</t>
    </r>
    <r>
      <rPr>
        <sz val="11"/>
        <color theme="1"/>
        <rFont val="微软雅黑"/>
        <charset val="134"/>
      </rPr>
      <t>，郑竣隆，郑竣丰</t>
    </r>
  </si>
  <si>
    <r>
      <rPr>
        <sz val="11"/>
        <color theme="1"/>
        <rFont val="微软雅黑"/>
        <charset val="134"/>
      </rPr>
      <t>蒋家轩，</t>
    </r>
    <r>
      <rPr>
        <b/>
        <sz val="11"/>
        <color theme="1"/>
        <rFont val="微软雅黑"/>
        <charset val="134"/>
      </rPr>
      <t>叶绍楷</t>
    </r>
    <r>
      <rPr>
        <sz val="11"/>
        <color theme="1"/>
        <rFont val="微软雅黑"/>
        <charset val="134"/>
      </rPr>
      <t>，卢新元，余浩锋，</t>
    </r>
    <r>
      <rPr>
        <b/>
        <sz val="11"/>
        <color theme="1"/>
        <rFont val="微软雅黑"/>
        <charset val="134"/>
      </rPr>
      <t>张鸿宇</t>
    </r>
    <r>
      <rPr>
        <sz val="11"/>
        <color theme="1"/>
        <rFont val="微软雅黑"/>
        <charset val="134"/>
      </rPr>
      <t>，张正堃，谢振威，汪昊辰，唐浩益</t>
    </r>
  </si>
  <si>
    <r>
      <rPr>
        <sz val="11"/>
        <color theme="1"/>
        <rFont val="微软雅黑"/>
        <charset val="134"/>
      </rPr>
      <t>蒋家轩，</t>
    </r>
    <r>
      <rPr>
        <b/>
        <sz val="11"/>
        <color theme="1"/>
        <rFont val="微软雅黑"/>
        <charset val="134"/>
      </rPr>
      <t>叶绍楷</t>
    </r>
    <r>
      <rPr>
        <sz val="11"/>
        <color theme="1"/>
        <rFont val="微软雅黑"/>
        <charset val="134"/>
      </rPr>
      <t>，卢新元，余浩锋，</t>
    </r>
    <r>
      <rPr>
        <b/>
        <sz val="11"/>
        <color theme="1"/>
        <rFont val="微软雅黑"/>
        <charset val="134"/>
      </rPr>
      <t>张鸿宇</t>
    </r>
    <r>
      <rPr>
        <sz val="11"/>
        <color theme="1"/>
        <rFont val="微软雅黑"/>
        <charset val="134"/>
      </rPr>
      <t>，张正堃，唐浩益</t>
    </r>
  </si>
  <si>
    <r>
      <rPr>
        <sz val="11"/>
        <color theme="1"/>
        <rFont val="微软雅黑"/>
        <charset val="134"/>
      </rPr>
      <t>蒋家轩，余浩锋，</t>
    </r>
    <r>
      <rPr>
        <b/>
        <sz val="11"/>
        <color theme="1"/>
        <rFont val="微软雅黑"/>
        <charset val="134"/>
      </rPr>
      <t>张鸿宇</t>
    </r>
    <r>
      <rPr>
        <sz val="11"/>
        <color theme="1"/>
        <rFont val="微软雅黑"/>
        <charset val="134"/>
      </rPr>
      <t>，唐浩益</t>
    </r>
  </si>
  <si>
    <r>
      <rPr>
        <b/>
        <sz val="11"/>
        <color theme="1"/>
        <rFont val="微软雅黑"/>
        <charset val="134"/>
      </rPr>
      <t>张鸿宇</t>
    </r>
    <r>
      <rPr>
        <sz val="11"/>
        <color theme="1"/>
        <rFont val="微软雅黑"/>
        <charset val="134"/>
      </rPr>
      <t>，唐浩益</t>
    </r>
  </si>
  <si>
    <t>黑色100</t>
  </si>
  <si>
    <t>绿色88</t>
  </si>
  <si>
    <t>红色83</t>
  </si>
  <si>
    <t>旧课时加粗</t>
  </si>
  <si>
    <r>
      <rPr>
        <sz val="11"/>
        <color theme="1"/>
        <rFont val="宋体"/>
        <charset val="134"/>
      </rPr>
      <t>赠课</t>
    </r>
    <r>
      <rPr>
        <strike/>
        <sz val="11"/>
        <color theme="1"/>
        <rFont val="宋体"/>
        <charset val="134"/>
      </rPr>
      <t>删除线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</si>
</sst>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4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11"/>
      <name val="宋体"/>
      <charset val="134"/>
      <scheme val="minor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sz val="9"/>
      <name val="微软雅黑"/>
      <charset val="134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134"/>
    </font>
    <font>
      <strike/>
      <sz val="11"/>
      <color theme="1"/>
      <name val="宋体"/>
      <charset val="134"/>
    </font>
    <font>
      <strike/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8" fillId="7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2" applyNumberFormat="0" applyFon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0" fillId="4" borderId="31" applyNumberFormat="0" applyAlignment="0" applyProtection="0">
      <alignment vertical="center"/>
    </xf>
    <xf numFmtId="0" fontId="24" fillId="4" borderId="33" applyNumberFormat="0" applyAlignment="0" applyProtection="0">
      <alignment vertical="center"/>
    </xf>
    <xf numFmtId="0" fontId="36" fillId="20" borderId="37" applyNumberFormat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22" fontId="5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22" fontId="5" fillId="0" borderId="10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76" fontId="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76" fontId="12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22" fontId="5" fillId="2" borderId="18" xfId="0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/>
    </xf>
    <xf numFmtId="177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22" fontId="5" fillId="2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177" fontId="1" fillId="0" borderId="7" xfId="0" applyNumberFormat="1" applyFont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left" vertical="center" wrapText="1"/>
    </xf>
    <xf numFmtId="177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22" fontId="5" fillId="2" borderId="10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177" fontId="1" fillId="0" borderId="10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177" fontId="1" fillId="0" borderId="2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O78"/>
  <sheetViews>
    <sheetView tabSelected="1" topLeftCell="B1" workbookViewId="0">
      <pane ySplit="1" topLeftCell="A2" activePane="bottomLeft" state="frozen"/>
      <selection/>
      <selection pane="bottomLeft" activeCell="K28" sqref="K28"/>
    </sheetView>
  </sheetViews>
  <sheetFormatPr defaultColWidth="9" defaultRowHeight="13.5"/>
  <cols>
    <col min="2" max="2" width="9.73333333333333" customWidth="1"/>
    <col min="3" max="3" width="16" style="47" customWidth="1"/>
    <col min="4" max="4" width="25.2666666666667" style="48" customWidth="1"/>
    <col min="5" max="5" width="5.4" style="49" customWidth="1"/>
    <col min="6" max="6" width="5.125" style="49" customWidth="1"/>
    <col min="7" max="7" width="56.125" style="49" customWidth="1"/>
    <col min="8" max="8" width="8.25" customWidth="1"/>
    <col min="9" max="9" width="8.26666666666667" customWidth="1"/>
    <col min="10" max="10" width="28.5" customWidth="1"/>
    <col min="11" max="11" width="14" customWidth="1"/>
    <col min="12" max="12" width="15.4" customWidth="1"/>
    <col min="13" max="13" width="11.8666666666667"/>
    <col min="14" max="14" width="10.4"/>
    <col min="15" max="15" width="10.4666666666667" customWidth="1"/>
    <col min="16" max="16" width="10.6" customWidth="1"/>
  </cols>
  <sheetData>
    <row r="1" s="1" customFormat="1" ht="48" customHeight="1" spans="1:1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5" t="s">
        <v>7</v>
      </c>
      <c r="I1" s="55" t="s">
        <v>8</v>
      </c>
      <c r="J1" s="88" t="s">
        <v>9</v>
      </c>
      <c r="K1" s="89"/>
      <c r="L1" s="90"/>
      <c r="N1" s="44"/>
      <c r="O1" s="9"/>
    </row>
    <row r="2" s="1" customFormat="1" ht="21.75" customHeight="1" spans="1:10">
      <c r="A2" s="56" t="s">
        <v>10</v>
      </c>
      <c r="B2" s="57" t="s">
        <v>11</v>
      </c>
      <c r="C2" s="58">
        <v>43127.6666666667</v>
      </c>
      <c r="D2" s="59" t="s">
        <v>12</v>
      </c>
      <c r="E2" s="60">
        <v>7</v>
      </c>
      <c r="F2" s="60"/>
      <c r="G2" s="61" t="s">
        <v>13</v>
      </c>
      <c r="H2" s="62">
        <v>300</v>
      </c>
      <c r="I2" s="62">
        <v>300</v>
      </c>
      <c r="J2" s="91"/>
    </row>
    <row r="3" s="1" customFormat="1" ht="20.25" customHeight="1" spans="1:10">
      <c r="A3" s="63"/>
      <c r="B3" s="64"/>
      <c r="C3" s="65">
        <v>43120.6666666667</v>
      </c>
      <c r="D3" s="66" t="s">
        <v>12</v>
      </c>
      <c r="E3" s="67">
        <v>5</v>
      </c>
      <c r="F3" s="67"/>
      <c r="G3" s="68" t="s">
        <v>14</v>
      </c>
      <c r="H3" s="69">
        <v>300</v>
      </c>
      <c r="I3" s="69">
        <v>300</v>
      </c>
      <c r="J3" s="20"/>
    </row>
    <row r="4" s="1" customFormat="1" ht="15" customHeight="1" spans="1:10">
      <c r="A4" s="63"/>
      <c r="B4" s="64"/>
      <c r="C4" s="65">
        <v>43113.6666666667</v>
      </c>
      <c r="D4" s="66" t="s">
        <v>12</v>
      </c>
      <c r="E4" s="67">
        <v>5</v>
      </c>
      <c r="F4" s="67"/>
      <c r="G4" s="70" t="s">
        <v>15</v>
      </c>
      <c r="H4" s="69">
        <v>300</v>
      </c>
      <c r="I4" s="69">
        <v>300</v>
      </c>
      <c r="J4" s="20"/>
    </row>
    <row r="5" s="1" customFormat="1" ht="15" customHeight="1" spans="1:10">
      <c r="A5" s="63" t="s">
        <v>16</v>
      </c>
      <c r="B5" s="64"/>
      <c r="C5" s="65">
        <v>43127.6666666667</v>
      </c>
      <c r="D5" s="66" t="s">
        <v>17</v>
      </c>
      <c r="E5" s="67">
        <v>2</v>
      </c>
      <c r="F5" s="67"/>
      <c r="G5" s="70" t="s">
        <v>18</v>
      </c>
      <c r="H5" s="69">
        <v>300</v>
      </c>
      <c r="I5" s="69">
        <v>300</v>
      </c>
      <c r="J5" s="20"/>
    </row>
    <row r="6" s="1" customFormat="1" ht="16.5" customHeight="1" spans="1:10">
      <c r="A6" s="63"/>
      <c r="B6" s="64"/>
      <c r="C6" s="65">
        <v>43120.6666666667</v>
      </c>
      <c r="D6" s="66" t="s">
        <v>17</v>
      </c>
      <c r="E6" s="67">
        <v>8</v>
      </c>
      <c r="F6" s="67">
        <v>1</v>
      </c>
      <c r="G6" s="71" t="s">
        <v>19</v>
      </c>
      <c r="H6" s="69">
        <v>300</v>
      </c>
      <c r="I6" s="69">
        <v>300</v>
      </c>
      <c r="J6" s="20"/>
    </row>
    <row r="7" s="1" customFormat="1" ht="15" customHeight="1" spans="1:10">
      <c r="A7" s="63"/>
      <c r="B7" s="64"/>
      <c r="C7" s="65">
        <v>43113.6666666667</v>
      </c>
      <c r="D7" s="66" t="s">
        <v>17</v>
      </c>
      <c r="E7" s="67">
        <v>9</v>
      </c>
      <c r="F7" s="67"/>
      <c r="G7" s="70" t="s">
        <v>20</v>
      </c>
      <c r="H7" s="69">
        <v>300</v>
      </c>
      <c r="I7" s="69">
        <v>300</v>
      </c>
      <c r="J7" s="20"/>
    </row>
    <row r="8" s="1" customFormat="1" ht="30" customHeight="1" spans="1:10">
      <c r="A8" s="63" t="s">
        <v>21</v>
      </c>
      <c r="B8" s="64" t="s">
        <v>22</v>
      </c>
      <c r="C8" s="65">
        <v>43105.7916666667</v>
      </c>
      <c r="D8" s="66" t="s">
        <v>23</v>
      </c>
      <c r="E8" s="72">
        <v>9</v>
      </c>
      <c r="F8" s="67">
        <v>1</v>
      </c>
      <c r="G8" s="68" t="s">
        <v>24</v>
      </c>
      <c r="H8" s="69">
        <v>0</v>
      </c>
      <c r="I8" s="69">
        <f>100+25*E8</f>
        <v>325</v>
      </c>
      <c r="J8" s="20"/>
    </row>
    <row r="9" s="1" customFormat="1" ht="29.65" customHeight="1" spans="1:15">
      <c r="A9" s="63"/>
      <c r="B9" s="64"/>
      <c r="C9" s="65">
        <v>43112.7916666667</v>
      </c>
      <c r="D9" s="73" t="s">
        <v>23</v>
      </c>
      <c r="E9" s="67">
        <v>11</v>
      </c>
      <c r="F9" s="67">
        <v>2</v>
      </c>
      <c r="G9" s="74" t="s">
        <v>25</v>
      </c>
      <c r="H9" s="75">
        <f>100+25*13</f>
        <v>425</v>
      </c>
      <c r="I9" s="69">
        <f>100+30*E9</f>
        <v>430</v>
      </c>
      <c r="J9" s="20"/>
      <c r="O9" s="26"/>
    </row>
    <row r="10" s="1" customFormat="1" ht="20.25" customHeight="1" spans="1:15">
      <c r="A10" s="63"/>
      <c r="B10" s="64"/>
      <c r="C10" s="65">
        <v>43113.3541666667</v>
      </c>
      <c r="D10" s="73" t="s">
        <v>26</v>
      </c>
      <c r="E10" s="72">
        <v>2</v>
      </c>
      <c r="F10" s="67"/>
      <c r="G10" s="68" t="s">
        <v>27</v>
      </c>
      <c r="H10" s="75"/>
      <c r="I10" s="69">
        <f t="shared" ref="I9:I23" si="0">100+25*E10</f>
        <v>150</v>
      </c>
      <c r="J10" s="20"/>
      <c r="O10" s="26"/>
    </row>
    <row r="11" s="1" customFormat="1" ht="15" customHeight="1" spans="1:10">
      <c r="A11" s="63"/>
      <c r="B11" s="64"/>
      <c r="C11" s="65">
        <v>43113.4375</v>
      </c>
      <c r="D11" s="73" t="s">
        <v>28</v>
      </c>
      <c r="E11" s="67">
        <v>3</v>
      </c>
      <c r="F11" s="67">
        <v>1</v>
      </c>
      <c r="G11" s="70" t="s">
        <v>29</v>
      </c>
      <c r="H11" s="75">
        <f>100+25*4</f>
        <v>200</v>
      </c>
      <c r="I11" s="69">
        <f t="shared" si="0"/>
        <v>175</v>
      </c>
      <c r="J11" s="20"/>
    </row>
    <row r="12" s="1" customFormat="1" ht="15" customHeight="1" spans="1:10">
      <c r="A12" s="63"/>
      <c r="B12" s="64"/>
      <c r="C12" s="65">
        <v>43113.6048611111</v>
      </c>
      <c r="D12" s="73" t="s">
        <v>30</v>
      </c>
      <c r="E12" s="72">
        <v>1</v>
      </c>
      <c r="F12" s="67"/>
      <c r="G12" s="70" t="s">
        <v>31</v>
      </c>
      <c r="H12" s="75"/>
      <c r="I12" s="69">
        <v>25</v>
      </c>
      <c r="J12" s="20"/>
    </row>
    <row r="13" s="1" customFormat="1" ht="15" customHeight="1" spans="1:10">
      <c r="A13" s="63"/>
      <c r="B13" s="64"/>
      <c r="C13" s="65">
        <v>43113.7083333333</v>
      </c>
      <c r="D13" s="73" t="s">
        <v>30</v>
      </c>
      <c r="E13" s="72">
        <v>8</v>
      </c>
      <c r="F13" s="67"/>
      <c r="G13" s="70" t="s">
        <v>32</v>
      </c>
      <c r="H13" s="75"/>
      <c r="I13" s="69">
        <f t="shared" si="0"/>
        <v>300</v>
      </c>
      <c r="J13" s="20"/>
    </row>
    <row r="14" s="1" customFormat="1" ht="15" customHeight="1" spans="1:10">
      <c r="A14" s="63"/>
      <c r="B14" s="64"/>
      <c r="C14" s="65">
        <v>43114.3472222222</v>
      </c>
      <c r="D14" s="73" t="s">
        <v>33</v>
      </c>
      <c r="E14" s="72">
        <v>2</v>
      </c>
      <c r="F14" s="67"/>
      <c r="G14" s="70" t="s">
        <v>34</v>
      </c>
      <c r="H14" s="75"/>
      <c r="I14" s="69">
        <f t="shared" si="0"/>
        <v>150</v>
      </c>
      <c r="J14" s="20"/>
    </row>
    <row r="15" s="1" customFormat="1" ht="15" customHeight="1" spans="1:10">
      <c r="A15" s="63"/>
      <c r="B15" s="64"/>
      <c r="C15" s="65">
        <v>43114.4166666667</v>
      </c>
      <c r="D15" s="73" t="s">
        <v>35</v>
      </c>
      <c r="E15" s="67">
        <v>6</v>
      </c>
      <c r="F15" s="67"/>
      <c r="G15" s="70" t="s">
        <v>36</v>
      </c>
      <c r="H15" s="75">
        <f t="shared" ref="H11:H27" si="1">100+25*E15</f>
        <v>250</v>
      </c>
      <c r="I15" s="69">
        <f t="shared" si="0"/>
        <v>250</v>
      </c>
      <c r="J15" s="20"/>
    </row>
    <row r="16" s="1" customFormat="1" ht="15" customHeight="1" spans="1:10">
      <c r="A16" s="63"/>
      <c r="B16" s="64"/>
      <c r="C16" s="65">
        <v>43119.7916666667</v>
      </c>
      <c r="D16" s="73" t="s">
        <v>23</v>
      </c>
      <c r="E16" s="67">
        <v>7</v>
      </c>
      <c r="F16" s="67">
        <v>1</v>
      </c>
      <c r="G16" s="70" t="s">
        <v>37</v>
      </c>
      <c r="H16" s="75">
        <f>100+25*8</f>
        <v>300</v>
      </c>
      <c r="I16" s="69">
        <f t="shared" si="0"/>
        <v>275</v>
      </c>
      <c r="J16" s="20"/>
    </row>
    <row r="17" s="1" customFormat="1" ht="15" customHeight="1" spans="1:10">
      <c r="A17" s="63"/>
      <c r="B17" s="64"/>
      <c r="C17" s="65">
        <v>43120.4375</v>
      </c>
      <c r="D17" s="73" t="s">
        <v>28</v>
      </c>
      <c r="E17" s="67">
        <v>5</v>
      </c>
      <c r="F17" s="67"/>
      <c r="G17" s="70" t="s">
        <v>38</v>
      </c>
      <c r="H17" s="75">
        <f t="shared" si="1"/>
        <v>225</v>
      </c>
      <c r="I17" s="69">
        <f t="shared" si="0"/>
        <v>225</v>
      </c>
      <c r="J17" s="20"/>
    </row>
    <row r="18" s="1" customFormat="1" ht="15" customHeight="1" spans="1:10">
      <c r="A18" s="63"/>
      <c r="B18" s="64"/>
      <c r="C18" s="65">
        <v>43120.7083333333</v>
      </c>
      <c r="D18" s="73" t="s">
        <v>30</v>
      </c>
      <c r="E18" s="72">
        <v>4</v>
      </c>
      <c r="F18" s="67"/>
      <c r="G18" s="70" t="s">
        <v>39</v>
      </c>
      <c r="H18" s="75"/>
      <c r="I18" s="69">
        <f t="shared" si="0"/>
        <v>200</v>
      </c>
      <c r="J18" s="20"/>
    </row>
    <row r="19" s="1" customFormat="1" ht="15" customHeight="1" spans="1:10">
      <c r="A19" s="63"/>
      <c r="B19" s="64"/>
      <c r="C19" s="65">
        <v>43124.7916666667</v>
      </c>
      <c r="D19" s="73" t="s">
        <v>23</v>
      </c>
      <c r="E19" s="67">
        <v>3</v>
      </c>
      <c r="F19" s="67"/>
      <c r="G19" s="68" t="s">
        <v>40</v>
      </c>
      <c r="H19" s="75">
        <f t="shared" si="1"/>
        <v>175</v>
      </c>
      <c r="I19" s="69">
        <f t="shared" si="0"/>
        <v>175</v>
      </c>
      <c r="J19" s="20"/>
    </row>
    <row r="20" s="1" customFormat="1" ht="15" customHeight="1" spans="1:10">
      <c r="A20" s="63"/>
      <c r="B20" s="64"/>
      <c r="C20" s="65">
        <v>43126.7916666667</v>
      </c>
      <c r="D20" s="73" t="s">
        <v>23</v>
      </c>
      <c r="E20" s="67">
        <v>5</v>
      </c>
      <c r="F20" s="67"/>
      <c r="G20" s="70" t="s">
        <v>41</v>
      </c>
      <c r="H20" s="69">
        <f t="shared" si="1"/>
        <v>225</v>
      </c>
      <c r="I20" s="69">
        <f t="shared" si="0"/>
        <v>225</v>
      </c>
      <c r="J20" s="20"/>
    </row>
    <row r="21" s="1" customFormat="1" ht="15" customHeight="1" spans="1:10">
      <c r="A21" s="63"/>
      <c r="B21" s="64"/>
      <c r="C21" s="65">
        <v>43127.4375</v>
      </c>
      <c r="D21" s="73" t="s">
        <v>28</v>
      </c>
      <c r="E21" s="67">
        <v>3</v>
      </c>
      <c r="F21" s="67"/>
      <c r="G21" s="70" t="s">
        <v>42</v>
      </c>
      <c r="H21" s="69">
        <f t="shared" si="1"/>
        <v>175</v>
      </c>
      <c r="I21" s="69">
        <f t="shared" si="0"/>
        <v>175</v>
      </c>
      <c r="J21" s="20"/>
    </row>
    <row r="22" s="1" customFormat="1" ht="15" customHeight="1" spans="1:10">
      <c r="A22" s="63" t="s">
        <v>43</v>
      </c>
      <c r="B22" s="76" t="s">
        <v>22</v>
      </c>
      <c r="C22" s="65">
        <v>43102.2083333333</v>
      </c>
      <c r="D22" s="73" t="s">
        <v>44</v>
      </c>
      <c r="E22" s="67">
        <v>3</v>
      </c>
      <c r="F22" s="67">
        <v>1</v>
      </c>
      <c r="G22" s="71" t="s">
        <v>45</v>
      </c>
      <c r="H22" s="69">
        <f>100+25*4</f>
        <v>200</v>
      </c>
      <c r="I22" s="69">
        <f t="shared" si="0"/>
        <v>175</v>
      </c>
      <c r="J22" s="20"/>
    </row>
    <row r="23" s="1" customFormat="1" ht="29.25" customHeight="1" spans="1:10">
      <c r="A23" s="63" t="s">
        <v>46</v>
      </c>
      <c r="B23" s="64" t="s">
        <v>22</v>
      </c>
      <c r="C23" s="65">
        <v>43113.3333333333</v>
      </c>
      <c r="D23" s="73" t="s">
        <v>47</v>
      </c>
      <c r="E23" s="67">
        <v>8</v>
      </c>
      <c r="F23" s="67">
        <v>2</v>
      </c>
      <c r="G23" s="68" t="s">
        <v>48</v>
      </c>
      <c r="H23" s="69">
        <f t="shared" si="1"/>
        <v>300</v>
      </c>
      <c r="I23" s="69">
        <f t="shared" si="0"/>
        <v>300</v>
      </c>
      <c r="J23" s="20"/>
    </row>
    <row r="24" s="1" customFormat="1" ht="15" customHeight="1" spans="1:10">
      <c r="A24" s="63"/>
      <c r="B24" s="64"/>
      <c r="C24" s="65">
        <v>43113.7708333333</v>
      </c>
      <c r="D24" s="73" t="s">
        <v>49</v>
      </c>
      <c r="E24" s="67">
        <v>3</v>
      </c>
      <c r="F24" s="67"/>
      <c r="G24" s="70" t="s">
        <v>50</v>
      </c>
      <c r="H24" s="69">
        <f t="shared" si="1"/>
        <v>175</v>
      </c>
      <c r="I24" s="69">
        <f t="shared" ref="I24:I27" si="2">100+25*E24</f>
        <v>175</v>
      </c>
      <c r="J24" s="20"/>
    </row>
    <row r="25" s="1" customFormat="1" ht="15" customHeight="1" spans="1:10">
      <c r="A25" s="63"/>
      <c r="B25" s="64"/>
      <c r="C25" s="65">
        <v>43120.3333333333</v>
      </c>
      <c r="D25" s="73" t="s">
        <v>47</v>
      </c>
      <c r="E25" s="67">
        <v>4</v>
      </c>
      <c r="F25" s="67"/>
      <c r="G25" s="70" t="s">
        <v>51</v>
      </c>
      <c r="H25" s="69">
        <f t="shared" si="1"/>
        <v>200</v>
      </c>
      <c r="I25" s="69">
        <f t="shared" si="2"/>
        <v>200</v>
      </c>
      <c r="J25" s="20"/>
    </row>
    <row r="26" s="1" customFormat="1" ht="15" customHeight="1" spans="1:10">
      <c r="A26" s="63"/>
      <c r="B26" s="64"/>
      <c r="C26" s="65">
        <v>43127.7708333333</v>
      </c>
      <c r="D26" s="73" t="s">
        <v>49</v>
      </c>
      <c r="E26" s="67">
        <v>5</v>
      </c>
      <c r="F26" s="67"/>
      <c r="G26" s="70" t="s">
        <v>52</v>
      </c>
      <c r="H26" s="69">
        <f t="shared" si="1"/>
        <v>225</v>
      </c>
      <c r="I26" s="69">
        <f t="shared" si="2"/>
        <v>225</v>
      </c>
      <c r="J26" s="20"/>
    </row>
    <row r="27" s="1" customFormat="1" ht="15" customHeight="1" spans="1:10">
      <c r="A27" s="63"/>
      <c r="B27" s="64"/>
      <c r="C27" s="65">
        <v>43128.7708333333</v>
      </c>
      <c r="D27" s="73" t="s">
        <v>49</v>
      </c>
      <c r="E27" s="67">
        <v>5</v>
      </c>
      <c r="F27" s="67"/>
      <c r="G27" s="70" t="s">
        <v>53</v>
      </c>
      <c r="H27" s="69">
        <f t="shared" si="1"/>
        <v>225</v>
      </c>
      <c r="I27" s="69">
        <f t="shared" si="2"/>
        <v>225</v>
      </c>
      <c r="J27" s="20"/>
    </row>
    <row r="28" s="1" customFormat="1" ht="15" customHeight="1" spans="1:10">
      <c r="A28" s="77" t="s">
        <v>54</v>
      </c>
      <c r="B28" s="78" t="s">
        <v>55</v>
      </c>
      <c r="C28" s="65"/>
      <c r="D28" s="73" t="s">
        <v>56</v>
      </c>
      <c r="E28" s="67">
        <v>1</v>
      </c>
      <c r="F28" s="67"/>
      <c r="G28" s="70" t="s">
        <v>57</v>
      </c>
      <c r="H28" s="75"/>
      <c r="I28" s="69"/>
      <c r="J28" s="92" t="s">
        <v>58</v>
      </c>
    </row>
    <row r="29" s="1" customFormat="1" ht="15" customHeight="1" spans="1:10">
      <c r="A29" s="79"/>
      <c r="B29" s="80"/>
      <c r="C29" s="65">
        <v>43105.0291666667</v>
      </c>
      <c r="D29" s="73" t="s">
        <v>59</v>
      </c>
      <c r="E29" s="67">
        <v>2</v>
      </c>
      <c r="F29" s="67"/>
      <c r="G29" s="70" t="s">
        <v>60</v>
      </c>
      <c r="H29" s="75">
        <v>177</v>
      </c>
      <c r="I29" s="69">
        <v>213</v>
      </c>
      <c r="J29" s="20"/>
    </row>
    <row r="30" s="1" customFormat="1" ht="15" customHeight="1" spans="1:10">
      <c r="A30" s="79"/>
      <c r="B30" s="80"/>
      <c r="C30" s="65">
        <v>43105.7916666667</v>
      </c>
      <c r="D30" s="73" t="s">
        <v>59</v>
      </c>
      <c r="E30" s="67">
        <v>2</v>
      </c>
      <c r="F30" s="67"/>
      <c r="G30" s="70" t="s">
        <v>61</v>
      </c>
      <c r="H30" s="75">
        <v>177</v>
      </c>
      <c r="I30" s="69">
        <v>213</v>
      </c>
      <c r="J30" s="20"/>
    </row>
    <row r="31" s="1" customFormat="1" ht="15" customHeight="1" spans="1:10">
      <c r="A31" s="79"/>
      <c r="B31" s="81"/>
      <c r="C31" s="65">
        <v>43119.7916666667</v>
      </c>
      <c r="D31" s="73" t="s">
        <v>59</v>
      </c>
      <c r="E31" s="67">
        <v>2</v>
      </c>
      <c r="F31" s="67"/>
      <c r="G31" s="70" t="s">
        <v>61</v>
      </c>
      <c r="H31" s="75">
        <v>177</v>
      </c>
      <c r="I31" s="69">
        <v>213</v>
      </c>
      <c r="J31" s="20"/>
    </row>
    <row r="32" s="1" customFormat="1" ht="15" customHeight="1" spans="1:10">
      <c r="A32" s="79"/>
      <c r="B32" s="64" t="s">
        <v>22</v>
      </c>
      <c r="C32" s="65">
        <v>43107.4166666667</v>
      </c>
      <c r="D32" s="73" t="s">
        <v>62</v>
      </c>
      <c r="E32" s="72">
        <v>4</v>
      </c>
      <c r="F32" s="67"/>
      <c r="G32" s="70" t="s">
        <v>63</v>
      </c>
      <c r="H32" s="75">
        <v>100</v>
      </c>
      <c r="I32" s="69">
        <f>100+25*E32</f>
        <v>200</v>
      </c>
      <c r="J32" s="20" t="s">
        <v>64</v>
      </c>
    </row>
    <row r="33" s="1" customFormat="1" ht="15" customHeight="1" spans="1:10">
      <c r="A33" s="79"/>
      <c r="B33" s="64"/>
      <c r="C33" s="65">
        <v>43107.7083333333</v>
      </c>
      <c r="D33" s="73" t="s">
        <v>65</v>
      </c>
      <c r="E33" s="72">
        <v>7</v>
      </c>
      <c r="F33" s="67"/>
      <c r="G33" s="70" t="s">
        <v>66</v>
      </c>
      <c r="H33" s="75">
        <f>7*25</f>
        <v>175</v>
      </c>
      <c r="I33" s="69">
        <f>100+25*E33</f>
        <v>275</v>
      </c>
      <c r="J33" s="20"/>
    </row>
    <row r="34" s="1" customFormat="1" ht="15" customHeight="1" spans="1:10">
      <c r="A34" s="79"/>
      <c r="B34" s="64"/>
      <c r="C34" s="65">
        <v>43113.6458333333</v>
      </c>
      <c r="D34" s="73" t="s">
        <v>67</v>
      </c>
      <c r="E34" s="67">
        <v>5</v>
      </c>
      <c r="F34" s="67">
        <v>1</v>
      </c>
      <c r="G34" s="70" t="s">
        <v>68</v>
      </c>
      <c r="H34" s="75">
        <f>100+25*6</f>
        <v>250</v>
      </c>
      <c r="I34" s="69">
        <f>100+25*E34</f>
        <v>225</v>
      </c>
      <c r="J34" s="20"/>
    </row>
    <row r="35" s="1" customFormat="1" ht="15" customHeight="1" spans="1:10">
      <c r="A35" s="79"/>
      <c r="B35" s="64"/>
      <c r="C35" s="65">
        <v>43114.0715277778</v>
      </c>
      <c r="D35" s="73" t="s">
        <v>62</v>
      </c>
      <c r="E35" s="67">
        <v>4</v>
      </c>
      <c r="F35" s="67"/>
      <c r="G35" s="70" t="s">
        <v>69</v>
      </c>
      <c r="H35" s="75">
        <f>100+25*E35</f>
        <v>200</v>
      </c>
      <c r="I35" s="69">
        <f>100+25*E35</f>
        <v>200</v>
      </c>
      <c r="J35" s="20"/>
    </row>
    <row r="36" s="1" customFormat="1" ht="15" customHeight="1" spans="1:10">
      <c r="A36" s="79"/>
      <c r="B36" s="64"/>
      <c r="C36" s="65">
        <v>43114.3333333333</v>
      </c>
      <c r="D36" s="73" t="s">
        <v>70</v>
      </c>
      <c r="E36" s="72">
        <v>5</v>
      </c>
      <c r="F36" s="67"/>
      <c r="G36" s="70" t="s">
        <v>71</v>
      </c>
      <c r="H36" s="75">
        <v>125</v>
      </c>
      <c r="I36" s="69">
        <f>100+25*E36</f>
        <v>225</v>
      </c>
      <c r="J36" s="20"/>
    </row>
    <row r="37" s="1" customFormat="1" ht="15" customHeight="1" spans="1:10">
      <c r="A37" s="79"/>
      <c r="B37" s="64"/>
      <c r="C37" s="65"/>
      <c r="D37" s="73"/>
      <c r="E37" s="72"/>
      <c r="F37" s="67"/>
      <c r="G37" s="70"/>
      <c r="H37" s="75">
        <v>125</v>
      </c>
      <c r="I37" s="69"/>
      <c r="J37" s="20"/>
    </row>
    <row r="38" s="1" customFormat="1" ht="15" customHeight="1" spans="1:10">
      <c r="A38" s="79"/>
      <c r="B38" s="64"/>
      <c r="C38" s="65">
        <v>43120.6458333333</v>
      </c>
      <c r="D38" s="73" t="s">
        <v>67</v>
      </c>
      <c r="E38" s="67">
        <v>4</v>
      </c>
      <c r="F38" s="67"/>
      <c r="G38" s="70" t="s">
        <v>72</v>
      </c>
      <c r="H38" s="75">
        <f>100+25*E38</f>
        <v>200</v>
      </c>
      <c r="I38" s="69">
        <f t="shared" ref="I38:I50" si="3">100+25*E38</f>
        <v>200</v>
      </c>
      <c r="J38" s="20"/>
    </row>
    <row r="39" s="1" customFormat="1" ht="15" customHeight="1" spans="1:10">
      <c r="A39" s="79"/>
      <c r="B39" s="64"/>
      <c r="C39" s="65">
        <v>43121.3333333333</v>
      </c>
      <c r="D39" s="73" t="s">
        <v>70</v>
      </c>
      <c r="E39" s="67">
        <v>2</v>
      </c>
      <c r="F39" s="67"/>
      <c r="G39" s="70" t="s">
        <v>73</v>
      </c>
      <c r="H39" s="75">
        <f>100+25*E39</f>
        <v>150</v>
      </c>
      <c r="I39" s="69">
        <f t="shared" si="3"/>
        <v>150</v>
      </c>
      <c r="J39" s="20"/>
    </row>
    <row r="40" s="1" customFormat="1" ht="15" customHeight="1" spans="1:10">
      <c r="A40" s="79"/>
      <c r="B40" s="64"/>
      <c r="C40" s="65">
        <v>43121.7083333333</v>
      </c>
      <c r="D40" s="73" t="s">
        <v>65</v>
      </c>
      <c r="E40" s="67">
        <v>5</v>
      </c>
      <c r="F40" s="67"/>
      <c r="G40" s="70" t="s">
        <v>74</v>
      </c>
      <c r="H40" s="75">
        <f>100+25*E40</f>
        <v>225</v>
      </c>
      <c r="I40" s="69">
        <f t="shared" si="3"/>
        <v>225</v>
      </c>
      <c r="J40" s="20"/>
    </row>
    <row r="41" s="1" customFormat="1" ht="15" customHeight="1" spans="1:10">
      <c r="A41" s="79"/>
      <c r="B41" s="64"/>
      <c r="C41" s="65">
        <v>43124.375</v>
      </c>
      <c r="D41" s="73" t="s">
        <v>70</v>
      </c>
      <c r="E41" s="72">
        <v>2</v>
      </c>
      <c r="F41" s="67">
        <v>1</v>
      </c>
      <c r="G41" s="70" t="s">
        <v>75</v>
      </c>
      <c r="H41" s="75">
        <v>75</v>
      </c>
      <c r="I41" s="69">
        <f t="shared" si="3"/>
        <v>150</v>
      </c>
      <c r="J41" s="20"/>
    </row>
    <row r="42" s="1" customFormat="1" ht="15" customHeight="1" spans="1:10">
      <c r="A42" s="79"/>
      <c r="B42" s="64"/>
      <c r="C42" s="65">
        <v>43124.7083333333</v>
      </c>
      <c r="D42" s="73" t="s">
        <v>65</v>
      </c>
      <c r="E42" s="72">
        <v>2</v>
      </c>
      <c r="F42" s="67"/>
      <c r="G42" s="70" t="s">
        <v>76</v>
      </c>
      <c r="H42" s="75">
        <v>25</v>
      </c>
      <c r="I42" s="69">
        <f t="shared" si="3"/>
        <v>150</v>
      </c>
      <c r="J42" s="20"/>
    </row>
    <row r="43" s="1" customFormat="1" ht="15" customHeight="1" spans="1:10">
      <c r="A43" s="79"/>
      <c r="B43" s="64"/>
      <c r="C43" s="65">
        <v>43125.375</v>
      </c>
      <c r="D43" s="73" t="s">
        <v>65</v>
      </c>
      <c r="E43" s="67">
        <v>4</v>
      </c>
      <c r="F43" s="67"/>
      <c r="G43" s="70" t="s">
        <v>77</v>
      </c>
      <c r="H43" s="75">
        <f>100+25*E43</f>
        <v>200</v>
      </c>
      <c r="I43" s="69">
        <f t="shared" si="3"/>
        <v>200</v>
      </c>
      <c r="J43" s="20"/>
    </row>
    <row r="44" s="1" customFormat="1" ht="15" customHeight="1" spans="1:10">
      <c r="A44" s="79"/>
      <c r="B44" s="64"/>
      <c r="C44" s="65">
        <v>43125.7083333333</v>
      </c>
      <c r="D44" s="73" t="s">
        <v>65</v>
      </c>
      <c r="E44" s="72">
        <v>4</v>
      </c>
      <c r="F44" s="67"/>
      <c r="G44" s="70" t="s">
        <v>78</v>
      </c>
      <c r="H44" s="75">
        <v>100</v>
      </c>
      <c r="I44" s="69">
        <f t="shared" si="3"/>
        <v>200</v>
      </c>
      <c r="J44" s="20"/>
    </row>
    <row r="45" s="1" customFormat="1" ht="15" customHeight="1" spans="1:10">
      <c r="A45" s="79"/>
      <c r="B45" s="64"/>
      <c r="C45" s="65">
        <v>43126.6326388889</v>
      </c>
      <c r="D45" s="73" t="s">
        <v>65</v>
      </c>
      <c r="E45" s="72">
        <v>4</v>
      </c>
      <c r="F45" s="67">
        <v>1</v>
      </c>
      <c r="G45" s="70" t="s">
        <v>79</v>
      </c>
      <c r="H45" s="75">
        <f>5*25</f>
        <v>125</v>
      </c>
      <c r="I45" s="69">
        <f t="shared" si="3"/>
        <v>200</v>
      </c>
      <c r="J45" s="20"/>
    </row>
    <row r="46" s="1" customFormat="1" ht="15" customHeight="1" spans="1:10">
      <c r="A46" s="79"/>
      <c r="B46" s="64"/>
      <c r="C46" s="65">
        <v>43127.375</v>
      </c>
      <c r="D46" s="73" t="s">
        <v>70</v>
      </c>
      <c r="E46" s="67">
        <v>3</v>
      </c>
      <c r="F46" s="67"/>
      <c r="G46" s="70" t="s">
        <v>80</v>
      </c>
      <c r="H46" s="75">
        <f>100+25*E46</f>
        <v>175</v>
      </c>
      <c r="I46" s="69">
        <f t="shared" si="3"/>
        <v>175</v>
      </c>
      <c r="J46" s="20"/>
    </row>
    <row r="47" s="1" customFormat="1" ht="15" customHeight="1" spans="1:10">
      <c r="A47" s="79"/>
      <c r="B47" s="64"/>
      <c r="C47" s="65">
        <v>43127.7083333333</v>
      </c>
      <c r="D47" s="73" t="s">
        <v>67</v>
      </c>
      <c r="E47" s="72">
        <v>6</v>
      </c>
      <c r="F47" s="67"/>
      <c r="G47" s="70" t="s">
        <v>81</v>
      </c>
      <c r="H47" s="75">
        <f>25*6</f>
        <v>150</v>
      </c>
      <c r="I47" s="69">
        <f t="shared" si="3"/>
        <v>250</v>
      </c>
      <c r="J47" s="20"/>
    </row>
    <row r="48" s="1" customFormat="1" ht="15" customHeight="1" spans="1:10">
      <c r="A48" s="79"/>
      <c r="B48" s="64"/>
      <c r="C48" s="65">
        <v>43128.7083333333</v>
      </c>
      <c r="D48" s="73" t="s">
        <v>67</v>
      </c>
      <c r="E48" s="72">
        <v>3</v>
      </c>
      <c r="F48" s="67"/>
      <c r="G48" s="70" t="s">
        <v>82</v>
      </c>
      <c r="H48" s="69">
        <v>75</v>
      </c>
      <c r="I48" s="69">
        <f t="shared" si="3"/>
        <v>175</v>
      </c>
      <c r="J48" s="20"/>
    </row>
    <row r="49" s="1" customFormat="1" ht="15" customHeight="1" spans="1:10">
      <c r="A49" s="79"/>
      <c r="B49" s="64"/>
      <c r="C49" s="65">
        <v>43129.375</v>
      </c>
      <c r="D49" s="73" t="s">
        <v>67</v>
      </c>
      <c r="E49" s="72">
        <v>3</v>
      </c>
      <c r="F49" s="67"/>
      <c r="G49" s="70" t="s">
        <v>83</v>
      </c>
      <c r="H49" s="69">
        <v>75</v>
      </c>
      <c r="I49" s="69">
        <f t="shared" si="3"/>
        <v>175</v>
      </c>
      <c r="J49" s="20"/>
    </row>
    <row r="50" s="1" customFormat="1" ht="15" customHeight="1" spans="1:10">
      <c r="A50" s="82"/>
      <c r="B50" s="64"/>
      <c r="C50" s="65">
        <v>43129.7083333333</v>
      </c>
      <c r="D50" s="66" t="s">
        <v>65</v>
      </c>
      <c r="E50" s="72">
        <v>2</v>
      </c>
      <c r="F50" s="67"/>
      <c r="G50" s="70" t="s">
        <v>84</v>
      </c>
      <c r="H50" s="69">
        <v>75</v>
      </c>
      <c r="I50" s="69">
        <v>175</v>
      </c>
      <c r="J50" s="92" t="s">
        <v>85</v>
      </c>
    </row>
    <row r="51" s="1" customFormat="1" ht="15" customHeight="1" spans="1:10">
      <c r="A51" s="63" t="s">
        <v>86</v>
      </c>
      <c r="B51" s="64" t="s">
        <v>22</v>
      </c>
      <c r="C51" s="65">
        <v>43105.7076388889</v>
      </c>
      <c r="D51" s="73" t="s">
        <v>87</v>
      </c>
      <c r="E51" s="72">
        <v>1</v>
      </c>
      <c r="F51" s="67">
        <v>1</v>
      </c>
      <c r="G51" s="71" t="s">
        <v>88</v>
      </c>
      <c r="H51" s="75">
        <v>25</v>
      </c>
      <c r="I51" s="69">
        <v>25</v>
      </c>
      <c r="J51" s="20"/>
    </row>
    <row r="52" s="1" customFormat="1" ht="15" customHeight="1" spans="1:10">
      <c r="A52" s="63"/>
      <c r="B52" s="64"/>
      <c r="C52" s="65">
        <v>43105.8333333333</v>
      </c>
      <c r="D52" s="73" t="s">
        <v>87</v>
      </c>
      <c r="E52" s="67">
        <v>2</v>
      </c>
      <c r="F52" s="67">
        <v>1</v>
      </c>
      <c r="G52" s="70" t="s">
        <v>89</v>
      </c>
      <c r="H52" s="75">
        <f>100+25*3</f>
        <v>175</v>
      </c>
      <c r="I52" s="69">
        <f>100+25*3</f>
        <v>175</v>
      </c>
      <c r="J52" s="20"/>
    </row>
    <row r="53" s="1" customFormat="1" ht="15" customHeight="1" spans="1:10">
      <c r="A53" s="63"/>
      <c r="B53" s="64"/>
      <c r="C53" s="65">
        <v>43112.70625</v>
      </c>
      <c r="D53" s="73" t="s">
        <v>87</v>
      </c>
      <c r="E53" s="72">
        <v>2</v>
      </c>
      <c r="F53" s="67"/>
      <c r="G53" s="70" t="s">
        <v>90</v>
      </c>
      <c r="H53" s="75">
        <v>50</v>
      </c>
      <c r="I53" s="69">
        <v>50</v>
      </c>
      <c r="J53" s="20"/>
    </row>
    <row r="54" s="1" customFormat="1" ht="15" customHeight="1" spans="1:10">
      <c r="A54" s="63"/>
      <c r="B54" s="64"/>
      <c r="C54" s="65">
        <v>43112.8333333333</v>
      </c>
      <c r="D54" s="73" t="s">
        <v>87</v>
      </c>
      <c r="E54" s="73">
        <v>2</v>
      </c>
      <c r="F54" s="67"/>
      <c r="G54" s="70" t="s">
        <v>91</v>
      </c>
      <c r="H54" s="75">
        <f>100+25*E54</f>
        <v>150</v>
      </c>
      <c r="I54" s="69">
        <f t="shared" ref="I52:I63" si="4">100+25*E54</f>
        <v>150</v>
      </c>
      <c r="J54" s="20"/>
    </row>
    <row r="55" s="1" customFormat="1" ht="15" customHeight="1" spans="1:10">
      <c r="A55" s="63"/>
      <c r="B55" s="64"/>
      <c r="C55" s="65">
        <v>43113.3333333333</v>
      </c>
      <c r="D55" s="73" t="s">
        <v>92</v>
      </c>
      <c r="E55" s="67">
        <v>6</v>
      </c>
      <c r="F55" s="67">
        <v>1</v>
      </c>
      <c r="G55" s="70" t="s">
        <v>93</v>
      </c>
      <c r="H55" s="75">
        <f>100+25*7</f>
        <v>275</v>
      </c>
      <c r="I55" s="69">
        <f>100+25*7</f>
        <v>275</v>
      </c>
      <c r="J55" s="20"/>
    </row>
    <row r="56" s="1" customFormat="1" ht="15" customHeight="1" spans="1:10">
      <c r="A56" s="63"/>
      <c r="B56" s="64"/>
      <c r="C56" s="65">
        <v>43114.3333333333</v>
      </c>
      <c r="D56" s="73" t="s">
        <v>87</v>
      </c>
      <c r="E56" s="67">
        <v>2</v>
      </c>
      <c r="F56" s="67"/>
      <c r="G56" s="70" t="s">
        <v>94</v>
      </c>
      <c r="H56" s="75">
        <f>100+25*E56</f>
        <v>150</v>
      </c>
      <c r="I56" s="69">
        <f t="shared" si="4"/>
        <v>150</v>
      </c>
      <c r="J56" s="20"/>
    </row>
    <row r="57" s="1" customFormat="1" ht="15" customHeight="1" spans="1:10">
      <c r="A57" s="63"/>
      <c r="B57" s="64"/>
      <c r="C57" s="65">
        <v>43114.5993055556</v>
      </c>
      <c r="D57" s="73" t="s">
        <v>87</v>
      </c>
      <c r="E57" s="72">
        <v>1</v>
      </c>
      <c r="F57" s="67"/>
      <c r="G57" s="70" t="s">
        <v>95</v>
      </c>
      <c r="H57" s="75">
        <v>25</v>
      </c>
      <c r="I57" s="69">
        <v>25</v>
      </c>
      <c r="J57" s="20"/>
    </row>
    <row r="58" s="1" customFormat="1" ht="15" customHeight="1" spans="1:10">
      <c r="A58" s="63"/>
      <c r="B58" s="64"/>
      <c r="C58" s="65">
        <v>43119.8333333333</v>
      </c>
      <c r="D58" s="73" t="s">
        <v>87</v>
      </c>
      <c r="E58" s="73">
        <v>4</v>
      </c>
      <c r="F58" s="67"/>
      <c r="G58" s="70" t="s">
        <v>96</v>
      </c>
      <c r="H58" s="75">
        <f>100+25*4</f>
        <v>200</v>
      </c>
      <c r="I58" s="69">
        <f t="shared" si="4"/>
        <v>200</v>
      </c>
      <c r="J58" s="20"/>
    </row>
    <row r="59" s="1" customFormat="1" ht="15" customHeight="1" spans="1:10">
      <c r="A59" s="63"/>
      <c r="B59" s="64"/>
      <c r="C59" s="65">
        <v>43124.34375</v>
      </c>
      <c r="D59" s="73" t="s">
        <v>87</v>
      </c>
      <c r="E59" s="72">
        <v>2</v>
      </c>
      <c r="F59" s="67">
        <v>2</v>
      </c>
      <c r="G59" s="70" t="s">
        <v>97</v>
      </c>
      <c r="H59" s="75">
        <v>100</v>
      </c>
      <c r="I59" s="69">
        <f>100+25*4</f>
        <v>200</v>
      </c>
      <c r="J59" s="20"/>
    </row>
    <row r="60" s="1" customFormat="1" ht="15" customHeight="1" spans="1:10">
      <c r="A60" s="63"/>
      <c r="B60" s="64"/>
      <c r="C60" s="65">
        <v>43124.4375</v>
      </c>
      <c r="D60" s="73" t="s">
        <v>92</v>
      </c>
      <c r="E60" s="67">
        <v>2</v>
      </c>
      <c r="F60" s="67">
        <v>1</v>
      </c>
      <c r="G60" s="70" t="s">
        <v>98</v>
      </c>
      <c r="H60" s="75">
        <f>100+25*3</f>
        <v>175</v>
      </c>
      <c r="I60" s="69">
        <f>100+25*3</f>
        <v>175</v>
      </c>
      <c r="J60" s="20"/>
    </row>
    <row r="61" s="1" customFormat="1" ht="15" customHeight="1" spans="1:10">
      <c r="A61" s="63"/>
      <c r="B61" s="64"/>
      <c r="C61" s="65">
        <v>43126.6041666667</v>
      </c>
      <c r="D61" s="73" t="s">
        <v>87</v>
      </c>
      <c r="E61" s="72">
        <v>3</v>
      </c>
      <c r="F61" s="67"/>
      <c r="G61" s="70" t="s">
        <v>99</v>
      </c>
      <c r="H61" s="69">
        <v>75</v>
      </c>
      <c r="I61" s="69">
        <f t="shared" si="4"/>
        <v>175</v>
      </c>
      <c r="J61" s="20"/>
    </row>
    <row r="62" s="1" customFormat="1" ht="15" customHeight="1" spans="1:10">
      <c r="A62" s="63"/>
      <c r="B62" s="64"/>
      <c r="C62" s="65">
        <v>43128.4375</v>
      </c>
      <c r="D62" s="73" t="s">
        <v>92</v>
      </c>
      <c r="E62" s="72">
        <v>5</v>
      </c>
      <c r="F62" s="67"/>
      <c r="G62" s="70" t="s">
        <v>100</v>
      </c>
      <c r="H62" s="69">
        <v>125</v>
      </c>
      <c r="I62" s="69">
        <f t="shared" si="4"/>
        <v>225</v>
      </c>
      <c r="J62" s="20"/>
    </row>
    <row r="63" s="1" customFormat="1" ht="15" customHeight="1" spans="1:10">
      <c r="A63" s="77"/>
      <c r="B63" s="78"/>
      <c r="C63" s="83">
        <v>43129.34375</v>
      </c>
      <c r="D63" s="84" t="s">
        <v>87</v>
      </c>
      <c r="E63" s="85">
        <v>3</v>
      </c>
      <c r="F63" s="85"/>
      <c r="G63" s="86" t="s">
        <v>101</v>
      </c>
      <c r="H63" s="87">
        <f>100+25*E63</f>
        <v>175</v>
      </c>
      <c r="I63" s="87">
        <f t="shared" si="4"/>
        <v>175</v>
      </c>
      <c r="J63" s="32"/>
    </row>
    <row r="64" s="1" customFormat="1" ht="15" customHeight="1" spans="1:10">
      <c r="A64" s="18"/>
      <c r="B64" s="64"/>
      <c r="C64" s="65"/>
      <c r="D64" s="73"/>
      <c r="E64" s="67">
        <v>4</v>
      </c>
      <c r="F64" s="67">
        <v>1</v>
      </c>
      <c r="G64" s="70" t="s">
        <v>102</v>
      </c>
      <c r="H64" s="69"/>
      <c r="I64" s="69"/>
      <c r="J64" s="19"/>
    </row>
    <row r="65" s="1" customFormat="1" ht="17.25" spans="1:11">
      <c r="A65" s="93" t="s">
        <v>103</v>
      </c>
      <c r="B65" s="94"/>
      <c r="C65" s="95"/>
      <c r="D65" s="96"/>
      <c r="E65" s="97">
        <f>SUM(E2:E64)</f>
        <v>248</v>
      </c>
      <c r="F65" s="97">
        <f>SUM(F2:F64)</f>
        <v>19</v>
      </c>
      <c r="G65" s="98"/>
      <c r="H65" s="99">
        <f>SUM(H2:H64)</f>
        <v>9956</v>
      </c>
      <c r="I65" s="99">
        <f>SUM(I2:I64)</f>
        <v>12369</v>
      </c>
      <c r="J65" s="108"/>
      <c r="K65" s="109"/>
    </row>
    <row r="66" s="2" customFormat="1" ht="21" customHeight="1" spans="3:7">
      <c r="C66" s="100"/>
      <c r="D66" s="101"/>
      <c r="E66" s="102"/>
      <c r="F66" s="102"/>
      <c r="G66" s="102"/>
    </row>
    <row r="67" s="2" customFormat="1" ht="16.5" spans="3:7">
      <c r="C67" s="100"/>
      <c r="D67" s="101"/>
      <c r="E67" s="102"/>
      <c r="F67" s="102"/>
      <c r="G67" s="103"/>
    </row>
    <row r="68" ht="16.5" spans="7:10">
      <c r="G68" s="104"/>
      <c r="J68" s="40"/>
    </row>
    <row r="69" ht="16.5" spans="7:10">
      <c r="G69" s="105"/>
      <c r="J69" s="40"/>
    </row>
    <row r="70" ht="16.5" spans="7:10">
      <c r="G70" s="106"/>
      <c r="J70" s="40"/>
    </row>
    <row r="71" ht="16.5" spans="7:10">
      <c r="G71" s="107"/>
      <c r="J71" s="44"/>
    </row>
    <row r="72" ht="16.5" spans="7:10">
      <c r="G72" s="107"/>
      <c r="J72" s="40"/>
    </row>
    <row r="73" ht="16.5" spans="10:10">
      <c r="J73" s="40"/>
    </row>
    <row r="74" ht="16.5" spans="10:10">
      <c r="J74" s="40"/>
    </row>
    <row r="75" ht="16.5" spans="10:10">
      <c r="J75" s="40"/>
    </row>
    <row r="76" ht="16.5" spans="10:10">
      <c r="J76" s="40"/>
    </row>
    <row r="77" ht="18" spans="10:10">
      <c r="J77" s="45"/>
    </row>
    <row r="78" spans="10:10">
      <c r="J78" s="46"/>
    </row>
  </sheetData>
  <autoFilter ref="A1:O65">
    <extLst/>
  </autoFilter>
  <mergeCells count="13">
    <mergeCell ref="A65:D65"/>
    <mergeCell ref="A2:A4"/>
    <mergeCell ref="A5:A7"/>
    <mergeCell ref="A8:A21"/>
    <mergeCell ref="A23:A27"/>
    <mergeCell ref="A28:A50"/>
    <mergeCell ref="A51:A63"/>
    <mergeCell ref="B2:B7"/>
    <mergeCell ref="B8:B21"/>
    <mergeCell ref="B23:B27"/>
    <mergeCell ref="B28:B31"/>
    <mergeCell ref="B32:B50"/>
    <mergeCell ref="B51:B6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H33"/>
  <sheetViews>
    <sheetView workbookViewId="0">
      <selection activeCell="M11" sqref="M11"/>
    </sheetView>
  </sheetViews>
  <sheetFormatPr defaultColWidth="9" defaultRowHeight="13.5" outlineLevelCol="7"/>
  <cols>
    <col min="1" max="1" width="7.86666666666667" customWidth="1"/>
    <col min="2" max="2" width="16" customWidth="1"/>
    <col min="3" max="3" width="20.2666666666667" customWidth="1"/>
    <col min="4" max="4" width="5.4" customWidth="1"/>
    <col min="5" max="5" width="5.6" customWidth="1"/>
    <col min="6" max="6" width="58.875" customWidth="1"/>
    <col min="7" max="7" width="17.4666666666667" customWidth="1"/>
    <col min="8" max="8" width="10.4666666666667" customWidth="1"/>
    <col min="9" max="9" width="10.6" customWidth="1"/>
  </cols>
  <sheetData>
    <row r="1" s="1" customFormat="1" ht="24" customHeight="1" spans="1:7">
      <c r="A1" s="3" t="s">
        <v>104</v>
      </c>
      <c r="B1" s="4"/>
      <c r="C1" s="4"/>
      <c r="D1" s="4"/>
      <c r="E1" s="4"/>
      <c r="F1" s="4"/>
      <c r="G1" s="4"/>
    </row>
    <row r="2" s="1" customFormat="1" ht="48" customHeight="1" spans="1:8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8" t="s">
        <v>9</v>
      </c>
      <c r="H2" s="9"/>
    </row>
    <row r="3" s="1" customFormat="1" ht="15" customHeight="1" spans="1:7">
      <c r="A3" s="10" t="s">
        <v>105</v>
      </c>
      <c r="B3" s="11">
        <v>43103.7291666667</v>
      </c>
      <c r="C3" s="12" t="s">
        <v>106</v>
      </c>
      <c r="D3" s="13">
        <v>5</v>
      </c>
      <c r="E3" s="13">
        <v>0</v>
      </c>
      <c r="F3" s="14" t="s">
        <v>107</v>
      </c>
      <c r="G3" s="15"/>
    </row>
    <row r="4" s="1" customFormat="1" ht="30" customHeight="1" spans="1:7">
      <c r="A4" s="10"/>
      <c r="B4" s="16" t="s">
        <v>108</v>
      </c>
      <c r="C4" s="17" t="s">
        <v>109</v>
      </c>
      <c r="D4" s="18">
        <v>10</v>
      </c>
      <c r="E4" s="18">
        <v>0</v>
      </c>
      <c r="F4" s="19" t="s">
        <v>110</v>
      </c>
      <c r="G4" s="20"/>
    </row>
    <row r="5" s="1" customFormat="1" ht="15" customHeight="1" spans="1:7">
      <c r="A5" s="10"/>
      <c r="B5" s="16">
        <v>43112.7291666667</v>
      </c>
      <c r="C5" s="17" t="s">
        <v>109</v>
      </c>
      <c r="D5" s="18">
        <v>6</v>
      </c>
      <c r="E5" s="18">
        <v>0</v>
      </c>
      <c r="F5" s="21" t="s">
        <v>111</v>
      </c>
      <c r="G5" s="20"/>
    </row>
    <row r="6" s="1" customFormat="1" ht="15" customHeight="1" spans="1:7">
      <c r="A6" s="10"/>
      <c r="B6" s="16">
        <v>43117.7125</v>
      </c>
      <c r="C6" s="17" t="s">
        <v>109</v>
      </c>
      <c r="D6" s="18">
        <v>5</v>
      </c>
      <c r="E6" s="18">
        <v>0</v>
      </c>
      <c r="F6" s="22" t="s">
        <v>112</v>
      </c>
      <c r="G6" s="20"/>
    </row>
    <row r="7" s="1" customFormat="1" ht="15" customHeight="1" spans="1:7">
      <c r="A7" s="10"/>
      <c r="B7" s="16">
        <v>43119.7083333333</v>
      </c>
      <c r="C7" s="17" t="s">
        <v>109</v>
      </c>
      <c r="D7" s="18">
        <v>6</v>
      </c>
      <c r="E7" s="18">
        <v>0</v>
      </c>
      <c r="F7" s="23" t="s">
        <v>113</v>
      </c>
      <c r="G7" s="20"/>
    </row>
    <row r="8" s="1" customFormat="1" ht="15" customHeight="1" spans="1:7">
      <c r="A8" s="10"/>
      <c r="B8" s="16"/>
      <c r="C8" s="17"/>
      <c r="D8" s="18">
        <v>3</v>
      </c>
      <c r="E8" s="18"/>
      <c r="F8" s="22" t="s">
        <v>114</v>
      </c>
      <c r="G8" s="20" t="s">
        <v>115</v>
      </c>
    </row>
    <row r="9" s="1" customFormat="1" ht="19.05" customHeight="1" spans="1:8">
      <c r="A9" s="24" t="s">
        <v>116</v>
      </c>
      <c r="B9" s="16">
        <v>43104.6805555556</v>
      </c>
      <c r="C9" s="25" t="s">
        <v>117</v>
      </c>
      <c r="D9" s="18">
        <v>7</v>
      </c>
      <c r="E9" s="18">
        <v>1</v>
      </c>
      <c r="F9" s="23" t="s">
        <v>118</v>
      </c>
      <c r="G9" s="20"/>
      <c r="H9" s="26"/>
    </row>
    <row r="10" s="1" customFormat="1" ht="15" customHeight="1" spans="1:7">
      <c r="A10" s="10"/>
      <c r="B10" s="16">
        <v>43111.625</v>
      </c>
      <c r="C10" s="25" t="s">
        <v>117</v>
      </c>
      <c r="D10" s="18">
        <v>7</v>
      </c>
      <c r="E10" s="18">
        <v>0</v>
      </c>
      <c r="F10" s="23" t="s">
        <v>119</v>
      </c>
      <c r="G10" s="20"/>
    </row>
    <row r="11" s="1" customFormat="1" ht="15" customHeight="1" spans="1:7">
      <c r="A11" s="10"/>
      <c r="B11" s="16">
        <v>43113.5597222222</v>
      </c>
      <c r="C11" s="25" t="s">
        <v>117</v>
      </c>
      <c r="D11" s="18">
        <v>7</v>
      </c>
      <c r="E11" s="18">
        <v>0</v>
      </c>
      <c r="F11" s="23" t="s">
        <v>120</v>
      </c>
      <c r="G11" s="20"/>
    </row>
    <row r="12" s="1" customFormat="1" ht="15" customHeight="1" spans="1:7">
      <c r="A12" s="10"/>
      <c r="B12" s="16">
        <v>43125.3333333333</v>
      </c>
      <c r="C12" s="25" t="s">
        <v>117</v>
      </c>
      <c r="D12" s="18">
        <v>6</v>
      </c>
      <c r="E12" s="18">
        <v>0</v>
      </c>
      <c r="F12" s="27" t="s">
        <v>121</v>
      </c>
      <c r="G12" s="20"/>
    </row>
    <row r="13" s="1" customFormat="1" ht="15" customHeight="1" spans="1:7">
      <c r="A13" s="10"/>
      <c r="B13" s="16">
        <v>43127.3333333333</v>
      </c>
      <c r="C13" s="25" t="s">
        <v>117</v>
      </c>
      <c r="D13" s="18">
        <v>5</v>
      </c>
      <c r="E13" s="18">
        <v>0</v>
      </c>
      <c r="F13" s="23" t="s">
        <v>122</v>
      </c>
      <c r="G13" s="20"/>
    </row>
    <row r="14" s="1" customFormat="1" ht="15" customHeight="1" spans="1:7">
      <c r="A14" s="24" t="s">
        <v>123</v>
      </c>
      <c r="B14" s="16">
        <v>43107.5833333333</v>
      </c>
      <c r="C14" s="25" t="s">
        <v>124</v>
      </c>
      <c r="D14" s="18">
        <v>6</v>
      </c>
      <c r="E14" s="18">
        <v>0</v>
      </c>
      <c r="F14" s="19" t="s">
        <v>125</v>
      </c>
      <c r="G14" s="20"/>
    </row>
    <row r="15" s="1" customFormat="1" ht="15" customHeight="1" spans="1:7">
      <c r="A15" s="10"/>
      <c r="B15" s="16">
        <v>43114.4375</v>
      </c>
      <c r="C15" s="25" t="s">
        <v>126</v>
      </c>
      <c r="D15" s="18">
        <v>3</v>
      </c>
      <c r="E15" s="18">
        <v>0</v>
      </c>
      <c r="F15" s="21" t="s">
        <v>127</v>
      </c>
      <c r="G15" s="20"/>
    </row>
    <row r="16" s="1" customFormat="1" ht="33" customHeight="1" spans="1:7">
      <c r="A16" s="10"/>
      <c r="B16" s="16">
        <v>43114.5833333333</v>
      </c>
      <c r="C16" s="25" t="s">
        <v>124</v>
      </c>
      <c r="D16" s="18">
        <v>9</v>
      </c>
      <c r="E16" s="18">
        <v>0</v>
      </c>
      <c r="F16" s="19" t="s">
        <v>128</v>
      </c>
      <c r="G16" s="20"/>
    </row>
    <row r="17" s="1" customFormat="1" ht="15" customHeight="1" spans="1:7">
      <c r="A17" s="10"/>
      <c r="B17" s="16">
        <v>43121.5833333333</v>
      </c>
      <c r="C17" s="25" t="s">
        <v>124</v>
      </c>
      <c r="D17" s="18">
        <v>7</v>
      </c>
      <c r="E17" s="18">
        <v>0</v>
      </c>
      <c r="F17" s="23" t="s">
        <v>129</v>
      </c>
      <c r="G17" s="20"/>
    </row>
    <row r="18" s="1" customFormat="1" ht="15" customHeight="1" spans="1:7">
      <c r="A18" s="10"/>
      <c r="B18" s="16">
        <v>43125.4166666667</v>
      </c>
      <c r="C18" s="25" t="s">
        <v>124</v>
      </c>
      <c r="D18" s="18">
        <v>4</v>
      </c>
      <c r="E18" s="18">
        <v>0</v>
      </c>
      <c r="F18" s="23" t="s">
        <v>130</v>
      </c>
      <c r="G18" s="20"/>
    </row>
    <row r="19" s="1" customFormat="1" ht="15" customHeight="1" spans="1:7">
      <c r="A19" s="10"/>
      <c r="B19" s="28">
        <v>43127.4166666667</v>
      </c>
      <c r="C19" s="29" t="s">
        <v>124</v>
      </c>
      <c r="D19" s="30">
        <v>2</v>
      </c>
      <c r="E19" s="30">
        <v>0</v>
      </c>
      <c r="F19" s="31" t="s">
        <v>131</v>
      </c>
      <c r="G19" s="32"/>
    </row>
    <row r="20" s="1" customFormat="1" ht="17.25" spans="1:7">
      <c r="A20" s="33" t="s">
        <v>103</v>
      </c>
      <c r="B20" s="34"/>
      <c r="C20" s="34"/>
      <c r="D20" s="6">
        <f>SUM(D3:D19)</f>
        <v>98</v>
      </c>
      <c r="E20" s="6">
        <f>SUM(E3:E19)</f>
        <v>1</v>
      </c>
      <c r="F20" s="35"/>
      <c r="G20" s="36"/>
    </row>
    <row r="21" s="2" customFormat="1" ht="21" customHeight="1" spans="6:6">
      <c r="F21" s="37" t="s">
        <v>132</v>
      </c>
    </row>
    <row r="22" s="2" customFormat="1" ht="16.5" spans="6:6">
      <c r="F22" s="38" t="s">
        <v>133</v>
      </c>
    </row>
    <row r="23" ht="16.5" spans="6:7">
      <c r="F23" s="39" t="s">
        <v>134</v>
      </c>
      <c r="G23" s="40"/>
    </row>
    <row r="24" ht="16.5" spans="6:7">
      <c r="F24" s="41" t="s">
        <v>135</v>
      </c>
      <c r="G24" s="40"/>
    </row>
    <row r="25" ht="16.5" spans="6:7">
      <c r="F25" s="42" t="s">
        <v>136</v>
      </c>
      <c r="G25" s="40"/>
    </row>
    <row r="26" ht="16.5" spans="6:7">
      <c r="F26" s="43"/>
      <c r="G26" s="44"/>
    </row>
    <row r="27" ht="16.5" spans="6:7">
      <c r="F27" s="43"/>
      <c r="G27" s="40"/>
    </row>
    <row r="28" ht="16.5" spans="7:7">
      <c r="G28" s="40"/>
    </row>
    <row r="29" ht="16.5" spans="7:7">
      <c r="G29" s="40"/>
    </row>
    <row r="30" ht="16.5" spans="7:7">
      <c r="G30" s="40"/>
    </row>
    <row r="31" ht="16.5" spans="7:7">
      <c r="G31" s="40"/>
    </row>
    <row r="32" ht="18" spans="7:7">
      <c r="G32" s="45"/>
    </row>
    <row r="33" spans="7:7">
      <c r="G33" s="46"/>
    </row>
  </sheetData>
  <autoFilter ref="A1:G25">
    <extLst/>
  </autoFilter>
  <mergeCells count="5">
    <mergeCell ref="A1:G1"/>
    <mergeCell ref="A20:C20"/>
    <mergeCell ref="A3:A8"/>
    <mergeCell ref="A9:A13"/>
    <mergeCell ref="A14:A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大热俱乐部</vt:lpstr>
      <vt:lpstr>AKcross训练营（28）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2017-09-30T05:56:00Z</dcterms:created>
  <dcterms:modified xsi:type="dcterms:W3CDTF">2018-08-03T08:00:49Z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