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2"/>
  </bookViews>
  <sheets>
    <sheet name="大热俱乐部" sheetId="11" r:id="rId1"/>
    <sheet name="AKcross训练营（28）" sheetId="7" r:id="rId2"/>
    <sheet name="FIT训练营" sheetId="12" r:id="rId3"/>
  </sheets>
  <definedNames>
    <definedName name="_xlnm._FilterDatabase" localSheetId="0" hidden="1">大热俱乐部!$A$1:$M$60</definedName>
    <definedName name="_xlnm._FilterDatabase" localSheetId="1" hidden="1">'AKcross训练营（28）'!$A$2:$H$30</definedName>
  </definedNames>
  <calcPr calcId="144525" concurrentCalc="0"/>
</workbook>
</file>

<file path=xl/sharedStrings.xml><?xml version="1.0" encoding="utf-8"?>
<sst xmlns="http://schemas.openxmlformats.org/spreadsheetml/2006/main" count="127">
  <si>
    <t>教练姓名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</si>
  <si>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</si>
  <si>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</si>
  <si>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</si>
  <si>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</si>
  <si>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</si>
  <si>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</si>
  <si>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</si>
  <si>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张嘉涵</t>
  </si>
  <si>
    <t>龙岗训练营高年级班</t>
  </si>
  <si>
    <t>郭懋增，曾子航，苏祖威，邵冠霖，袁帅，杨耀斌</t>
  </si>
  <si>
    <t>刘浩宏，蔡佳烨，郭懋增，曾子航，周子祺，苏祖威，邵冠霖，杨耀斌</t>
  </si>
  <si>
    <t>苏祖威，邵冠霖，袁帅，李鸣轩，杨耀斌，刘浩宏，李佶，简福康</t>
  </si>
  <si>
    <t>蔡佳烨，曾子航，苏祖威，邵冠霖，袁帅，杨耀斌，刘浩宏，李佶，简福康</t>
  </si>
  <si>
    <t>苏祖威，邵冠霖，蔡佳烨</t>
  </si>
  <si>
    <t>林泽铭</t>
  </si>
  <si>
    <t>龙岗训练营低年级课程</t>
  </si>
  <si>
    <t>颜若宸，王浩丁，陈予喆，王孝煊，关楠萧，骆九宇</t>
  </si>
  <si>
    <t>蔡佳烨，苏祖威，邵冠霖，杨耀斌，李佶，简福康</t>
  </si>
  <si>
    <t>王浩丁，陈予喆，王孝煊，关楠潇</t>
  </si>
  <si>
    <t>颜若宸，王浩丁，王孝煊，杨涵，骆九宇，关楠潇</t>
  </si>
  <si>
    <t>黄万瑞</t>
  </si>
  <si>
    <t>北头周日十点低年级综合班</t>
  </si>
  <si>
    <t>李正昊，张益畅，郑新浩，郭子阅，刘阳，敬宇翔，吴靖宇</t>
  </si>
  <si>
    <t>周五北头低年级班</t>
  </si>
  <si>
    <r>
      <rPr>
        <sz val="11"/>
        <rFont val="微软雅黑"/>
        <charset val="134"/>
      </rPr>
      <t>柯艾锐，肖振兴，覃诗翔，张益凯，关乐耀，陈智斌，吴贻然，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，袁梓钦，吴奇朗，张哲栋，谢睿轩，毕宸君，张笑宇，刘进哲，钟铭楷</t>
    </r>
  </si>
  <si>
    <t>北头周六五点综合班</t>
  </si>
  <si>
    <t>董心宇，王炫程，严振轩，郭皓晗，柏泓庚，邓熙康，王佳浩，薛若鸿</t>
  </si>
  <si>
    <r>
      <rPr>
        <sz val="11"/>
        <rFont val="微软雅黑"/>
        <charset val="134"/>
      </rPr>
      <t>柯艾锐，肖振兴，张益凯，关乐耀，陈智斌</t>
    </r>
    <r>
      <rPr>
        <sz val="11"/>
        <color rgb="FFFF0000"/>
        <rFont val="微软雅黑"/>
        <charset val="134"/>
      </rPr>
      <t>，李闻韬</t>
    </r>
    <r>
      <rPr>
        <sz val="11"/>
        <rFont val="微软雅黑"/>
        <charset val="134"/>
      </rPr>
      <t>，袁梓钦，张哲栋，毕宸君，王昱泽，钟铭楷，刘进哲，张笑宇，吴贻然，吴奇朗</t>
    </r>
  </si>
  <si>
    <t>郭子阅，刘阳，梁思诚，郑新浩，张益畅，敬宇翔，吴靖宇</t>
  </si>
  <si>
    <t>特殊扣课时班级</t>
  </si>
  <si>
    <t>张哲栋</t>
  </si>
  <si>
    <r>
      <rPr>
        <sz val="11"/>
        <rFont val="微软雅黑"/>
        <charset val="134"/>
      </rPr>
      <t>张益凯，关乐耀，袁梓钦，吴奇朗，刘进哲，毕宸君，吴贻然，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，柯艾锐，肖振兴，覃诗翔，张笑宇，王昱泽，钟铭楷</t>
    </r>
  </si>
  <si>
    <t>室内幼儿班</t>
  </si>
  <si>
    <t>黄子骞，许辰镝，欧阳舒轩，徐瑞阳</t>
  </si>
  <si>
    <t>万博宇</t>
  </si>
  <si>
    <t>蒋成栋，王炫程，薛若鸿，严振轩，郭皓晗，柏泓庚，董心宇，朱涛，邓熙康，王佳浩</t>
  </si>
  <si>
    <t>张益凯，袁梓钦，张哲栋</t>
  </si>
  <si>
    <r>
      <rPr>
        <sz val="11"/>
        <rFont val="微软雅黑"/>
        <charset val="134"/>
      </rPr>
      <t>关乐耀，谢睿轩，刘进哲，陈智斌，吴贻然，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，柯艾锐，肖振兴，覃诗翔，向誉诚，钟铭楷，王昱泽</t>
    </r>
  </si>
  <si>
    <t>柏泓庚，万博宇</t>
  </si>
  <si>
    <t xml:space="preserve"> 蒋成栋，薛若鸿，郭皓晗，董心宇，王佳浩，邓熙康</t>
  </si>
  <si>
    <t>吴靖宇，张益畅，郑新浩，刘阳，敬宇翔，梁思诚，高杨钊，李权</t>
  </si>
  <si>
    <t>袁梓钦，张哲栋</t>
  </si>
  <si>
    <t>谢睿轩，刘进哲，吴贻然，柯艾锐，向誉诚，王昱泽，钟铭楷</t>
  </si>
  <si>
    <t>董硕同</t>
  </si>
  <si>
    <t>周六北头中高年级班</t>
  </si>
  <si>
    <t xml:space="preserve"> 郭雨锜，熊天华，刘政翰，林子骞，彭梓睿</t>
  </si>
  <si>
    <t>北头周日八点高年级初中班</t>
  </si>
  <si>
    <t>陈嘉航，花梓鹏，陈江函，阮烨才，李俊晔，唐钰钧，何雨辰</t>
  </si>
  <si>
    <t>室内周日低年级班</t>
  </si>
  <si>
    <t>程翰哲， 戴溪亭，秦铭远，张应淏，张之翼</t>
  </si>
  <si>
    <t>秦铭远</t>
  </si>
  <si>
    <t>周日北头高年级初中基础</t>
  </si>
  <si>
    <r>
      <rPr>
        <sz val="11"/>
        <rFont val="微软雅黑"/>
        <charset val="134"/>
      </rPr>
      <t>牛子儒，康正浩，洪旭林，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，傅晓泷，王国宇，强亦宸，朱星懿，</t>
    </r>
    <r>
      <rPr>
        <sz val="11"/>
        <color rgb="FFFF0000"/>
        <rFont val="微软雅黑"/>
        <charset val="134"/>
      </rPr>
      <t>刘炜文</t>
    </r>
  </si>
  <si>
    <t>鼎太女子班</t>
  </si>
  <si>
    <t>张诗婷，辛禹菲，胡宇菲，侯朝歌</t>
  </si>
  <si>
    <t>私教一对二（初中）</t>
  </si>
  <si>
    <t>魏子健，刘书含</t>
  </si>
  <si>
    <t>郭雨锜，刘政翰，杨熙，邱智鸿，熊天华，卢宇璠，陈志鸿</t>
  </si>
  <si>
    <t>周六晚6:30初中班</t>
  </si>
  <si>
    <r>
      <rPr>
        <sz val="11"/>
        <rFont val="微软雅黑"/>
        <charset val="134"/>
      </rPr>
      <t>王禹舒，郑子轩，</t>
    </r>
    <r>
      <rPr>
        <sz val="11"/>
        <color rgb="FFFF0000"/>
        <rFont val="微软雅黑"/>
        <charset val="134"/>
      </rPr>
      <t>蒙致远</t>
    </r>
  </si>
  <si>
    <t xml:space="preserve"> 陈嘉航，李俊晔，陈江函，阮烨才，唐钰钧</t>
  </si>
  <si>
    <t xml:space="preserve"> 程翰哲， 戴溪亭，张应淏，张之翼</t>
  </si>
  <si>
    <r>
      <rPr>
        <sz val="11"/>
        <rFont val="微软雅黑"/>
        <charset val="134"/>
      </rPr>
      <t>康正浩，</t>
    </r>
    <r>
      <rPr>
        <sz val="11"/>
        <color rgb="FFFF0000"/>
        <rFont val="微软雅黑"/>
        <charset val="134"/>
      </rPr>
      <t>刘炜文</t>
    </r>
    <r>
      <rPr>
        <sz val="11"/>
        <rFont val="微软雅黑"/>
        <charset val="134"/>
      </rPr>
      <t>，罗仕杰，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，王国宇，何雨辰，</t>
    </r>
    <r>
      <rPr>
        <sz val="11"/>
        <color rgb="FFFF0000"/>
        <rFont val="微软雅黑"/>
        <charset val="134"/>
      </rPr>
      <t>何明鸿</t>
    </r>
    <r>
      <rPr>
        <sz val="11"/>
        <rFont val="微软雅黑"/>
        <charset val="134"/>
      </rPr>
      <t>，傅晓泷</t>
    </r>
  </si>
  <si>
    <t>刘书含，魏子健</t>
  </si>
  <si>
    <t>郭雨锜，杨熙，梁浩然，梁浩峰，熊天华，刘政翰，陈志鸿，邱智鸿，洪新铠</t>
  </si>
  <si>
    <r>
      <rPr>
        <sz val="11"/>
        <rFont val="微软雅黑"/>
        <charset val="134"/>
      </rPr>
      <t xml:space="preserve"> 郑子轩，</t>
    </r>
    <r>
      <rPr>
        <sz val="11"/>
        <color rgb="FFFF0000"/>
        <rFont val="微软雅黑"/>
        <charset val="134"/>
      </rPr>
      <t>蒙致远</t>
    </r>
    <r>
      <rPr>
        <sz val="11"/>
        <rFont val="微软雅黑"/>
        <charset val="134"/>
      </rPr>
      <t>，卢宇璠，林子骞</t>
    </r>
  </si>
  <si>
    <r>
      <rPr>
        <sz val="11"/>
        <rFont val="微软雅黑"/>
        <charset val="134"/>
      </rPr>
      <t>陈嘉航，李俊晔，何雨辰，</t>
    </r>
    <r>
      <rPr>
        <sz val="11"/>
        <color rgb="FFFF0000"/>
        <rFont val="微软雅黑"/>
        <charset val="134"/>
      </rPr>
      <t>何明鸿</t>
    </r>
    <r>
      <rPr>
        <sz val="11"/>
        <rFont val="微软雅黑"/>
        <charset val="134"/>
      </rPr>
      <t>，唐钰钧，范烨</t>
    </r>
  </si>
  <si>
    <t>程翰哲， 戴溪亭，张之翼，严俊朗</t>
  </si>
  <si>
    <r>
      <rPr>
        <sz val="11"/>
        <rFont val="微软雅黑"/>
        <charset val="134"/>
      </rPr>
      <t>冼峻鞍，康正浩，洪旭林，</t>
    </r>
    <r>
      <rPr>
        <sz val="11"/>
        <color rgb="FFFF0000"/>
        <rFont val="微软雅黑"/>
        <charset val="134"/>
      </rPr>
      <t>刘炜文</t>
    </r>
    <r>
      <rPr>
        <sz val="11"/>
        <rFont val="微软雅黑"/>
        <charset val="134"/>
      </rPr>
      <t>，罗仕杰，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，强亦宸，傅晓泷</t>
    </r>
  </si>
  <si>
    <t>侯朝歌，胡宇菲，张诗婷</t>
  </si>
  <si>
    <r>
      <rPr>
        <sz val="11"/>
        <rFont val="微软雅黑"/>
        <charset val="134"/>
      </rPr>
      <t>范烨，唐钰钧，何雨辰，</t>
    </r>
    <r>
      <rPr>
        <sz val="11"/>
        <color rgb="FFFF0000"/>
        <rFont val="微软雅黑"/>
        <charset val="134"/>
      </rPr>
      <t>刘炜文</t>
    </r>
  </si>
  <si>
    <t>刘政翰，杨熙，郭雨锜，陈志鸿</t>
  </si>
  <si>
    <r>
      <rPr>
        <sz val="11"/>
        <color rgb="FFFF0000"/>
        <rFont val="微软雅黑"/>
        <charset val="134"/>
      </rPr>
      <t xml:space="preserve"> 张晨儒</t>
    </r>
    <r>
      <rPr>
        <sz val="11"/>
        <rFont val="微软雅黑"/>
        <charset val="134"/>
      </rPr>
      <t>，卢宇璠，傅晓泷，王廖聪</t>
    </r>
  </si>
  <si>
    <t>安凯翔</t>
  </si>
  <si>
    <t>丽山文体公园高年级班</t>
  </si>
  <si>
    <t>林城佑，刘昊，许凯瑞，杨宇昊，周宇乐</t>
  </si>
  <si>
    <t>许凯瑞，郑德源，刘昊，杨宇昊，周宇乐</t>
  </si>
  <si>
    <t>孙胤麒，孙胤麒，许凯瑞，周劲希</t>
  </si>
  <si>
    <t>周六北头进阶班</t>
  </si>
  <si>
    <t>张乐淘，林炜昇，卢皓文，黄之麓，罗翔宇，文经纬</t>
  </si>
  <si>
    <t xml:space="preserve"> 孙胤麒，孙胤麒，刘子豪，周劲希</t>
  </si>
  <si>
    <t>赖德瑞，张乐淘，林炜昇，卢皓文，罗宁，黄之麓，刘秉松，罗翔宇</t>
  </si>
  <si>
    <t>周宇乐，刘昊，郑德源，林城佑</t>
  </si>
  <si>
    <t>刘子豪，许凯瑞，孙胤麒，周宇乐</t>
  </si>
  <si>
    <t>林城佑，周劲希，刘昊，许凯瑞，郑德源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</si>
  <si>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</si>
  <si>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2018年4月结算单</t>
    </r>
  </si>
  <si>
    <t>课程名称</t>
  </si>
  <si>
    <t>课时总价</t>
  </si>
  <si>
    <t>系统应得金额</t>
  </si>
  <si>
    <t>南外文华快艇队（83/节）</t>
  </si>
  <si>
    <t>南外周三五班</t>
  </si>
  <si>
    <t>李李喆， 潘思达，陈米洛，游逸朗</t>
  </si>
  <si>
    <t>李李喆，孙乐知， 潘思达，陈米洛，周润锋，谢俊棋，游逸朗，陈逸昕</t>
  </si>
  <si>
    <t>游逸朗</t>
  </si>
  <si>
    <t>蔡硕勋，李李喆，刘羽，谢俊棋， 潘思达，陈米洛，陈逸昕</t>
  </si>
  <si>
    <t>蔡硕勋，李李喆，林城佑，周润锋，陈逸昕， 潘思达，田家福，游逸朗</t>
  </si>
  <si>
    <t>李李喆，游逸朗，刘羽，陈逸昕，陈米洛， 潘思达，谢俊棋</t>
  </si>
  <si>
    <t>李李喆，游逸朗，田家福，陈逸昕，周润锋，陈米洛，蔡硕勋，林城佑，李佰轩</t>
  </si>
  <si>
    <t>李李喆，游逸朗，刘羽，陈逸昕，陈米洛， 潘思达，谢俊棋，李佰轩</t>
  </si>
  <si>
    <t>李李喆，游逸朗，陈逸昕，孙乐知，周润锋，陈米洛，林城佑， 潘思达，谢俊棋，李佰轩</t>
  </si>
  <si>
    <t>塘朗追梦队（88/节）</t>
  </si>
  <si>
    <t>塘朗追梦队</t>
  </si>
  <si>
    <t>郑宏轩</t>
  </si>
  <si>
    <t>陶承希</t>
  </si>
  <si>
    <t>陶承希，李炬豪，郑明宇，何锦宸，杜宇轩</t>
  </si>
  <si>
    <t>郑明宇，彭鼎盛，何锦宸</t>
  </si>
  <si>
    <t>陶承希，李炬豪，吴浩睿，何锦宸，彭鼎盛</t>
  </si>
  <si>
    <r>
      <rPr>
        <sz val="11"/>
        <rFont val="微软雅黑"/>
        <charset val="134"/>
      </rPr>
      <t>瞿士杰，何锦宸，郑明宇，杜宇轩，吴浩睿，李炬豪，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，陶承希，彭鼎盛</t>
    </r>
  </si>
  <si>
    <t>瞿士杰，郑明宇，吴浩睿，李炬豪</t>
  </si>
  <si>
    <t>AKcross课程（100/节）</t>
  </si>
  <si>
    <t>塘朗高年级</t>
  </si>
  <si>
    <t>郑嘉俊，郑竣隆，郑竣丰，郑浩明</t>
  </si>
  <si>
    <t>塘朗低年级班</t>
  </si>
  <si>
    <t>张正堃，唐浩益，刘宇辰，孟想，蒋家轩，余浩锋，汪昊辰</t>
  </si>
  <si>
    <r>
      <rPr>
        <sz val="11"/>
        <rFont val="微软雅黑"/>
        <charset val="134"/>
      </rPr>
      <t>郑嘉俊，郑竣隆，郑竣丰，</t>
    </r>
    <r>
      <rPr>
        <b/>
        <sz val="11"/>
        <rFont val="微软雅黑"/>
        <charset val="134"/>
      </rPr>
      <t>黄得珉</t>
    </r>
  </si>
  <si>
    <t>张正堃，唐浩益，孟想，蒋家轩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</si>
  <si>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，郑浩明，郑嘉俊，郑宏轩，郑竣隆，郑竣丰</t>
    </r>
  </si>
  <si>
    <r>
      <rPr>
        <sz val="11"/>
        <rFont val="微软雅黑"/>
        <charset val="134"/>
      </rPr>
      <t>蒋家轩，卢新元，余浩锋，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</t>
    </r>
    <r>
      <rPr>
        <b/>
        <sz val="11"/>
        <rFont val="微软雅黑"/>
        <charset val="134"/>
      </rPr>
      <t>孙硕</t>
    </r>
    <r>
      <rPr>
        <sz val="11"/>
        <rFont val="微软雅黑"/>
        <charset val="134"/>
      </rPr>
      <t>，汪昊辰，唐浩益，刘宇辰</t>
    </r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</si>
  <si>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，郑竣隆，郑竣丰，郑嘉俊，郑浩明，</t>
    </r>
  </si>
  <si>
    <t>孟想，卢新元，余浩锋，孙硕，汪昊辰，唐浩益，刘宇辰，孙硕</t>
  </si>
  <si>
    <r>
      <rPr>
        <sz val="12"/>
        <color rgb="FFFF0000"/>
        <rFont val="微软雅黑"/>
        <charset val="134"/>
      </rPr>
      <t>FIT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2018年4月结算单</t>
    </r>
  </si>
  <si>
    <t>实际应得金额</t>
  </si>
  <si>
    <t>FIT篮球训练营</t>
  </si>
  <si>
    <t>西丽二小篮球班</t>
  </si>
  <si>
    <t xml:space="preserve"> 彭扬，钟旭烜，宋睿杰，吴钟至永，刘铠铭，张霆睿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</si>
</sst>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" borderId="23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2" borderId="20" applyNumberFormat="0" applyAlignment="0" applyProtection="0">
      <alignment vertical="center"/>
    </xf>
    <xf numFmtId="0" fontId="24" fillId="2" borderId="24" applyNumberFormat="0" applyAlignment="0" applyProtection="0">
      <alignment vertical="center"/>
    </xf>
    <xf numFmtId="0" fontId="30" fillId="16" borderId="26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77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22" fontId="5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177" fontId="6" fillId="0" borderId="11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177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workbookViewId="0">
      <pane ySplit="1" topLeftCell="A2" activePane="bottomLeft" state="frozen"/>
      <selection/>
      <selection pane="bottomLeft" activeCell="J10" sqref="J10"/>
    </sheetView>
  </sheetViews>
  <sheetFormatPr defaultColWidth="9" defaultRowHeight="13.5"/>
  <cols>
    <col min="2" max="2" width="16" customWidth="1"/>
    <col min="3" max="3" width="23" customWidth="1"/>
    <col min="4" max="4" width="5.4" customWidth="1"/>
    <col min="5" max="5" width="62.375" customWidth="1"/>
    <col min="6" max="6" width="7.375" customWidth="1"/>
    <col min="7" max="7" width="8" style="3" customWidth="1"/>
    <col min="8" max="8" width="28.5" customWidth="1"/>
    <col min="9" max="9" width="14" customWidth="1"/>
    <col min="10" max="10" width="15.4" customWidth="1"/>
    <col min="11" max="11" width="11.8666666666667"/>
    <col min="12" max="12" width="10.4"/>
    <col min="13" max="13" width="10.4666666666667" customWidth="1"/>
    <col min="14" max="14" width="10.6" customWidth="1"/>
  </cols>
  <sheetData>
    <row r="1" s="1" customFormat="1" ht="48" customHeight="1" spans="1:13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3" t="s">
        <v>7</v>
      </c>
      <c r="I1" s="73"/>
      <c r="J1" s="74"/>
      <c r="L1" s="36"/>
      <c r="M1" s="75"/>
    </row>
    <row r="2" s="46" customFormat="1" ht="15" customHeight="1" spans="1:8">
      <c r="A2" s="47" t="s">
        <v>8</v>
      </c>
      <c r="B2" s="48">
        <v>43183.6666666667</v>
      </c>
      <c r="C2" s="49" t="s">
        <v>9</v>
      </c>
      <c r="D2" s="50">
        <v>6</v>
      </c>
      <c r="E2" s="51" t="s">
        <v>10</v>
      </c>
      <c r="F2" s="50">
        <f>D2*100</f>
        <v>600</v>
      </c>
      <c r="G2" s="52">
        <v>300</v>
      </c>
      <c r="H2" s="53"/>
    </row>
    <row r="3" s="46" customFormat="1" ht="15" customHeight="1" spans="1:8">
      <c r="A3" s="47"/>
      <c r="B3" s="48">
        <v>43190.6666666667</v>
      </c>
      <c r="C3" s="49" t="s">
        <v>9</v>
      </c>
      <c r="D3" s="50">
        <v>8</v>
      </c>
      <c r="E3" s="51" t="s">
        <v>11</v>
      </c>
      <c r="F3" s="50">
        <f>D3*100</f>
        <v>800</v>
      </c>
      <c r="G3" s="52">
        <v>300</v>
      </c>
      <c r="H3" s="53"/>
    </row>
    <row r="4" s="46" customFormat="1" ht="15" customHeight="1" spans="1:8">
      <c r="A4" s="47"/>
      <c r="B4" s="48">
        <v>43204.6666666667</v>
      </c>
      <c r="C4" s="49" t="s">
        <v>9</v>
      </c>
      <c r="D4" s="50">
        <v>8</v>
      </c>
      <c r="E4" s="51" t="s">
        <v>12</v>
      </c>
      <c r="F4" s="50">
        <f>D4*100</f>
        <v>800</v>
      </c>
      <c r="G4" s="52">
        <v>300</v>
      </c>
      <c r="H4" s="53"/>
    </row>
    <row r="5" s="46" customFormat="1" ht="15" customHeight="1" spans="1:8">
      <c r="A5" s="47"/>
      <c r="B5" s="48">
        <v>43211.6666666667</v>
      </c>
      <c r="C5" s="49" t="s">
        <v>9</v>
      </c>
      <c r="D5" s="50">
        <v>9</v>
      </c>
      <c r="E5" s="51" t="s">
        <v>13</v>
      </c>
      <c r="F5" s="50">
        <f>D5*100</f>
        <v>900</v>
      </c>
      <c r="G5" s="52">
        <v>300</v>
      </c>
      <c r="H5" s="53"/>
    </row>
    <row r="6" s="46" customFormat="1" ht="15" customHeight="1" spans="1:8">
      <c r="A6" s="47"/>
      <c r="B6" s="48">
        <v>43219.6666666667</v>
      </c>
      <c r="C6" s="49" t="s">
        <v>9</v>
      </c>
      <c r="D6" s="50">
        <v>3</v>
      </c>
      <c r="E6" s="51" t="s">
        <v>14</v>
      </c>
      <c r="F6" s="50"/>
      <c r="G6" s="52">
        <v>300</v>
      </c>
      <c r="H6" s="53"/>
    </row>
    <row r="7" s="46" customFormat="1" ht="15" customHeight="1" spans="1:8">
      <c r="A7" s="47" t="s">
        <v>15</v>
      </c>
      <c r="B7" s="48">
        <v>43190.6666666667</v>
      </c>
      <c r="C7" s="49" t="s">
        <v>16</v>
      </c>
      <c r="D7" s="50">
        <v>6</v>
      </c>
      <c r="E7" s="51" t="s">
        <v>17</v>
      </c>
      <c r="F7" s="50"/>
      <c r="G7" s="52">
        <v>300</v>
      </c>
      <c r="H7" s="53"/>
    </row>
    <row r="8" s="46" customFormat="1" ht="15" customHeight="1" spans="1:8">
      <c r="A8" s="47"/>
      <c r="B8" s="48">
        <v>43197.6666666667</v>
      </c>
      <c r="C8" s="49" t="s">
        <v>9</v>
      </c>
      <c r="D8" s="50">
        <v>6</v>
      </c>
      <c r="E8" s="51" t="s">
        <v>18</v>
      </c>
      <c r="F8" s="50">
        <f t="shared" ref="F8:F36" si="0">D8*100</f>
        <v>600</v>
      </c>
      <c r="G8" s="52">
        <v>300</v>
      </c>
      <c r="H8" s="53"/>
    </row>
    <row r="9" s="46" customFormat="1" ht="15" customHeight="1" spans="1:8">
      <c r="A9" s="47"/>
      <c r="B9" s="48">
        <v>43204.6666666667</v>
      </c>
      <c r="C9" s="49" t="s">
        <v>16</v>
      </c>
      <c r="D9" s="50">
        <v>4</v>
      </c>
      <c r="E9" s="51" t="s">
        <v>19</v>
      </c>
      <c r="F9" s="50">
        <f t="shared" si="0"/>
        <v>400</v>
      </c>
      <c r="G9" s="52">
        <v>300</v>
      </c>
      <c r="H9" s="53"/>
    </row>
    <row r="10" s="46" customFormat="1" ht="15" customHeight="1" spans="1:8">
      <c r="A10" s="47"/>
      <c r="B10" s="48">
        <v>43211.6666666667</v>
      </c>
      <c r="C10" s="49" t="s">
        <v>16</v>
      </c>
      <c r="D10" s="50">
        <v>6</v>
      </c>
      <c r="E10" s="51" t="s">
        <v>20</v>
      </c>
      <c r="F10" s="50">
        <f t="shared" si="0"/>
        <v>600</v>
      </c>
      <c r="G10" s="52">
        <v>300</v>
      </c>
      <c r="H10" s="53"/>
    </row>
    <row r="11" s="46" customFormat="1" ht="18" customHeight="1" spans="1:8">
      <c r="A11" s="47" t="s">
        <v>21</v>
      </c>
      <c r="B11" s="15">
        <v>43177.375</v>
      </c>
      <c r="C11" s="54" t="s">
        <v>22</v>
      </c>
      <c r="D11" s="54">
        <v>7</v>
      </c>
      <c r="E11" s="55" t="s">
        <v>23</v>
      </c>
      <c r="F11" s="50">
        <f t="shared" si="0"/>
        <v>700</v>
      </c>
      <c r="G11" s="52">
        <f t="shared" ref="G8:G34" si="1">100+25*D11</f>
        <v>275</v>
      </c>
      <c r="H11" s="53"/>
    </row>
    <row r="12" s="46" customFormat="1" ht="15" customHeight="1" spans="1:8">
      <c r="A12" s="47"/>
      <c r="B12" s="15">
        <v>43182.7916666667</v>
      </c>
      <c r="C12" s="54" t="s">
        <v>24</v>
      </c>
      <c r="D12" s="54">
        <v>16</v>
      </c>
      <c r="E12" s="56" t="s">
        <v>25</v>
      </c>
      <c r="F12" s="50">
        <f t="shared" si="0"/>
        <v>1600</v>
      </c>
      <c r="G12" s="52">
        <f t="shared" si="1"/>
        <v>500</v>
      </c>
      <c r="H12" s="53"/>
    </row>
    <row r="13" s="46" customFormat="1" ht="15" customHeight="1" spans="1:8">
      <c r="A13" s="47"/>
      <c r="B13" s="15">
        <v>43190.7083333333</v>
      </c>
      <c r="C13" s="54" t="s">
        <v>26</v>
      </c>
      <c r="D13" s="54">
        <v>8</v>
      </c>
      <c r="E13" s="55" t="s">
        <v>27</v>
      </c>
      <c r="F13" s="50">
        <f t="shared" si="0"/>
        <v>800</v>
      </c>
      <c r="G13" s="52">
        <f t="shared" si="1"/>
        <v>300</v>
      </c>
      <c r="H13" s="53"/>
    </row>
    <row r="14" s="46" customFormat="1" ht="34" customHeight="1" spans="1:8">
      <c r="A14" s="47"/>
      <c r="B14" s="15">
        <v>43190.7916666667</v>
      </c>
      <c r="C14" s="54" t="s">
        <v>24</v>
      </c>
      <c r="D14" s="54">
        <v>15</v>
      </c>
      <c r="E14" s="56" t="s">
        <v>28</v>
      </c>
      <c r="F14" s="50">
        <f t="shared" si="0"/>
        <v>1500</v>
      </c>
      <c r="G14" s="52">
        <f t="shared" si="1"/>
        <v>475</v>
      </c>
      <c r="H14" s="53"/>
    </row>
    <row r="15" s="46" customFormat="1" ht="30" customHeight="1" spans="1:8">
      <c r="A15" s="47"/>
      <c r="B15" s="48">
        <v>43191.375</v>
      </c>
      <c r="C15" s="49" t="s">
        <v>22</v>
      </c>
      <c r="D15" s="50">
        <v>7</v>
      </c>
      <c r="E15" s="57" t="s">
        <v>29</v>
      </c>
      <c r="F15" s="50">
        <f t="shared" si="0"/>
        <v>700</v>
      </c>
      <c r="G15" s="52">
        <f t="shared" si="1"/>
        <v>275</v>
      </c>
      <c r="H15" s="53"/>
    </row>
    <row r="16" s="46" customFormat="1" ht="15" customHeight="1" spans="1:8">
      <c r="A16" s="47"/>
      <c r="B16" s="48">
        <v>43203.7916666667</v>
      </c>
      <c r="C16" s="49" t="s">
        <v>30</v>
      </c>
      <c r="D16" s="50">
        <v>1</v>
      </c>
      <c r="E16" s="51" t="s">
        <v>31</v>
      </c>
      <c r="F16" s="50">
        <f t="shared" si="0"/>
        <v>100</v>
      </c>
      <c r="G16" s="52">
        <f>25*D16</f>
        <v>25</v>
      </c>
      <c r="H16" s="53"/>
    </row>
    <row r="17" s="46" customFormat="1" ht="30" customHeight="1" spans="1:8">
      <c r="A17" s="47"/>
      <c r="B17" s="15">
        <v>43203.7916666667</v>
      </c>
      <c r="C17" s="54" t="s">
        <v>24</v>
      </c>
      <c r="D17" s="54">
        <v>14</v>
      </c>
      <c r="E17" s="56" t="s">
        <v>32</v>
      </c>
      <c r="F17" s="50">
        <f t="shared" si="0"/>
        <v>1400</v>
      </c>
      <c r="G17" s="52">
        <f t="shared" si="1"/>
        <v>450</v>
      </c>
      <c r="H17" s="58"/>
    </row>
    <row r="18" s="46" customFormat="1" ht="15" customHeight="1" spans="1:8">
      <c r="A18" s="47"/>
      <c r="B18" s="15">
        <v>43204.4375</v>
      </c>
      <c r="C18" s="54" t="s">
        <v>33</v>
      </c>
      <c r="D18" s="54">
        <v>4</v>
      </c>
      <c r="E18" s="55" t="s">
        <v>34</v>
      </c>
      <c r="F18" s="50">
        <f t="shared" si="0"/>
        <v>400</v>
      </c>
      <c r="G18" s="52">
        <f t="shared" si="1"/>
        <v>200</v>
      </c>
      <c r="H18" s="58"/>
    </row>
    <row r="19" s="46" customFormat="1" ht="15" customHeight="1" spans="1:8">
      <c r="A19" s="47"/>
      <c r="B19" s="15">
        <v>43204.7083333333</v>
      </c>
      <c r="C19" s="54" t="s">
        <v>30</v>
      </c>
      <c r="D19" s="54">
        <v>1</v>
      </c>
      <c r="E19" s="56" t="s">
        <v>35</v>
      </c>
      <c r="F19" s="50">
        <f t="shared" si="0"/>
        <v>100</v>
      </c>
      <c r="G19" s="52">
        <f>25*D19</f>
        <v>25</v>
      </c>
      <c r="H19" s="58"/>
    </row>
    <row r="20" s="46" customFormat="1" ht="33" customHeight="1" spans="1:8">
      <c r="A20" s="47"/>
      <c r="B20" s="15">
        <v>43204.7083333333</v>
      </c>
      <c r="C20" s="54" t="s">
        <v>26</v>
      </c>
      <c r="D20" s="54">
        <v>10</v>
      </c>
      <c r="E20" s="56" t="s">
        <v>36</v>
      </c>
      <c r="F20" s="50">
        <f t="shared" si="0"/>
        <v>1000</v>
      </c>
      <c r="G20" s="52">
        <f t="shared" si="1"/>
        <v>350</v>
      </c>
      <c r="H20" s="58"/>
    </row>
    <row r="21" s="46" customFormat="1" ht="15" customHeight="1" spans="1:8">
      <c r="A21" s="47"/>
      <c r="B21" s="15">
        <v>43210.7916666667</v>
      </c>
      <c r="C21" s="54" t="s">
        <v>30</v>
      </c>
      <c r="D21" s="54">
        <v>3</v>
      </c>
      <c r="E21" s="55" t="s">
        <v>37</v>
      </c>
      <c r="F21" s="50">
        <f t="shared" si="0"/>
        <v>300</v>
      </c>
      <c r="G21" s="52">
        <f>25*D21</f>
        <v>75</v>
      </c>
      <c r="H21" s="58"/>
    </row>
    <row r="22" s="46" customFormat="1" ht="35" customHeight="1" spans="1:8">
      <c r="A22" s="47"/>
      <c r="B22" s="15">
        <v>43210.7916666667</v>
      </c>
      <c r="C22" s="54" t="s">
        <v>24</v>
      </c>
      <c r="D22" s="54">
        <v>12</v>
      </c>
      <c r="E22" s="56" t="s">
        <v>38</v>
      </c>
      <c r="F22" s="50">
        <f t="shared" si="0"/>
        <v>1200</v>
      </c>
      <c r="G22" s="52">
        <f t="shared" si="1"/>
        <v>400</v>
      </c>
      <c r="H22" s="58"/>
    </row>
    <row r="23" s="46" customFormat="1" ht="18" customHeight="1" spans="1:8">
      <c r="A23" s="47"/>
      <c r="B23" s="15">
        <v>43211.4375</v>
      </c>
      <c r="C23" s="54" t="s">
        <v>33</v>
      </c>
      <c r="D23" s="54">
        <v>4</v>
      </c>
      <c r="E23" s="56" t="s">
        <v>34</v>
      </c>
      <c r="F23" s="50">
        <f t="shared" si="0"/>
        <v>400</v>
      </c>
      <c r="G23" s="52">
        <f t="shared" si="1"/>
        <v>200</v>
      </c>
      <c r="H23" s="58"/>
    </row>
    <row r="24" s="46" customFormat="1" ht="17" customHeight="1" spans="1:8">
      <c r="A24" s="47"/>
      <c r="B24" s="15">
        <v>43211.7083333333</v>
      </c>
      <c r="C24" s="54" t="s">
        <v>30</v>
      </c>
      <c r="D24" s="54">
        <v>2</v>
      </c>
      <c r="E24" s="56" t="s">
        <v>39</v>
      </c>
      <c r="F24" s="50">
        <f t="shared" si="0"/>
        <v>200</v>
      </c>
      <c r="G24" s="52">
        <f>25*D24</f>
        <v>50</v>
      </c>
      <c r="H24" s="58"/>
    </row>
    <row r="25" s="46" customFormat="1" ht="17" customHeight="1" spans="1:8">
      <c r="A25" s="47"/>
      <c r="B25" s="15">
        <v>43211.7083333333</v>
      </c>
      <c r="C25" s="54" t="s">
        <v>26</v>
      </c>
      <c r="D25" s="54">
        <v>6</v>
      </c>
      <c r="E25" s="56" t="s">
        <v>40</v>
      </c>
      <c r="F25" s="50">
        <f t="shared" si="0"/>
        <v>600</v>
      </c>
      <c r="G25" s="52">
        <f t="shared" si="1"/>
        <v>250</v>
      </c>
      <c r="H25" s="58"/>
    </row>
    <row r="26" s="46" customFormat="1" ht="15" customHeight="1" spans="1:8">
      <c r="A26" s="47"/>
      <c r="B26" s="15">
        <v>43212.375</v>
      </c>
      <c r="C26" s="54" t="s">
        <v>22</v>
      </c>
      <c r="D26" s="54">
        <v>8</v>
      </c>
      <c r="E26" s="56" t="s">
        <v>41</v>
      </c>
      <c r="F26" s="50">
        <f t="shared" si="0"/>
        <v>800</v>
      </c>
      <c r="G26" s="52">
        <f t="shared" si="1"/>
        <v>300</v>
      </c>
      <c r="H26" s="58"/>
    </row>
    <row r="27" s="46" customFormat="1" ht="17" customHeight="1" spans="1:8">
      <c r="A27" s="47"/>
      <c r="B27" s="15">
        <v>43218.7916666667</v>
      </c>
      <c r="C27" s="54" t="s">
        <v>30</v>
      </c>
      <c r="D27" s="54">
        <v>2</v>
      </c>
      <c r="E27" s="56" t="s">
        <v>42</v>
      </c>
      <c r="F27" s="50">
        <f t="shared" si="0"/>
        <v>200</v>
      </c>
      <c r="G27" s="52">
        <f>25*D27</f>
        <v>50</v>
      </c>
      <c r="H27" s="58"/>
    </row>
    <row r="28" s="46" customFormat="1" ht="16" customHeight="1" spans="1:8">
      <c r="A28" s="47"/>
      <c r="B28" s="15">
        <v>43218.7916666667</v>
      </c>
      <c r="C28" s="54" t="s">
        <v>24</v>
      </c>
      <c r="D28" s="54">
        <v>7</v>
      </c>
      <c r="E28" s="56" t="s">
        <v>43</v>
      </c>
      <c r="F28" s="50">
        <f t="shared" si="0"/>
        <v>700</v>
      </c>
      <c r="G28" s="52">
        <f t="shared" si="1"/>
        <v>275</v>
      </c>
      <c r="H28" s="58"/>
    </row>
    <row r="29" s="46" customFormat="1" ht="20" customHeight="1" spans="1:8">
      <c r="A29" s="59" t="s">
        <v>44</v>
      </c>
      <c r="B29" s="15">
        <v>43190.6666666667</v>
      </c>
      <c r="C29" s="54" t="s">
        <v>45</v>
      </c>
      <c r="D29" s="54">
        <v>5</v>
      </c>
      <c r="E29" s="55" t="s">
        <v>46</v>
      </c>
      <c r="F29" s="50">
        <f t="shared" si="0"/>
        <v>500</v>
      </c>
      <c r="G29" s="60">
        <f t="shared" si="1"/>
        <v>225</v>
      </c>
      <c r="H29" s="58"/>
    </row>
    <row r="30" s="46" customFormat="1" ht="15" customHeight="1" spans="1:8">
      <c r="A30" s="59"/>
      <c r="B30" s="15">
        <v>43191.3333333333</v>
      </c>
      <c r="C30" s="54" t="s">
        <v>47</v>
      </c>
      <c r="D30" s="54">
        <v>7</v>
      </c>
      <c r="E30" s="55" t="s">
        <v>48</v>
      </c>
      <c r="F30" s="50">
        <f t="shared" si="0"/>
        <v>700</v>
      </c>
      <c r="G30" s="52">
        <f t="shared" si="1"/>
        <v>275</v>
      </c>
      <c r="H30" s="58"/>
    </row>
    <row r="31" s="46" customFormat="1" ht="15" customHeight="1" spans="1:8">
      <c r="A31" s="59"/>
      <c r="B31" s="15">
        <v>43191.4166666667</v>
      </c>
      <c r="C31" s="54" t="s">
        <v>49</v>
      </c>
      <c r="D31" s="54">
        <v>5</v>
      </c>
      <c r="E31" s="55" t="s">
        <v>50</v>
      </c>
      <c r="F31" s="50">
        <f t="shared" si="0"/>
        <v>500</v>
      </c>
      <c r="G31" s="52">
        <f t="shared" si="1"/>
        <v>225</v>
      </c>
      <c r="H31" s="58"/>
    </row>
    <row r="32" s="46" customFormat="1" ht="18" customHeight="1" spans="1:8">
      <c r="A32" s="59"/>
      <c r="B32" s="15">
        <v>43191.5208333333</v>
      </c>
      <c r="C32" s="54" t="s">
        <v>30</v>
      </c>
      <c r="D32" s="54">
        <v>1</v>
      </c>
      <c r="E32" s="56" t="s">
        <v>51</v>
      </c>
      <c r="F32" s="50">
        <f t="shared" si="0"/>
        <v>100</v>
      </c>
      <c r="G32" s="52">
        <f>25*D32</f>
        <v>25</v>
      </c>
      <c r="H32" s="58"/>
    </row>
    <row r="33" s="46" customFormat="1" ht="15" customHeight="1" spans="1:8">
      <c r="A33" s="59"/>
      <c r="B33" s="15">
        <v>43191.7083333333</v>
      </c>
      <c r="C33" s="54" t="s">
        <v>52</v>
      </c>
      <c r="D33" s="54">
        <v>9</v>
      </c>
      <c r="E33" s="55" t="s">
        <v>53</v>
      </c>
      <c r="F33" s="50">
        <f t="shared" si="0"/>
        <v>900</v>
      </c>
      <c r="G33" s="52">
        <f t="shared" si="1"/>
        <v>325</v>
      </c>
      <c r="H33" s="58"/>
    </row>
    <row r="34" s="46" customFormat="1" ht="15" customHeight="1" spans="1:8">
      <c r="A34" s="59"/>
      <c r="B34" s="15">
        <v>43199.7083333333</v>
      </c>
      <c r="C34" s="54" t="s">
        <v>54</v>
      </c>
      <c r="D34" s="54">
        <v>4</v>
      </c>
      <c r="E34" s="55" t="s">
        <v>55</v>
      </c>
      <c r="F34" s="50">
        <f t="shared" si="0"/>
        <v>400</v>
      </c>
      <c r="G34" s="52">
        <f t="shared" si="1"/>
        <v>200</v>
      </c>
      <c r="H34" s="58"/>
    </row>
    <row r="35" s="46" customFormat="1" ht="15" customHeight="1" spans="1:8">
      <c r="A35" s="59"/>
      <c r="B35" s="15">
        <v>43203.7916666667</v>
      </c>
      <c r="C35" s="54" t="s">
        <v>56</v>
      </c>
      <c r="D35" s="54">
        <v>2</v>
      </c>
      <c r="E35" s="55" t="s">
        <v>57</v>
      </c>
      <c r="F35" s="50">
        <v>360</v>
      </c>
      <c r="G35" s="60">
        <v>177</v>
      </c>
      <c r="H35" s="58"/>
    </row>
    <row r="36" s="46" customFormat="1" ht="19" customHeight="1" spans="1:8">
      <c r="A36" s="59"/>
      <c r="B36" s="15">
        <v>43204.6666666667</v>
      </c>
      <c r="C36" s="54" t="s">
        <v>45</v>
      </c>
      <c r="D36" s="54">
        <v>7</v>
      </c>
      <c r="E36" s="56" t="s">
        <v>58</v>
      </c>
      <c r="F36" s="50">
        <f t="shared" si="0"/>
        <v>700</v>
      </c>
      <c r="G36" s="60">
        <f>100+25*D36</f>
        <v>275</v>
      </c>
      <c r="H36" s="58"/>
    </row>
    <row r="37" s="46" customFormat="1" ht="15" customHeight="1" spans="1:8">
      <c r="A37" s="59"/>
      <c r="B37" s="15">
        <v>43204.7708333333</v>
      </c>
      <c r="C37" s="54" t="s">
        <v>59</v>
      </c>
      <c r="D37" s="54">
        <v>3</v>
      </c>
      <c r="E37" s="55" t="s">
        <v>60</v>
      </c>
      <c r="F37" s="50">
        <f t="shared" ref="F37:F59" si="2">D37*100</f>
        <v>300</v>
      </c>
      <c r="G37" s="60">
        <f>100+25*D37</f>
        <v>175</v>
      </c>
      <c r="H37" s="58"/>
    </row>
    <row r="38" s="46" customFormat="1" ht="15" customHeight="1" spans="1:8">
      <c r="A38" s="59"/>
      <c r="B38" s="15">
        <v>43205.3333333333</v>
      </c>
      <c r="C38" s="54" t="s">
        <v>47</v>
      </c>
      <c r="D38" s="54">
        <v>5</v>
      </c>
      <c r="E38" s="55" t="s">
        <v>61</v>
      </c>
      <c r="F38" s="50">
        <f t="shared" si="2"/>
        <v>500</v>
      </c>
      <c r="G38" s="60">
        <f>100+25*D38</f>
        <v>225</v>
      </c>
      <c r="H38" s="58"/>
    </row>
    <row r="39" s="46" customFormat="1" ht="18" customHeight="1" spans="1:8">
      <c r="A39" s="59"/>
      <c r="B39" s="15">
        <v>43205.4166666667</v>
      </c>
      <c r="C39" s="54" t="s">
        <v>49</v>
      </c>
      <c r="D39" s="54">
        <v>4</v>
      </c>
      <c r="E39" s="56" t="s">
        <v>62</v>
      </c>
      <c r="F39" s="50">
        <f t="shared" si="2"/>
        <v>400</v>
      </c>
      <c r="G39" s="60">
        <f>100+25*D39</f>
        <v>200</v>
      </c>
      <c r="H39" s="58"/>
    </row>
    <row r="40" s="46" customFormat="1" ht="15" customHeight="1" spans="1:8">
      <c r="A40" s="59"/>
      <c r="B40" s="15">
        <v>43205.7083333333</v>
      </c>
      <c r="C40" s="54" t="s">
        <v>52</v>
      </c>
      <c r="D40" s="54">
        <v>8</v>
      </c>
      <c r="E40" s="55" t="s">
        <v>63</v>
      </c>
      <c r="F40" s="50">
        <f t="shared" si="2"/>
        <v>800</v>
      </c>
      <c r="G40" s="60">
        <f>100+25*D40</f>
        <v>300</v>
      </c>
      <c r="H40" s="58"/>
    </row>
    <row r="41" s="46" customFormat="1" ht="15" customHeight="1" spans="1:8">
      <c r="A41" s="59"/>
      <c r="B41" s="15">
        <v>43210.7916666667</v>
      </c>
      <c r="C41" s="54" t="s">
        <v>56</v>
      </c>
      <c r="D41" s="54">
        <v>2</v>
      </c>
      <c r="E41" s="55" t="s">
        <v>64</v>
      </c>
      <c r="F41" s="50">
        <v>360</v>
      </c>
      <c r="G41" s="60">
        <v>177</v>
      </c>
      <c r="H41" s="58"/>
    </row>
    <row r="42" s="46" customFormat="1" ht="15" customHeight="1" spans="1:8">
      <c r="A42" s="59"/>
      <c r="B42" s="15">
        <v>43211.6666666667</v>
      </c>
      <c r="C42" s="54" t="s">
        <v>45</v>
      </c>
      <c r="D42" s="54">
        <v>9</v>
      </c>
      <c r="E42" s="55" t="s">
        <v>65</v>
      </c>
      <c r="F42" s="50">
        <f t="shared" si="2"/>
        <v>900</v>
      </c>
      <c r="G42" s="60">
        <f>100+25*D42</f>
        <v>325</v>
      </c>
      <c r="H42" s="58"/>
    </row>
    <row r="43" s="46" customFormat="1" ht="15" customHeight="1" spans="1:8">
      <c r="A43" s="59"/>
      <c r="B43" s="15">
        <v>43211.7708333333</v>
      </c>
      <c r="C43" s="54" t="s">
        <v>59</v>
      </c>
      <c r="D43" s="54">
        <v>4</v>
      </c>
      <c r="E43" s="55" t="s">
        <v>66</v>
      </c>
      <c r="F43" s="50">
        <f t="shared" si="2"/>
        <v>400</v>
      </c>
      <c r="G43" s="60">
        <f t="shared" ref="G43:G59" si="3">100+25*D43</f>
        <v>200</v>
      </c>
      <c r="H43" s="58"/>
    </row>
    <row r="44" s="46" customFormat="1" ht="15" customHeight="1" spans="1:8">
      <c r="A44" s="59"/>
      <c r="B44" s="15">
        <v>43212.3333333333</v>
      </c>
      <c r="C44" s="54" t="s">
        <v>47</v>
      </c>
      <c r="D44" s="54">
        <v>6</v>
      </c>
      <c r="E44" s="55" t="s">
        <v>67</v>
      </c>
      <c r="F44" s="50">
        <f t="shared" si="2"/>
        <v>600</v>
      </c>
      <c r="G44" s="60">
        <f t="shared" si="3"/>
        <v>250</v>
      </c>
      <c r="H44" s="58"/>
    </row>
    <row r="45" s="46" customFormat="1" ht="15" customHeight="1" spans="1:8">
      <c r="A45" s="59"/>
      <c r="B45" s="15">
        <v>43212.4166666667</v>
      </c>
      <c r="C45" s="54" t="s">
        <v>49</v>
      </c>
      <c r="D45" s="54">
        <v>4</v>
      </c>
      <c r="E45" s="55" t="s">
        <v>68</v>
      </c>
      <c r="F45" s="50">
        <f t="shared" si="2"/>
        <v>400</v>
      </c>
      <c r="G45" s="60">
        <f t="shared" si="3"/>
        <v>200</v>
      </c>
      <c r="H45" s="58"/>
    </row>
    <row r="46" s="46" customFormat="1" ht="15" customHeight="1" spans="1:8">
      <c r="A46" s="59"/>
      <c r="B46" s="15">
        <v>43212.7083333333</v>
      </c>
      <c r="C46" s="54" t="s">
        <v>52</v>
      </c>
      <c r="D46" s="54">
        <v>8</v>
      </c>
      <c r="E46" s="55" t="s">
        <v>69</v>
      </c>
      <c r="F46" s="50">
        <f t="shared" si="2"/>
        <v>800</v>
      </c>
      <c r="G46" s="60">
        <f t="shared" si="3"/>
        <v>300</v>
      </c>
      <c r="H46" s="58"/>
    </row>
    <row r="47" s="46" customFormat="1" ht="15" customHeight="1" spans="1:8">
      <c r="A47" s="59"/>
      <c r="B47" s="15">
        <v>43213.7083333333</v>
      </c>
      <c r="C47" s="54" t="s">
        <v>54</v>
      </c>
      <c r="D47" s="54">
        <v>3</v>
      </c>
      <c r="E47" s="55" t="s">
        <v>70</v>
      </c>
      <c r="F47" s="50">
        <f t="shared" si="2"/>
        <v>300</v>
      </c>
      <c r="G47" s="60">
        <f t="shared" si="3"/>
        <v>175</v>
      </c>
      <c r="H47" s="58"/>
    </row>
    <row r="48" s="46" customFormat="1" ht="15" customHeight="1" spans="1:8">
      <c r="A48" s="59"/>
      <c r="B48" s="15">
        <v>43219.3333333333</v>
      </c>
      <c r="C48" s="54" t="s">
        <v>47</v>
      </c>
      <c r="D48" s="54">
        <v>4</v>
      </c>
      <c r="E48" s="55" t="s">
        <v>71</v>
      </c>
      <c r="F48" s="50">
        <f t="shared" si="2"/>
        <v>400</v>
      </c>
      <c r="G48" s="60">
        <f t="shared" si="3"/>
        <v>200</v>
      </c>
      <c r="H48" s="58"/>
    </row>
    <row r="49" s="46" customFormat="1" ht="15" customHeight="1" spans="1:8">
      <c r="A49" s="59"/>
      <c r="B49" s="15">
        <v>43219.6666666667</v>
      </c>
      <c r="C49" s="54" t="s">
        <v>45</v>
      </c>
      <c r="D49" s="54">
        <v>4</v>
      </c>
      <c r="E49" s="55" t="s">
        <v>72</v>
      </c>
      <c r="F49" s="50">
        <f t="shared" si="2"/>
        <v>400</v>
      </c>
      <c r="G49" s="60">
        <f t="shared" si="3"/>
        <v>200</v>
      </c>
      <c r="H49" s="58"/>
    </row>
    <row r="50" s="46" customFormat="1" ht="15" customHeight="1" spans="1:8">
      <c r="A50" s="59"/>
      <c r="B50" s="15">
        <v>43220.7083333333</v>
      </c>
      <c r="C50" s="54" t="s">
        <v>52</v>
      </c>
      <c r="D50" s="54">
        <v>4</v>
      </c>
      <c r="E50" s="61" t="s">
        <v>73</v>
      </c>
      <c r="F50" s="50">
        <f t="shared" si="2"/>
        <v>400</v>
      </c>
      <c r="G50" s="60">
        <f t="shared" si="3"/>
        <v>200</v>
      </c>
      <c r="H50" s="58"/>
    </row>
    <row r="51" s="46" customFormat="1" ht="15" customHeight="1" spans="1:8">
      <c r="A51" s="62" t="s">
        <v>74</v>
      </c>
      <c r="B51" s="15">
        <v>43191.3333333333</v>
      </c>
      <c r="C51" s="63" t="s">
        <v>75</v>
      </c>
      <c r="D51" s="54">
        <v>5</v>
      </c>
      <c r="E51" s="55" t="s">
        <v>76</v>
      </c>
      <c r="F51" s="50">
        <f t="shared" si="2"/>
        <v>500</v>
      </c>
      <c r="G51" s="60">
        <f t="shared" si="3"/>
        <v>225</v>
      </c>
      <c r="H51" s="64"/>
    </row>
    <row r="52" s="46" customFormat="1" ht="15" customHeight="1" spans="1:8">
      <c r="A52" s="47"/>
      <c r="B52" s="15">
        <v>43196.3333333333</v>
      </c>
      <c r="C52" s="63" t="s">
        <v>75</v>
      </c>
      <c r="D52" s="54">
        <v>5</v>
      </c>
      <c r="E52" s="55" t="s">
        <v>77</v>
      </c>
      <c r="F52" s="50">
        <f t="shared" si="2"/>
        <v>500</v>
      </c>
      <c r="G52" s="60">
        <f t="shared" si="3"/>
        <v>225</v>
      </c>
      <c r="H52" s="64"/>
    </row>
    <row r="53" s="46" customFormat="1" ht="15" customHeight="1" spans="1:8">
      <c r="A53" s="47"/>
      <c r="B53" s="15">
        <v>43203.8333333333</v>
      </c>
      <c r="C53" s="63" t="s">
        <v>75</v>
      </c>
      <c r="D53" s="54">
        <v>4</v>
      </c>
      <c r="E53" s="55" t="s">
        <v>78</v>
      </c>
      <c r="F53" s="50">
        <f t="shared" si="2"/>
        <v>400</v>
      </c>
      <c r="G53" s="60">
        <f t="shared" si="3"/>
        <v>200</v>
      </c>
      <c r="H53" s="64"/>
    </row>
    <row r="54" s="46" customFormat="1" ht="15" customHeight="1" spans="1:8">
      <c r="A54" s="47"/>
      <c r="B54" s="15">
        <v>43204.34375</v>
      </c>
      <c r="C54" s="63" t="s">
        <v>79</v>
      </c>
      <c r="D54" s="54">
        <v>6</v>
      </c>
      <c r="E54" s="55" t="s">
        <v>80</v>
      </c>
      <c r="F54" s="50">
        <f t="shared" si="2"/>
        <v>600</v>
      </c>
      <c r="G54" s="60">
        <f t="shared" si="3"/>
        <v>250</v>
      </c>
      <c r="H54" s="64"/>
    </row>
    <row r="55" s="46" customFormat="1" ht="15" customHeight="1" spans="1:8">
      <c r="A55" s="47"/>
      <c r="B55" s="15">
        <v>43210.8333333333</v>
      </c>
      <c r="C55" s="63" t="s">
        <v>75</v>
      </c>
      <c r="D55" s="54">
        <v>4</v>
      </c>
      <c r="E55" s="55" t="s">
        <v>81</v>
      </c>
      <c r="F55" s="50">
        <f t="shared" si="2"/>
        <v>400</v>
      </c>
      <c r="G55" s="60">
        <f t="shared" si="3"/>
        <v>200</v>
      </c>
      <c r="H55" s="64"/>
    </row>
    <row r="56" s="46" customFormat="1" ht="15" customHeight="1" spans="1:8">
      <c r="A56" s="47"/>
      <c r="B56" s="15">
        <v>43211.34375</v>
      </c>
      <c r="C56" s="63" t="s">
        <v>79</v>
      </c>
      <c r="D56" s="54">
        <v>8</v>
      </c>
      <c r="E56" s="55" t="s">
        <v>82</v>
      </c>
      <c r="F56" s="50">
        <f t="shared" si="2"/>
        <v>800</v>
      </c>
      <c r="G56" s="60">
        <f t="shared" si="3"/>
        <v>300</v>
      </c>
      <c r="H56" s="64"/>
    </row>
    <row r="57" s="46" customFormat="1" ht="15" customHeight="1" spans="1:8">
      <c r="A57" s="47"/>
      <c r="B57" s="15">
        <v>43212.3333333333</v>
      </c>
      <c r="C57" s="63" t="s">
        <v>75</v>
      </c>
      <c r="D57" s="54">
        <v>4</v>
      </c>
      <c r="E57" s="55" t="s">
        <v>83</v>
      </c>
      <c r="F57" s="50">
        <f t="shared" si="2"/>
        <v>400</v>
      </c>
      <c r="G57" s="60">
        <f t="shared" si="3"/>
        <v>200</v>
      </c>
      <c r="H57" s="64"/>
    </row>
    <row r="58" s="46" customFormat="1" ht="15" customHeight="1" spans="1:8">
      <c r="A58" s="47"/>
      <c r="B58" s="15">
        <v>43218.8333333333</v>
      </c>
      <c r="C58" s="63" t="s">
        <v>75</v>
      </c>
      <c r="D58" s="54">
        <v>4</v>
      </c>
      <c r="E58" s="55" t="s">
        <v>84</v>
      </c>
      <c r="F58" s="50">
        <f t="shared" si="2"/>
        <v>400</v>
      </c>
      <c r="G58" s="60">
        <f t="shared" si="3"/>
        <v>200</v>
      </c>
      <c r="H58" s="64"/>
    </row>
    <row r="59" s="46" customFormat="1" ht="15" customHeight="1" spans="1:8">
      <c r="A59" s="47"/>
      <c r="B59" s="15">
        <v>43220.3333333333</v>
      </c>
      <c r="C59" s="63" t="s">
        <v>75</v>
      </c>
      <c r="D59" s="54">
        <v>5</v>
      </c>
      <c r="E59" s="55" t="s">
        <v>85</v>
      </c>
      <c r="F59" s="50">
        <f t="shared" si="2"/>
        <v>500</v>
      </c>
      <c r="G59" s="60">
        <f t="shared" si="3"/>
        <v>225</v>
      </c>
      <c r="H59" s="64"/>
    </row>
    <row r="60" s="1" customFormat="1" ht="15" customHeight="1" spans="1:9">
      <c r="A60" s="65" t="s">
        <v>86</v>
      </c>
      <c r="B60" s="66"/>
      <c r="C60" s="67"/>
      <c r="D60" s="68">
        <f>SUM(D2:D59)</f>
        <v>336</v>
      </c>
      <c r="E60" s="69"/>
      <c r="F60" s="68">
        <f>SUM(F11:F59)</f>
        <v>28320</v>
      </c>
      <c r="G60" s="70">
        <f>SUM(G11:G59)</f>
        <v>11354</v>
      </c>
      <c r="H60" s="71"/>
      <c r="I60" s="76"/>
    </row>
    <row r="61" s="2" customFormat="1" ht="21" customHeight="1" spans="5:6">
      <c r="E61" s="25"/>
      <c r="F61" s="25"/>
    </row>
    <row r="62" s="2" customFormat="1" ht="16.5" spans="5:6">
      <c r="E62" s="28"/>
      <c r="F62" s="28"/>
    </row>
    <row r="63" ht="16.5" spans="5:8">
      <c r="E63" s="30"/>
      <c r="F63" s="30"/>
      <c r="H63" s="32"/>
    </row>
    <row r="64" ht="16.5" spans="5:8">
      <c r="E64" s="72"/>
      <c r="F64" s="72"/>
      <c r="H64" s="32"/>
    </row>
    <row r="65" ht="16.5" spans="5:8">
      <c r="E65" s="33"/>
      <c r="F65" s="33"/>
      <c r="H65" s="32"/>
    </row>
    <row r="66" ht="16.5" spans="5:8">
      <c r="E66" s="77"/>
      <c r="F66" s="77"/>
      <c r="H66" s="36"/>
    </row>
    <row r="67" ht="16.5" spans="5:8">
      <c r="E67" s="77"/>
      <c r="F67" s="77"/>
      <c r="H67" s="32"/>
    </row>
    <row r="68" ht="16.5" spans="8:8">
      <c r="H68" s="32"/>
    </row>
    <row r="69" ht="16.5" spans="8:8">
      <c r="H69" s="32"/>
    </row>
    <row r="70" ht="16.5" spans="8:8">
      <c r="H70" s="32"/>
    </row>
    <row r="71" ht="16.5" spans="8:8">
      <c r="H71" s="32"/>
    </row>
    <row r="72" ht="18" spans="8:8">
      <c r="H72" s="37"/>
    </row>
    <row r="73" spans="8:8">
      <c r="H73" s="38"/>
    </row>
  </sheetData>
  <autoFilter ref="A1:M60">
    <extLst/>
  </autoFilter>
  <mergeCells count="6">
    <mergeCell ref="A60:C60"/>
    <mergeCell ref="A2:A6"/>
    <mergeCell ref="A7:A10"/>
    <mergeCell ref="A11:A28"/>
    <mergeCell ref="A29:A50"/>
    <mergeCell ref="A51:A5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M6" sqref="M6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4" customWidth="1"/>
    <col min="5" max="5" width="60" style="3" customWidth="1"/>
    <col min="6" max="7" width="7.25" style="4" customWidth="1"/>
    <col min="8" max="8" width="11" customWidth="1"/>
    <col min="11" max="11" width="9.375" customWidth="1"/>
  </cols>
  <sheetData>
    <row r="1" s="1" customFormat="1" ht="24" customHeight="1" spans="1:8">
      <c r="A1" s="6" t="s">
        <v>87</v>
      </c>
      <c r="B1" s="7"/>
      <c r="C1" s="7"/>
      <c r="D1" s="7"/>
      <c r="E1" s="7"/>
      <c r="F1" s="7"/>
      <c r="G1" s="7"/>
      <c r="H1" s="7"/>
    </row>
    <row r="2" s="1" customFormat="1" ht="48" customHeight="1" spans="1:8">
      <c r="A2" s="9" t="s">
        <v>88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89</v>
      </c>
      <c r="G2" s="11" t="s">
        <v>90</v>
      </c>
      <c r="H2" s="13" t="s">
        <v>7</v>
      </c>
    </row>
    <row r="3" s="1" customFormat="1" ht="19" customHeight="1" spans="1:8">
      <c r="A3" s="39" t="s">
        <v>91</v>
      </c>
      <c r="B3" s="15">
        <v>43194.7083333333</v>
      </c>
      <c r="C3" s="16" t="s">
        <v>92</v>
      </c>
      <c r="D3" s="17">
        <v>4</v>
      </c>
      <c r="E3" s="18" t="s">
        <v>93</v>
      </c>
      <c r="F3" s="16">
        <f>D3*83</f>
        <v>332</v>
      </c>
      <c r="G3" s="16">
        <f>F3*0.8</f>
        <v>265.6</v>
      </c>
      <c r="H3" s="20"/>
    </row>
    <row r="4" s="1" customFormat="1" ht="17" customHeight="1" spans="1:8">
      <c r="A4" s="39"/>
      <c r="B4" s="15">
        <v>43198.7083333333</v>
      </c>
      <c r="C4" s="16" t="s">
        <v>92</v>
      </c>
      <c r="D4" s="17">
        <v>8</v>
      </c>
      <c r="E4" s="18" t="s">
        <v>94</v>
      </c>
      <c r="F4" s="16">
        <f t="shared" ref="F4:F12" si="0">D4*83</f>
        <v>664</v>
      </c>
      <c r="G4" s="16">
        <f t="shared" ref="G4:G28" si="1">F4*0.8</f>
        <v>531.2</v>
      </c>
      <c r="H4" s="20"/>
    </row>
    <row r="5" s="1" customFormat="1" ht="20" customHeight="1" spans="1:8">
      <c r="A5" s="39"/>
      <c r="B5" s="15">
        <v>43201.625</v>
      </c>
      <c r="C5" s="16" t="s">
        <v>92</v>
      </c>
      <c r="D5" s="17">
        <v>1</v>
      </c>
      <c r="E5" s="18" t="s">
        <v>95</v>
      </c>
      <c r="F5" s="16">
        <f t="shared" si="0"/>
        <v>83</v>
      </c>
      <c r="G5" s="16">
        <f t="shared" si="1"/>
        <v>66.4</v>
      </c>
      <c r="H5" s="20"/>
    </row>
    <row r="6" s="1" customFormat="1" ht="15" customHeight="1" spans="1:8">
      <c r="A6" s="39"/>
      <c r="B6" s="15">
        <v>43201.7291666667</v>
      </c>
      <c r="C6" s="16" t="s">
        <v>92</v>
      </c>
      <c r="D6" s="17">
        <v>7</v>
      </c>
      <c r="E6" s="40" t="s">
        <v>96</v>
      </c>
      <c r="F6" s="16">
        <f t="shared" si="0"/>
        <v>581</v>
      </c>
      <c r="G6" s="16">
        <f t="shared" si="1"/>
        <v>464.8</v>
      </c>
      <c r="H6" s="20"/>
    </row>
    <row r="7" s="1" customFormat="1" ht="18" customHeight="1" spans="1:8">
      <c r="A7" s="39"/>
      <c r="B7" s="15">
        <v>43203.7083333333</v>
      </c>
      <c r="C7" s="16" t="s">
        <v>92</v>
      </c>
      <c r="D7" s="17">
        <v>8</v>
      </c>
      <c r="E7" s="18" t="s">
        <v>97</v>
      </c>
      <c r="F7" s="16">
        <f t="shared" si="0"/>
        <v>664</v>
      </c>
      <c r="G7" s="16">
        <f t="shared" si="1"/>
        <v>531.2</v>
      </c>
      <c r="H7" s="20"/>
    </row>
    <row r="8" s="1" customFormat="1" ht="17" customHeight="1" spans="1:8">
      <c r="A8" s="39"/>
      <c r="B8" s="15">
        <v>43208.7291666667</v>
      </c>
      <c r="C8" s="16" t="s">
        <v>92</v>
      </c>
      <c r="D8" s="17">
        <v>7</v>
      </c>
      <c r="E8" s="40" t="s">
        <v>98</v>
      </c>
      <c r="F8" s="16">
        <f t="shared" si="0"/>
        <v>581</v>
      </c>
      <c r="G8" s="16">
        <f t="shared" si="1"/>
        <v>464.8</v>
      </c>
      <c r="H8" s="20"/>
    </row>
    <row r="9" s="1" customFormat="1" ht="30" customHeight="1" spans="1:8">
      <c r="A9" s="39"/>
      <c r="B9" s="15">
        <v>43210.7083333333</v>
      </c>
      <c r="C9" s="16" t="s">
        <v>92</v>
      </c>
      <c r="D9" s="17">
        <v>9</v>
      </c>
      <c r="E9" s="18" t="s">
        <v>99</v>
      </c>
      <c r="F9" s="16">
        <f t="shared" si="0"/>
        <v>747</v>
      </c>
      <c r="G9" s="16">
        <f t="shared" si="1"/>
        <v>597.6</v>
      </c>
      <c r="H9" s="20"/>
    </row>
    <row r="10" s="1" customFormat="1" ht="15" customHeight="1" spans="1:8">
      <c r="A10" s="39"/>
      <c r="B10" s="15">
        <v>43215.7291666667</v>
      </c>
      <c r="C10" s="16" t="s">
        <v>92</v>
      </c>
      <c r="D10" s="17">
        <v>8</v>
      </c>
      <c r="E10" s="40" t="s">
        <v>100</v>
      </c>
      <c r="F10" s="16">
        <f t="shared" si="0"/>
        <v>664</v>
      </c>
      <c r="G10" s="16">
        <f t="shared" si="1"/>
        <v>531.2</v>
      </c>
      <c r="H10" s="20"/>
    </row>
    <row r="11" s="1" customFormat="1" ht="30" customHeight="1" spans="1:8">
      <c r="A11" s="39"/>
      <c r="B11" s="15">
        <v>43218.7083333333</v>
      </c>
      <c r="C11" s="16" t="s">
        <v>92</v>
      </c>
      <c r="D11" s="17">
        <v>10</v>
      </c>
      <c r="E11" s="18" t="s">
        <v>101</v>
      </c>
      <c r="F11" s="16">
        <f t="shared" si="0"/>
        <v>830</v>
      </c>
      <c r="G11" s="16">
        <f t="shared" si="1"/>
        <v>664</v>
      </c>
      <c r="H11" s="20"/>
    </row>
    <row r="12" s="1" customFormat="1" ht="19.05" customHeight="1" spans="1:8">
      <c r="A12" s="41" t="s">
        <v>102</v>
      </c>
      <c r="B12" s="15">
        <v>43191.4375</v>
      </c>
      <c r="C12" s="42" t="s">
        <v>103</v>
      </c>
      <c r="D12" s="17">
        <v>1</v>
      </c>
      <c r="E12" s="43" t="s">
        <v>104</v>
      </c>
      <c r="F12" s="16">
        <f>D12*88</f>
        <v>88</v>
      </c>
      <c r="G12" s="16">
        <f t="shared" si="1"/>
        <v>70.4</v>
      </c>
      <c r="H12" s="20"/>
    </row>
    <row r="13" s="1" customFormat="1" ht="15" customHeight="1" spans="1:8">
      <c r="A13" s="39"/>
      <c r="B13" s="15">
        <v>43191.5833333333</v>
      </c>
      <c r="C13" s="42" t="s">
        <v>103</v>
      </c>
      <c r="D13" s="17">
        <v>1</v>
      </c>
      <c r="E13" s="40" t="s">
        <v>105</v>
      </c>
      <c r="F13" s="16">
        <f t="shared" ref="F13:F20" si="2">D13*88</f>
        <v>88</v>
      </c>
      <c r="G13" s="16">
        <f t="shared" si="1"/>
        <v>70.4</v>
      </c>
      <c r="H13" s="20"/>
    </row>
    <row r="14" s="1" customFormat="1" ht="15" customHeight="1" spans="1:8">
      <c r="A14" s="39"/>
      <c r="B14" s="15">
        <v>43196.4375</v>
      </c>
      <c r="C14" s="42" t="s">
        <v>103</v>
      </c>
      <c r="D14" s="17">
        <v>1</v>
      </c>
      <c r="E14" s="43" t="s">
        <v>104</v>
      </c>
      <c r="F14" s="16">
        <f t="shared" si="2"/>
        <v>88</v>
      </c>
      <c r="G14" s="16">
        <f t="shared" si="1"/>
        <v>70.4</v>
      </c>
      <c r="H14" s="20"/>
    </row>
    <row r="15" s="1" customFormat="1" ht="15" customHeight="1" spans="1:8">
      <c r="A15" s="39"/>
      <c r="B15" s="15">
        <v>43197.625</v>
      </c>
      <c r="C15" s="42" t="s">
        <v>103</v>
      </c>
      <c r="D15" s="17">
        <v>5</v>
      </c>
      <c r="E15" s="40" t="s">
        <v>106</v>
      </c>
      <c r="F15" s="16">
        <f t="shared" si="2"/>
        <v>440</v>
      </c>
      <c r="G15" s="16">
        <f t="shared" si="1"/>
        <v>352</v>
      </c>
      <c r="H15" s="20"/>
    </row>
    <row r="16" s="1" customFormat="1" ht="15" customHeight="1" spans="1:8">
      <c r="A16" s="39"/>
      <c r="B16" s="15">
        <v>43202.6458333333</v>
      </c>
      <c r="C16" s="42" t="s">
        <v>103</v>
      </c>
      <c r="D16" s="17">
        <v>3</v>
      </c>
      <c r="E16" s="40" t="s">
        <v>107</v>
      </c>
      <c r="F16" s="16">
        <f t="shared" si="2"/>
        <v>264</v>
      </c>
      <c r="G16" s="16">
        <f t="shared" si="1"/>
        <v>211.2</v>
      </c>
      <c r="H16" s="20"/>
    </row>
    <row r="17" s="1" customFormat="1" ht="15" customHeight="1" spans="1:8">
      <c r="A17" s="39"/>
      <c r="B17" s="15">
        <v>43204.625</v>
      </c>
      <c r="C17" s="42" t="s">
        <v>103</v>
      </c>
      <c r="D17" s="17">
        <v>5</v>
      </c>
      <c r="E17" s="40" t="s">
        <v>108</v>
      </c>
      <c r="F17" s="16">
        <f t="shared" si="2"/>
        <v>440</v>
      </c>
      <c r="G17" s="16">
        <f t="shared" si="1"/>
        <v>352</v>
      </c>
      <c r="H17" s="20"/>
    </row>
    <row r="18" s="1" customFormat="1" ht="30" customHeight="1" spans="1:11">
      <c r="A18" s="39"/>
      <c r="B18" s="15">
        <v>43211.625</v>
      </c>
      <c r="C18" s="42" t="s">
        <v>103</v>
      </c>
      <c r="D18" s="17">
        <v>9</v>
      </c>
      <c r="E18" s="18" t="s">
        <v>109</v>
      </c>
      <c r="F18" s="16">
        <f t="shared" si="2"/>
        <v>792</v>
      </c>
      <c r="G18" s="16">
        <f t="shared" si="1"/>
        <v>633.6</v>
      </c>
      <c r="H18" s="20"/>
      <c r="I18" s="36"/>
      <c r="J18" s="36"/>
      <c r="K18" s="36"/>
    </row>
    <row r="19" s="1" customFormat="1" ht="15" customHeight="1" spans="1:11">
      <c r="A19" s="39"/>
      <c r="B19" s="15">
        <v>43212.6666666667</v>
      </c>
      <c r="C19" s="42" t="s">
        <v>103</v>
      </c>
      <c r="D19" s="17">
        <v>1</v>
      </c>
      <c r="E19" s="40" t="s">
        <v>105</v>
      </c>
      <c r="F19" s="16">
        <f t="shared" si="2"/>
        <v>88</v>
      </c>
      <c r="G19" s="16">
        <f t="shared" si="1"/>
        <v>70.4</v>
      </c>
      <c r="H19" s="20"/>
      <c r="I19" s="36"/>
      <c r="J19" s="36"/>
      <c r="K19" s="45"/>
    </row>
    <row r="20" s="1" customFormat="1" ht="15" customHeight="1" spans="1:11">
      <c r="A20" s="39"/>
      <c r="B20" s="15">
        <v>43217.6458333333</v>
      </c>
      <c r="C20" s="42" t="s">
        <v>103</v>
      </c>
      <c r="D20" s="17">
        <v>4</v>
      </c>
      <c r="E20" s="40" t="s">
        <v>110</v>
      </c>
      <c r="F20" s="16">
        <f t="shared" si="2"/>
        <v>352</v>
      </c>
      <c r="G20" s="16">
        <f t="shared" si="1"/>
        <v>281.6</v>
      </c>
      <c r="H20" s="20"/>
      <c r="I20" s="36"/>
      <c r="J20" s="36"/>
      <c r="K20" s="36"/>
    </row>
    <row r="21" s="1" customFormat="1" ht="15" customHeight="1" spans="1:11">
      <c r="A21" s="39" t="s">
        <v>111</v>
      </c>
      <c r="B21" s="15">
        <v>43191.4375</v>
      </c>
      <c r="C21" s="42" t="s">
        <v>112</v>
      </c>
      <c r="D21" s="17">
        <v>4</v>
      </c>
      <c r="E21" s="40" t="s">
        <v>113</v>
      </c>
      <c r="F21" s="42">
        <f>D21*100</f>
        <v>400</v>
      </c>
      <c r="G21" s="42">
        <f t="shared" si="1"/>
        <v>320</v>
      </c>
      <c r="H21" s="20"/>
      <c r="I21" s="36"/>
      <c r="J21" s="36"/>
      <c r="K21" s="36"/>
    </row>
    <row r="22" s="1" customFormat="1" ht="15" customHeight="1" spans="1:11">
      <c r="A22" s="39"/>
      <c r="B22" s="15">
        <v>43191.5833333333</v>
      </c>
      <c r="C22" s="42" t="s">
        <v>114</v>
      </c>
      <c r="D22" s="17">
        <v>7</v>
      </c>
      <c r="E22" s="40" t="s">
        <v>115</v>
      </c>
      <c r="F22" s="42">
        <f t="shared" ref="F22:F28" si="3">D22*100</f>
        <v>700</v>
      </c>
      <c r="G22" s="42">
        <f t="shared" si="1"/>
        <v>560</v>
      </c>
      <c r="H22" s="20"/>
      <c r="I22" s="36"/>
      <c r="J22" s="36"/>
      <c r="K22" s="36"/>
    </row>
    <row r="23" s="1" customFormat="1" ht="15" customHeight="1" spans="1:11">
      <c r="A23" s="39"/>
      <c r="B23" s="15">
        <v>43196.4375</v>
      </c>
      <c r="C23" s="42" t="s">
        <v>112</v>
      </c>
      <c r="D23" s="17">
        <v>4</v>
      </c>
      <c r="E23" s="40" t="s">
        <v>116</v>
      </c>
      <c r="F23" s="42">
        <f t="shared" si="3"/>
        <v>400</v>
      </c>
      <c r="G23" s="42">
        <f t="shared" si="1"/>
        <v>320</v>
      </c>
      <c r="H23" s="20"/>
      <c r="I23" s="36"/>
      <c r="J23" s="36"/>
      <c r="K23" s="36"/>
    </row>
    <row r="24" s="1" customFormat="1" ht="15" customHeight="1" spans="1:11">
      <c r="A24" s="39"/>
      <c r="B24" s="15">
        <v>43205.5833333333</v>
      </c>
      <c r="C24" s="42" t="s">
        <v>114</v>
      </c>
      <c r="D24" s="17">
        <v>4</v>
      </c>
      <c r="E24" s="40" t="s">
        <v>117</v>
      </c>
      <c r="F24" s="42">
        <f t="shared" si="3"/>
        <v>400</v>
      </c>
      <c r="G24" s="42">
        <f t="shared" si="1"/>
        <v>320</v>
      </c>
      <c r="H24" s="20"/>
      <c r="I24" s="36"/>
      <c r="J24" s="36"/>
      <c r="K24" s="36"/>
    </row>
    <row r="25" s="1" customFormat="1" ht="15" customHeight="1" spans="1:8">
      <c r="A25" s="39"/>
      <c r="B25" s="15">
        <v>43212.4375</v>
      </c>
      <c r="C25" s="42" t="s">
        <v>112</v>
      </c>
      <c r="D25" s="17">
        <v>6</v>
      </c>
      <c r="E25" s="43" t="s">
        <v>118</v>
      </c>
      <c r="F25" s="42">
        <f t="shared" si="3"/>
        <v>600</v>
      </c>
      <c r="G25" s="42">
        <f t="shared" si="1"/>
        <v>480</v>
      </c>
      <c r="H25" s="20"/>
    </row>
    <row r="26" s="1" customFormat="1" ht="33" customHeight="1" spans="1:8">
      <c r="A26" s="39"/>
      <c r="B26" s="15">
        <v>43212.5833333333</v>
      </c>
      <c r="C26" s="42" t="s">
        <v>114</v>
      </c>
      <c r="D26" s="17">
        <v>9</v>
      </c>
      <c r="E26" s="18" t="s">
        <v>119</v>
      </c>
      <c r="F26" s="42">
        <f t="shared" si="3"/>
        <v>900</v>
      </c>
      <c r="G26" s="42">
        <f t="shared" si="1"/>
        <v>720</v>
      </c>
      <c r="H26" s="20"/>
    </row>
    <row r="27" s="1" customFormat="1" ht="15" customHeight="1" spans="1:8">
      <c r="A27" s="39"/>
      <c r="B27" s="15">
        <v>43220.4375</v>
      </c>
      <c r="C27" s="42" t="s">
        <v>112</v>
      </c>
      <c r="D27" s="17">
        <v>5</v>
      </c>
      <c r="E27" s="43" t="s">
        <v>120</v>
      </c>
      <c r="F27" s="42">
        <f t="shared" si="3"/>
        <v>500</v>
      </c>
      <c r="G27" s="42">
        <f t="shared" si="1"/>
        <v>400</v>
      </c>
      <c r="H27" s="20"/>
    </row>
    <row r="28" s="1" customFormat="1" ht="15" customHeight="1" spans="1:8">
      <c r="A28" s="39"/>
      <c r="B28" s="15">
        <v>43220.5833333333</v>
      </c>
      <c r="C28" s="42" t="s">
        <v>114</v>
      </c>
      <c r="D28" s="17">
        <v>8</v>
      </c>
      <c r="E28" s="40" t="s">
        <v>121</v>
      </c>
      <c r="F28" s="42">
        <f t="shared" si="3"/>
        <v>800</v>
      </c>
      <c r="G28" s="42">
        <f t="shared" si="1"/>
        <v>640</v>
      </c>
      <c r="H28" s="20"/>
    </row>
    <row r="29" s="1" customFormat="1" ht="17.25" spans="1:8">
      <c r="A29" s="21" t="s">
        <v>86</v>
      </c>
      <c r="B29" s="22"/>
      <c r="C29" s="22"/>
      <c r="D29" s="10">
        <f>SUM(D3:D28)</f>
        <v>139</v>
      </c>
      <c r="E29" s="44"/>
      <c r="F29" s="10">
        <f>SUM(F3:F28)</f>
        <v>12486</v>
      </c>
      <c r="G29" s="10">
        <f>SUM(G3:G28)</f>
        <v>9988.8</v>
      </c>
      <c r="H29" s="24"/>
    </row>
    <row r="30" s="2" customFormat="1" ht="21" customHeight="1" spans="5:7">
      <c r="E30" s="25"/>
      <c r="F30" s="26"/>
      <c r="G30" s="26"/>
    </row>
    <row r="31" s="2" customFormat="1" ht="16.5" spans="5:7">
      <c r="E31" s="28"/>
      <c r="F31" s="29"/>
      <c r="G31" s="29"/>
    </row>
    <row r="32" ht="16.5" spans="5:8">
      <c r="E32" s="30"/>
      <c r="F32" s="31"/>
      <c r="G32" s="31"/>
      <c r="H32" s="32"/>
    </row>
    <row r="33" ht="16.5" spans="5:8">
      <c r="E33" s="33"/>
      <c r="F33" s="34"/>
      <c r="G33" s="34"/>
      <c r="H33" s="32"/>
    </row>
    <row r="34" ht="16.5" spans="5:8">
      <c r="E34" s="33"/>
      <c r="F34" s="35"/>
      <c r="G34" s="35"/>
      <c r="H34" s="32"/>
    </row>
    <row r="35" ht="16.5" spans="5:8">
      <c r="E35" s="33"/>
      <c r="H35" s="36"/>
    </row>
    <row r="36" ht="16.5" spans="5:8">
      <c r="E36" s="33"/>
      <c r="H36" s="32"/>
    </row>
    <row r="37" ht="16.5" spans="8:8">
      <c r="H37" s="32"/>
    </row>
    <row r="38" ht="16.5" spans="8:8">
      <c r="H38" s="32"/>
    </row>
    <row r="39" ht="16.5" spans="8:8">
      <c r="H39" s="32"/>
    </row>
    <row r="40" ht="16.5" spans="8:8">
      <c r="H40" s="32"/>
    </row>
    <row r="41" ht="18" spans="8:8">
      <c r="H41" s="37"/>
    </row>
    <row r="42" spans="8:8">
      <c r="H42" s="38"/>
    </row>
  </sheetData>
  <autoFilter ref="A2:H30">
    <extLst/>
  </autoFilter>
  <mergeCells count="5">
    <mergeCell ref="A1:H1"/>
    <mergeCell ref="A29:C29"/>
    <mergeCell ref="A3:A11"/>
    <mergeCell ref="A12:A20"/>
    <mergeCell ref="A21:A2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L6" sqref="L6"/>
    </sheetView>
  </sheetViews>
  <sheetFormatPr defaultColWidth="9" defaultRowHeight="13.5" outlineLevelCol="7"/>
  <cols>
    <col min="1" max="1" width="13.875" customWidth="1"/>
    <col min="2" max="2" width="16" customWidth="1"/>
    <col min="3" max="3" width="16.625" customWidth="1"/>
    <col min="4" max="4" width="5.4" customWidth="1"/>
    <col min="5" max="5" width="60" style="3" customWidth="1"/>
    <col min="6" max="6" width="7.25" style="4" customWidth="1"/>
    <col min="7" max="7" width="6.46666666666667" style="5" customWidth="1"/>
    <col min="8" max="8" width="11" customWidth="1"/>
    <col min="10" max="10" width="9.375" customWidth="1"/>
  </cols>
  <sheetData>
    <row r="1" s="1" customFormat="1" ht="24" customHeight="1" spans="1:8">
      <c r="A1" s="6" t="s">
        <v>122</v>
      </c>
      <c r="B1" s="7"/>
      <c r="C1" s="7"/>
      <c r="D1" s="7"/>
      <c r="E1" s="7"/>
      <c r="F1" s="7"/>
      <c r="G1" s="8"/>
      <c r="H1" s="7"/>
    </row>
    <row r="2" s="1" customFormat="1" ht="48" customHeight="1" spans="1:8">
      <c r="A2" s="9" t="s">
        <v>88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89</v>
      </c>
      <c r="G2" s="12" t="s">
        <v>123</v>
      </c>
      <c r="H2" s="13" t="s">
        <v>7</v>
      </c>
    </row>
    <row r="3" s="1" customFormat="1" ht="19" customHeight="1" spans="1:8">
      <c r="A3" s="14" t="s">
        <v>124</v>
      </c>
      <c r="B3" s="15">
        <v>43220.375</v>
      </c>
      <c r="C3" s="16" t="s">
        <v>125</v>
      </c>
      <c r="D3" s="17">
        <v>6</v>
      </c>
      <c r="E3" s="18" t="s">
        <v>126</v>
      </c>
      <c r="F3" s="16">
        <v>600</v>
      </c>
      <c r="G3" s="19">
        <f>F3*0.8</f>
        <v>480</v>
      </c>
      <c r="H3" s="20"/>
    </row>
    <row r="4" s="1" customFormat="1" ht="17.25" spans="1:8">
      <c r="A4" s="21" t="s">
        <v>86</v>
      </c>
      <c r="B4" s="22"/>
      <c r="C4" s="22"/>
      <c r="D4" s="10">
        <f>SUM(D3:D3)</f>
        <v>6</v>
      </c>
      <c r="E4" s="23"/>
      <c r="F4" s="10">
        <f>SUM(F3:F3)</f>
        <v>600</v>
      </c>
      <c r="G4" s="10">
        <f>SUM(G3:G3)</f>
        <v>480</v>
      </c>
      <c r="H4" s="24"/>
    </row>
    <row r="5" s="2" customFormat="1" ht="21" customHeight="1" spans="5:7">
      <c r="E5" s="25"/>
      <c r="F5" s="26"/>
      <c r="G5" s="27"/>
    </row>
    <row r="6" s="2" customFormat="1" ht="17.25" spans="5:7">
      <c r="E6" s="28"/>
      <c r="F6" s="29"/>
      <c r="G6" s="27"/>
    </row>
    <row r="7" customFormat="1" ht="16.5" spans="5:8">
      <c r="E7" s="30"/>
      <c r="F7" s="31"/>
      <c r="G7" s="5"/>
      <c r="H7" s="32"/>
    </row>
    <row r="8" customFormat="1" ht="16.5" spans="5:8">
      <c r="E8" s="33"/>
      <c r="F8" s="34"/>
      <c r="G8" s="5"/>
      <c r="H8" s="32"/>
    </row>
    <row r="9" customFormat="1" ht="16.5" spans="5:8">
      <c r="E9" s="33"/>
      <c r="F9" s="35"/>
      <c r="G9" s="5"/>
      <c r="H9" s="32"/>
    </row>
    <row r="10" customFormat="1" ht="16.5" spans="5:8">
      <c r="E10" s="33"/>
      <c r="F10" s="4"/>
      <c r="G10" s="5"/>
      <c r="H10" s="36"/>
    </row>
    <row r="11" customFormat="1" ht="17.25" spans="5:8">
      <c r="E11" s="33"/>
      <c r="F11" s="4"/>
      <c r="G11" s="5"/>
      <c r="H11" s="32"/>
    </row>
    <row r="12" customFormat="1" ht="16.5" spans="5:8">
      <c r="E12" s="3"/>
      <c r="F12" s="4"/>
      <c r="G12" s="5"/>
      <c r="H12" s="32"/>
    </row>
    <row r="13" customFormat="1" ht="16.5" spans="5:8">
      <c r="E13" s="3"/>
      <c r="F13" s="4"/>
      <c r="G13" s="5"/>
      <c r="H13" s="32"/>
    </row>
    <row r="14" customFormat="1" ht="16.5" spans="5:8">
      <c r="E14" s="3"/>
      <c r="F14" s="4"/>
      <c r="G14" s="5"/>
      <c r="H14" s="32"/>
    </row>
    <row r="15" customFormat="1" ht="16.5" spans="5:8">
      <c r="E15" s="3"/>
      <c r="F15" s="4"/>
      <c r="G15" s="5"/>
      <c r="H15" s="32"/>
    </row>
    <row r="16" customFormat="1" ht="18" spans="5:8">
      <c r="E16" s="3"/>
      <c r="F16" s="4"/>
      <c r="G16" s="5"/>
      <c r="H16" s="37"/>
    </row>
    <row r="17" customFormat="1" spans="5:8">
      <c r="E17" s="3"/>
      <c r="F17" s="4"/>
      <c r="G17" s="5"/>
      <c r="H17" s="38"/>
    </row>
    <row r="24" ht="16.5" spans="1:3">
      <c r="A24" s="1"/>
      <c r="B24" s="1"/>
      <c r="C24" s="1"/>
    </row>
  </sheetData>
  <mergeCells count="2">
    <mergeCell ref="A1:H1"/>
    <mergeCell ref="A4:C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大热俱乐部</vt:lpstr>
      <vt:lpstr>AKcross训练营（28）</vt:lpstr>
      <vt:lpstr>FIT训练营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2018-08-03T07:52:54Z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