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Work\Hot-Tech\git.hot-basketball.com\doc\alice\"/>
    </mc:Choice>
  </mc:AlternateContent>
  <xr:revisionPtr revIDLastSave="0" documentId="12_ncr:500000_{114DAFF8-34CA-4B18-8A5D-B33CC40C9DF1}" xr6:coauthVersionLast="31" xr6:coauthVersionMax="31" xr10:uidLastSave="{00000000-0000-0000-0000-000000000000}"/>
  <bookViews>
    <workbookView xWindow="0" yWindow="0" windowWidth="28080" windowHeight="13200" firstSheet="5" activeTab="5" xr2:uid="{00000000-000D-0000-FFFF-FFFF00000000}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课程创建到结算流程" sheetId="13" r:id="rId6"/>
  </sheets>
  <calcPr calcId="162913" concurrentCalc="0"/>
</workbook>
</file>

<file path=xl/calcChain.xml><?xml version="1.0" encoding="utf-8"?>
<calcChain xmlns="http://schemas.openxmlformats.org/spreadsheetml/2006/main">
  <c r="F3" i="8" l="1"/>
  <c r="T20" i="5"/>
  <c r="U20" i="5"/>
  <c r="V20" i="5"/>
  <c r="T21" i="5"/>
  <c r="R21" i="5"/>
  <c r="S20" i="5"/>
  <c r="R20" i="5"/>
  <c r="T12" i="5"/>
  <c r="S12" i="5"/>
  <c r="C24" i="6"/>
  <c r="D24" i="6"/>
  <c r="E24" i="6"/>
  <c r="F24" i="6"/>
  <c r="H24" i="6"/>
  <c r="H23" i="6"/>
  <c r="H22" i="6"/>
  <c r="H21" i="6"/>
  <c r="E11" i="6"/>
  <c r="H11" i="6"/>
  <c r="K11" i="6"/>
  <c r="Q11" i="6"/>
  <c r="E12" i="6"/>
  <c r="H12" i="6"/>
  <c r="K12" i="6"/>
  <c r="Q12" i="6"/>
  <c r="E13" i="6"/>
  <c r="H13" i="6"/>
  <c r="K13" i="6"/>
  <c r="Q13" i="6"/>
  <c r="Q14" i="6"/>
  <c r="P11" i="6"/>
  <c r="P12" i="6"/>
  <c r="P13" i="6"/>
  <c r="P14" i="6"/>
  <c r="O11" i="6"/>
  <c r="O12" i="6"/>
  <c r="O13" i="6"/>
  <c r="O14" i="6"/>
  <c r="K14" i="6"/>
  <c r="J14" i="6"/>
  <c r="I14" i="6"/>
  <c r="H14" i="6"/>
  <c r="G14" i="6"/>
  <c r="F14" i="6"/>
  <c r="E14" i="6"/>
  <c r="D14" i="6"/>
  <c r="C14" i="6"/>
  <c r="P9" i="6"/>
  <c r="P10" i="6"/>
  <c r="O9" i="6"/>
  <c r="O10" i="6"/>
  <c r="K10" i="6"/>
  <c r="J10" i="6"/>
  <c r="I10" i="6"/>
  <c r="H10" i="6"/>
  <c r="G10" i="6"/>
  <c r="F10" i="6"/>
  <c r="E10" i="6"/>
  <c r="D10" i="6"/>
  <c r="C10" i="6"/>
  <c r="Q5" i="6"/>
  <c r="Q6" i="6"/>
  <c r="Q7" i="6"/>
  <c r="Q8" i="6"/>
  <c r="P5" i="6"/>
  <c r="P6" i="6"/>
  <c r="P7" i="6"/>
  <c r="P8" i="6"/>
  <c r="O5" i="6"/>
  <c r="O6" i="6"/>
  <c r="O7" i="6"/>
  <c r="O8" i="6"/>
  <c r="K8" i="6"/>
  <c r="J8" i="6"/>
  <c r="I8" i="6"/>
  <c r="H8" i="6"/>
  <c r="G8" i="6"/>
  <c r="F8" i="6"/>
  <c r="E8" i="6"/>
  <c r="D8" i="6"/>
  <c r="C8" i="6"/>
  <c r="E18" i="4"/>
  <c r="H18" i="4"/>
  <c r="K18" i="4"/>
  <c r="Q18" i="4"/>
  <c r="E19" i="4"/>
  <c r="H19" i="4"/>
  <c r="K19" i="4"/>
  <c r="Q19" i="4"/>
  <c r="E20" i="4"/>
  <c r="H20" i="4"/>
  <c r="K20" i="4"/>
  <c r="Q20" i="4"/>
  <c r="Q21" i="4"/>
  <c r="P18" i="4"/>
  <c r="P19" i="4"/>
  <c r="P20" i="4"/>
  <c r="P21" i="4"/>
  <c r="O18" i="4"/>
  <c r="O19" i="4"/>
  <c r="O20" i="4"/>
  <c r="O21" i="4"/>
  <c r="K21" i="4"/>
  <c r="J21" i="4"/>
  <c r="I21" i="4"/>
  <c r="H21" i="4"/>
  <c r="G21" i="4"/>
  <c r="F21" i="4"/>
  <c r="E21" i="4"/>
  <c r="D21" i="4"/>
  <c r="C21" i="4"/>
  <c r="P16" i="4"/>
  <c r="P17" i="4"/>
  <c r="O16" i="4"/>
  <c r="O17" i="4"/>
  <c r="K17" i="4"/>
  <c r="J17" i="4"/>
  <c r="I17" i="4"/>
  <c r="H17" i="4"/>
  <c r="G17" i="4"/>
  <c r="F17" i="4"/>
  <c r="E17" i="4"/>
  <c r="D17" i="4"/>
  <c r="C17" i="4"/>
  <c r="Q12" i="4"/>
  <c r="Q13" i="4"/>
  <c r="Q14" i="4"/>
  <c r="Q15" i="4"/>
  <c r="P12" i="4"/>
  <c r="P13" i="4"/>
  <c r="P14" i="4"/>
  <c r="P15" i="4"/>
  <c r="O12" i="4"/>
  <c r="O13" i="4"/>
  <c r="O14" i="4"/>
  <c r="O15" i="4"/>
  <c r="K15" i="4"/>
  <c r="J15" i="4"/>
  <c r="I15" i="4"/>
  <c r="H15" i="4"/>
  <c r="G15" i="4"/>
  <c r="F15" i="4"/>
  <c r="E15" i="4"/>
  <c r="D15" i="4"/>
  <c r="C15" i="4"/>
</calcChain>
</file>

<file path=xl/sharedStrings.xml><?xml version="1.0" encoding="utf-8"?>
<sst xmlns="http://schemas.openxmlformats.org/spreadsheetml/2006/main" count="317" uniqueCount="157">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</sst>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57" fontId="0" fillId="0" borderId="5" xfId="0" applyNumberFormat="1" applyBorder="1" applyAlignment="1">
      <alignment horizontal="left" vertical="top"/>
    </xf>
    <xf numFmtId="0" fontId="0" fillId="0" borderId="5" xfId="0" applyBorder="1">
      <alignment vertical="center"/>
    </xf>
    <xf numFmtId="57" fontId="0" fillId="0" borderId="0" xfId="0" applyNumberFormat="1" applyAlignment="1">
      <alignment horizontal="left" vertical="top"/>
    </xf>
    <xf numFmtId="0" fontId="3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359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3</xdr:col>
      <xdr:colOff>200024</xdr:colOff>
      <xdr:row>7</xdr:row>
      <xdr:rowOff>28575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7B2E9E21-9E7D-4FE7-8D42-78527E404DA8}"/>
            </a:ext>
          </a:extLst>
        </xdr:cNvPr>
        <xdr:cNvSpPr/>
      </xdr:nvSpPr>
      <xdr:spPr>
        <a:xfrm>
          <a:off x="695325" y="523875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创建常规课程</a:t>
          </a:r>
        </a:p>
      </xdr:txBody>
    </xdr:sp>
    <xdr:clientData/>
  </xdr:twoCellAnchor>
  <xdr:twoCellAnchor>
    <xdr:from>
      <xdr:col>4</xdr:col>
      <xdr:colOff>252413</xdr:colOff>
      <xdr:row>3</xdr:row>
      <xdr:rowOff>9525</xdr:rowOff>
    </xdr:from>
    <xdr:to>
      <xdr:col>6</xdr:col>
      <xdr:colOff>442912</xdr:colOff>
      <xdr:row>7</xdr:row>
      <xdr:rowOff>28575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47C328CE-D768-446E-8168-BF2F4DCBF0A4}"/>
            </a:ext>
          </a:extLst>
        </xdr:cNvPr>
        <xdr:cNvSpPr/>
      </xdr:nvSpPr>
      <xdr:spPr>
        <a:xfrm>
          <a:off x="2995613" y="523875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创建班级</a:t>
          </a:r>
        </a:p>
      </xdr:txBody>
    </xdr:sp>
    <xdr:clientData/>
  </xdr:twoCellAnchor>
  <xdr:twoCellAnchor>
    <xdr:from>
      <xdr:col>7</xdr:col>
      <xdr:colOff>495301</xdr:colOff>
      <xdr:row>3</xdr:row>
      <xdr:rowOff>9525</xdr:rowOff>
    </xdr:from>
    <xdr:to>
      <xdr:col>10</xdr:col>
      <xdr:colOff>0</xdr:colOff>
      <xdr:row>7</xdr:row>
      <xdr:rowOff>28575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8B65A7D5-0F6C-4913-93F9-11AA29AFF54D}"/>
            </a:ext>
          </a:extLst>
        </xdr:cNvPr>
        <xdr:cNvSpPr/>
      </xdr:nvSpPr>
      <xdr:spPr>
        <a:xfrm>
          <a:off x="5295901" y="523875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创建课时</a:t>
          </a:r>
        </a:p>
      </xdr:txBody>
    </xdr:sp>
    <xdr:clientData/>
  </xdr:twoCellAnchor>
  <xdr:twoCellAnchor>
    <xdr:from>
      <xdr:col>11</xdr:col>
      <xdr:colOff>52389</xdr:colOff>
      <xdr:row>3</xdr:row>
      <xdr:rowOff>19050</xdr:rowOff>
    </xdr:from>
    <xdr:to>
      <xdr:col>13</xdr:col>
      <xdr:colOff>242888</xdr:colOff>
      <xdr:row>7</xdr:row>
      <xdr:rowOff>38100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63C0CAD3-1F72-41E3-A073-D613E351234F}"/>
            </a:ext>
          </a:extLst>
        </xdr:cNvPr>
        <xdr:cNvSpPr/>
      </xdr:nvSpPr>
      <xdr:spPr>
        <a:xfrm>
          <a:off x="7596189" y="533400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审核课时</a:t>
          </a:r>
        </a:p>
      </xdr:txBody>
    </xdr:sp>
    <xdr:clientData/>
  </xdr:twoCellAnchor>
  <xdr:twoCellAnchor>
    <xdr:from>
      <xdr:col>14</xdr:col>
      <xdr:colOff>295275</xdr:colOff>
      <xdr:row>3</xdr:row>
      <xdr:rowOff>19050</xdr:rowOff>
    </xdr:from>
    <xdr:to>
      <xdr:col>16</xdr:col>
      <xdr:colOff>485774</xdr:colOff>
      <xdr:row>7</xdr:row>
      <xdr:rowOff>38100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86FED00A-33A2-4866-A390-E51AA0C15D4E}"/>
            </a:ext>
          </a:extLst>
        </xdr:cNvPr>
        <xdr:cNvSpPr/>
      </xdr:nvSpPr>
      <xdr:spPr>
        <a:xfrm>
          <a:off x="9896475" y="533400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结算课时</a:t>
          </a:r>
        </a:p>
      </xdr:txBody>
    </xdr:sp>
    <xdr:clientData/>
  </xdr:twoCellAnchor>
  <xdr:twoCellAnchor>
    <xdr:from>
      <xdr:col>4</xdr:col>
      <xdr:colOff>257175</xdr:colOff>
      <xdr:row>7</xdr:row>
      <xdr:rowOff>28574</xdr:rowOff>
    </xdr:from>
    <xdr:to>
      <xdr:col>6</xdr:col>
      <xdr:colOff>438150</xdr:colOff>
      <xdr:row>14</xdr:row>
      <xdr:rowOff>9525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CF1A55A4-D3A0-41BD-99DF-433A77CADFC4}"/>
            </a:ext>
          </a:extLst>
        </xdr:cNvPr>
        <xdr:cNvSpPr/>
      </xdr:nvSpPr>
      <xdr:spPr>
        <a:xfrm>
          <a:off x="3000375" y="1228724"/>
          <a:ext cx="1552575" cy="118110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根据指定课程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创建对应班级</a:t>
          </a:r>
        </a:p>
      </xdr:txBody>
    </xdr:sp>
    <xdr:clientData/>
  </xdr:twoCellAnchor>
  <xdr:twoCellAnchor>
    <xdr:from>
      <xdr:col>6</xdr:col>
      <xdr:colOff>428624</xdr:colOff>
      <xdr:row>5</xdr:row>
      <xdr:rowOff>0</xdr:rowOff>
    </xdr:from>
    <xdr:to>
      <xdr:col>7</xdr:col>
      <xdr:colOff>481013</xdr:colOff>
      <xdr:row>5</xdr:row>
      <xdr:rowOff>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5E37364E-07CE-4FEF-8C2A-009BF7F1064E}"/>
            </a:ext>
          </a:extLst>
        </xdr:cNvPr>
        <xdr:cNvCxnSpPr/>
      </xdr:nvCxnSpPr>
      <xdr:spPr>
        <a:xfrm>
          <a:off x="4543424" y="857250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209549</xdr:colOff>
      <xdr:row>4</xdr:row>
      <xdr:rowOff>161925</xdr:rowOff>
    </xdr:from>
    <xdr:to>
      <xdr:col>4</xdr:col>
      <xdr:colOff>261938</xdr:colOff>
      <xdr:row>4</xdr:row>
      <xdr:rowOff>161925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4FE8F382-FB38-41A8-94C1-ABBFB90012C1}"/>
            </a:ext>
          </a:extLst>
        </xdr:cNvPr>
        <xdr:cNvCxnSpPr/>
      </xdr:nvCxnSpPr>
      <xdr:spPr>
        <a:xfrm>
          <a:off x="2266949" y="847725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19049</xdr:colOff>
      <xdr:row>5</xdr:row>
      <xdr:rowOff>9525</xdr:rowOff>
    </xdr:from>
    <xdr:to>
      <xdr:col>11</xdr:col>
      <xdr:colOff>71438</xdr:colOff>
      <xdr:row>5</xdr:row>
      <xdr:rowOff>9525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459C47A2-7127-4CDF-999B-5125779428CD}"/>
            </a:ext>
          </a:extLst>
        </xdr:cNvPr>
        <xdr:cNvCxnSpPr/>
      </xdr:nvCxnSpPr>
      <xdr:spPr>
        <a:xfrm>
          <a:off x="6877049" y="866775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266699</xdr:colOff>
      <xdr:row>5</xdr:row>
      <xdr:rowOff>19050</xdr:rowOff>
    </xdr:from>
    <xdr:to>
      <xdr:col>14</xdr:col>
      <xdr:colOff>319088</xdr:colOff>
      <xdr:row>5</xdr:row>
      <xdr:rowOff>19050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1C5A5082-DD3C-4EF9-9183-C7774D2C08EA}"/>
            </a:ext>
          </a:extLst>
        </xdr:cNvPr>
        <xdr:cNvCxnSpPr/>
      </xdr:nvCxnSpPr>
      <xdr:spPr>
        <a:xfrm>
          <a:off x="9182099" y="876300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495301</xdr:colOff>
      <xdr:row>7</xdr:row>
      <xdr:rowOff>19049</xdr:rowOff>
    </xdr:from>
    <xdr:to>
      <xdr:col>10</xdr:col>
      <xdr:colOff>1</xdr:colOff>
      <xdr:row>19</xdr:row>
      <xdr:rowOff>161925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EEB1D23C-CCFC-4547-8D1D-CCC10FBEC10A}"/>
            </a:ext>
          </a:extLst>
        </xdr:cNvPr>
        <xdr:cNvSpPr/>
      </xdr:nvSpPr>
      <xdr:spPr>
        <a:xfrm>
          <a:off x="5295901" y="1219199"/>
          <a:ext cx="1562100" cy="22002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根据指定班级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创建课时记录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默认列出班级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所有成员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rgbClr val="00B05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可添加同训练营下</a:t>
          </a:r>
          <a:br>
            <a:rPr lang="en-US" altLang="zh-CN" sz="1200">
              <a:solidFill>
                <a:srgbClr val="00B05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rgbClr val="00B05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等价课程的学员</a:t>
          </a:r>
        </a:p>
      </xdr:txBody>
    </xdr:sp>
    <xdr:clientData/>
  </xdr:twoCellAnchor>
  <xdr:twoCellAnchor>
    <xdr:from>
      <xdr:col>2</xdr:col>
      <xdr:colOff>104774</xdr:colOff>
      <xdr:row>10</xdr:row>
      <xdr:rowOff>76201</xdr:rowOff>
    </xdr:from>
    <xdr:to>
      <xdr:col>7</xdr:col>
      <xdr:colOff>485775</xdr:colOff>
      <xdr:row>17</xdr:row>
      <xdr:rowOff>19049</xdr:rowOff>
    </xdr:to>
    <xdr:cxnSp macro="">
      <xdr:nvCxnSpPr>
        <xdr:cNvPr id="15" name="连接符: 肘形 14">
          <a:extLst>
            <a:ext uri="{FF2B5EF4-FFF2-40B4-BE49-F238E27FC236}">
              <a16:creationId xmlns:a16="http://schemas.microsoft.com/office/drawing/2014/main" id="{EAECC65A-4940-4AD3-87EC-46AD4E36BB27}"/>
            </a:ext>
          </a:extLst>
        </xdr:cNvPr>
        <xdr:cNvCxnSpPr>
          <a:stCxn id="37" idx="2"/>
        </xdr:cNvCxnSpPr>
      </xdr:nvCxnSpPr>
      <xdr:spPr>
        <a:xfrm rot="16200000" flipH="1">
          <a:off x="2809876" y="457199"/>
          <a:ext cx="1142998" cy="3810001"/>
        </a:xfrm>
        <a:prstGeom prst="bentConnector2">
          <a:avLst/>
        </a:prstGeom>
        <a:ln w="19050" cap="flat" cmpd="sng" algn="ctr">
          <a:solidFill>
            <a:srgbClr val="00B05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57151</xdr:colOff>
      <xdr:row>7</xdr:row>
      <xdr:rowOff>19049</xdr:rowOff>
    </xdr:from>
    <xdr:to>
      <xdr:col>13</xdr:col>
      <xdr:colOff>247651</xdr:colOff>
      <xdr:row>19</xdr:row>
      <xdr:rowOff>161925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FB0B828D-3232-435E-81C3-578C6FDE8B89}"/>
            </a:ext>
          </a:extLst>
        </xdr:cNvPr>
        <xdr:cNvSpPr/>
      </xdr:nvSpPr>
      <xdr:spPr>
        <a:xfrm>
          <a:off x="7600951" y="1219199"/>
          <a:ext cx="1562100" cy="22002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更新课时状态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根据所录学员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每学员产生一条记录</a:t>
          </a:r>
          <a: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schedule_member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发送消息通知学员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结算前可修改</a:t>
          </a:r>
          <a:endParaRPr lang="zh-CN" altLang="en-US" sz="1200">
            <a:solidFill>
              <a:srgbClr val="00B05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295276</xdr:colOff>
      <xdr:row>7</xdr:row>
      <xdr:rowOff>38099</xdr:rowOff>
    </xdr:from>
    <xdr:to>
      <xdr:col>16</xdr:col>
      <xdr:colOff>485776</xdr:colOff>
      <xdr:row>23</xdr:row>
      <xdr:rowOff>76200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7539AF36-58B4-4CC5-9573-2D3EE82D64E4}"/>
            </a:ext>
          </a:extLst>
        </xdr:cNvPr>
        <xdr:cNvSpPr/>
      </xdr:nvSpPr>
      <xdr:spPr>
        <a:xfrm>
          <a:off x="9896476" y="1238249"/>
          <a:ext cx="1562100" cy="278130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结算后不可修改课时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schedule</a:t>
          </a: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及</a:t>
          </a:r>
          <a: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schedule_member</a:t>
          </a:r>
        </a:p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更新两表结算状态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给学员扣除剩余课量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产生教练</a:t>
          </a:r>
          <a: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/</a:t>
          </a: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训练营的收支记录，并根据不同版本（课时和营业额）更新余额</a:t>
          </a:r>
          <a:endParaRPr lang="zh-CN" altLang="en-US" sz="1200">
            <a:solidFill>
              <a:srgbClr val="00B05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676275</xdr:colOff>
      <xdr:row>29</xdr:row>
      <xdr:rowOff>85725</xdr:rowOff>
    </xdr:from>
    <xdr:to>
      <xdr:col>3</xdr:col>
      <xdr:colOff>180974</xdr:colOff>
      <xdr:row>33</xdr:row>
      <xdr:rowOff>104775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40CB82C5-29BB-4A94-9041-56F4B282431F}"/>
            </a:ext>
          </a:extLst>
        </xdr:cNvPr>
        <xdr:cNvSpPr/>
      </xdr:nvSpPr>
      <xdr:spPr>
        <a:xfrm>
          <a:off x="676275" y="5057775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创建校园课程</a:t>
          </a:r>
        </a:p>
      </xdr:txBody>
    </xdr:sp>
    <xdr:clientData/>
  </xdr:twoCellAnchor>
  <xdr:twoCellAnchor>
    <xdr:from>
      <xdr:col>4</xdr:col>
      <xdr:colOff>233363</xdr:colOff>
      <xdr:row>29</xdr:row>
      <xdr:rowOff>85725</xdr:rowOff>
    </xdr:from>
    <xdr:to>
      <xdr:col>6</xdr:col>
      <xdr:colOff>423862</xdr:colOff>
      <xdr:row>33</xdr:row>
      <xdr:rowOff>104775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7BD13703-F821-442E-A2FE-C2976B67D744}"/>
            </a:ext>
          </a:extLst>
        </xdr:cNvPr>
        <xdr:cNvSpPr/>
      </xdr:nvSpPr>
      <xdr:spPr>
        <a:xfrm>
          <a:off x="2976563" y="5057775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创建班级</a:t>
          </a:r>
        </a:p>
      </xdr:txBody>
    </xdr:sp>
    <xdr:clientData/>
  </xdr:twoCellAnchor>
  <xdr:twoCellAnchor>
    <xdr:from>
      <xdr:col>7</xdr:col>
      <xdr:colOff>476251</xdr:colOff>
      <xdr:row>29</xdr:row>
      <xdr:rowOff>85725</xdr:rowOff>
    </xdr:from>
    <xdr:to>
      <xdr:col>9</xdr:col>
      <xdr:colOff>666750</xdr:colOff>
      <xdr:row>33</xdr:row>
      <xdr:rowOff>104775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56D8147D-A077-40A8-9974-CA65F84732D9}"/>
            </a:ext>
          </a:extLst>
        </xdr:cNvPr>
        <xdr:cNvSpPr/>
      </xdr:nvSpPr>
      <xdr:spPr>
        <a:xfrm>
          <a:off x="5276851" y="5057775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创建课时</a:t>
          </a:r>
        </a:p>
      </xdr:txBody>
    </xdr:sp>
    <xdr:clientData/>
  </xdr:twoCellAnchor>
  <xdr:twoCellAnchor>
    <xdr:from>
      <xdr:col>11</xdr:col>
      <xdr:colOff>33339</xdr:colOff>
      <xdr:row>29</xdr:row>
      <xdr:rowOff>95250</xdr:rowOff>
    </xdr:from>
    <xdr:to>
      <xdr:col>13</xdr:col>
      <xdr:colOff>223838</xdr:colOff>
      <xdr:row>33</xdr:row>
      <xdr:rowOff>114300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9DA76A4F-8702-43A7-9855-ED103CF07A78}"/>
            </a:ext>
          </a:extLst>
        </xdr:cNvPr>
        <xdr:cNvSpPr/>
      </xdr:nvSpPr>
      <xdr:spPr>
        <a:xfrm>
          <a:off x="7577139" y="5067300"/>
          <a:ext cx="1562099" cy="704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审核课时</a:t>
          </a:r>
        </a:p>
      </xdr:txBody>
    </xdr:sp>
    <xdr:clientData/>
  </xdr:twoCellAnchor>
  <xdr:twoCellAnchor>
    <xdr:from>
      <xdr:col>4</xdr:col>
      <xdr:colOff>238125</xdr:colOff>
      <xdr:row>33</xdr:row>
      <xdr:rowOff>104775</xdr:rowOff>
    </xdr:from>
    <xdr:to>
      <xdr:col>6</xdr:col>
      <xdr:colOff>419100</xdr:colOff>
      <xdr:row>39</xdr:row>
      <xdr:rowOff>76201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01D40867-4820-4638-BB19-EEA279C754AA}"/>
            </a:ext>
          </a:extLst>
        </xdr:cNvPr>
        <xdr:cNvSpPr/>
      </xdr:nvSpPr>
      <xdr:spPr>
        <a:xfrm>
          <a:off x="2981325" y="5762625"/>
          <a:ext cx="1552575" cy="10001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根据指定课程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创建对应班级</a:t>
          </a:r>
        </a:p>
      </xdr:txBody>
    </xdr:sp>
    <xdr:clientData/>
  </xdr:twoCellAnchor>
  <xdr:twoCellAnchor>
    <xdr:from>
      <xdr:col>6</xdr:col>
      <xdr:colOff>409574</xdr:colOff>
      <xdr:row>31</xdr:row>
      <xdr:rowOff>76200</xdr:rowOff>
    </xdr:from>
    <xdr:to>
      <xdr:col>7</xdr:col>
      <xdr:colOff>461963</xdr:colOff>
      <xdr:row>31</xdr:row>
      <xdr:rowOff>76200</xdr:rowOff>
    </xdr:to>
    <xdr:cxnSp macro="">
      <xdr:nvCxnSpPr>
        <xdr:cNvPr id="28" name="直接箭头连接符 27">
          <a:extLst>
            <a:ext uri="{FF2B5EF4-FFF2-40B4-BE49-F238E27FC236}">
              <a16:creationId xmlns:a16="http://schemas.microsoft.com/office/drawing/2014/main" id="{197359CF-7D3B-4EA7-B639-2E0D8D8A6575}"/>
            </a:ext>
          </a:extLst>
        </xdr:cNvPr>
        <xdr:cNvCxnSpPr/>
      </xdr:nvCxnSpPr>
      <xdr:spPr>
        <a:xfrm>
          <a:off x="4524374" y="5391150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190499</xdr:colOff>
      <xdr:row>31</xdr:row>
      <xdr:rowOff>66675</xdr:rowOff>
    </xdr:from>
    <xdr:to>
      <xdr:col>4</xdr:col>
      <xdr:colOff>242888</xdr:colOff>
      <xdr:row>31</xdr:row>
      <xdr:rowOff>66675</xdr:rowOff>
    </xdr:to>
    <xdr:cxnSp macro="">
      <xdr:nvCxnSpPr>
        <xdr:cNvPr id="29" name="直接箭头连接符 28">
          <a:extLst>
            <a:ext uri="{FF2B5EF4-FFF2-40B4-BE49-F238E27FC236}">
              <a16:creationId xmlns:a16="http://schemas.microsoft.com/office/drawing/2014/main" id="{87990701-5DBA-4868-B1BD-C91F607CF54F}"/>
            </a:ext>
          </a:extLst>
        </xdr:cNvPr>
        <xdr:cNvCxnSpPr/>
      </xdr:nvCxnSpPr>
      <xdr:spPr>
        <a:xfrm>
          <a:off x="2247899" y="5381625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685799</xdr:colOff>
      <xdr:row>31</xdr:row>
      <xdr:rowOff>85725</xdr:rowOff>
    </xdr:from>
    <xdr:to>
      <xdr:col>11</xdr:col>
      <xdr:colOff>52388</xdr:colOff>
      <xdr:row>31</xdr:row>
      <xdr:rowOff>85725</xdr:rowOff>
    </xdr:to>
    <xdr:cxnSp macro="">
      <xdr:nvCxnSpPr>
        <xdr:cNvPr id="30" name="直接箭头连接符 29">
          <a:extLst>
            <a:ext uri="{FF2B5EF4-FFF2-40B4-BE49-F238E27FC236}">
              <a16:creationId xmlns:a16="http://schemas.microsoft.com/office/drawing/2014/main" id="{6CD0683D-1DFC-4DAF-B390-C1F0D2F5D42F}"/>
            </a:ext>
          </a:extLst>
        </xdr:cNvPr>
        <xdr:cNvCxnSpPr/>
      </xdr:nvCxnSpPr>
      <xdr:spPr>
        <a:xfrm>
          <a:off x="6857999" y="5400675"/>
          <a:ext cx="73818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476251</xdr:colOff>
      <xdr:row>33</xdr:row>
      <xdr:rowOff>95249</xdr:rowOff>
    </xdr:from>
    <xdr:to>
      <xdr:col>9</xdr:col>
      <xdr:colOff>666751</xdr:colOff>
      <xdr:row>42</xdr:row>
      <xdr:rowOff>142875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213EA17F-AF2C-44F6-B2CA-668CA67A12B5}"/>
            </a:ext>
          </a:extLst>
        </xdr:cNvPr>
        <xdr:cNvSpPr/>
      </xdr:nvSpPr>
      <xdr:spPr>
        <a:xfrm>
          <a:off x="5276851" y="5753099"/>
          <a:ext cx="1562100" cy="15906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根据指定班级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创建课时记录</a:t>
          </a:r>
          <a:endParaRPr lang="en-US" altLang="zh-CN" sz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默认列出班级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所有成员</a:t>
          </a:r>
          <a:endParaRPr lang="zh-CN" altLang="en-US" sz="1200">
            <a:solidFill>
              <a:srgbClr val="00B05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11</xdr:col>
      <xdr:colOff>38101</xdr:colOff>
      <xdr:row>33</xdr:row>
      <xdr:rowOff>95249</xdr:rowOff>
    </xdr:from>
    <xdr:to>
      <xdr:col>13</xdr:col>
      <xdr:colOff>228601</xdr:colOff>
      <xdr:row>44</xdr:row>
      <xdr:rowOff>123825</xdr:rowOff>
    </xdr:to>
    <xdr:sp macro="" textlink="">
      <xdr:nvSpPr>
        <xdr:cNvPr id="34" name="矩形 33">
          <a:extLst>
            <a:ext uri="{FF2B5EF4-FFF2-40B4-BE49-F238E27FC236}">
              <a16:creationId xmlns:a16="http://schemas.microsoft.com/office/drawing/2014/main" id="{9318B2D4-E9ED-4E07-8D4D-5DE275864E2E}"/>
            </a:ext>
          </a:extLst>
        </xdr:cNvPr>
        <xdr:cNvSpPr/>
      </xdr:nvSpPr>
      <xdr:spPr>
        <a:xfrm>
          <a:off x="7581901" y="5753099"/>
          <a:ext cx="1562100" cy="19145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更新课时状态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根据所录学员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每学员产生一条记录</a:t>
          </a:r>
          <a: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schedule_member</a:t>
          </a:r>
          <a:br>
            <a:rPr lang="en-US" altLang="zh-CN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发送消息通知学员</a:t>
          </a:r>
          <a:endParaRPr lang="zh-CN" altLang="en-US" sz="1200">
            <a:solidFill>
              <a:srgbClr val="00B05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9525</xdr:colOff>
      <xdr:row>7</xdr:row>
      <xdr:rowOff>28575</xdr:rowOff>
    </xdr:from>
    <xdr:to>
      <xdr:col>3</xdr:col>
      <xdr:colOff>200025</xdr:colOff>
      <xdr:row>10</xdr:row>
      <xdr:rowOff>76201</xdr:rowOff>
    </xdr:to>
    <xdr:sp macro="" textlink="">
      <xdr:nvSpPr>
        <xdr:cNvPr id="37" name="矩形 36">
          <a:extLst>
            <a:ext uri="{FF2B5EF4-FFF2-40B4-BE49-F238E27FC236}">
              <a16:creationId xmlns:a16="http://schemas.microsoft.com/office/drawing/2014/main" id="{C78AAF87-D612-4052-9D6B-28E6AF0527A7}"/>
            </a:ext>
          </a:extLst>
        </xdr:cNvPr>
        <xdr:cNvSpPr/>
      </xdr:nvSpPr>
      <xdr:spPr>
        <a:xfrm>
          <a:off x="695325" y="1228725"/>
          <a:ext cx="1562100" cy="5619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结算版</a:t>
          </a:r>
        </a:p>
      </xdr:txBody>
    </xdr:sp>
    <xdr:clientData/>
  </xdr:twoCellAnchor>
  <xdr:twoCellAnchor>
    <xdr:from>
      <xdr:col>0</xdr:col>
      <xdr:colOff>676275</xdr:colOff>
      <xdr:row>33</xdr:row>
      <xdr:rowOff>95250</xdr:rowOff>
    </xdr:from>
    <xdr:to>
      <xdr:col>3</xdr:col>
      <xdr:colOff>180975</xdr:colOff>
      <xdr:row>36</xdr:row>
      <xdr:rowOff>142876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F927CD4B-D2BD-4F4D-BABB-C9ACA225C827}"/>
            </a:ext>
          </a:extLst>
        </xdr:cNvPr>
        <xdr:cNvSpPr/>
      </xdr:nvSpPr>
      <xdr:spPr>
        <a:xfrm>
          <a:off x="676275" y="5753100"/>
          <a:ext cx="1562100" cy="5619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不结算统计版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topLeftCell="A15" workbookViewId="0">
      <selection activeCell="A27" sqref="A27:XFD61"/>
    </sheetView>
  </sheetViews>
  <sheetFormatPr defaultColWidth="9" defaultRowHeight="13.5" x14ac:dyDescent="0.1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 x14ac:dyDescent="0.15">
      <c r="A1" s="38" t="s">
        <v>0</v>
      </c>
      <c r="B1" s="38"/>
    </row>
    <row r="2" spans="1:17" ht="15" customHeight="1" x14ac:dyDescent="0.15">
      <c r="A2" s="39" t="s">
        <v>1</v>
      </c>
      <c r="B2" s="39"/>
    </row>
    <row r="3" spans="1:17" x14ac:dyDescent="0.15">
      <c r="A3" t="s">
        <v>2</v>
      </c>
    </row>
    <row r="4" spans="1:17" x14ac:dyDescent="0.15">
      <c r="A4" t="s">
        <v>3</v>
      </c>
    </row>
    <row r="5" spans="1:17" x14ac:dyDescent="0.15">
      <c r="A5" t="s">
        <v>4</v>
      </c>
    </row>
    <row r="6" spans="1:17" x14ac:dyDescent="0.15">
      <c r="A6" t="s">
        <v>5</v>
      </c>
    </row>
    <row r="8" spans="1:17" x14ac:dyDescent="0.15">
      <c r="A8" t="s">
        <v>6</v>
      </c>
    </row>
    <row r="9" spans="1:17" x14ac:dyDescent="0.15">
      <c r="A9" t="s">
        <v>7</v>
      </c>
    </row>
    <row r="10" spans="1:17" x14ac:dyDescent="0.15">
      <c r="A10" s="45" t="s">
        <v>8</v>
      </c>
      <c r="B10" s="45" t="s">
        <v>9</v>
      </c>
      <c r="C10" s="49" t="s">
        <v>10</v>
      </c>
      <c r="D10" s="50"/>
      <c r="E10" s="51"/>
      <c r="F10" s="49" t="s">
        <v>11</v>
      </c>
      <c r="G10" s="50"/>
      <c r="H10" s="51"/>
      <c r="I10" s="49" t="s">
        <v>12</v>
      </c>
      <c r="J10" s="50"/>
      <c r="K10" s="51"/>
      <c r="L10" s="50" t="s">
        <v>13</v>
      </c>
      <c r="M10" s="50"/>
      <c r="N10" s="51"/>
      <c r="O10" s="47" t="s">
        <v>14</v>
      </c>
      <c r="P10" s="47"/>
      <c r="Q10" s="47"/>
    </row>
    <row r="11" spans="1:17" x14ac:dyDescent="0.15">
      <c r="A11" s="46"/>
      <c r="B11" s="46"/>
      <c r="C11" s="3" t="s">
        <v>15</v>
      </c>
      <c r="D11" s="3" t="s">
        <v>16</v>
      </c>
      <c r="E11" s="3" t="s">
        <v>17</v>
      </c>
      <c r="F11" s="3" t="s">
        <v>15</v>
      </c>
      <c r="G11" s="3" t="s">
        <v>16</v>
      </c>
      <c r="H11" s="3" t="s">
        <v>17</v>
      </c>
      <c r="I11" s="3" t="s">
        <v>15</v>
      </c>
      <c r="J11" s="3" t="s">
        <v>16</v>
      </c>
      <c r="K11" s="3" t="s">
        <v>17</v>
      </c>
      <c r="L11" s="3" t="s">
        <v>15</v>
      </c>
      <c r="M11" s="3" t="s">
        <v>16</v>
      </c>
      <c r="N11" s="3" t="s">
        <v>17</v>
      </c>
      <c r="O11" s="3" t="s">
        <v>15</v>
      </c>
      <c r="P11" s="3" t="s">
        <v>16</v>
      </c>
      <c r="Q11" s="3" t="s">
        <v>17</v>
      </c>
    </row>
    <row r="12" spans="1:17" x14ac:dyDescent="0.15">
      <c r="A12" s="47" t="s">
        <v>18</v>
      </c>
      <c r="B12" s="3">
        <v>83</v>
      </c>
      <c r="C12" s="3">
        <v>0</v>
      </c>
      <c r="D12" s="3">
        <v>0</v>
      </c>
      <c r="E12" s="3">
        <v>0</v>
      </c>
      <c r="F12" s="3">
        <v>90</v>
      </c>
      <c r="G12" s="3">
        <v>0</v>
      </c>
      <c r="H12" s="3">
        <v>7470</v>
      </c>
      <c r="I12" s="3">
        <v>8</v>
      </c>
      <c r="J12" s="3">
        <v>0</v>
      </c>
      <c r="K12" s="3">
        <v>664</v>
      </c>
      <c r="L12" s="3"/>
      <c r="M12" s="3"/>
      <c r="N12" s="3"/>
      <c r="O12" s="3">
        <f t="shared" ref="O12:Q14" si="0">C12+F12-I12</f>
        <v>82</v>
      </c>
      <c r="P12" s="3">
        <f t="shared" si="0"/>
        <v>0</v>
      </c>
      <c r="Q12" s="3">
        <f t="shared" si="0"/>
        <v>6806</v>
      </c>
    </row>
    <row r="13" spans="1:17" x14ac:dyDescent="0.15">
      <c r="A13" s="47"/>
      <c r="B13" s="3">
        <v>88</v>
      </c>
      <c r="C13" s="3">
        <v>13</v>
      </c>
      <c r="D13" s="3">
        <v>0</v>
      </c>
      <c r="E13" s="3">
        <v>1144</v>
      </c>
      <c r="F13" s="3">
        <v>30</v>
      </c>
      <c r="G13" s="3">
        <v>0</v>
      </c>
      <c r="H13" s="3">
        <v>2640</v>
      </c>
      <c r="I13" s="3">
        <v>3</v>
      </c>
      <c r="J13" s="3">
        <v>0</v>
      </c>
      <c r="K13" s="3">
        <v>264</v>
      </c>
      <c r="L13" s="3"/>
      <c r="M13" s="3"/>
      <c r="N13" s="3"/>
      <c r="O13" s="3">
        <f t="shared" si="0"/>
        <v>40</v>
      </c>
      <c r="P13" s="3">
        <f t="shared" si="0"/>
        <v>0</v>
      </c>
      <c r="Q13" s="3">
        <f t="shared" si="0"/>
        <v>3520</v>
      </c>
    </row>
    <row r="14" spans="1:17" x14ac:dyDescent="0.15">
      <c r="A14" s="47"/>
      <c r="B14" s="3">
        <v>100</v>
      </c>
      <c r="C14" s="3">
        <v>337</v>
      </c>
      <c r="D14" s="3">
        <v>1</v>
      </c>
      <c r="E14" s="3">
        <v>33700</v>
      </c>
      <c r="F14" s="3">
        <v>15</v>
      </c>
      <c r="G14" s="3">
        <v>0</v>
      </c>
      <c r="H14" s="3">
        <v>1500</v>
      </c>
      <c r="I14" s="3">
        <v>86</v>
      </c>
      <c r="J14" s="3">
        <v>1</v>
      </c>
      <c r="K14" s="3">
        <v>8600</v>
      </c>
      <c r="L14" s="3"/>
      <c r="M14" s="3"/>
      <c r="N14" s="3"/>
      <c r="O14" s="3">
        <f t="shared" si="0"/>
        <v>266</v>
      </c>
      <c r="P14" s="3">
        <f t="shared" si="0"/>
        <v>0</v>
      </c>
      <c r="Q14" s="3">
        <f t="shared" si="0"/>
        <v>26600</v>
      </c>
    </row>
    <row r="15" spans="1:17" x14ac:dyDescent="0.15">
      <c r="A15" s="47"/>
      <c r="B15" s="3" t="s">
        <v>19</v>
      </c>
      <c r="C15" s="3">
        <f t="shared" ref="C15:K15" si="1">SUM(C12:C14)</f>
        <v>350</v>
      </c>
      <c r="D15" s="3">
        <f t="shared" si="1"/>
        <v>1</v>
      </c>
      <c r="E15" s="3">
        <f t="shared" si="1"/>
        <v>34844</v>
      </c>
      <c r="F15" s="3">
        <f t="shared" si="1"/>
        <v>135</v>
      </c>
      <c r="G15" s="3">
        <f t="shared" si="1"/>
        <v>0</v>
      </c>
      <c r="H15" s="3">
        <f t="shared" si="1"/>
        <v>11610</v>
      </c>
      <c r="I15" s="3">
        <f t="shared" si="1"/>
        <v>97</v>
      </c>
      <c r="J15" s="3">
        <f t="shared" si="1"/>
        <v>1</v>
      </c>
      <c r="K15" s="3">
        <f t="shared" si="1"/>
        <v>9528</v>
      </c>
      <c r="L15" s="3"/>
      <c r="M15" s="3"/>
      <c r="N15" s="3"/>
      <c r="O15" s="3">
        <f>SUM(O12:O14)</f>
        <v>388</v>
      </c>
      <c r="P15" s="3">
        <f>SUM(P12:P14)</f>
        <v>0</v>
      </c>
      <c r="Q15" s="3">
        <f>SUM(Q12:Q14)</f>
        <v>36926</v>
      </c>
    </row>
    <row r="16" spans="1:17" hidden="1" x14ac:dyDescent="0.15">
      <c r="A16" s="45" t="s">
        <v>20</v>
      </c>
      <c r="B16" s="3">
        <v>100</v>
      </c>
      <c r="C16" s="3">
        <v>741</v>
      </c>
      <c r="D16" s="3">
        <v>0</v>
      </c>
      <c r="E16" s="3">
        <v>74100</v>
      </c>
      <c r="F16" s="3">
        <v>0</v>
      </c>
      <c r="G16" s="3">
        <v>0</v>
      </c>
      <c r="H16" s="3">
        <v>0</v>
      </c>
      <c r="I16" s="3">
        <v>124</v>
      </c>
      <c r="J16" s="3">
        <v>0</v>
      </c>
      <c r="K16" s="3">
        <v>12400</v>
      </c>
      <c r="L16" s="3"/>
      <c r="M16" s="3"/>
      <c r="N16" s="3"/>
      <c r="O16" s="3">
        <f>C16+F16-I16</f>
        <v>617</v>
      </c>
      <c r="P16" s="3">
        <f>D16+G16-J16</f>
        <v>0</v>
      </c>
      <c r="Q16" s="37"/>
    </row>
    <row r="17" spans="1:17" hidden="1" x14ac:dyDescent="0.15">
      <c r="A17" s="46"/>
      <c r="B17" s="3" t="s">
        <v>19</v>
      </c>
      <c r="C17" s="3">
        <f>SUM(C16:C16)</f>
        <v>741</v>
      </c>
      <c r="D17" s="3">
        <f t="shared" ref="D17:K17" si="2">SUM(D16:D16)</f>
        <v>0</v>
      </c>
      <c r="E17" s="3">
        <f t="shared" si="2"/>
        <v>74100</v>
      </c>
      <c r="F17" s="3">
        <f t="shared" si="2"/>
        <v>0</v>
      </c>
      <c r="G17" s="3">
        <f t="shared" si="2"/>
        <v>0</v>
      </c>
      <c r="H17" s="3">
        <f t="shared" si="2"/>
        <v>0</v>
      </c>
      <c r="I17" s="3">
        <f t="shared" si="2"/>
        <v>124</v>
      </c>
      <c r="J17" s="3">
        <f t="shared" si="2"/>
        <v>0</v>
      </c>
      <c r="K17" s="3">
        <f t="shared" si="2"/>
        <v>12400</v>
      </c>
      <c r="L17" s="3"/>
      <c r="M17" s="3"/>
      <c r="N17" s="3"/>
      <c r="O17" s="3">
        <f>SUM(O16:O16)</f>
        <v>617</v>
      </c>
      <c r="P17" s="3">
        <f>SUM(P16:P16)</f>
        <v>0</v>
      </c>
      <c r="Q17" s="37"/>
    </row>
    <row r="18" spans="1:17" x14ac:dyDescent="0.15">
      <c r="A18" s="47" t="s">
        <v>21</v>
      </c>
      <c r="B18" s="3">
        <v>100</v>
      </c>
      <c r="C18" s="3">
        <v>1555</v>
      </c>
      <c r="D18" s="3">
        <v>22</v>
      </c>
      <c r="E18" s="3">
        <f>C18*B18</f>
        <v>155500</v>
      </c>
      <c r="F18" s="3">
        <v>223</v>
      </c>
      <c r="G18" s="3">
        <v>18</v>
      </c>
      <c r="H18" s="3">
        <f>F18*B18</f>
        <v>22300</v>
      </c>
      <c r="I18" s="3">
        <v>242</v>
      </c>
      <c r="J18" s="3">
        <v>19</v>
      </c>
      <c r="K18" s="3">
        <f>I18*B18</f>
        <v>24200</v>
      </c>
      <c r="L18" s="3"/>
      <c r="M18" s="3"/>
      <c r="N18" s="3"/>
      <c r="O18" s="3">
        <f t="shared" ref="O18:Q20" si="3">C18+F18-I18</f>
        <v>1536</v>
      </c>
      <c r="P18" s="3">
        <f t="shared" si="3"/>
        <v>21</v>
      </c>
      <c r="Q18" s="3">
        <f t="shared" si="3"/>
        <v>153600</v>
      </c>
    </row>
    <row r="19" spans="1:17" x14ac:dyDescent="0.15">
      <c r="A19" s="47"/>
      <c r="B19" s="3">
        <v>180</v>
      </c>
      <c r="C19" s="3">
        <v>2</v>
      </c>
      <c r="D19" s="3">
        <v>0</v>
      </c>
      <c r="E19" s="3">
        <f>C19*B19</f>
        <v>360</v>
      </c>
      <c r="F19" s="3">
        <v>20</v>
      </c>
      <c r="G19" s="3">
        <v>0</v>
      </c>
      <c r="H19" s="3">
        <f>F19*B19</f>
        <v>3600</v>
      </c>
      <c r="I19" s="3">
        <v>4</v>
      </c>
      <c r="J19" s="3">
        <v>0</v>
      </c>
      <c r="K19" s="3">
        <f>I19*B19</f>
        <v>720</v>
      </c>
      <c r="L19" s="3"/>
      <c r="M19" s="3"/>
      <c r="N19" s="3"/>
      <c r="O19" s="3">
        <f t="shared" si="3"/>
        <v>18</v>
      </c>
      <c r="P19" s="3">
        <f t="shared" si="3"/>
        <v>0</v>
      </c>
      <c r="Q19" s="3">
        <f t="shared" si="3"/>
        <v>3240</v>
      </c>
    </row>
    <row r="20" spans="1:17" x14ac:dyDescent="0.15">
      <c r="A20" s="47"/>
      <c r="B20" s="3">
        <v>240</v>
      </c>
      <c r="C20" s="3">
        <v>1</v>
      </c>
      <c r="D20" s="3">
        <v>0</v>
      </c>
      <c r="E20" s="3">
        <f>C20*B20</f>
        <v>240</v>
      </c>
      <c r="F20" s="3">
        <v>0</v>
      </c>
      <c r="G20" s="3">
        <v>0</v>
      </c>
      <c r="H20" s="3">
        <f>F20*B20</f>
        <v>0</v>
      </c>
      <c r="I20" s="3">
        <v>1</v>
      </c>
      <c r="J20" s="3">
        <v>0</v>
      </c>
      <c r="K20" s="3">
        <f>I20*B20</f>
        <v>240</v>
      </c>
      <c r="L20" s="3"/>
      <c r="M20" s="3"/>
      <c r="N20" s="3"/>
      <c r="O20" s="3">
        <f t="shared" si="3"/>
        <v>0</v>
      </c>
      <c r="P20" s="3">
        <f t="shared" si="3"/>
        <v>0</v>
      </c>
      <c r="Q20" s="3">
        <f t="shared" si="3"/>
        <v>0</v>
      </c>
    </row>
    <row r="21" spans="1:17" x14ac:dyDescent="0.15">
      <c r="A21" s="47"/>
      <c r="B21" s="3" t="s">
        <v>19</v>
      </c>
      <c r="C21" s="3">
        <f t="shared" ref="C21:K21" si="4">SUM(C18:C20)</f>
        <v>1558</v>
      </c>
      <c r="D21" s="3">
        <f t="shared" si="4"/>
        <v>22</v>
      </c>
      <c r="E21" s="3">
        <f t="shared" si="4"/>
        <v>156100</v>
      </c>
      <c r="F21" s="3">
        <f t="shared" si="4"/>
        <v>243</v>
      </c>
      <c r="G21" s="3">
        <f t="shared" si="4"/>
        <v>18</v>
      </c>
      <c r="H21" s="3">
        <f t="shared" si="4"/>
        <v>25900</v>
      </c>
      <c r="I21" s="3">
        <f t="shared" si="4"/>
        <v>247</v>
      </c>
      <c r="J21" s="3">
        <f t="shared" si="4"/>
        <v>19</v>
      </c>
      <c r="K21" s="3">
        <f t="shared" si="4"/>
        <v>25160</v>
      </c>
      <c r="L21" s="3"/>
      <c r="M21" s="3"/>
      <c r="N21" s="3"/>
      <c r="O21" s="3">
        <f>SUM(O18:O20)</f>
        <v>1554</v>
      </c>
      <c r="P21" s="3">
        <f>SUM(P18:P20)</f>
        <v>21</v>
      </c>
      <c r="Q21" s="3">
        <f>SUM(Q18:Q20)</f>
        <v>156840</v>
      </c>
    </row>
    <row r="22" spans="1:17" x14ac:dyDescent="0.15">
      <c r="A22" s="40" t="s">
        <v>22</v>
      </c>
      <c r="B22" s="7"/>
      <c r="C22" s="7"/>
      <c r="D22" s="7"/>
      <c r="E22" s="7"/>
      <c r="F22" s="7"/>
      <c r="G22" s="7"/>
      <c r="H22" s="7"/>
    </row>
    <row r="23" spans="1:17" x14ac:dyDescent="0.15">
      <c r="A23" s="40" t="s">
        <v>23</v>
      </c>
      <c r="B23" s="7"/>
      <c r="C23" s="7"/>
      <c r="D23" s="7"/>
      <c r="E23" s="7"/>
      <c r="F23" s="7"/>
      <c r="G23" s="7"/>
      <c r="H23" s="7"/>
    </row>
    <row r="24" spans="1:17" x14ac:dyDescent="0.15">
      <c r="A24" s="40" t="s">
        <v>24</v>
      </c>
      <c r="B24" s="7"/>
      <c r="C24" s="7"/>
      <c r="D24" s="7"/>
      <c r="E24" s="7"/>
      <c r="F24" s="7"/>
      <c r="G24" s="7"/>
      <c r="H24" s="7"/>
    </row>
    <row r="25" spans="1:17" x14ac:dyDescent="0.15">
      <c r="A25" s="41"/>
      <c r="B25" s="7"/>
      <c r="C25" s="7"/>
      <c r="D25" s="7"/>
      <c r="E25" s="7"/>
      <c r="F25" s="7"/>
      <c r="G25" s="7"/>
      <c r="H25" s="7"/>
    </row>
    <row r="26" spans="1:17" x14ac:dyDescent="0.15">
      <c r="A26" s="38" t="s">
        <v>25</v>
      </c>
      <c r="B26" s="38"/>
    </row>
    <row r="27" spans="1:17" x14ac:dyDescent="0.15">
      <c r="A27" t="s">
        <v>26</v>
      </c>
    </row>
    <row r="44" spans="1:20" x14ac:dyDescent="0.15">
      <c r="A44" t="s">
        <v>27</v>
      </c>
    </row>
    <row r="45" spans="1:20" x14ac:dyDescent="0.15">
      <c r="A45" t="s">
        <v>28</v>
      </c>
      <c r="C45" s="18" t="s">
        <v>29</v>
      </c>
      <c r="E45" t="s">
        <v>30</v>
      </c>
      <c r="G45" t="s">
        <v>31</v>
      </c>
      <c r="I45" t="s">
        <v>32</v>
      </c>
      <c r="K45" t="s">
        <v>33</v>
      </c>
      <c r="T45" s="9"/>
    </row>
    <row r="46" spans="1:20" x14ac:dyDescent="0.15">
      <c r="A46" s="2" t="s">
        <v>34</v>
      </c>
      <c r="B46" s="2" t="s">
        <v>35</v>
      </c>
      <c r="C46" s="3" t="s">
        <v>36</v>
      </c>
      <c r="D46" s="48" t="s">
        <v>37</v>
      </c>
      <c r="E46" s="48"/>
      <c r="F46" s="48"/>
      <c r="G46" s="48"/>
      <c r="H46" s="48"/>
      <c r="I46" s="48"/>
      <c r="J46" s="48"/>
      <c r="K46" s="48"/>
      <c r="L46" t="s">
        <v>38</v>
      </c>
      <c r="T46" s="11"/>
    </row>
    <row r="47" spans="1:20" x14ac:dyDescent="0.15">
      <c r="A47" s="2" t="s">
        <v>39</v>
      </c>
      <c r="B47" s="2" t="s">
        <v>40</v>
      </c>
      <c r="C47" s="3" t="s">
        <v>36</v>
      </c>
      <c r="D47" s="42" t="s">
        <v>41</v>
      </c>
      <c r="E47" s="43"/>
      <c r="F47" s="43"/>
      <c r="G47" s="43"/>
      <c r="H47" s="43"/>
      <c r="I47" s="43"/>
      <c r="J47" s="43"/>
      <c r="K47" s="44"/>
      <c r="L47" t="s">
        <v>42</v>
      </c>
      <c r="T47" s="11"/>
    </row>
    <row r="48" spans="1:20" x14ac:dyDescent="0.15">
      <c r="A48" s="2" t="s">
        <v>39</v>
      </c>
      <c r="B48" s="2" t="s">
        <v>43</v>
      </c>
      <c r="C48" s="3" t="s">
        <v>36</v>
      </c>
      <c r="D48" s="42" t="s">
        <v>44</v>
      </c>
      <c r="E48" s="43"/>
      <c r="F48" s="43"/>
      <c r="G48" s="43"/>
      <c r="H48" s="43"/>
      <c r="I48" s="43"/>
      <c r="J48" s="43"/>
      <c r="K48" s="44"/>
      <c r="L48" t="s">
        <v>45</v>
      </c>
      <c r="T48" s="11"/>
    </row>
    <row r="50" spans="1:20" x14ac:dyDescent="0.15">
      <c r="A50" t="s">
        <v>46</v>
      </c>
      <c r="C50" s="18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 x14ac:dyDescent="0.15">
      <c r="A51" s="2" t="s">
        <v>34</v>
      </c>
      <c r="B51" s="2" t="s">
        <v>35</v>
      </c>
      <c r="C51" s="3" t="s">
        <v>36</v>
      </c>
      <c r="D51" s="48" t="s">
        <v>49</v>
      </c>
      <c r="E51" s="48"/>
      <c r="F51" s="48"/>
      <c r="G51" s="48"/>
      <c r="H51" s="48"/>
      <c r="I51" s="48"/>
      <c r="J51" s="48"/>
      <c r="K51" s="48"/>
      <c r="L51" t="s">
        <v>50</v>
      </c>
    </row>
    <row r="52" spans="1:20" x14ac:dyDescent="0.15">
      <c r="A52" s="2" t="s">
        <v>39</v>
      </c>
      <c r="B52" s="2" t="s">
        <v>40</v>
      </c>
      <c r="C52" s="3" t="s">
        <v>36</v>
      </c>
      <c r="D52" s="42" t="s">
        <v>51</v>
      </c>
      <c r="E52" s="43"/>
      <c r="F52" s="43"/>
      <c r="G52" s="43"/>
      <c r="H52" s="43"/>
      <c r="I52" s="43"/>
      <c r="J52" s="43"/>
      <c r="K52" s="44"/>
      <c r="L52" t="s">
        <v>52</v>
      </c>
    </row>
    <row r="53" spans="1:20" x14ac:dyDescent="0.15">
      <c r="A53" s="2" t="s">
        <v>39</v>
      </c>
      <c r="B53" s="2" t="s">
        <v>43</v>
      </c>
      <c r="C53" s="3" t="s">
        <v>36</v>
      </c>
      <c r="D53" s="42" t="s">
        <v>53</v>
      </c>
      <c r="E53" s="43"/>
      <c r="F53" s="43"/>
      <c r="G53" s="43"/>
      <c r="H53" s="43"/>
      <c r="I53" s="43"/>
      <c r="J53" s="43"/>
      <c r="K53" s="44"/>
      <c r="L53" t="s">
        <v>54</v>
      </c>
    </row>
    <row r="54" spans="1:20" x14ac:dyDescent="0.15">
      <c r="C54" s="7"/>
      <c r="D54" s="34"/>
      <c r="E54" s="34"/>
      <c r="F54" s="34"/>
      <c r="G54" s="34"/>
      <c r="H54" s="34"/>
      <c r="I54" s="34"/>
      <c r="J54" s="34"/>
    </row>
    <row r="55" spans="1:20" x14ac:dyDescent="0.15">
      <c r="A55" t="s">
        <v>55</v>
      </c>
      <c r="C55" s="18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 x14ac:dyDescent="0.15">
      <c r="A56" s="2" t="s">
        <v>34</v>
      </c>
      <c r="B56" s="2" t="s">
        <v>35</v>
      </c>
      <c r="C56" s="3" t="s">
        <v>36</v>
      </c>
      <c r="D56" s="48" t="s">
        <v>57</v>
      </c>
      <c r="E56" s="48"/>
      <c r="F56" s="48"/>
      <c r="G56" s="48"/>
      <c r="H56" s="48"/>
      <c r="I56" s="48"/>
      <c r="J56" s="48"/>
      <c r="K56" s="48"/>
      <c r="L56" t="s">
        <v>58</v>
      </c>
    </row>
    <row r="57" spans="1:20" x14ac:dyDescent="0.15">
      <c r="A57" s="2" t="s">
        <v>39</v>
      </c>
      <c r="B57" s="2" t="s">
        <v>40</v>
      </c>
      <c r="C57" s="3" t="s">
        <v>36</v>
      </c>
      <c r="D57" s="42" t="s">
        <v>51</v>
      </c>
      <c r="E57" s="43"/>
      <c r="F57" s="43"/>
      <c r="G57" s="43"/>
      <c r="H57" s="43"/>
      <c r="I57" s="43"/>
      <c r="J57" s="43"/>
      <c r="K57" s="44"/>
      <c r="L57" t="s">
        <v>52</v>
      </c>
    </row>
    <row r="58" spans="1:20" x14ac:dyDescent="0.15">
      <c r="A58" s="2" t="s">
        <v>39</v>
      </c>
      <c r="B58" s="2" t="s">
        <v>43</v>
      </c>
      <c r="C58" s="3" t="s">
        <v>36</v>
      </c>
      <c r="D58" s="42" t="s">
        <v>53</v>
      </c>
      <c r="E58" s="43"/>
      <c r="F58" s="43"/>
      <c r="G58" s="43"/>
      <c r="H58" s="43"/>
      <c r="I58" s="43"/>
      <c r="J58" s="43"/>
      <c r="K58" s="44"/>
      <c r="L58" t="s">
        <v>54</v>
      </c>
    </row>
    <row r="59" spans="1:20" x14ac:dyDescent="0.15">
      <c r="C59" s="7"/>
      <c r="D59" s="25"/>
      <c r="E59" s="25"/>
      <c r="F59" s="25"/>
      <c r="G59" s="25"/>
      <c r="H59" s="25"/>
      <c r="I59" s="25"/>
      <c r="J59" s="25"/>
      <c r="K59" s="25"/>
    </row>
    <row r="60" spans="1:20" x14ac:dyDescent="0.15">
      <c r="A60" t="s">
        <v>59</v>
      </c>
      <c r="T60" s="9"/>
    </row>
    <row r="61" spans="1:20" x14ac:dyDescent="0.15">
      <c r="T61" s="9"/>
    </row>
  </sheetData>
  <mergeCells count="19">
    <mergeCell ref="L10:N10"/>
    <mergeCell ref="O10:Q10"/>
    <mergeCell ref="D53:K53"/>
    <mergeCell ref="D56:K56"/>
    <mergeCell ref="D57:K57"/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</mergeCells>
  <phoneticPr fontId="7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8"/>
  <sheetViews>
    <sheetView topLeftCell="A25" workbookViewId="0">
      <selection activeCell="A44" sqref="A44:XFD68"/>
    </sheetView>
  </sheetViews>
  <sheetFormatPr defaultColWidth="9" defaultRowHeight="13.5" x14ac:dyDescent="0.15"/>
  <cols>
    <col min="1" max="1" width="16.25" customWidth="1"/>
    <col min="2" max="2" width="14.25" customWidth="1"/>
    <col min="11" max="11" width="11.5" customWidth="1"/>
  </cols>
  <sheetData>
    <row r="1" spans="1:1" ht="20.25" x14ac:dyDescent="0.15">
      <c r="A1" s="1" t="s">
        <v>60</v>
      </c>
    </row>
    <row r="18" spans="1:20" x14ac:dyDescent="0.15">
      <c r="A18" t="s">
        <v>27</v>
      </c>
    </row>
    <row r="19" spans="1:20" x14ac:dyDescent="0.15">
      <c r="A19" t="s">
        <v>28</v>
      </c>
      <c r="C19" s="18" t="s">
        <v>29</v>
      </c>
      <c r="E19" t="s">
        <v>30</v>
      </c>
      <c r="G19" t="s">
        <v>31</v>
      </c>
      <c r="I19" t="s">
        <v>32</v>
      </c>
      <c r="K19" t="s">
        <v>33</v>
      </c>
      <c r="T19" s="9"/>
    </row>
    <row r="20" spans="1:20" x14ac:dyDescent="0.15">
      <c r="A20" s="2" t="s">
        <v>34</v>
      </c>
      <c r="B20" s="2" t="s">
        <v>35</v>
      </c>
      <c r="C20" s="3" t="s">
        <v>36</v>
      </c>
      <c r="D20" s="48" t="s">
        <v>37</v>
      </c>
      <c r="E20" s="48"/>
      <c r="F20" s="48"/>
      <c r="G20" s="48"/>
      <c r="H20" s="48"/>
      <c r="I20" s="48"/>
      <c r="J20" s="48"/>
      <c r="K20" s="48"/>
      <c r="T20" s="11"/>
    </row>
    <row r="21" spans="1:20" x14ac:dyDescent="0.15">
      <c r="A21" s="2" t="s">
        <v>39</v>
      </c>
      <c r="B21" s="2" t="s">
        <v>40</v>
      </c>
      <c r="C21" s="3" t="s">
        <v>36</v>
      </c>
      <c r="D21" s="42" t="s">
        <v>41</v>
      </c>
      <c r="E21" s="43"/>
      <c r="F21" s="43"/>
      <c r="G21" s="43"/>
      <c r="H21" s="43"/>
      <c r="I21" s="43"/>
      <c r="J21" s="43"/>
      <c r="K21" s="44"/>
      <c r="T21" s="11"/>
    </row>
    <row r="22" spans="1:20" x14ac:dyDescent="0.15">
      <c r="A22" s="2" t="s">
        <v>39</v>
      </c>
      <c r="B22" s="2" t="s">
        <v>43</v>
      </c>
      <c r="C22" s="3" t="s">
        <v>36</v>
      </c>
      <c r="D22" s="42" t="s">
        <v>44</v>
      </c>
      <c r="E22" s="43"/>
      <c r="F22" s="43"/>
      <c r="G22" s="43"/>
      <c r="H22" s="43"/>
      <c r="I22" s="43"/>
      <c r="J22" s="43"/>
      <c r="K22" s="44"/>
      <c r="T22" s="11"/>
    </row>
    <row r="24" spans="1:20" x14ac:dyDescent="0.15">
      <c r="A24" t="s">
        <v>46</v>
      </c>
      <c r="C24" s="18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 x14ac:dyDescent="0.15">
      <c r="A25" s="2" t="s">
        <v>34</v>
      </c>
      <c r="B25" s="2" t="s">
        <v>35</v>
      </c>
      <c r="C25" s="3" t="s">
        <v>36</v>
      </c>
      <c r="D25" s="48" t="s">
        <v>49</v>
      </c>
      <c r="E25" s="48"/>
      <c r="F25" s="48"/>
      <c r="G25" s="48"/>
      <c r="H25" s="48"/>
      <c r="I25" s="48"/>
      <c r="J25" s="48"/>
      <c r="K25" s="48"/>
    </row>
    <row r="26" spans="1:20" x14ac:dyDescent="0.15">
      <c r="A26" s="2" t="s">
        <v>39</v>
      </c>
      <c r="B26" s="2" t="s">
        <v>40</v>
      </c>
      <c r="C26" s="3" t="s">
        <v>36</v>
      </c>
      <c r="D26" s="42" t="s">
        <v>51</v>
      </c>
      <c r="E26" s="43"/>
      <c r="F26" s="43"/>
      <c r="G26" s="43"/>
      <c r="H26" s="43"/>
      <c r="I26" s="43"/>
      <c r="J26" s="43"/>
      <c r="K26" s="44"/>
    </row>
    <row r="27" spans="1:20" x14ac:dyDescent="0.15">
      <c r="A27" s="2" t="s">
        <v>39</v>
      </c>
      <c r="B27" s="2" t="s">
        <v>43</v>
      </c>
      <c r="C27" s="3" t="s">
        <v>36</v>
      </c>
      <c r="D27" s="42" t="s">
        <v>53</v>
      </c>
      <c r="E27" s="43"/>
      <c r="F27" s="43"/>
      <c r="G27" s="43"/>
      <c r="H27" s="43"/>
      <c r="I27" s="43"/>
      <c r="J27" s="43"/>
      <c r="K27" s="44"/>
    </row>
    <row r="28" spans="1:20" x14ac:dyDescent="0.15">
      <c r="C28" s="7"/>
      <c r="D28" s="34"/>
      <c r="E28" s="34"/>
      <c r="F28" s="34"/>
      <c r="G28" s="34"/>
      <c r="H28" s="34"/>
      <c r="I28" s="34"/>
      <c r="J28" s="34"/>
    </row>
    <row r="29" spans="1:20" x14ac:dyDescent="0.15">
      <c r="A29" t="s">
        <v>55</v>
      </c>
      <c r="C29" s="18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 x14ac:dyDescent="0.15">
      <c r="A30" s="2" t="s">
        <v>34</v>
      </c>
      <c r="B30" s="2" t="s">
        <v>35</v>
      </c>
      <c r="C30" s="3" t="s">
        <v>36</v>
      </c>
      <c r="D30" s="48" t="s">
        <v>57</v>
      </c>
      <c r="E30" s="48"/>
      <c r="F30" s="48"/>
      <c r="G30" s="48"/>
      <c r="H30" s="48"/>
      <c r="I30" s="48"/>
      <c r="J30" s="48"/>
      <c r="K30" s="48"/>
    </row>
    <row r="31" spans="1:20" x14ac:dyDescent="0.15">
      <c r="A31" s="2" t="s">
        <v>39</v>
      </c>
      <c r="B31" s="2" t="s">
        <v>40</v>
      </c>
      <c r="C31" s="3" t="s">
        <v>36</v>
      </c>
      <c r="D31" s="42" t="s">
        <v>51</v>
      </c>
      <c r="E31" s="43"/>
      <c r="F31" s="43"/>
      <c r="G31" s="43"/>
      <c r="H31" s="43"/>
      <c r="I31" s="43"/>
      <c r="J31" s="43"/>
      <c r="K31" s="44"/>
    </row>
    <row r="32" spans="1:20" x14ac:dyDescent="0.15">
      <c r="A32" s="2" t="s">
        <v>39</v>
      </c>
      <c r="B32" s="2" t="s">
        <v>43</v>
      </c>
      <c r="C32" s="3" t="s">
        <v>36</v>
      </c>
      <c r="D32" s="42" t="s">
        <v>53</v>
      </c>
      <c r="E32" s="43"/>
      <c r="F32" s="43"/>
      <c r="G32" s="43"/>
      <c r="H32" s="43"/>
      <c r="I32" s="43"/>
      <c r="J32" s="43"/>
      <c r="K32" s="44"/>
    </row>
    <row r="33" spans="1:20" x14ac:dyDescent="0.15">
      <c r="A33" t="s">
        <v>59</v>
      </c>
      <c r="T33" s="9"/>
    </row>
    <row r="36" spans="1:20" x14ac:dyDescent="0.15">
      <c r="T36" s="9"/>
    </row>
    <row r="37" spans="1:20" x14ac:dyDescent="0.15">
      <c r="A37" t="s">
        <v>61</v>
      </c>
    </row>
    <row r="38" spans="1:20" x14ac:dyDescent="0.15">
      <c r="A38" t="s">
        <v>62</v>
      </c>
    </row>
    <row r="39" spans="1:20" x14ac:dyDescent="0.15">
      <c r="A39" t="s">
        <v>63</v>
      </c>
    </row>
    <row r="40" spans="1:20" x14ac:dyDescent="0.15">
      <c r="A40" t="s">
        <v>64</v>
      </c>
    </row>
    <row r="41" spans="1:20" x14ac:dyDescent="0.15">
      <c r="A41" t="s">
        <v>65</v>
      </c>
    </row>
    <row r="44" spans="1:20" x14ac:dyDescent="0.15">
      <c r="A44" s="14" t="s">
        <v>66</v>
      </c>
      <c r="B44" s="15"/>
      <c r="C44" s="16" t="s">
        <v>67</v>
      </c>
      <c r="D44" s="17"/>
      <c r="E44" s="17" t="s">
        <v>68</v>
      </c>
      <c r="F44" s="17"/>
      <c r="G44" s="17"/>
      <c r="H44" s="17"/>
      <c r="I44" s="17"/>
      <c r="J44" s="17"/>
      <c r="K44" s="29"/>
    </row>
    <row r="45" spans="1:20" x14ac:dyDescent="0.15">
      <c r="A45" s="23"/>
      <c r="B45" s="7"/>
      <c r="C45" s="18"/>
      <c r="K45" s="30"/>
    </row>
    <row r="46" spans="1:20" ht="22.5" x14ac:dyDescent="0.15">
      <c r="A46" s="19" t="s">
        <v>69</v>
      </c>
      <c r="K46" s="30"/>
      <c r="L46" t="s">
        <v>70</v>
      </c>
    </row>
    <row r="47" spans="1:20" x14ac:dyDescent="0.15">
      <c r="A47" s="20"/>
      <c r="B47" s="21"/>
      <c r="C47" s="22"/>
      <c r="D47" s="21"/>
      <c r="E47" s="21"/>
      <c r="F47" s="21"/>
      <c r="K47" s="30"/>
    </row>
    <row r="48" spans="1:20" x14ac:dyDescent="0.15">
      <c r="A48" s="23" t="s">
        <v>71</v>
      </c>
      <c r="B48" s="21"/>
      <c r="C48" s="22" t="s">
        <v>72</v>
      </c>
      <c r="D48" s="21"/>
      <c r="E48" s="21" t="s">
        <v>73</v>
      </c>
      <c r="F48" s="21"/>
      <c r="G48" t="s">
        <v>74</v>
      </c>
      <c r="I48" t="s">
        <v>75</v>
      </c>
      <c r="K48" s="30"/>
    </row>
    <row r="49" spans="1:20" x14ac:dyDescent="0.15">
      <c r="A49" s="24" t="s">
        <v>76</v>
      </c>
      <c r="B49" s="2" t="s">
        <v>77</v>
      </c>
      <c r="C49" s="3" t="s">
        <v>78</v>
      </c>
      <c r="D49" s="48" t="s">
        <v>79</v>
      </c>
      <c r="E49" s="48"/>
      <c r="F49" s="48"/>
      <c r="G49" s="48"/>
      <c r="H49" s="48"/>
      <c r="I49" s="48"/>
      <c r="J49" s="48"/>
      <c r="K49" s="58"/>
      <c r="T49" s="11"/>
    </row>
    <row r="50" spans="1:20" x14ac:dyDescent="0.15">
      <c r="A50" s="24"/>
      <c r="B50" s="2"/>
      <c r="C50" s="3"/>
      <c r="D50" s="42"/>
      <c r="E50" s="43"/>
      <c r="F50" s="43"/>
      <c r="G50" s="43"/>
      <c r="H50" s="43"/>
      <c r="I50" s="43"/>
      <c r="J50" s="43"/>
      <c r="K50" s="57"/>
      <c r="L50" t="s">
        <v>80</v>
      </c>
      <c r="T50" s="11"/>
    </row>
    <row r="51" spans="1:20" x14ac:dyDescent="0.15">
      <c r="A51" s="24"/>
      <c r="B51" s="2"/>
      <c r="C51" s="3"/>
      <c r="D51" s="42"/>
      <c r="E51" s="43"/>
      <c r="F51" s="43"/>
      <c r="G51" s="43"/>
      <c r="H51" s="43"/>
      <c r="I51" s="43"/>
      <c r="J51" s="43"/>
      <c r="K51" s="57"/>
      <c r="T51" s="11"/>
    </row>
    <row r="52" spans="1:20" x14ac:dyDescent="0.15">
      <c r="A52" s="20"/>
      <c r="C52" s="7"/>
      <c r="D52" s="25"/>
      <c r="E52" s="25"/>
      <c r="F52" s="25"/>
      <c r="G52" s="25"/>
      <c r="H52" s="25"/>
      <c r="I52" s="25"/>
      <c r="J52" s="25"/>
      <c r="K52" s="32"/>
      <c r="T52" s="34"/>
    </row>
    <row r="53" spans="1:20" x14ac:dyDescent="0.15">
      <c r="A53" s="23" t="s">
        <v>81</v>
      </c>
      <c r="B53" s="21"/>
      <c r="C53" s="22" t="s">
        <v>72</v>
      </c>
      <c r="D53" s="21"/>
      <c r="E53" s="21" t="s">
        <v>73</v>
      </c>
      <c r="F53" s="21"/>
      <c r="G53" t="s">
        <v>74</v>
      </c>
      <c r="I53" t="s">
        <v>75</v>
      </c>
      <c r="K53" s="30"/>
      <c r="T53" s="34"/>
    </row>
    <row r="54" spans="1:20" x14ac:dyDescent="0.15">
      <c r="A54" s="24" t="s">
        <v>76</v>
      </c>
      <c r="B54" s="2" t="s">
        <v>77</v>
      </c>
      <c r="C54" s="54" t="s">
        <v>82</v>
      </c>
      <c r="D54" s="55"/>
      <c r="E54" s="55"/>
      <c r="F54" s="55"/>
      <c r="G54" s="55"/>
      <c r="H54" s="55"/>
      <c r="I54" s="55"/>
      <c r="J54" s="55"/>
      <c r="K54" s="56"/>
      <c r="T54" s="34"/>
    </row>
    <row r="55" spans="1:20" x14ac:dyDescent="0.15">
      <c r="A55" s="24"/>
      <c r="B55" s="2"/>
      <c r="C55" s="54"/>
      <c r="D55" s="55"/>
      <c r="E55" s="55"/>
      <c r="F55" s="55"/>
      <c r="G55" s="55"/>
      <c r="H55" s="55"/>
      <c r="I55" s="55"/>
      <c r="J55" s="55"/>
      <c r="K55" s="56"/>
      <c r="L55" t="s">
        <v>83</v>
      </c>
      <c r="T55" s="34"/>
    </row>
    <row r="56" spans="1:20" x14ac:dyDescent="0.15">
      <c r="A56" s="24"/>
      <c r="B56" s="2"/>
      <c r="C56" s="54"/>
      <c r="D56" s="55"/>
      <c r="E56" s="55"/>
      <c r="F56" s="55"/>
      <c r="G56" s="55"/>
      <c r="H56" s="55"/>
      <c r="I56" s="55"/>
      <c r="J56" s="55"/>
      <c r="K56" s="56"/>
      <c r="T56" s="34"/>
    </row>
    <row r="57" spans="1:20" x14ac:dyDescent="0.15">
      <c r="A57" s="20"/>
      <c r="K57" s="30"/>
    </row>
    <row r="58" spans="1:20" x14ac:dyDescent="0.15">
      <c r="A58" s="20" t="s">
        <v>84</v>
      </c>
      <c r="K58" s="30"/>
    </row>
    <row r="59" spans="1:20" x14ac:dyDescent="0.15">
      <c r="A59" s="24" t="s">
        <v>85</v>
      </c>
      <c r="B59" s="2" t="s">
        <v>86</v>
      </c>
      <c r="C59" s="54" t="s">
        <v>82</v>
      </c>
      <c r="D59" s="55"/>
      <c r="E59" s="55"/>
      <c r="F59" s="55"/>
      <c r="G59" s="55"/>
      <c r="H59" s="55"/>
      <c r="I59" s="55"/>
      <c r="J59" s="55"/>
      <c r="K59" s="56"/>
      <c r="T59" s="11"/>
    </row>
    <row r="60" spans="1:20" x14ac:dyDescent="0.15">
      <c r="A60" s="24"/>
      <c r="B60" s="2"/>
      <c r="C60" s="54"/>
      <c r="D60" s="55"/>
      <c r="E60" s="55"/>
      <c r="F60" s="55"/>
      <c r="G60" s="55"/>
      <c r="H60" s="55"/>
      <c r="I60" s="55"/>
      <c r="J60" s="55"/>
      <c r="K60" s="56"/>
      <c r="T60" s="11"/>
    </row>
    <row r="61" spans="1:20" x14ac:dyDescent="0.15">
      <c r="A61" s="24"/>
      <c r="B61" s="2"/>
      <c r="C61" s="54"/>
      <c r="D61" s="55"/>
      <c r="E61" s="55"/>
      <c r="F61" s="55"/>
      <c r="G61" s="55"/>
      <c r="H61" s="55"/>
      <c r="I61" s="55"/>
      <c r="J61" s="55"/>
      <c r="K61" s="56"/>
      <c r="T61" s="11"/>
    </row>
    <row r="62" spans="1:20" x14ac:dyDescent="0.15">
      <c r="A62" s="20"/>
      <c r="K62" s="30"/>
    </row>
    <row r="63" spans="1:20" x14ac:dyDescent="0.15">
      <c r="A63" s="20" t="s">
        <v>87</v>
      </c>
      <c r="K63" s="30"/>
    </row>
    <row r="64" spans="1:20" x14ac:dyDescent="0.15">
      <c r="A64" s="24" t="s">
        <v>88</v>
      </c>
      <c r="B64" s="2" t="s">
        <v>89</v>
      </c>
      <c r="C64" s="47" t="s">
        <v>90</v>
      </c>
      <c r="D64" s="47"/>
      <c r="E64" s="47" t="s">
        <v>91</v>
      </c>
      <c r="F64" s="47"/>
      <c r="G64" s="52" t="s">
        <v>92</v>
      </c>
      <c r="H64" s="51"/>
      <c r="I64" s="52" t="s">
        <v>93</v>
      </c>
      <c r="J64" s="50"/>
      <c r="K64" s="53"/>
    </row>
    <row r="65" spans="1:11" x14ac:dyDescent="0.15">
      <c r="A65" s="24"/>
      <c r="B65" s="2"/>
      <c r="C65" s="47"/>
      <c r="D65" s="47"/>
      <c r="E65" s="47"/>
      <c r="F65" s="47"/>
      <c r="G65" s="52"/>
      <c r="H65" s="51"/>
      <c r="I65" s="52"/>
      <c r="J65" s="50"/>
      <c r="K65" s="53"/>
    </row>
    <row r="66" spans="1:11" x14ac:dyDescent="0.15">
      <c r="A66" s="24"/>
      <c r="B66" s="2"/>
      <c r="C66" s="47"/>
      <c r="D66" s="47"/>
      <c r="E66" s="47"/>
      <c r="F66" s="47"/>
      <c r="G66" s="52"/>
      <c r="H66" s="51"/>
      <c r="I66" s="52"/>
      <c r="J66" s="50"/>
      <c r="K66" s="53"/>
    </row>
    <row r="67" spans="1:11" x14ac:dyDescent="0.15">
      <c r="A67" s="20"/>
      <c r="K67" s="30"/>
    </row>
    <row r="68" spans="1:11" x14ac:dyDescent="0.15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33"/>
    </row>
  </sheetData>
  <mergeCells count="30">
    <mergeCell ref="D20:K20"/>
    <mergeCell ref="D21:K21"/>
    <mergeCell ref="D22:K22"/>
    <mergeCell ref="D25:K25"/>
    <mergeCell ref="D26:K26"/>
    <mergeCell ref="D27:K27"/>
    <mergeCell ref="D30:K30"/>
    <mergeCell ref="D31:K31"/>
    <mergeCell ref="D32:K32"/>
    <mergeCell ref="D49:K49"/>
    <mergeCell ref="D50:K50"/>
    <mergeCell ref="D51:K51"/>
    <mergeCell ref="C54:K54"/>
    <mergeCell ref="C55:K55"/>
    <mergeCell ref="C56:K56"/>
    <mergeCell ref="C59:K59"/>
    <mergeCell ref="C60:K60"/>
    <mergeCell ref="C61:K61"/>
    <mergeCell ref="C64:D64"/>
    <mergeCell ref="E64:F64"/>
    <mergeCell ref="G64:H64"/>
    <mergeCell ref="I64:K64"/>
    <mergeCell ref="C65:D65"/>
    <mergeCell ref="E65:F65"/>
    <mergeCell ref="G65:H65"/>
    <mergeCell ref="I65:K65"/>
    <mergeCell ref="C66:D66"/>
    <mergeCell ref="E66:F66"/>
    <mergeCell ref="G66:H66"/>
    <mergeCell ref="I66:K66"/>
  </mergeCells>
  <phoneticPr fontId="7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"/>
  <sheetViews>
    <sheetView workbookViewId="0">
      <selection activeCell="A19" sqref="A19:H26"/>
    </sheetView>
  </sheetViews>
  <sheetFormatPr defaultColWidth="9" defaultRowHeight="13.5" x14ac:dyDescent="0.15"/>
  <cols>
    <col min="4" max="4" width="9.125" customWidth="1"/>
  </cols>
  <sheetData>
    <row r="1" spans="1:17" ht="30" customHeight="1" x14ac:dyDescent="0.15">
      <c r="A1" s="1" t="s">
        <v>94</v>
      </c>
    </row>
    <row r="2" spans="1:17" x14ac:dyDescent="0.15">
      <c r="A2" t="s">
        <v>7</v>
      </c>
    </row>
    <row r="3" spans="1:17" x14ac:dyDescent="0.15">
      <c r="A3" s="45" t="s">
        <v>8</v>
      </c>
      <c r="B3" s="45" t="s">
        <v>9</v>
      </c>
      <c r="C3" s="49" t="s">
        <v>10</v>
      </c>
      <c r="D3" s="50"/>
      <c r="E3" s="51"/>
      <c r="F3" s="49" t="s">
        <v>11</v>
      </c>
      <c r="G3" s="50"/>
      <c r="H3" s="51"/>
      <c r="I3" s="49" t="s">
        <v>12</v>
      </c>
      <c r="J3" s="50"/>
      <c r="K3" s="51"/>
      <c r="L3" s="50" t="s">
        <v>13</v>
      </c>
      <c r="M3" s="50"/>
      <c r="N3" s="51"/>
      <c r="O3" s="47" t="s">
        <v>14</v>
      </c>
      <c r="P3" s="47"/>
      <c r="Q3" s="47"/>
    </row>
    <row r="4" spans="1:17" x14ac:dyDescent="0.15">
      <c r="A4" s="46"/>
      <c r="B4" s="46"/>
      <c r="C4" s="3" t="s">
        <v>15</v>
      </c>
      <c r="D4" s="3" t="s">
        <v>16</v>
      </c>
      <c r="E4" s="3" t="s">
        <v>17</v>
      </c>
      <c r="F4" s="3" t="s">
        <v>15</v>
      </c>
      <c r="G4" s="3" t="s">
        <v>16</v>
      </c>
      <c r="H4" s="3" t="s">
        <v>17</v>
      </c>
      <c r="I4" s="3" t="s">
        <v>15</v>
      </c>
      <c r="J4" s="3" t="s">
        <v>16</v>
      </c>
      <c r="K4" s="3" t="s">
        <v>17</v>
      </c>
      <c r="L4" s="3" t="s">
        <v>15</v>
      </c>
      <c r="M4" s="3" t="s">
        <v>16</v>
      </c>
      <c r="N4" s="3" t="s">
        <v>17</v>
      </c>
      <c r="O4" s="3" t="s">
        <v>15</v>
      </c>
      <c r="P4" s="3" t="s">
        <v>16</v>
      </c>
      <c r="Q4" s="3" t="s">
        <v>17</v>
      </c>
    </row>
    <row r="5" spans="1:17" x14ac:dyDescent="0.15">
      <c r="A5" s="47" t="s">
        <v>18</v>
      </c>
      <c r="B5" s="3">
        <v>83</v>
      </c>
      <c r="C5" s="3">
        <v>0</v>
      </c>
      <c r="D5" s="3">
        <v>0</v>
      </c>
      <c r="E5" s="3">
        <v>0</v>
      </c>
      <c r="F5" s="3">
        <v>90</v>
      </c>
      <c r="G5" s="3">
        <v>0</v>
      </c>
      <c r="H5" s="3">
        <v>7470</v>
      </c>
      <c r="I5" s="3">
        <v>8</v>
      </c>
      <c r="J5" s="3">
        <v>0</v>
      </c>
      <c r="K5" s="3">
        <v>664</v>
      </c>
      <c r="L5" s="3"/>
      <c r="M5" s="3"/>
      <c r="N5" s="3"/>
      <c r="O5" s="3">
        <f t="shared" ref="O5:O7" si="0">C5+F5-I5</f>
        <v>82</v>
      </c>
      <c r="P5" s="3">
        <f t="shared" ref="P5:P7" si="1">D5+G5-J5</f>
        <v>0</v>
      </c>
      <c r="Q5" s="3">
        <f t="shared" ref="Q5:Q7" si="2">E5+H5-K5</f>
        <v>6806</v>
      </c>
    </row>
    <row r="6" spans="1:17" x14ac:dyDescent="0.15">
      <c r="A6" s="47"/>
      <c r="B6" s="3">
        <v>88</v>
      </c>
      <c r="C6" s="3">
        <v>13</v>
      </c>
      <c r="D6" s="3">
        <v>0</v>
      </c>
      <c r="E6" s="3">
        <v>1144</v>
      </c>
      <c r="F6" s="3">
        <v>30</v>
      </c>
      <c r="G6" s="3">
        <v>0</v>
      </c>
      <c r="H6" s="3">
        <v>2640</v>
      </c>
      <c r="I6" s="3">
        <v>3</v>
      </c>
      <c r="J6" s="3">
        <v>0</v>
      </c>
      <c r="K6" s="3">
        <v>264</v>
      </c>
      <c r="L6" s="3"/>
      <c r="M6" s="3"/>
      <c r="N6" s="3"/>
      <c r="O6" s="3">
        <f t="shared" si="0"/>
        <v>40</v>
      </c>
      <c r="P6" s="3">
        <f t="shared" si="1"/>
        <v>0</v>
      </c>
      <c r="Q6" s="3">
        <f t="shared" si="2"/>
        <v>3520</v>
      </c>
    </row>
    <row r="7" spans="1:17" x14ac:dyDescent="0.15">
      <c r="A7" s="47"/>
      <c r="B7" s="3">
        <v>100</v>
      </c>
      <c r="C7" s="3">
        <v>337</v>
      </c>
      <c r="D7" s="3">
        <v>1</v>
      </c>
      <c r="E7" s="3">
        <v>33700</v>
      </c>
      <c r="F7" s="3">
        <v>15</v>
      </c>
      <c r="G7" s="3">
        <v>0</v>
      </c>
      <c r="H7" s="3">
        <v>1500</v>
      </c>
      <c r="I7" s="3">
        <v>86</v>
      </c>
      <c r="J7" s="3">
        <v>1</v>
      </c>
      <c r="K7" s="3">
        <v>8600</v>
      </c>
      <c r="L7" s="3"/>
      <c r="M7" s="3"/>
      <c r="N7" s="3"/>
      <c r="O7" s="3">
        <f t="shared" si="0"/>
        <v>266</v>
      </c>
      <c r="P7" s="3">
        <f t="shared" si="1"/>
        <v>0</v>
      </c>
      <c r="Q7" s="3">
        <f t="shared" si="2"/>
        <v>26600</v>
      </c>
    </row>
    <row r="8" spans="1:17" x14ac:dyDescent="0.15">
      <c r="A8" s="47"/>
      <c r="B8" s="3" t="s">
        <v>19</v>
      </c>
      <c r="C8" s="3">
        <f t="shared" ref="C8:K8" si="3">SUM(C5:C7)</f>
        <v>350</v>
      </c>
      <c r="D8" s="3">
        <f t="shared" si="3"/>
        <v>1</v>
      </c>
      <c r="E8" s="3">
        <f t="shared" si="3"/>
        <v>34844</v>
      </c>
      <c r="F8" s="3">
        <f t="shared" si="3"/>
        <v>135</v>
      </c>
      <c r="G8" s="3">
        <f t="shared" si="3"/>
        <v>0</v>
      </c>
      <c r="H8" s="3">
        <f t="shared" si="3"/>
        <v>11610</v>
      </c>
      <c r="I8" s="3">
        <f t="shared" si="3"/>
        <v>97</v>
      </c>
      <c r="J8" s="3">
        <f t="shared" si="3"/>
        <v>1</v>
      </c>
      <c r="K8" s="3">
        <f t="shared" si="3"/>
        <v>9528</v>
      </c>
      <c r="L8" s="3"/>
      <c r="M8" s="3"/>
      <c r="N8" s="3"/>
      <c r="O8" s="3">
        <f t="shared" ref="O8:Q8" si="4">SUM(O5:O7)</f>
        <v>388</v>
      </c>
      <c r="P8" s="3">
        <f t="shared" si="4"/>
        <v>0</v>
      </c>
      <c r="Q8" s="3">
        <f t="shared" si="4"/>
        <v>36926</v>
      </c>
    </row>
    <row r="9" spans="1:17" hidden="1" x14ac:dyDescent="0.15">
      <c r="A9" s="45" t="s">
        <v>20</v>
      </c>
      <c r="B9" s="3">
        <v>100</v>
      </c>
      <c r="C9" s="3">
        <v>741</v>
      </c>
      <c r="D9" s="3">
        <v>0</v>
      </c>
      <c r="E9" s="3">
        <v>74100</v>
      </c>
      <c r="F9" s="3">
        <v>0</v>
      </c>
      <c r="G9" s="3">
        <v>0</v>
      </c>
      <c r="H9" s="3">
        <v>0</v>
      </c>
      <c r="I9" s="3">
        <v>124</v>
      </c>
      <c r="J9" s="3">
        <v>0</v>
      </c>
      <c r="K9" s="3">
        <v>12400</v>
      </c>
      <c r="L9" s="3"/>
      <c r="M9" s="3"/>
      <c r="N9" s="3"/>
      <c r="O9" s="3">
        <f t="shared" ref="O9:O13" si="5">C9+F9-I9</f>
        <v>617</v>
      </c>
      <c r="P9" s="3">
        <f t="shared" ref="P9:P13" si="6">D9+G9-J9</f>
        <v>0</v>
      </c>
      <c r="Q9" s="37"/>
    </row>
    <row r="10" spans="1:17" hidden="1" x14ac:dyDescent="0.15">
      <c r="A10" s="46"/>
      <c r="B10" s="3" t="s">
        <v>19</v>
      </c>
      <c r="C10" s="3">
        <f t="shared" ref="C10:K10" si="7">SUM(C9:C9)</f>
        <v>741</v>
      </c>
      <c r="D10" s="3">
        <f t="shared" si="7"/>
        <v>0</v>
      </c>
      <c r="E10" s="3">
        <f t="shared" si="7"/>
        <v>74100</v>
      </c>
      <c r="F10" s="3">
        <f t="shared" si="7"/>
        <v>0</v>
      </c>
      <c r="G10" s="3">
        <f t="shared" si="7"/>
        <v>0</v>
      </c>
      <c r="H10" s="3">
        <f t="shared" si="7"/>
        <v>0</v>
      </c>
      <c r="I10" s="3">
        <f t="shared" si="7"/>
        <v>124</v>
      </c>
      <c r="J10" s="3">
        <f t="shared" si="7"/>
        <v>0</v>
      </c>
      <c r="K10" s="3">
        <f t="shared" si="7"/>
        <v>12400</v>
      </c>
      <c r="L10" s="3"/>
      <c r="M10" s="3"/>
      <c r="N10" s="3"/>
      <c r="O10" s="3">
        <f>SUM(O9:O9)</f>
        <v>617</v>
      </c>
      <c r="P10" s="3">
        <f>SUM(P9:P9)</f>
        <v>0</v>
      </c>
      <c r="Q10" s="37"/>
    </row>
    <row r="11" spans="1:17" x14ac:dyDescent="0.15">
      <c r="A11" s="47" t="s">
        <v>21</v>
      </c>
      <c r="B11" s="3">
        <v>100</v>
      </c>
      <c r="C11" s="3">
        <v>1555</v>
      </c>
      <c r="D11" s="3">
        <v>22</v>
      </c>
      <c r="E11" s="3">
        <f t="shared" ref="E11:E13" si="8">C11*B11</f>
        <v>155500</v>
      </c>
      <c r="F11" s="3">
        <v>223</v>
      </c>
      <c r="G11" s="3">
        <v>18</v>
      </c>
      <c r="H11" s="3">
        <f t="shared" ref="H11:H13" si="9">F11*B11</f>
        <v>22300</v>
      </c>
      <c r="I11" s="3">
        <v>242</v>
      </c>
      <c r="J11" s="3">
        <v>19</v>
      </c>
      <c r="K11" s="3">
        <f t="shared" ref="K11:K13" si="10">I11*B11</f>
        <v>24200</v>
      </c>
      <c r="L11" s="3"/>
      <c r="M11" s="3"/>
      <c r="N11" s="3"/>
      <c r="O11" s="3">
        <f t="shared" si="5"/>
        <v>1536</v>
      </c>
      <c r="P11" s="3">
        <f t="shared" si="6"/>
        <v>21</v>
      </c>
      <c r="Q11" s="3">
        <f t="shared" ref="Q11:Q13" si="11">E11+H11-K11</f>
        <v>153600</v>
      </c>
    </row>
    <row r="12" spans="1:17" x14ac:dyDescent="0.15">
      <c r="A12" s="47"/>
      <c r="B12" s="3">
        <v>180</v>
      </c>
      <c r="C12" s="3">
        <v>2</v>
      </c>
      <c r="D12" s="3">
        <v>0</v>
      </c>
      <c r="E12" s="3">
        <f t="shared" si="8"/>
        <v>360</v>
      </c>
      <c r="F12" s="3">
        <v>20</v>
      </c>
      <c r="G12" s="3">
        <v>0</v>
      </c>
      <c r="H12" s="3">
        <f t="shared" si="9"/>
        <v>3600</v>
      </c>
      <c r="I12" s="3">
        <v>4</v>
      </c>
      <c r="J12" s="3">
        <v>0</v>
      </c>
      <c r="K12" s="3">
        <f t="shared" si="10"/>
        <v>720</v>
      </c>
      <c r="L12" s="3"/>
      <c r="M12" s="3"/>
      <c r="N12" s="3"/>
      <c r="O12" s="3">
        <f t="shared" si="5"/>
        <v>18</v>
      </c>
      <c r="P12" s="3">
        <f t="shared" si="6"/>
        <v>0</v>
      </c>
      <c r="Q12" s="3">
        <f t="shared" si="11"/>
        <v>3240</v>
      </c>
    </row>
    <row r="13" spans="1:17" x14ac:dyDescent="0.15">
      <c r="A13" s="47"/>
      <c r="B13" s="3">
        <v>240</v>
      </c>
      <c r="C13" s="3">
        <v>1</v>
      </c>
      <c r="D13" s="3">
        <v>0</v>
      </c>
      <c r="E13" s="3">
        <f t="shared" si="8"/>
        <v>240</v>
      </c>
      <c r="F13" s="3">
        <v>0</v>
      </c>
      <c r="G13" s="3">
        <v>0</v>
      </c>
      <c r="H13" s="3">
        <f t="shared" si="9"/>
        <v>0</v>
      </c>
      <c r="I13" s="3">
        <v>1</v>
      </c>
      <c r="J13" s="3">
        <v>0</v>
      </c>
      <c r="K13" s="3">
        <f t="shared" si="10"/>
        <v>240</v>
      </c>
      <c r="L13" s="3"/>
      <c r="M13" s="3"/>
      <c r="N13" s="3"/>
      <c r="O13" s="3">
        <f t="shared" si="5"/>
        <v>0</v>
      </c>
      <c r="P13" s="3">
        <f t="shared" si="6"/>
        <v>0</v>
      </c>
      <c r="Q13" s="3">
        <f t="shared" si="11"/>
        <v>0</v>
      </c>
    </row>
    <row r="14" spans="1:17" x14ac:dyDescent="0.15">
      <c r="A14" s="47"/>
      <c r="B14" s="3" t="s">
        <v>19</v>
      </c>
      <c r="C14" s="3">
        <f t="shared" ref="C14:K14" si="12">SUM(C11:C13)</f>
        <v>1558</v>
      </c>
      <c r="D14" s="3">
        <f t="shared" si="12"/>
        <v>22</v>
      </c>
      <c r="E14" s="3">
        <f t="shared" si="12"/>
        <v>156100</v>
      </c>
      <c r="F14" s="3">
        <f t="shared" si="12"/>
        <v>243</v>
      </c>
      <c r="G14" s="3">
        <f t="shared" si="12"/>
        <v>18</v>
      </c>
      <c r="H14" s="3">
        <f t="shared" si="12"/>
        <v>25900</v>
      </c>
      <c r="I14" s="3">
        <f t="shared" si="12"/>
        <v>247</v>
      </c>
      <c r="J14" s="3">
        <f t="shared" si="12"/>
        <v>19</v>
      </c>
      <c r="K14" s="3">
        <f t="shared" si="12"/>
        <v>25160</v>
      </c>
      <c r="L14" s="3"/>
      <c r="M14" s="3"/>
      <c r="N14" s="3"/>
      <c r="O14" s="3">
        <f t="shared" ref="O14:Q14" si="13">SUM(O11:O13)</f>
        <v>1554</v>
      </c>
      <c r="P14" s="3">
        <f t="shared" si="13"/>
        <v>21</v>
      </c>
      <c r="Q14" s="3">
        <f t="shared" si="13"/>
        <v>156840</v>
      </c>
    </row>
    <row r="16" spans="1:17" x14ac:dyDescent="0.15">
      <c r="A16" t="s">
        <v>95</v>
      </c>
      <c r="B16" t="s">
        <v>96</v>
      </c>
    </row>
    <row r="17" spans="1:12" x14ac:dyDescent="0.15">
      <c r="B17" t="s">
        <v>97</v>
      </c>
    </row>
    <row r="19" spans="1:12" ht="17.100000000000001" customHeight="1" x14ac:dyDescent="0.15">
      <c r="A19" t="s">
        <v>98</v>
      </c>
    </row>
    <row r="20" spans="1:12" s="8" customFormat="1" ht="27.95" customHeight="1" x14ac:dyDescent="0.15">
      <c r="A20" s="28" t="s">
        <v>8</v>
      </c>
      <c r="B20" s="28" t="s">
        <v>9</v>
      </c>
      <c r="C20" s="28" t="s">
        <v>99</v>
      </c>
      <c r="D20" s="28" t="s">
        <v>100</v>
      </c>
      <c r="E20" s="28" t="s">
        <v>101</v>
      </c>
      <c r="F20" s="28" t="s">
        <v>102</v>
      </c>
      <c r="G20" s="28" t="s">
        <v>103</v>
      </c>
      <c r="H20" s="28" t="s">
        <v>104</v>
      </c>
      <c r="I20" s="36"/>
      <c r="J20" s="36"/>
      <c r="K20" s="36"/>
      <c r="L20" s="36"/>
    </row>
    <row r="21" spans="1:12" x14ac:dyDescent="0.15">
      <c r="A21" s="47" t="s">
        <v>18</v>
      </c>
      <c r="B21" s="3">
        <v>83</v>
      </c>
      <c r="C21" s="3">
        <v>0</v>
      </c>
      <c r="D21" s="3">
        <v>90</v>
      </c>
      <c r="E21" s="3">
        <v>0</v>
      </c>
      <c r="F21" s="3">
        <v>8</v>
      </c>
      <c r="G21" s="3">
        <v>0</v>
      </c>
      <c r="H21" s="3">
        <f>C21+D21+E21-F21-G21</f>
        <v>82</v>
      </c>
      <c r="I21" s="31"/>
      <c r="J21" s="31"/>
      <c r="K21" s="31"/>
      <c r="L21" s="31"/>
    </row>
    <row r="22" spans="1:12" x14ac:dyDescent="0.15">
      <c r="A22" s="47"/>
      <c r="B22" s="3">
        <v>88</v>
      </c>
      <c r="C22" s="3">
        <v>13</v>
      </c>
      <c r="D22" s="3">
        <v>30</v>
      </c>
      <c r="E22" s="3">
        <v>0</v>
      </c>
      <c r="F22" s="3">
        <v>3</v>
      </c>
      <c r="G22" s="3">
        <v>0</v>
      </c>
      <c r="H22" s="3">
        <f>C22+D22+E22-F22-G22</f>
        <v>40</v>
      </c>
      <c r="I22" s="31"/>
      <c r="J22" s="31"/>
      <c r="K22" s="31"/>
      <c r="L22" s="31"/>
    </row>
    <row r="23" spans="1:12" x14ac:dyDescent="0.15">
      <c r="A23" s="47"/>
      <c r="B23" s="3">
        <v>100</v>
      </c>
      <c r="C23" s="3">
        <v>337</v>
      </c>
      <c r="D23" s="3">
        <v>15</v>
      </c>
      <c r="E23" s="3">
        <v>0</v>
      </c>
      <c r="F23" s="3">
        <v>86</v>
      </c>
      <c r="G23" s="3">
        <v>0</v>
      </c>
      <c r="H23" s="3">
        <f>C23+D23+E23-F23-G23</f>
        <v>266</v>
      </c>
      <c r="I23" s="31"/>
      <c r="J23" s="31"/>
      <c r="K23" s="31"/>
      <c r="L23" s="31"/>
    </row>
    <row r="24" spans="1:12" x14ac:dyDescent="0.15">
      <c r="A24" s="47"/>
      <c r="B24" s="3" t="s">
        <v>19</v>
      </c>
      <c r="C24" s="3">
        <f>SUM(C21:C23)</f>
        <v>350</v>
      </c>
      <c r="D24" s="3">
        <f>SUM(D21:D23)</f>
        <v>135</v>
      </c>
      <c r="E24" s="3">
        <f>SUM(E21:E23)</f>
        <v>0</v>
      </c>
      <c r="F24" s="3">
        <f>SUM(F21:F23)</f>
        <v>97</v>
      </c>
      <c r="G24" s="3">
        <v>0</v>
      </c>
      <c r="H24" s="3">
        <f>C24+D24+E24-F24-G24</f>
        <v>388</v>
      </c>
      <c r="I24" s="31"/>
      <c r="J24" s="31"/>
      <c r="K24" s="31"/>
      <c r="L24" s="31"/>
    </row>
    <row r="26" spans="1:12" x14ac:dyDescent="0.15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1"/>
  <sheetViews>
    <sheetView workbookViewId="0">
      <selection activeCell="T15" sqref="T15:V21"/>
    </sheetView>
  </sheetViews>
  <sheetFormatPr defaultColWidth="9" defaultRowHeight="13.5" x14ac:dyDescent="0.1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 x14ac:dyDescent="0.15">
      <c r="A1" s="35" t="s">
        <v>106</v>
      </c>
    </row>
    <row r="7" spans="1:22" x14ac:dyDescent="0.15">
      <c r="O7" s="7"/>
      <c r="P7" s="3" t="s">
        <v>107</v>
      </c>
      <c r="Q7" s="3" t="s">
        <v>108</v>
      </c>
      <c r="R7" s="3" t="s">
        <v>109</v>
      </c>
      <c r="S7" s="3" t="s">
        <v>110</v>
      </c>
      <c r="T7" s="3" t="s">
        <v>111</v>
      </c>
      <c r="U7" s="7"/>
    </row>
    <row r="8" spans="1:22" x14ac:dyDescent="0.15">
      <c r="O8" s="7" t="s">
        <v>112</v>
      </c>
      <c r="P8" s="10">
        <v>43133</v>
      </c>
      <c r="Q8" s="3" t="s">
        <v>113</v>
      </c>
      <c r="R8" s="3" t="s">
        <v>114</v>
      </c>
      <c r="S8" s="3">
        <v>500</v>
      </c>
      <c r="T8" s="3"/>
      <c r="U8" s="7"/>
    </row>
    <row r="9" spans="1:22" x14ac:dyDescent="0.15">
      <c r="O9" s="7"/>
      <c r="P9" s="10">
        <v>43133</v>
      </c>
      <c r="Q9" s="3" t="s">
        <v>115</v>
      </c>
      <c r="R9" s="3" t="s">
        <v>114</v>
      </c>
      <c r="S9" s="3"/>
      <c r="T9" s="3">
        <v>50</v>
      </c>
      <c r="U9" s="7"/>
    </row>
    <row r="10" spans="1:22" x14ac:dyDescent="0.15">
      <c r="A10" t="s">
        <v>116</v>
      </c>
      <c r="O10" s="7"/>
      <c r="P10" s="10">
        <v>43133</v>
      </c>
      <c r="Q10" s="3" t="s">
        <v>117</v>
      </c>
      <c r="R10" s="3" t="s">
        <v>114</v>
      </c>
      <c r="S10" s="3"/>
      <c r="T10" s="3">
        <v>200</v>
      </c>
      <c r="U10" s="7"/>
    </row>
    <row r="11" spans="1:22" x14ac:dyDescent="0.15">
      <c r="A11" t="s">
        <v>118</v>
      </c>
      <c r="O11" s="7"/>
      <c r="P11" s="10">
        <v>43133</v>
      </c>
      <c r="Q11" s="3" t="s">
        <v>119</v>
      </c>
      <c r="R11" s="3" t="s">
        <v>120</v>
      </c>
      <c r="S11" s="3">
        <v>1000</v>
      </c>
      <c r="T11" s="3"/>
      <c r="U11" s="7"/>
    </row>
    <row r="12" spans="1:22" x14ac:dyDescent="0.15">
      <c r="A12" t="s">
        <v>121</v>
      </c>
      <c r="O12" s="7"/>
      <c r="P12" s="10"/>
      <c r="Q12" s="3" t="s">
        <v>19</v>
      </c>
      <c r="R12" s="3"/>
      <c r="S12" s="3">
        <f>SUM(S8:S11)</f>
        <v>1500</v>
      </c>
      <c r="T12" s="3">
        <f>SUM(T8:T11)</f>
        <v>250</v>
      </c>
      <c r="U12" s="7"/>
    </row>
    <row r="13" spans="1:22" x14ac:dyDescent="0.15">
      <c r="A13" t="s">
        <v>122</v>
      </c>
      <c r="O13" s="7"/>
      <c r="P13" s="13"/>
      <c r="Q13" s="7"/>
      <c r="R13" s="7"/>
      <c r="S13" s="7"/>
      <c r="T13" s="7"/>
      <c r="U13" s="7"/>
    </row>
    <row r="14" spans="1:22" x14ac:dyDescent="0.15">
      <c r="O14" s="7"/>
      <c r="P14" s="13"/>
      <c r="Q14" s="7"/>
      <c r="R14" s="7"/>
      <c r="S14" s="7"/>
      <c r="T14" s="7"/>
      <c r="U14" s="7"/>
    </row>
    <row r="15" spans="1:22" x14ac:dyDescent="0.15">
      <c r="A15" t="s">
        <v>123</v>
      </c>
      <c r="O15" s="7"/>
      <c r="P15" s="47" t="s">
        <v>107</v>
      </c>
      <c r="Q15" s="47" t="s">
        <v>109</v>
      </c>
      <c r="R15" s="47" t="s">
        <v>124</v>
      </c>
      <c r="S15" s="47"/>
      <c r="T15" s="47" t="s">
        <v>125</v>
      </c>
      <c r="U15" s="47"/>
      <c r="V15" s="47"/>
    </row>
    <row r="16" spans="1:22" x14ac:dyDescent="0.15">
      <c r="A16" t="s">
        <v>126</v>
      </c>
      <c r="O16" s="7"/>
      <c r="P16" s="59"/>
      <c r="Q16" s="59"/>
      <c r="R16" s="3" t="s">
        <v>113</v>
      </c>
      <c r="S16" s="3" t="s">
        <v>127</v>
      </c>
      <c r="T16" s="2" t="s">
        <v>115</v>
      </c>
      <c r="U16" s="2" t="s">
        <v>117</v>
      </c>
      <c r="V16" s="3" t="s">
        <v>128</v>
      </c>
    </row>
    <row r="17" spans="1:22" x14ac:dyDescent="0.15">
      <c r="A17" t="s">
        <v>129</v>
      </c>
      <c r="O17" s="7"/>
      <c r="P17" s="12">
        <v>43133</v>
      </c>
      <c r="Q17" s="3" t="s">
        <v>114</v>
      </c>
      <c r="R17" s="3">
        <v>500</v>
      </c>
      <c r="S17" s="3"/>
      <c r="T17" s="3">
        <v>50</v>
      </c>
      <c r="U17" s="3">
        <v>200</v>
      </c>
      <c r="V17" s="2"/>
    </row>
    <row r="18" spans="1:22" x14ac:dyDescent="0.15">
      <c r="A18" t="s">
        <v>130</v>
      </c>
      <c r="O18" s="7"/>
      <c r="P18" s="12">
        <v>43133</v>
      </c>
      <c r="Q18" s="3" t="s">
        <v>120</v>
      </c>
      <c r="R18" s="2"/>
      <c r="S18" s="3">
        <v>1000</v>
      </c>
      <c r="T18" s="2"/>
      <c r="U18" s="2"/>
      <c r="V18" s="2"/>
    </row>
    <row r="19" spans="1:22" x14ac:dyDescent="0.15">
      <c r="O19" s="7"/>
      <c r="P19" s="12">
        <v>43133</v>
      </c>
      <c r="Q19" s="3" t="s">
        <v>128</v>
      </c>
      <c r="R19" s="2"/>
      <c r="S19" s="3"/>
      <c r="T19" s="2"/>
      <c r="U19" s="2"/>
      <c r="V19" s="3">
        <v>500</v>
      </c>
    </row>
    <row r="20" spans="1:22" x14ac:dyDescent="0.15">
      <c r="O20" s="7"/>
      <c r="P20" s="3"/>
      <c r="Q20" s="3" t="s">
        <v>19</v>
      </c>
      <c r="R20" s="3">
        <f>SUM(R17:R18)</f>
        <v>500</v>
      </c>
      <c r="S20" s="3">
        <f>SUM(S17:S18)</f>
        <v>1000</v>
      </c>
      <c r="T20" s="3">
        <f>SUM(T17:T18)</f>
        <v>50</v>
      </c>
      <c r="U20" s="3">
        <f>SUM(U17:U18)</f>
        <v>200</v>
      </c>
      <c r="V20" s="3">
        <f>SUM(V17:V19)</f>
        <v>500</v>
      </c>
    </row>
    <row r="21" spans="1:22" x14ac:dyDescent="0.15">
      <c r="A21" t="s">
        <v>131</v>
      </c>
      <c r="O21" s="7"/>
      <c r="P21" s="3"/>
      <c r="Q21" s="3" t="s">
        <v>132</v>
      </c>
      <c r="R21" s="47">
        <f>SUM(R17:S18)</f>
        <v>1500</v>
      </c>
      <c r="S21" s="47"/>
      <c r="T21" s="52">
        <f>SUM(T17:V20)</f>
        <v>1500</v>
      </c>
      <c r="U21" s="50"/>
      <c r="V21" s="51"/>
    </row>
    <row r="22" spans="1:22" x14ac:dyDescent="0.15">
      <c r="A22" t="s">
        <v>133</v>
      </c>
      <c r="O22" s="7"/>
      <c r="P22" s="7"/>
      <c r="Q22" s="7"/>
      <c r="R22" s="7"/>
      <c r="S22" s="7"/>
      <c r="T22" s="7"/>
      <c r="U22" s="7"/>
    </row>
    <row r="23" spans="1:22" x14ac:dyDescent="0.15">
      <c r="A23" t="s">
        <v>134</v>
      </c>
      <c r="O23" s="7"/>
      <c r="P23" s="7"/>
      <c r="Q23" s="7"/>
      <c r="R23" s="7"/>
      <c r="S23" s="7"/>
      <c r="T23" s="7"/>
      <c r="U23" s="7"/>
    </row>
    <row r="24" spans="1:22" x14ac:dyDescent="0.15">
      <c r="A24" t="s">
        <v>130</v>
      </c>
      <c r="O24" s="7"/>
      <c r="P24" s="7"/>
      <c r="Q24" s="7"/>
      <c r="R24" s="7"/>
      <c r="S24" s="7"/>
      <c r="T24" s="7"/>
      <c r="U24" s="7"/>
    </row>
    <row r="25" spans="1:22" x14ac:dyDescent="0.15">
      <c r="O25" s="7"/>
      <c r="P25" s="7"/>
      <c r="Q25" s="7"/>
      <c r="R25" s="7"/>
      <c r="S25" s="7"/>
      <c r="T25" s="7"/>
      <c r="U25" s="7"/>
    </row>
    <row r="26" spans="1:22" x14ac:dyDescent="0.15">
      <c r="A26" t="s">
        <v>135</v>
      </c>
      <c r="O26" s="7"/>
      <c r="P26" s="7"/>
      <c r="Q26" s="7"/>
      <c r="R26" s="7"/>
      <c r="S26" s="7"/>
      <c r="T26" s="7"/>
      <c r="U26" s="7"/>
    </row>
    <row r="27" spans="1:22" x14ac:dyDescent="0.15">
      <c r="A27" t="s">
        <v>136</v>
      </c>
      <c r="O27" s="7"/>
      <c r="P27" s="7"/>
      <c r="Q27" s="7"/>
      <c r="R27" s="7"/>
      <c r="S27" s="7"/>
      <c r="T27" s="7"/>
      <c r="U27" s="7"/>
    </row>
    <row r="28" spans="1:22" x14ac:dyDescent="0.15">
      <c r="A28" t="s">
        <v>137</v>
      </c>
      <c r="O28" s="7"/>
      <c r="P28" s="7"/>
      <c r="Q28" s="7"/>
      <c r="R28" s="7"/>
      <c r="S28" s="7"/>
      <c r="T28" s="7"/>
      <c r="U28" s="7"/>
    </row>
    <row r="29" spans="1:22" x14ac:dyDescent="0.15">
      <c r="A29" t="s">
        <v>130</v>
      </c>
      <c r="O29" s="7"/>
      <c r="P29" s="7"/>
      <c r="Q29" s="7"/>
      <c r="R29" s="7"/>
      <c r="S29" s="7"/>
      <c r="T29" s="7"/>
      <c r="U29" s="7"/>
    </row>
    <row r="30" spans="1:22" x14ac:dyDescent="0.15">
      <c r="O30" s="7"/>
      <c r="P30" s="7"/>
      <c r="Q30" s="7"/>
      <c r="R30" s="7"/>
      <c r="S30" s="7"/>
      <c r="T30" s="7"/>
      <c r="U30" s="7"/>
    </row>
    <row r="31" spans="1:22" ht="29.1" customHeight="1" x14ac:dyDescent="0.15">
      <c r="A31" s="1" t="s">
        <v>138</v>
      </c>
      <c r="O31" s="7"/>
      <c r="P31" s="7"/>
      <c r="Q31" s="7"/>
      <c r="R31" s="7"/>
      <c r="S31" s="7"/>
      <c r="T31" s="7"/>
      <c r="U31" s="7"/>
    </row>
    <row r="32" spans="1:22" x14ac:dyDescent="0.15">
      <c r="A32" t="s">
        <v>139</v>
      </c>
      <c r="O32" s="7"/>
      <c r="P32" s="7"/>
      <c r="Q32" s="7"/>
      <c r="R32" s="7"/>
      <c r="S32" s="7"/>
      <c r="T32" s="7"/>
      <c r="U32" s="7"/>
    </row>
    <row r="48" spans="1:1" x14ac:dyDescent="0.15">
      <c r="A48" t="s">
        <v>140</v>
      </c>
    </row>
    <row r="49" spans="1:1" x14ac:dyDescent="0.15">
      <c r="A49" t="s">
        <v>141</v>
      </c>
    </row>
    <row r="50" spans="1:1" x14ac:dyDescent="0.15">
      <c r="A50" t="s">
        <v>142</v>
      </c>
    </row>
    <row r="51" spans="1:1" x14ac:dyDescent="0.15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7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E31" sqref="E31"/>
    </sheetView>
  </sheetViews>
  <sheetFormatPr defaultColWidth="9" defaultRowHeight="13.5" x14ac:dyDescent="0.1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 x14ac:dyDescent="0.15">
      <c r="A1" t="s">
        <v>144</v>
      </c>
      <c r="C1" t="s">
        <v>145</v>
      </c>
    </row>
    <row r="2" spans="1:6" x14ac:dyDescent="0.15">
      <c r="A2" s="2" t="s">
        <v>146</v>
      </c>
      <c r="B2" s="2" t="s">
        <v>147</v>
      </c>
      <c r="C2" s="2" t="s">
        <v>148</v>
      </c>
      <c r="D2" s="2" t="s">
        <v>117</v>
      </c>
      <c r="E2" s="2" t="s">
        <v>149</v>
      </c>
      <c r="F2" s="2" t="s">
        <v>150</v>
      </c>
    </row>
    <row r="3" spans="1:6" ht="69.95" customHeight="1" x14ac:dyDescent="0.15">
      <c r="A3" s="4">
        <v>43136.354166666701</v>
      </c>
      <c r="B3" s="5" t="s">
        <v>151</v>
      </c>
      <c r="C3" s="6">
        <v>400</v>
      </c>
      <c r="D3" s="6">
        <v>200</v>
      </c>
      <c r="E3" s="6">
        <v>40</v>
      </c>
      <c r="F3" s="6">
        <f>C3-D3-E3</f>
        <v>160</v>
      </c>
    </row>
    <row r="4" spans="1:6" ht="21" customHeight="1" x14ac:dyDescent="0.15">
      <c r="C4" s="7" t="s">
        <v>152</v>
      </c>
      <c r="D4" s="7" t="s">
        <v>152</v>
      </c>
      <c r="E4" s="7" t="s">
        <v>152</v>
      </c>
      <c r="F4" s="7" t="s">
        <v>152</v>
      </c>
    </row>
    <row r="5" spans="1:6" ht="45" customHeight="1" x14ac:dyDescent="0.15">
      <c r="C5" s="8" t="s">
        <v>153</v>
      </c>
      <c r="D5" s="8" t="s">
        <v>154</v>
      </c>
      <c r="E5" s="8" t="s">
        <v>155</v>
      </c>
      <c r="F5" s="8" t="s">
        <v>156</v>
      </c>
    </row>
  </sheetData>
  <phoneticPr fontId="7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BE4F3-5893-41A5-B37D-0498138DE3EE}">
  <dimension ref="A27:A49"/>
  <sheetViews>
    <sheetView showGridLines="0" tabSelected="1" topLeftCell="A13" workbookViewId="0">
      <selection activeCell="V54" sqref="V54"/>
    </sheetView>
  </sheetViews>
  <sheetFormatPr defaultRowHeight="13.5" x14ac:dyDescent="0.15"/>
  <sheetData>
    <row r="27" s="60" customFormat="1" x14ac:dyDescent="0.15"/>
    <row r="28" s="60" customFormat="1" x14ac:dyDescent="0.15"/>
    <row r="29" s="60" customFormat="1" x14ac:dyDescent="0.15"/>
    <row r="30" s="60" customFormat="1" x14ac:dyDescent="0.15"/>
    <row r="31" s="60" customFormat="1" x14ac:dyDescent="0.15"/>
    <row r="32" s="60" customFormat="1" x14ac:dyDescent="0.15"/>
    <row r="33" s="60" customFormat="1" x14ac:dyDescent="0.15"/>
    <row r="34" s="60" customFormat="1" x14ac:dyDescent="0.15"/>
    <row r="35" s="60" customFormat="1" x14ac:dyDescent="0.15"/>
    <row r="36" s="60" customFormat="1" x14ac:dyDescent="0.15"/>
    <row r="37" s="60" customFormat="1" x14ac:dyDescent="0.15"/>
    <row r="38" s="60" customFormat="1" x14ac:dyDescent="0.15"/>
    <row r="39" s="60" customFormat="1" x14ac:dyDescent="0.15"/>
    <row r="40" s="60" customFormat="1" x14ac:dyDescent="0.15"/>
    <row r="41" s="60" customFormat="1" x14ac:dyDescent="0.15"/>
    <row r="42" s="60" customFormat="1" x14ac:dyDescent="0.15"/>
    <row r="43" s="60" customFormat="1" x14ac:dyDescent="0.15"/>
    <row r="44" s="60" customFormat="1" x14ac:dyDescent="0.15"/>
    <row r="45" s="60" customFormat="1" x14ac:dyDescent="0.15"/>
    <row r="46" s="60" customFormat="1" x14ac:dyDescent="0.15"/>
    <row r="47" s="60" customFormat="1" x14ac:dyDescent="0.15"/>
    <row r="48" s="60" customFormat="1" x14ac:dyDescent="0.15"/>
    <row r="49" s="60" customFormat="1" x14ac:dyDescent="0.15"/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Sheet4</vt:lpstr>
      <vt:lpstr>收益统计</vt:lpstr>
      <vt:lpstr>课时统计</vt:lpstr>
      <vt:lpstr>资金账单</vt:lpstr>
      <vt:lpstr>Sheet1</vt:lpstr>
      <vt:lpstr>课程创建到结算流程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HP</cp:lastModifiedBy>
  <dcterms:created xsi:type="dcterms:W3CDTF">2017-10-24T06:40:00Z</dcterms:created>
  <dcterms:modified xsi:type="dcterms:W3CDTF">2018-04-24T03:06:48Z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