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lhx85\Desktop\hustzc\6.CPU设计实验\"/>
    </mc:Choice>
  </mc:AlternateContent>
  <xr:revisionPtr revIDLastSave="0" documentId="13_ncr:1_{37D2F3F4-04DD-41C1-90F8-FB766D3D3EBF}" xr6:coauthVersionLast="47" xr6:coauthVersionMax="47" xr10:uidLastSave="{00000000-0000-0000-0000-000000000000}"/>
  <bookViews>
    <workbookView xWindow="9600" yWindow="3292" windowWidth="11168" windowHeight="8528" firstSheet="1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L9" i="1"/>
  <c r="L8" i="2" s="1"/>
  <c r="K9" i="1"/>
  <c r="J9" i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M2" i="2" s="1"/>
  <c r="I3" i="2"/>
  <c r="M3" i="2" s="1"/>
  <c r="I4" i="2"/>
  <c r="M4" i="2" s="1"/>
  <c r="I7" i="2"/>
  <c r="I8" i="2"/>
  <c r="J8" i="2" s="1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8" i="2" l="1"/>
  <c r="M32" i="2" s="1"/>
  <c r="M31" i="2" s="1"/>
  <c r="K8" i="2"/>
  <c r="J4" i="2"/>
  <c r="L3" i="2"/>
  <c r="L2" i="2"/>
  <c r="K2" i="2"/>
  <c r="J3" i="2"/>
  <c r="J32" i="2" s="1"/>
  <c r="J31" i="2" s="1"/>
  <c r="K32" i="2" l="1"/>
  <c r="K31" i="2" s="1"/>
  <c r="L32" i="2"/>
  <c r="L31" i="2" s="1"/>
</calcChain>
</file>

<file path=xl/sharedStrings.xml><?xml version="1.0" encoding="utf-8"?>
<sst xmlns="http://schemas.openxmlformats.org/spreadsheetml/2006/main" count="18" uniqueCount="18">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</sst>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2495" y="2410558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F5" sqref="F5"/>
    </sheetView>
  </sheetViews>
  <sheetFormatPr defaultColWidth="9" defaultRowHeight="13.9" x14ac:dyDescent="0.4"/>
  <cols>
    <col min="1" max="1" width="7.59765625" style="6" customWidth="1"/>
    <col min="2" max="7" width="6.59765625" style="6" customWidth="1"/>
    <col min="8" max="8" width="6.46484375" style="6" hidden="1" customWidth="1"/>
    <col min="9" max="9" width="10.3984375" style="6" customWidth="1"/>
    <col min="10" max="13" width="3.59765625" style="6" customWidth="1"/>
  </cols>
  <sheetData>
    <row r="1" spans="1:13" ht="27" customHeight="1" x14ac:dyDescent="0.4">
      <c r="A1" s="46" t="s">
        <v>15</v>
      </c>
      <c r="B1" s="47"/>
      <c r="C1" s="47"/>
      <c r="D1" s="47"/>
      <c r="E1" s="47"/>
      <c r="F1" s="47"/>
      <c r="G1" s="47"/>
      <c r="H1" s="48"/>
      <c r="I1" s="49" t="s">
        <v>10</v>
      </c>
      <c r="J1" s="50"/>
      <c r="K1" s="50"/>
      <c r="L1" s="50"/>
      <c r="M1" s="51"/>
    </row>
    <row r="2" spans="1:13" ht="27.4" thickBot="1" x14ac:dyDescent="0.45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37"/>
      <c r="I2" s="38" t="s">
        <v>16</v>
      </c>
      <c r="J2" s="35" t="s">
        <v>11</v>
      </c>
      <c r="K2" s="35" t="s">
        <v>12</v>
      </c>
      <c r="L2" s="35" t="s">
        <v>13</v>
      </c>
      <c r="M2" s="36" t="s">
        <v>14</v>
      </c>
    </row>
    <row r="3" spans="1:13" ht="16.149999999999999" thickTop="1" x14ac:dyDescent="0.4">
      <c r="A3" s="10">
        <v>1</v>
      </c>
      <c r="B3" s="11"/>
      <c r="C3" s="11"/>
      <c r="D3" s="11"/>
      <c r="E3" s="11"/>
      <c r="F3" s="11"/>
      <c r="G3" s="11">
        <v>0</v>
      </c>
      <c r="H3" s="15"/>
      <c r="I3" s="31">
        <v>7</v>
      </c>
      <c r="J3" s="9">
        <f>IF(ISNUMBER($I3),IF(MOD($I3,16)/8&gt;=1,1,0),"")</f>
        <v>0</v>
      </c>
      <c r="K3" s="9">
        <f>IF(ISNUMBER($I3),IF(MOD($I3,8)/4&gt;=1,1,0),"")</f>
        <v>1</v>
      </c>
      <c r="L3" s="9">
        <f>IF(ISNUMBER($I3),IF(MOD($I3,4)/2&gt;=1,1,0),"")</f>
        <v>1</v>
      </c>
      <c r="M3" s="9">
        <f>IF(ISNUMBER($I3),MOD($I3,2),"")</f>
        <v>1</v>
      </c>
    </row>
    <row r="4" spans="1:13" ht="15.75" x14ac:dyDescent="0.4">
      <c r="A4" s="13"/>
      <c r="B4" s="14">
        <v>1</v>
      </c>
      <c r="C4" s="14"/>
      <c r="D4" s="14"/>
      <c r="E4" s="14"/>
      <c r="F4" s="14"/>
      <c r="G4" s="14"/>
      <c r="H4" s="16"/>
      <c r="I4" s="32">
        <v>11</v>
      </c>
      <c r="J4" s="12">
        <f t="shared" ref="J4:J31" si="0">IF(ISNUMBER($I4),IF(MOD($I4,16)/8&gt;=1,1,0),"")</f>
        <v>1</v>
      </c>
      <c r="K4" s="12">
        <f t="shared" ref="K4:K31" si="1">IF(ISNUMBER($I4),IF(MOD($I4,8)/4&gt;=1,1,0),"")</f>
        <v>0</v>
      </c>
      <c r="L4" s="12">
        <f t="shared" ref="L4:L31" si="2">IF(ISNUMBER($I4),IF(MOD($I4,4)/2&gt;=1,1,0),"")</f>
        <v>1</v>
      </c>
      <c r="M4" s="12">
        <f t="shared" ref="M4:M31" si="3">IF(ISNUMBER($I4),MOD($I4,2),"")</f>
        <v>1</v>
      </c>
    </row>
    <row r="5" spans="1:13" ht="15.75" x14ac:dyDescent="0.4">
      <c r="A5" s="17"/>
      <c r="B5" s="18"/>
      <c r="C5" s="18">
        <v>1</v>
      </c>
      <c r="D5" s="18"/>
      <c r="E5" s="18"/>
      <c r="F5" s="18"/>
      <c r="G5" s="18"/>
      <c r="H5" s="33"/>
      <c r="I5" s="34">
        <v>2</v>
      </c>
      <c r="J5" s="9">
        <f t="shared" si="0"/>
        <v>0</v>
      </c>
      <c r="K5" s="9">
        <f t="shared" si="1"/>
        <v>0</v>
      </c>
      <c r="L5" s="9">
        <f>IF(ISNUMBER($I5),IF(MOD($I5,4)/2&gt;=1,1,0),"")</f>
        <v>1</v>
      </c>
      <c r="M5" s="9">
        <f t="shared" si="3"/>
        <v>0</v>
      </c>
    </row>
    <row r="6" spans="1:13" ht="15.75" x14ac:dyDescent="0.4">
      <c r="A6" s="13"/>
      <c r="B6" s="14"/>
      <c r="C6" s="14"/>
      <c r="D6" s="14">
        <v>1</v>
      </c>
      <c r="E6" s="14"/>
      <c r="F6" s="14"/>
      <c r="G6" s="14"/>
      <c r="H6" s="16"/>
      <c r="I6" s="32">
        <v>5</v>
      </c>
      <c r="J6" s="12">
        <f t="shared" si="0"/>
        <v>0</v>
      </c>
      <c r="K6" s="12">
        <f t="shared" si="1"/>
        <v>1</v>
      </c>
      <c r="L6" s="12">
        <f t="shared" si="2"/>
        <v>0</v>
      </c>
      <c r="M6" s="12">
        <f t="shared" si="3"/>
        <v>1</v>
      </c>
    </row>
    <row r="7" spans="1:13" ht="15.75" x14ac:dyDescent="0.4">
      <c r="A7" s="17"/>
      <c r="B7" s="18"/>
      <c r="C7" s="18"/>
      <c r="D7" s="18"/>
      <c r="E7" s="18">
        <v>1</v>
      </c>
      <c r="F7" s="18"/>
      <c r="G7" s="18"/>
      <c r="H7" s="33"/>
      <c r="I7" s="34">
        <v>9</v>
      </c>
      <c r="J7" s="9">
        <f>IF(ISNUMBER($I7),IF(MOD($I7,16)/8&gt;=1,1,0),"")</f>
        <v>1</v>
      </c>
      <c r="K7" s="9">
        <f t="shared" si="1"/>
        <v>0</v>
      </c>
      <c r="L7" s="9">
        <f t="shared" si="2"/>
        <v>0</v>
      </c>
      <c r="M7" s="9">
        <f t="shared" si="3"/>
        <v>1</v>
      </c>
    </row>
    <row r="8" spans="1:13" ht="15.75" x14ac:dyDescent="0.4">
      <c r="A8" s="13"/>
      <c r="B8" s="14"/>
      <c r="C8" s="14"/>
      <c r="D8" s="14"/>
      <c r="E8" s="14"/>
      <c r="F8" s="14">
        <v>1</v>
      </c>
      <c r="G8" s="14"/>
      <c r="H8" s="16"/>
      <c r="I8" s="32">
        <v>10</v>
      </c>
      <c r="J8" s="12">
        <f t="shared" si="0"/>
        <v>1</v>
      </c>
      <c r="K8" s="12">
        <f t="shared" si="1"/>
        <v>0</v>
      </c>
      <c r="L8" s="12">
        <f t="shared" si="2"/>
        <v>1</v>
      </c>
      <c r="M8" s="12">
        <f t="shared" si="3"/>
        <v>0</v>
      </c>
    </row>
    <row r="9" spans="1:13" ht="15.75" x14ac:dyDescent="0.4">
      <c r="A9" s="17">
        <v>1</v>
      </c>
      <c r="B9" s="18"/>
      <c r="C9" s="18"/>
      <c r="D9" s="18"/>
      <c r="E9" s="18"/>
      <c r="F9" s="18"/>
      <c r="G9" s="18">
        <v>1</v>
      </c>
      <c r="H9" s="33"/>
      <c r="I9" s="34">
        <v>13</v>
      </c>
      <c r="J9" s="9">
        <f t="shared" si="0"/>
        <v>1</v>
      </c>
      <c r="K9" s="9">
        <f t="shared" si="1"/>
        <v>1</v>
      </c>
      <c r="L9" s="9">
        <f t="shared" si="2"/>
        <v>0</v>
      </c>
      <c r="M9" s="9">
        <f t="shared" si="3"/>
        <v>1</v>
      </c>
    </row>
    <row r="10" spans="1:13" ht="15.75" x14ac:dyDescent="0.4">
      <c r="A10" s="13"/>
      <c r="B10" s="14"/>
      <c r="C10" s="14"/>
      <c r="D10" s="14"/>
      <c r="E10" s="14"/>
      <c r="F10" s="14"/>
      <c r="G10" s="14"/>
      <c r="H10" s="16"/>
      <c r="I10" s="32"/>
      <c r="J10" s="12" t="str">
        <f t="shared" si="0"/>
        <v/>
      </c>
      <c r="K10" s="12" t="str">
        <f t="shared" si="1"/>
        <v/>
      </c>
      <c r="L10" s="12" t="str">
        <f t="shared" si="2"/>
        <v/>
      </c>
      <c r="M10" s="12" t="str">
        <f t="shared" si="3"/>
        <v/>
      </c>
    </row>
    <row r="11" spans="1:13" ht="15.75" x14ac:dyDescent="0.4">
      <c r="A11" s="17"/>
      <c r="B11" s="18"/>
      <c r="C11" s="18"/>
      <c r="D11" s="18"/>
      <c r="E11" s="18"/>
      <c r="F11" s="18"/>
      <c r="G11" s="18"/>
      <c r="H11" s="33"/>
      <c r="I11" s="34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3"/>
        <v/>
      </c>
    </row>
    <row r="12" spans="1:13" ht="15.75" x14ac:dyDescent="0.4">
      <c r="A12" s="13"/>
      <c r="B12" s="14"/>
      <c r="C12" s="14"/>
      <c r="D12" s="14"/>
      <c r="E12" s="14"/>
      <c r="F12" s="14"/>
      <c r="G12" s="14"/>
      <c r="H12" s="16"/>
      <c r="I12" s="32"/>
      <c r="J12" s="12" t="str">
        <f t="shared" si="0"/>
        <v/>
      </c>
      <c r="K12" s="12" t="str">
        <f t="shared" si="1"/>
        <v/>
      </c>
      <c r="L12" s="12" t="str">
        <f t="shared" si="2"/>
        <v/>
      </c>
      <c r="M12" s="12" t="str">
        <f t="shared" si="3"/>
        <v/>
      </c>
    </row>
    <row r="13" spans="1:13" ht="15.75" x14ac:dyDescent="0.4">
      <c r="A13" s="17"/>
      <c r="B13" s="18"/>
      <c r="C13" s="18"/>
      <c r="D13" s="18"/>
      <c r="E13" s="18"/>
      <c r="F13" s="18"/>
      <c r="G13" s="18"/>
      <c r="H13" s="33"/>
      <c r="I13" s="34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3"/>
        <v/>
      </c>
    </row>
    <row r="14" spans="1:13" ht="15.75" x14ac:dyDescent="0.4">
      <c r="A14" s="13"/>
      <c r="B14" s="14"/>
      <c r="C14" s="14"/>
      <c r="D14" s="14"/>
      <c r="E14" s="14"/>
      <c r="F14" s="14"/>
      <c r="G14" s="14"/>
      <c r="H14" s="16"/>
      <c r="I14" s="32"/>
      <c r="J14" s="12" t="str">
        <f t="shared" si="0"/>
        <v/>
      </c>
      <c r="K14" s="12" t="str">
        <f t="shared" si="1"/>
        <v/>
      </c>
      <c r="L14" s="12" t="str">
        <f t="shared" si="2"/>
        <v/>
      </c>
      <c r="M14" s="12" t="str">
        <f t="shared" si="3"/>
        <v/>
      </c>
    </row>
    <row r="15" spans="1:13" ht="15.75" x14ac:dyDescent="0.4">
      <c r="A15" s="17"/>
      <c r="B15" s="18"/>
      <c r="C15" s="18"/>
      <c r="D15" s="18"/>
      <c r="E15" s="18"/>
      <c r="F15" s="18"/>
      <c r="G15" s="18"/>
      <c r="H15" s="33"/>
      <c r="I15" s="34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3"/>
        <v/>
      </c>
    </row>
    <row r="16" spans="1:13" ht="15.75" x14ac:dyDescent="0.4">
      <c r="A16" s="13"/>
      <c r="B16" s="14"/>
      <c r="C16" s="14"/>
      <c r="D16" s="14"/>
      <c r="E16" s="14"/>
      <c r="F16" s="14"/>
      <c r="G16" s="14"/>
      <c r="H16" s="16"/>
      <c r="I16" s="32"/>
      <c r="J16" s="12" t="str">
        <f t="shared" si="0"/>
        <v/>
      </c>
      <c r="K16" s="12" t="str">
        <f t="shared" si="1"/>
        <v/>
      </c>
      <c r="L16" s="12" t="str">
        <f t="shared" si="2"/>
        <v/>
      </c>
      <c r="M16" s="12" t="str">
        <f t="shared" si="3"/>
        <v/>
      </c>
    </row>
    <row r="17" spans="1:13" ht="15.75" x14ac:dyDescent="0.4">
      <c r="A17" s="17"/>
      <c r="B17" s="18"/>
      <c r="C17" s="18"/>
      <c r="D17" s="18"/>
      <c r="E17" s="18"/>
      <c r="F17" s="18"/>
      <c r="G17" s="18"/>
      <c r="H17" s="33"/>
      <c r="I17" s="34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3"/>
        <v/>
      </c>
    </row>
    <row r="18" spans="1:13" ht="15.75" x14ac:dyDescent="0.4">
      <c r="A18" s="13"/>
      <c r="B18" s="14"/>
      <c r="C18" s="14"/>
      <c r="D18" s="14"/>
      <c r="E18" s="14"/>
      <c r="F18" s="14"/>
      <c r="G18" s="14"/>
      <c r="H18" s="16"/>
      <c r="I18" s="32"/>
      <c r="J18" s="12" t="str">
        <f t="shared" si="0"/>
        <v/>
      </c>
      <c r="K18" s="12" t="str">
        <f t="shared" si="1"/>
        <v/>
      </c>
      <c r="L18" s="12" t="str">
        <f t="shared" si="2"/>
        <v/>
      </c>
      <c r="M18" s="12" t="str">
        <f t="shared" si="3"/>
        <v/>
      </c>
    </row>
    <row r="19" spans="1:13" ht="15.75" x14ac:dyDescent="0.4">
      <c r="A19" s="17"/>
      <c r="B19" s="18"/>
      <c r="C19" s="18"/>
      <c r="D19" s="18"/>
      <c r="E19" s="18"/>
      <c r="F19" s="18"/>
      <c r="G19" s="18"/>
      <c r="H19" s="33"/>
      <c r="I19" s="34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3"/>
        <v/>
      </c>
    </row>
    <row r="20" spans="1:13" ht="15.75" x14ac:dyDescent="0.4">
      <c r="A20" s="13"/>
      <c r="B20" s="14"/>
      <c r="C20" s="14"/>
      <c r="D20" s="14"/>
      <c r="E20" s="14"/>
      <c r="F20" s="14"/>
      <c r="G20" s="14"/>
      <c r="H20" s="16"/>
      <c r="I20" s="32"/>
      <c r="J20" s="12" t="str">
        <f t="shared" si="0"/>
        <v/>
      </c>
      <c r="K20" s="12" t="str">
        <f t="shared" si="1"/>
        <v/>
      </c>
      <c r="L20" s="12" t="str">
        <f t="shared" si="2"/>
        <v/>
      </c>
      <c r="M20" s="12" t="str">
        <f t="shared" si="3"/>
        <v/>
      </c>
    </row>
    <row r="21" spans="1:13" ht="15.75" hidden="1" x14ac:dyDescent="0.4">
      <c r="A21" s="17"/>
      <c r="B21" s="18"/>
      <c r="C21" s="18"/>
      <c r="D21" s="18"/>
      <c r="E21" s="18"/>
      <c r="F21" s="18"/>
      <c r="G21" s="18"/>
      <c r="H21" s="33"/>
      <c r="I21" s="34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3"/>
        <v/>
      </c>
    </row>
    <row r="22" spans="1:13" ht="15.75" hidden="1" x14ac:dyDescent="0.4">
      <c r="A22" s="13"/>
      <c r="B22" s="14"/>
      <c r="C22" s="14"/>
      <c r="D22" s="14"/>
      <c r="E22" s="14"/>
      <c r="F22" s="14"/>
      <c r="G22" s="14"/>
      <c r="H22" s="16"/>
      <c r="I22" s="32"/>
      <c r="J22" s="12" t="str">
        <f t="shared" si="0"/>
        <v/>
      </c>
      <c r="K22" s="12" t="str">
        <f t="shared" si="1"/>
        <v/>
      </c>
      <c r="L22" s="12" t="str">
        <f t="shared" si="2"/>
        <v/>
      </c>
      <c r="M22" s="12" t="str">
        <f t="shared" si="3"/>
        <v/>
      </c>
    </row>
    <row r="23" spans="1:13" ht="15.75" hidden="1" x14ac:dyDescent="0.4">
      <c r="A23" s="17"/>
      <c r="B23" s="18"/>
      <c r="C23" s="18"/>
      <c r="D23" s="18"/>
      <c r="E23" s="18"/>
      <c r="F23" s="18"/>
      <c r="G23" s="18"/>
      <c r="H23" s="33"/>
      <c r="I23" s="34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3"/>
        <v/>
      </c>
    </row>
    <row r="24" spans="1:13" ht="15.75" hidden="1" x14ac:dyDescent="0.4">
      <c r="A24" s="13"/>
      <c r="B24" s="14"/>
      <c r="C24" s="14"/>
      <c r="D24" s="14"/>
      <c r="E24" s="14"/>
      <c r="F24" s="14"/>
      <c r="G24" s="14"/>
      <c r="H24" s="16"/>
      <c r="I24" s="32"/>
      <c r="J24" s="12" t="str">
        <f t="shared" si="0"/>
        <v/>
      </c>
      <c r="K24" s="12" t="str">
        <f t="shared" si="1"/>
        <v/>
      </c>
      <c r="L24" s="12" t="str">
        <f t="shared" si="2"/>
        <v/>
      </c>
      <c r="M24" s="12" t="str">
        <f t="shared" si="3"/>
        <v/>
      </c>
    </row>
    <row r="25" spans="1:13" ht="15.75" hidden="1" x14ac:dyDescent="0.4">
      <c r="A25" s="17"/>
      <c r="B25" s="18"/>
      <c r="C25" s="18"/>
      <c r="D25" s="18"/>
      <c r="E25" s="18"/>
      <c r="F25" s="18"/>
      <c r="G25" s="18"/>
      <c r="H25" s="33"/>
      <c r="I25" s="34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3"/>
        <v/>
      </c>
    </row>
    <row r="26" spans="1:13" ht="15.75" hidden="1" x14ac:dyDescent="0.4">
      <c r="A26" s="13"/>
      <c r="B26" s="14"/>
      <c r="C26" s="14"/>
      <c r="D26" s="14"/>
      <c r="E26" s="14"/>
      <c r="F26" s="14"/>
      <c r="G26" s="14"/>
      <c r="H26" s="16"/>
      <c r="I26" s="32"/>
      <c r="J26" s="12" t="str">
        <f t="shared" si="0"/>
        <v/>
      </c>
      <c r="K26" s="12" t="str">
        <f t="shared" si="1"/>
        <v/>
      </c>
      <c r="L26" s="12" t="str">
        <f t="shared" si="2"/>
        <v/>
      </c>
      <c r="M26" s="12" t="str">
        <f t="shared" si="3"/>
        <v/>
      </c>
    </row>
    <row r="27" spans="1:13" ht="15.75" hidden="1" x14ac:dyDescent="0.4">
      <c r="A27" s="17"/>
      <c r="B27" s="18"/>
      <c r="C27" s="18"/>
      <c r="D27" s="18"/>
      <c r="E27" s="18"/>
      <c r="F27" s="18"/>
      <c r="G27" s="18"/>
      <c r="H27" s="33"/>
      <c r="I27" s="34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3"/>
        <v/>
      </c>
    </row>
    <row r="28" spans="1:13" ht="15.75" hidden="1" x14ac:dyDescent="0.4">
      <c r="A28" s="13"/>
      <c r="B28" s="14"/>
      <c r="C28" s="14"/>
      <c r="D28" s="14"/>
      <c r="E28" s="14"/>
      <c r="F28" s="14"/>
      <c r="G28" s="14"/>
      <c r="H28" s="16"/>
      <c r="I28" s="32"/>
      <c r="J28" s="12" t="str">
        <f t="shared" si="0"/>
        <v/>
      </c>
      <c r="K28" s="12" t="str">
        <f t="shared" si="1"/>
        <v/>
      </c>
      <c r="L28" s="12" t="str">
        <f t="shared" si="2"/>
        <v/>
      </c>
      <c r="M28" s="12" t="str">
        <f t="shared" si="3"/>
        <v/>
      </c>
    </row>
    <row r="29" spans="1:13" ht="15.75" hidden="1" x14ac:dyDescent="0.4">
      <c r="A29" s="17"/>
      <c r="B29" s="18"/>
      <c r="C29" s="18"/>
      <c r="D29" s="18"/>
      <c r="E29" s="18"/>
      <c r="F29" s="18"/>
      <c r="G29" s="18"/>
      <c r="H29" s="33"/>
      <c r="I29" s="34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3"/>
        <v/>
      </c>
    </row>
    <row r="30" spans="1:13" ht="15.75" hidden="1" x14ac:dyDescent="0.4">
      <c r="A30" s="13"/>
      <c r="B30" s="14"/>
      <c r="C30" s="14"/>
      <c r="D30" s="14"/>
      <c r="E30" s="14"/>
      <c r="F30" s="14"/>
      <c r="G30" s="14"/>
      <c r="H30" s="16"/>
      <c r="I30" s="32"/>
      <c r="J30" s="12" t="str">
        <f t="shared" si="0"/>
        <v/>
      </c>
      <c r="K30" s="12" t="str">
        <f t="shared" si="1"/>
        <v/>
      </c>
      <c r="L30" s="12" t="str">
        <f t="shared" si="2"/>
        <v/>
      </c>
      <c r="M30" s="12" t="str">
        <f t="shared" si="3"/>
        <v/>
      </c>
    </row>
    <row r="31" spans="1:13" ht="15.75" hidden="1" x14ac:dyDescent="0.4">
      <c r="A31" s="17"/>
      <c r="B31" s="18"/>
      <c r="C31" s="18"/>
      <c r="D31" s="18"/>
      <c r="E31" s="18"/>
      <c r="F31" s="18"/>
      <c r="G31" s="18"/>
      <c r="H31" s="33"/>
      <c r="I31" s="34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3"/>
        <v/>
      </c>
    </row>
    <row r="32" spans="1:13" ht="15.75" x14ac:dyDescent="0.4">
      <c r="A32" s="52" t="s">
        <v>0</v>
      </c>
      <c r="B32" s="52"/>
      <c r="C32" s="52"/>
      <c r="D32" s="52"/>
      <c r="E32" s="52"/>
      <c r="F32" s="52"/>
      <c r="G32" s="52"/>
      <c r="H32" s="52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8"/>
  <sheetViews>
    <sheetView tabSelected="1" topLeftCell="J10" zoomScale="207" zoomScaleNormal="130" workbookViewId="0">
      <selection activeCell="M31" sqref="M31"/>
    </sheetView>
  </sheetViews>
  <sheetFormatPr defaultColWidth="9" defaultRowHeight="13.9" x14ac:dyDescent="0.4"/>
  <cols>
    <col min="1" max="7" width="4.59765625" customWidth="1"/>
    <col min="8" max="8" width="4.59765625" hidden="1" customWidth="1"/>
    <col min="9" max="9" width="13.265625" style="20" customWidth="1"/>
    <col min="10" max="10" width="10.46484375" style="20" customWidth="1"/>
    <col min="11" max="11" width="9.46484375" style="20" customWidth="1"/>
    <col min="12" max="12" width="10.1328125" style="20" customWidth="1"/>
    <col min="13" max="13" width="11.1328125" style="20" customWidth="1"/>
  </cols>
  <sheetData>
    <row r="1" spans="1:13" s="19" customFormat="1" ht="16.149999999999999" thickBot="1" x14ac:dyDescent="0.45">
      <c r="A1" s="41" t="str">
        <f>微程序地址入口表!A2</f>
        <v>R_Type</v>
      </c>
      <c r="B1" s="42" t="str">
        <f>微程序地址入口表!B2</f>
        <v>ADDI</v>
      </c>
      <c r="C1" s="42" t="str">
        <f>微程序地址入口表!C2</f>
        <v>LW</v>
      </c>
      <c r="D1" s="42" t="str">
        <f>微程序地址入口表!D2</f>
        <v>SW</v>
      </c>
      <c r="E1" s="42" t="str">
        <f>微程序地址入口表!E2</f>
        <v>BEQ</v>
      </c>
      <c r="F1" s="42" t="str">
        <f>微程序地址入口表!F2</f>
        <v>BNE</v>
      </c>
      <c r="G1" s="42" t="str">
        <f>微程序地址入口表!G2</f>
        <v>SYSCALL</v>
      </c>
      <c r="H1" s="43">
        <f>微程序地址入口表!H2</f>
        <v>0</v>
      </c>
      <c r="I1" s="39" t="s">
        <v>1</v>
      </c>
      <c r="J1" s="40" t="str">
        <f>微程序地址入口表!J2</f>
        <v>S3</v>
      </c>
      <c r="K1" s="40" t="str">
        <f>微程序地址入口表!K2</f>
        <v>S2</v>
      </c>
      <c r="L1" s="40" t="str">
        <f>微程序地址入口表!L2</f>
        <v>S1</v>
      </c>
      <c r="M1" s="40" t="str">
        <f>微程序地址入口表!M2</f>
        <v>S0</v>
      </c>
    </row>
    <row r="2" spans="1:13" ht="14.25" thickTop="1" x14ac:dyDescent="0.4">
      <c r="A2" s="21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2" t="str">
        <f>IF(微程序地址入口表!B3&lt;&gt;"",IF(微程序地址入口表!B3=1,微程序地址入口表!B$2&amp;"&amp;",IF(微程序地址入口表!B3=0,"~"&amp;微程序地址入口表!B$2&amp;"&amp;","")),"")</f>
        <v/>
      </c>
      <c r="C2" s="22" t="str">
        <f>IF(微程序地址入口表!C3&lt;&gt;"",IF(微程序地址入口表!C3=1,微程序地址入口表!C$2&amp;"&amp;",IF(微程序地址入口表!C3=0,"~"&amp;微程序地址入口表!C$2&amp;"&amp;","")),"")</f>
        <v/>
      </c>
      <c r="D2" s="22" t="str">
        <f>IF(微程序地址入口表!D3&lt;&gt;"",IF(微程序地址入口表!D3=1,微程序地址入口表!D$2&amp;"&amp;",IF(微程序地址入口表!D3=0,"~"&amp;微程序地址入口表!D$2&amp;"&amp;","")),"")</f>
        <v/>
      </c>
      <c r="E2" s="22" t="str">
        <f>IF(微程序地址入口表!E3&lt;&gt;"",IF(微程序地址入口表!E3=1,微程序地址入口表!E$2&amp;"&amp;",IF(微程序地址入口表!E3=0,"~"&amp;微程序地址入口表!E$2&amp;"&amp;","")),"")</f>
        <v/>
      </c>
      <c r="F2" s="22" t="str">
        <f>IF(微程序地址入口表!F3&lt;&gt;"",IF(微程序地址入口表!F3=1,微程序地址入口表!F$2&amp;"&amp;",IF(微程序地址入口表!F3=0,"~"&amp;微程序地址入口表!F$2&amp;"&amp;","")),"")</f>
        <v/>
      </c>
      <c r="G2" s="22" t="str">
        <f>IF(微程序地址入口表!G3&lt;&gt;"",IF(微程序地址入口表!G3=1,微程序地址入口表!G$2&amp;"&amp;",IF(微程序地址入口表!G3=0,"~"&amp;微程序地址入口表!G$2&amp;"&amp;","")),"")</f>
        <v>~SYSCALL&amp;</v>
      </c>
      <c r="H2" s="26" t="str">
        <f>IF(微程序地址入口表!H3&lt;&gt;"",IF(微程序地址入口表!H3=1,微程序地址入口表!H$2&amp;"&amp;",IF(微程序地址入口表!H3=0,"~"&amp;微程序地址入口表!H$2&amp;"&amp;","")),"")</f>
        <v/>
      </c>
      <c r="I2" s="27" t="str">
        <f>IF(LEN(CONCATENATE(A2,B2,C2,D2,E2,F2,G2,H2))=0,"",LEFT(CONCATENATE(A2,B2,C2,D2,E2,F2,G2,H2),LEN(CONCATENATE(A2,B2,C2,D2,E2,F2,G2,H2))-1))</f>
        <v>R_Type&amp;~SYSCALL</v>
      </c>
      <c r="J2" s="1" t="str">
        <f>IF(微程序地址入口表!J3=1,$I2&amp;"+","")</f>
        <v/>
      </c>
      <c r="K2" s="1" t="str">
        <f>IF(微程序地址入口表!K3=1,$I2&amp;"+","")</f>
        <v>R_Type&amp;~SYSCALL+</v>
      </c>
      <c r="L2" s="1" t="str">
        <f>IF(微程序地址入口表!L3=1,$I2&amp;"+","")</f>
        <v>R_Type&amp;~SYSCALL+</v>
      </c>
      <c r="M2" s="1" t="str">
        <f>IF(微程序地址入口表!M3=1,$I2&amp;"+","")</f>
        <v>R_Type&amp;~SYSCALL+</v>
      </c>
    </row>
    <row r="3" spans="1:13" x14ac:dyDescent="0.4">
      <c r="A3" s="24" t="str">
        <f>IF(微程序地址入口表!A4&lt;&gt;"",IF(微程序地址入口表!A4=1,微程序地址入口表!A$2&amp;"&amp;",IF(微程序地址入口表!A4=0,"~"&amp;微程序地址入口表!A$2&amp;"&amp;","")),"")</f>
        <v/>
      </c>
      <c r="B3" s="23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3" t="str">
        <f>IF(微程序地址入口表!C4&lt;&gt;"",IF(微程序地址入口表!C4=1,微程序地址入口表!C$2&amp;"&amp;",IF(微程序地址入口表!C4=0,"~"&amp;微程序地址入口表!C$2&amp;"&amp;","")),"")</f>
        <v/>
      </c>
      <c r="D3" s="23" t="str">
        <f>IF(微程序地址入口表!D4&lt;&gt;"",IF(微程序地址入口表!D4=1,微程序地址入口表!D$2&amp;"&amp;",IF(微程序地址入口表!D4=0,"~"&amp;微程序地址入口表!D$2&amp;"&amp;","")),"")</f>
        <v/>
      </c>
      <c r="E3" s="23" t="str">
        <f>IF(微程序地址入口表!E4&lt;&gt;"",IF(微程序地址入口表!E4=1,微程序地址入口表!E$2&amp;"&amp;",IF(微程序地址入口表!E4=0,"~"&amp;微程序地址入口表!E$2&amp;"&amp;","")),"")</f>
        <v/>
      </c>
      <c r="F3" s="23" t="str">
        <f>IF(微程序地址入口表!F4&lt;&gt;"",IF(微程序地址入口表!F4=1,微程序地址入口表!F$2&amp;"&amp;",IF(微程序地址入口表!F4=0,"~"&amp;微程序地址入口表!F$2&amp;"&amp;","")),"")</f>
        <v/>
      </c>
      <c r="G3" s="23" t="str">
        <f>IF(微程序地址入口表!G4&lt;&gt;"",IF(微程序地址入口表!G4=1,微程序地址入口表!G$2&amp;"&amp;",IF(微程序地址入口表!G4=0,"~"&amp;微程序地址入口表!G$2&amp;"&amp;","")),"")</f>
        <v/>
      </c>
      <c r="H3" s="28" t="str">
        <f>IF(微程序地址入口表!H4&lt;&gt;"",IF(微程序地址入口表!H4=1,微程序地址入口表!H$2&amp;"&amp;",IF(微程序地址入口表!H4=0,"~"&amp;微程序地址入口表!H$2&amp;"&amp;","")),"")</f>
        <v/>
      </c>
      <c r="I3" s="27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x14ac:dyDescent="0.4">
      <c r="A4" s="24" t="str">
        <f>IF(微程序地址入口表!A5&lt;&gt;"",IF(微程序地址入口表!A5=1,微程序地址入口表!A$2&amp;"&amp;",IF(微程序地址入口表!A5=0,"~"&amp;微程序地址入口表!A$2&amp;"&amp;","")),"")</f>
        <v/>
      </c>
      <c r="B4" s="23" t="str">
        <f>IF(微程序地址入口表!B5&lt;&gt;"",IF(微程序地址入口表!B5=1,微程序地址入口表!B$2&amp;"&amp;",IF(微程序地址入口表!B5=0,"~"&amp;微程序地址入口表!B$2&amp;"&amp;","")),"")</f>
        <v/>
      </c>
      <c r="C4" s="23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3" t="str">
        <f>IF(微程序地址入口表!D5&lt;&gt;"",IF(微程序地址入口表!D5=1,微程序地址入口表!D$2&amp;"&amp;",IF(微程序地址入口表!D5=0,"~"&amp;微程序地址入口表!D$2&amp;"&amp;","")),"")</f>
        <v/>
      </c>
      <c r="E4" s="23" t="str">
        <f>IF(微程序地址入口表!E5&lt;&gt;"",IF(微程序地址入口表!E5=1,微程序地址入口表!E$2&amp;"&amp;",IF(微程序地址入口表!E5=0,"~"&amp;微程序地址入口表!E$2&amp;"&amp;","")),"")</f>
        <v/>
      </c>
      <c r="F4" s="23" t="str">
        <f>IF(微程序地址入口表!F5&lt;&gt;"",IF(微程序地址入口表!F5=1,微程序地址入口表!F$2&amp;"&amp;",IF(微程序地址入口表!F5=0,"~"&amp;微程序地址入口表!F$2&amp;"&amp;","")),"")</f>
        <v/>
      </c>
      <c r="G4" s="23" t="str">
        <f>IF(微程序地址入口表!G5&lt;&gt;"",IF(微程序地址入口表!G5=1,微程序地址入口表!G$2&amp;"&amp;",IF(微程序地址入口表!G5=0,"~"&amp;微程序地址入口表!G$2&amp;"&amp;","")),"")</f>
        <v/>
      </c>
      <c r="H4" s="28" t="str">
        <f>IF(微程序地址入口表!H5&lt;&gt;"",IF(微程序地址入口表!H5=1,微程序地址入口表!H$2&amp;"&amp;",IF(微程序地址入口表!H5=0,"~"&amp;微程序地址入口表!H$2&amp;"&amp;","")),"")</f>
        <v/>
      </c>
      <c r="I4" s="27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x14ac:dyDescent="0.4">
      <c r="A5" s="24" t="str">
        <f>IF(微程序地址入口表!A6&lt;&gt;"",IF(微程序地址入口表!A6=1,微程序地址入口表!A$2&amp;"&amp;",IF(微程序地址入口表!A6=0,"~"&amp;微程序地址入口表!A$2&amp;"&amp;","")),"")</f>
        <v/>
      </c>
      <c r="B5" s="23" t="str">
        <f>IF(微程序地址入口表!B6&lt;&gt;"",IF(微程序地址入口表!B6=1,微程序地址入口表!B$2&amp;"&amp;",IF(微程序地址入口表!B6=0,"~"&amp;微程序地址入口表!B$2&amp;"&amp;","")),"")</f>
        <v/>
      </c>
      <c r="C5" s="23" t="str">
        <f>IF(微程序地址入口表!C6&lt;&gt;"",IF(微程序地址入口表!C6=1,微程序地址入口表!C$2&amp;"&amp;",IF(微程序地址入口表!C6=0,"~"&amp;微程序地址入口表!C$2&amp;"&amp;","")),"")</f>
        <v/>
      </c>
      <c r="D5" s="23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3" t="str">
        <f>IF(微程序地址入口表!E6&lt;&gt;"",IF(微程序地址入口表!E6=1,微程序地址入口表!E$2&amp;"&amp;",IF(微程序地址入口表!E6=0,"~"&amp;微程序地址入口表!E$2&amp;"&amp;","")),"")</f>
        <v/>
      </c>
      <c r="F5" s="23" t="str">
        <f>IF(微程序地址入口表!F6&lt;&gt;"",IF(微程序地址入口表!F6=1,微程序地址入口表!F$2&amp;"&amp;",IF(微程序地址入口表!F6=0,"~"&amp;微程序地址入口表!F$2&amp;"&amp;","")),"")</f>
        <v/>
      </c>
      <c r="G5" s="23" t="str">
        <f>IF(微程序地址入口表!G6&lt;&gt;"",IF(微程序地址入口表!G6=1,微程序地址入口表!G$2&amp;"&amp;",IF(微程序地址入口表!G6=0,"~"&amp;微程序地址入口表!G$2&amp;"&amp;","")),"")</f>
        <v/>
      </c>
      <c r="H5" s="28" t="str">
        <f>IF(微程序地址入口表!H6&lt;&gt;"",IF(微程序地址入口表!H6=1,微程序地址入口表!H$2&amp;"&amp;",IF(微程序地址入口表!H6=0,"~"&amp;微程序地址入口表!H$2&amp;"&amp;","")),"")</f>
        <v/>
      </c>
      <c r="I5" s="27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x14ac:dyDescent="0.4">
      <c r="A6" s="24" t="str">
        <f>IF(微程序地址入口表!A7&lt;&gt;"",IF(微程序地址入口表!A7=1,微程序地址入口表!A$2&amp;"&amp;",IF(微程序地址入口表!A7=0,"~"&amp;微程序地址入口表!A$2&amp;"&amp;","")),"")</f>
        <v/>
      </c>
      <c r="B6" s="23" t="str">
        <f>IF(微程序地址入口表!B7&lt;&gt;"",IF(微程序地址入口表!B7=1,微程序地址入口表!B$2&amp;"&amp;",IF(微程序地址入口表!B7=0,"~"&amp;微程序地址入口表!B$2&amp;"&amp;","")),"")</f>
        <v/>
      </c>
      <c r="C6" s="23" t="str">
        <f>IF(微程序地址入口表!C7&lt;&gt;"",IF(微程序地址入口表!C7=1,微程序地址入口表!C$2&amp;"&amp;",IF(微程序地址入口表!C7=0,"~"&amp;微程序地址入口表!C$2&amp;"&amp;","")),"")</f>
        <v/>
      </c>
      <c r="D6" s="23" t="str">
        <f>IF(微程序地址入口表!D7&lt;&gt;"",IF(微程序地址入口表!D7=1,微程序地址入口表!D$2&amp;"&amp;",IF(微程序地址入口表!D7=0,"~"&amp;微程序地址入口表!D$2&amp;"&amp;","")),"")</f>
        <v/>
      </c>
      <c r="E6" s="23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3" t="str">
        <f>IF(微程序地址入口表!F7&lt;&gt;"",IF(微程序地址入口表!F7=1,微程序地址入口表!F$2&amp;"&amp;",IF(微程序地址入口表!F7=0,"~"&amp;微程序地址入口表!F$2&amp;"&amp;","")),"")</f>
        <v/>
      </c>
      <c r="G6" s="23" t="str">
        <f>IF(微程序地址入口表!G7&lt;&gt;"",IF(微程序地址入口表!G7=1,微程序地址入口表!G$2&amp;"&amp;",IF(微程序地址入口表!G7=0,"~"&amp;微程序地址入口表!G$2&amp;"&amp;","")),"")</f>
        <v/>
      </c>
      <c r="H6" s="28" t="str">
        <f>IF(微程序地址入口表!H7&lt;&gt;"",IF(微程序地址入口表!H7=1,微程序地址入口表!H$2&amp;"&amp;",IF(微程序地址入口表!H7=0,"~"&amp;微程序地址入口表!H$2&amp;"&amp;","")),"")</f>
        <v/>
      </c>
      <c r="I6" s="27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x14ac:dyDescent="0.4">
      <c r="A7" s="24" t="str">
        <f>IF(微程序地址入口表!A8&lt;&gt;"",IF(微程序地址入口表!A8=1,微程序地址入口表!A$2&amp;"&amp;",IF(微程序地址入口表!A8=0,"~"&amp;微程序地址入口表!A$2&amp;"&amp;","")),"")</f>
        <v/>
      </c>
      <c r="B7" s="23" t="str">
        <f>IF(微程序地址入口表!B8&lt;&gt;"",IF(微程序地址入口表!B8=1,微程序地址入口表!B$2&amp;"&amp;",IF(微程序地址入口表!B8=0,"~"&amp;微程序地址入口表!B$2&amp;"&amp;","")),"")</f>
        <v/>
      </c>
      <c r="C7" s="23" t="str">
        <f>IF(微程序地址入口表!C8&lt;&gt;"",IF(微程序地址入口表!C8=1,微程序地址入口表!C$2&amp;"&amp;",IF(微程序地址入口表!C8=0,"~"&amp;微程序地址入口表!C$2&amp;"&amp;","")),"")</f>
        <v/>
      </c>
      <c r="D7" s="23" t="str">
        <f>IF(微程序地址入口表!D8&lt;&gt;"",IF(微程序地址入口表!D8=1,微程序地址入口表!D$2&amp;"&amp;",IF(微程序地址入口表!D8=0,"~"&amp;微程序地址入口表!D$2&amp;"&amp;","")),"")</f>
        <v/>
      </c>
      <c r="E7" s="23" t="str">
        <f>IF(微程序地址入口表!E8&lt;&gt;"",IF(微程序地址入口表!E8=1,微程序地址入口表!E$2&amp;"&amp;",IF(微程序地址入口表!E8=0,"~"&amp;微程序地址入口表!E$2&amp;"&amp;","")),"")</f>
        <v/>
      </c>
      <c r="F7" s="23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3" t="str">
        <f>IF(微程序地址入口表!G8&lt;&gt;"",IF(微程序地址入口表!G8=1,微程序地址入口表!G$2&amp;"&amp;",IF(微程序地址入口表!G8=0,"~"&amp;微程序地址入口表!G$2&amp;"&amp;","")),"")</f>
        <v/>
      </c>
      <c r="H7" s="28" t="str">
        <f>IF(微程序地址入口表!H8&lt;&gt;"",IF(微程序地址入口表!H8=1,微程序地址入口表!H$2&amp;"&amp;",IF(微程序地址入口表!H8=0,"~"&amp;微程序地址入口表!H$2&amp;"&amp;","")),"")</f>
        <v/>
      </c>
      <c r="I7" s="27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x14ac:dyDescent="0.4">
      <c r="A8" s="24" t="str">
        <f>IF(微程序地址入口表!A9&lt;&gt;"",IF(微程序地址入口表!A9=1,微程序地址入口表!A$2&amp;"&amp;",IF(微程序地址入口表!A9=0,"~"&amp;微程序地址入口表!A$2&amp;"&amp;","")),"")</f>
        <v>R_Type&amp;</v>
      </c>
      <c r="B8" s="23" t="str">
        <f>IF(微程序地址入口表!B9&lt;&gt;"",IF(微程序地址入口表!B9=1,微程序地址入口表!B$2&amp;"&amp;",IF(微程序地址入口表!B9=0,"~"&amp;微程序地址入口表!B$2&amp;"&amp;","")),"")</f>
        <v/>
      </c>
      <c r="C8" s="23" t="str">
        <f>IF(微程序地址入口表!C9&lt;&gt;"",IF(微程序地址入口表!C9=1,微程序地址入口表!C$2&amp;"&amp;",IF(微程序地址入口表!C9=0,"~"&amp;微程序地址入口表!C$2&amp;"&amp;","")),"")</f>
        <v/>
      </c>
      <c r="D8" s="23" t="str">
        <f>IF(微程序地址入口表!D9&lt;&gt;"",IF(微程序地址入口表!D9=1,微程序地址入口表!D$2&amp;"&amp;",IF(微程序地址入口表!D9=0,"~"&amp;微程序地址入口表!D$2&amp;"&amp;","")),"")</f>
        <v/>
      </c>
      <c r="E8" s="23" t="str">
        <f>IF(微程序地址入口表!E9&lt;&gt;"",IF(微程序地址入口表!E9=1,微程序地址入口表!E$2&amp;"&amp;",IF(微程序地址入口表!E9=0,"~"&amp;微程序地址入口表!E$2&amp;"&amp;","")),"")</f>
        <v/>
      </c>
      <c r="F8" s="23" t="str">
        <f>IF(微程序地址入口表!F9&lt;&gt;"",IF(微程序地址入口表!F9=1,微程序地址入口表!F$2&amp;"&amp;",IF(微程序地址入口表!F9=0,"~"&amp;微程序地址入口表!F$2&amp;"&amp;","")),"")</f>
        <v/>
      </c>
      <c r="G8" s="23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8" t="str">
        <f>IF(微程序地址入口表!H9&lt;&gt;"",IF(微程序地址入口表!H9=1,微程序地址入口表!H$2&amp;"&amp;",IF(微程序地址入口表!H9=0,"~"&amp;微程序地址入口表!H$2&amp;"&amp;","")),"")</f>
        <v/>
      </c>
      <c r="I8" s="27" t="str">
        <f t="shared" si="0"/>
        <v>R_Type&amp;SYSCALL</v>
      </c>
      <c r="J8" s="2" t="str">
        <f>IF(微程序地址入口表!J9=1,$I8&amp;"+","")</f>
        <v>R_Type&amp;SYSCALL+</v>
      </c>
      <c r="K8" s="2" t="str">
        <f>IF(微程序地址入口表!K9=1,$I8&amp;"+","")</f>
        <v>R_Type&amp;SYSCALL+</v>
      </c>
      <c r="L8" s="2" t="str">
        <f>IF(微程序地址入口表!L9=1,$I8&amp;"+","")</f>
        <v/>
      </c>
      <c r="M8" s="2" t="str">
        <f>IF(微程序地址入口表!M9=1,$I8&amp;"+","")</f>
        <v>R_Type&amp;SYSCALL+</v>
      </c>
    </row>
    <row r="9" spans="1:13" x14ac:dyDescent="0.4">
      <c r="A9" s="24" t="str">
        <f>IF(微程序地址入口表!A10&lt;&gt;"",IF(微程序地址入口表!A10=1,微程序地址入口表!A$2&amp;"&amp;",IF(微程序地址入口表!A10=0,"~"&amp;微程序地址入口表!A$2&amp;"&amp;","")),"")</f>
        <v/>
      </c>
      <c r="B9" s="23" t="str">
        <f>IF(微程序地址入口表!B10&lt;&gt;"",IF(微程序地址入口表!B10=1,微程序地址入口表!B$2&amp;"&amp;",IF(微程序地址入口表!B10=0,"~"&amp;微程序地址入口表!B$2&amp;"&amp;","")),"")</f>
        <v/>
      </c>
      <c r="C9" s="23" t="str">
        <f>IF(微程序地址入口表!C10&lt;&gt;"",IF(微程序地址入口表!C10=1,微程序地址入口表!C$2&amp;"&amp;",IF(微程序地址入口表!C10=0,"~"&amp;微程序地址入口表!C$2&amp;"&amp;","")),"")</f>
        <v/>
      </c>
      <c r="D9" s="23" t="str">
        <f>IF(微程序地址入口表!D10&lt;&gt;"",IF(微程序地址入口表!D10=1,微程序地址入口表!D$2&amp;"&amp;",IF(微程序地址入口表!D10=0,"~"&amp;微程序地址入口表!D$2&amp;"&amp;","")),"")</f>
        <v/>
      </c>
      <c r="E9" s="23" t="str">
        <f>IF(微程序地址入口表!E10&lt;&gt;"",IF(微程序地址入口表!E10=1,微程序地址入口表!E$2&amp;"&amp;",IF(微程序地址入口表!E10=0,"~"&amp;微程序地址入口表!E$2&amp;"&amp;","")),"")</f>
        <v/>
      </c>
      <c r="F9" s="23" t="str">
        <f>IF(微程序地址入口表!F10&lt;&gt;"",IF(微程序地址入口表!F10=1,微程序地址入口表!F$2&amp;"&amp;",IF(微程序地址入口表!F10=0,"~"&amp;微程序地址入口表!F$2&amp;"&amp;","")),"")</f>
        <v/>
      </c>
      <c r="G9" s="23" t="str">
        <f>IF(微程序地址入口表!G10&lt;&gt;"",IF(微程序地址入口表!G10=1,微程序地址入口表!G$2&amp;"&amp;",IF(微程序地址入口表!G10=0,"~"&amp;微程序地址入口表!G$2&amp;"&amp;","")),"")</f>
        <v/>
      </c>
      <c r="H9" s="28" t="str">
        <f>IF(微程序地址入口表!H10&lt;&gt;"",IF(微程序地址入口表!H10=1,微程序地址入口表!H$2&amp;"&amp;",IF(微程序地址入口表!H10=0,"~"&amp;微程序地址入口表!H$2&amp;"&amp;","")),"")</f>
        <v/>
      </c>
      <c r="I9" s="27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x14ac:dyDescent="0.4">
      <c r="A10" s="24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3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3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3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3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3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3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8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7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x14ac:dyDescent="0.4">
      <c r="A11" s="24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3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3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3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3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3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3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8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7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4.25" thickBot="1" x14ac:dyDescent="0.45">
      <c r="A12" s="24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3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3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3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3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3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3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8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7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4.25" hidden="1" thickBot="1" x14ac:dyDescent="0.45">
      <c r="A13" s="24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3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3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3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3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3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3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8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7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4.25" hidden="1" thickBot="1" x14ac:dyDescent="0.45">
      <c r="A14" s="24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3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3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3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3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3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3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8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7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idden="1" x14ac:dyDescent="0.4">
      <c r="A15" s="24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3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3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3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3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3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3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8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7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idden="1" x14ac:dyDescent="0.4">
      <c r="A16" s="24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3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3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3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3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3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3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8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7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idden="1" x14ac:dyDescent="0.4">
      <c r="A17" s="24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3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3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3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3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3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3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8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7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idden="1" x14ac:dyDescent="0.4">
      <c r="A18" s="24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3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3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3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3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3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3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8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7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idden="1" x14ac:dyDescent="0.4">
      <c r="A19" s="24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3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3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3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3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3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3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8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7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4.25" hidden="1" thickBot="1" x14ac:dyDescent="0.45">
      <c r="A20" s="24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3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3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3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3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3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3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8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7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idden="1" x14ac:dyDescent="0.4">
      <c r="A21" s="24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3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3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3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3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3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3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8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7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idden="1" x14ac:dyDescent="0.4">
      <c r="A22" s="24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3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3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3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3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3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3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8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7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idden="1" x14ac:dyDescent="0.4">
      <c r="A23" s="24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3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3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3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3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3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3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8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7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idden="1" x14ac:dyDescent="0.4">
      <c r="A24" s="24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3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3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3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3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3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3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8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7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idden="1" x14ac:dyDescent="0.4">
      <c r="A25" s="24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3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3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3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3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3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3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8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7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idden="1" x14ac:dyDescent="0.4">
      <c r="A26" s="24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3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3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3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3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3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3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8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7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idden="1" x14ac:dyDescent="0.4">
      <c r="A27" s="24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3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3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3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3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3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3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8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7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idden="1" x14ac:dyDescent="0.4">
      <c r="A28" s="24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3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3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3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3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3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3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8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7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idden="1" x14ac:dyDescent="0.4">
      <c r="A29" s="24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3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3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3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3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3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3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8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7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4.25" hidden="1" thickBot="1" x14ac:dyDescent="0.45">
      <c r="A30" s="24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3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3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3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3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3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3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8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7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149999999999999" thickBot="1" x14ac:dyDescent="0.45">
      <c r="A31" s="53"/>
      <c r="B31" s="53"/>
      <c r="C31" s="53"/>
      <c r="D31" s="53"/>
      <c r="E31" s="53"/>
      <c r="F31" s="53"/>
      <c r="G31" s="53"/>
      <c r="H31" s="53"/>
      <c r="I31" s="54"/>
      <c r="J31" s="44" t="str">
        <f>IF(LEN(J32)&gt;1,LEFT(J32,LEN(J32)-1),"")</f>
        <v>ADDI+BEQ+BNE+R_Type&amp;SYSCALL</v>
      </c>
      <c r="K31" s="44" t="str">
        <f>IF(LEN(K32)&gt;1,LEFT(K32,LEN(K32)-1),"")</f>
        <v>R_Type&amp;~SYSCALL+SW+R_Type&amp;SYSCALL</v>
      </c>
      <c r="L31" s="44" t="str">
        <f>IF(LEN(L32)&gt;1,LEFT(L32,LEN(L32)-1),"")</f>
        <v>R_Type&amp;~SYSCALL+ADDI+LW+BNE</v>
      </c>
      <c r="M31" s="45" t="str">
        <f>IF(LEN(M32)&gt;1,LEFT(M32,LEN(M32)-1),"")</f>
        <v>R_Type&amp;~SYSCALL+ADDI+SW+BEQ+R_Type&amp;SYSCALL</v>
      </c>
    </row>
    <row r="32" spans="1:13" ht="17.25" hidden="1" customHeight="1" x14ac:dyDescent="0.4">
      <c r="A32" s="25"/>
      <c r="B32" s="25"/>
      <c r="C32" s="25"/>
      <c r="D32" s="25"/>
      <c r="E32" s="25"/>
      <c r="F32" s="25"/>
      <c r="G32" s="25"/>
      <c r="H32" s="25"/>
      <c r="I32" s="29"/>
      <c r="J32" s="4" t="str">
        <f>CONCATENATE(J2,J3,J4,J5,J6,J7,J8,J9,J10,J11,J12,J13,J14,J15,J16,J17,J18,J19,J20,J21,J22,J23,J24,J25,J26,J27,J28,J29,J30)</f>
        <v>ADDI+BEQ+BNE+R_Type&amp;SYSCALL+</v>
      </c>
      <c r="K32" s="4" t="str">
        <f t="shared" ref="K32:M32" si="1">CONCATENATE(K2,K3,K4,K5,K6,K7,K8,K9,K10,K11,K12,K13,K14,K15,K16,K17,K18,K19,K20,K21,K22,K23,K24,K25,K26,K27,K28,K29,K30)</f>
        <v>R_Type&amp;~SYSCALL+SW+R_Type&amp;SYSCALL+</v>
      </c>
      <c r="L32" s="4" t="str">
        <f t="shared" ref="L32" si="2">CONCATENATE(L2,L3,L4,L5,L6,L7,L8,L9,L10,L11,L12,L13,L14,L15,L16,L17,L18,L19,L20,L21,L22,L23,L24,L25,L26,L27,L28,L29,L30)</f>
        <v>R_Type&amp;~SYSCALL+ADDI+LW+BNE+</v>
      </c>
      <c r="M32" s="4" t="str">
        <f t="shared" si="1"/>
        <v>R_Type&amp;~SYSCALL+ADDI+SW+BEQ+R_Type&amp;SYSCALL+</v>
      </c>
    </row>
    <row r="35" spans="1:11" ht="15.75" x14ac:dyDescent="0.4">
      <c r="A35" s="5"/>
      <c r="B35" s="5"/>
      <c r="I35" s="30"/>
    </row>
    <row r="36" spans="1:11" ht="15.75" x14ac:dyDescent="0.4">
      <c r="K36" s="5" t="s">
        <v>2</v>
      </c>
    </row>
    <row r="38" spans="1:11" ht="15.75" x14ac:dyDescent="0.4">
      <c r="C38" s="55" t="s">
        <v>17</v>
      </c>
      <c r="D38" s="56"/>
      <c r="E38" s="56"/>
      <c r="F38" s="56"/>
      <c r="G38" s="56"/>
      <c r="H38" s="56"/>
      <c r="I38" s="56"/>
      <c r="J38" s="56"/>
      <c r="K38" s="56"/>
    </row>
  </sheetData>
  <sheetProtection sheet="1" objects="1" scenarios="1"/>
  <mergeCells count="2">
    <mergeCell ref="A31:I31"/>
    <mergeCell ref="C38:K38"/>
  </mergeCells>
  <phoneticPr fontId="12" type="noConversion"/>
  <conditionalFormatting sqref="J2:M30">
    <cfRule type="containsText" dxfId="1" priority="30" operator="containsText" text="1">
      <formula>NOT(ISERROR(SEARCH("1",J2)))</formula>
    </cfRule>
  </conditionalFormatting>
  <conditionalFormatting sqref="J31:M31">
    <cfRule type="containsBlanks" dxfId="0" priority="31">
      <formula>LEN(TRIM(J31))=0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L32:L1048576 J32:K37 J39:K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李泓禧</cp:lastModifiedBy>
  <cp:lastPrinted>2019-03-05T06:30:00Z</cp:lastPrinted>
  <dcterms:created xsi:type="dcterms:W3CDTF">2018-06-11T03:29:00Z</dcterms:created>
  <dcterms:modified xsi:type="dcterms:W3CDTF">2023-06-21T17:26:42Z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