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ata\usman\nftmlm\"/>
    </mc:Choice>
  </mc:AlternateContent>
  <xr:revisionPtr revIDLastSave="0" documentId="13_ncr:1_{83E1794E-7423-4CC7-8AC0-14FE611DF3A8}" xr6:coauthVersionLast="47" xr6:coauthVersionMax="47" xr10:uidLastSave="{00000000-0000-0000-0000-000000000000}"/>
  <bookViews>
    <workbookView xWindow="-108" yWindow="-108" windowWidth="23256" windowHeight="12456" xr2:uid="{2C42B611-AC17-4CAE-9E77-A818437D3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F32" i="1"/>
  <c r="C33" i="1"/>
  <c r="C37" i="1" s="1"/>
  <c r="C17" i="1"/>
  <c r="J13" i="1"/>
  <c r="C34" i="1" l="1"/>
  <c r="C36" i="1"/>
  <c r="C42" i="1" l="1"/>
  <c r="C41" i="1"/>
  <c r="C40" i="1"/>
  <c r="C39" i="1"/>
  <c r="C38" i="1"/>
  <c r="J14" i="1" l="1"/>
  <c r="C4" i="1"/>
  <c r="C8" i="1" s="1"/>
  <c r="C3" i="1"/>
  <c r="C5" i="1" s="1"/>
  <c r="C11" i="1" l="1"/>
  <c r="F17" i="1"/>
  <c r="C13" i="1"/>
  <c r="C12" i="1"/>
  <c r="C10" i="1"/>
  <c r="C9" i="1"/>
  <c r="C7" i="1"/>
  <c r="C18" i="1" l="1"/>
  <c r="C22" i="1" s="1"/>
  <c r="C21" i="1" l="1"/>
  <c r="C19" i="1"/>
  <c r="C27" i="1" l="1"/>
  <c r="C26" i="1"/>
  <c r="C25" i="1"/>
  <c r="C24" i="1"/>
  <c r="C23" i="1"/>
</calcChain>
</file>

<file path=xl/sharedStrings.xml><?xml version="1.0" encoding="utf-8"?>
<sst xmlns="http://schemas.openxmlformats.org/spreadsheetml/2006/main" count="36" uniqueCount="12">
  <si>
    <t>amount</t>
  </si>
  <si>
    <t>price</t>
  </si>
  <si>
    <t>premium</t>
  </si>
  <si>
    <t>toOld</t>
  </si>
  <si>
    <t>forDis</t>
  </si>
  <si>
    <t>Contract</t>
  </si>
  <si>
    <t>oldOwner</t>
  </si>
  <si>
    <t>trader</t>
  </si>
  <si>
    <t>admin</t>
  </si>
  <si>
    <t>NFTQue</t>
  </si>
  <si>
    <t>maintenance</t>
  </si>
  <si>
    <t>Ttbonus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</si>
</sst>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304800</xdr:colOff>
          <xdr:row>15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AC35ED0-CB73-01BE-FBBA-1F20D9510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75B-ADA7-4A74-9828-7AD1E93CA86C}">
  <sheetPr codeName="Sheet1"/>
  <dimension ref="B2:J42"/>
  <sheetViews>
    <sheetView tabSelected="1" topLeftCell="A22" workbookViewId="0">
      <selection activeCell="C32" sqref="C32"/>
    </sheetView>
  </sheetViews>
  <sheetFormatPr defaultRowHeight="14.4" x14ac:dyDescent="0.3"/>
  <sheetData>
    <row r="2" spans="2:10" x14ac:dyDescent="0.3">
      <c r="E2" t="s">
        <v>1</v>
      </c>
      <c r="F2" t="s">
        <v>2</v>
      </c>
    </row>
    <row r="3" spans="2:10" x14ac:dyDescent="0.3">
      <c r="B3" t="s">
        <v>0</v>
      </c>
      <c r="C3">
        <f>+(E3+F3)*(70*1)/1000</f>
        <v>3.5</v>
      </c>
      <c r="E3">
        <v>50</v>
      </c>
      <c r="F3">
        <v>0</v>
      </c>
    </row>
    <row r="4" spans="2:10" x14ac:dyDescent="0.3">
      <c r="B4" t="s">
        <v>3</v>
      </c>
      <c r="C4">
        <f>+F3</f>
        <v>0</v>
      </c>
    </row>
    <row r="5" spans="2:10" x14ac:dyDescent="0.3">
      <c r="B5" t="s">
        <v>4</v>
      </c>
      <c r="C5">
        <f>+C3-C4</f>
        <v>3.5</v>
      </c>
    </row>
    <row r="7" spans="2:10" x14ac:dyDescent="0.3">
      <c r="B7" t="s">
        <v>5</v>
      </c>
      <c r="C7">
        <f>+C3</f>
        <v>3.5</v>
      </c>
    </row>
    <row r="8" spans="2:10" x14ac:dyDescent="0.3">
      <c r="B8" t="s">
        <v>6</v>
      </c>
      <c r="C8">
        <f>+C4</f>
        <v>0</v>
      </c>
    </row>
    <row r="9" spans="2:10" x14ac:dyDescent="0.3">
      <c r="B9" t="s">
        <v>7</v>
      </c>
      <c r="C9">
        <f>-+C5/7*2</f>
        <v>-1</v>
      </c>
    </row>
    <row r="10" spans="2:10" x14ac:dyDescent="0.3">
      <c r="B10" t="s">
        <v>8</v>
      </c>
      <c r="C10">
        <f>-+C5/7*1</f>
        <v>-0.5</v>
      </c>
    </row>
    <row r="11" spans="2:10" x14ac:dyDescent="0.3">
      <c r="B11" t="s">
        <v>9</v>
      </c>
      <c r="C11">
        <f>-+C5/70*15</f>
        <v>-0.75</v>
      </c>
    </row>
    <row r="12" spans="2:10" x14ac:dyDescent="0.3">
      <c r="B12" t="s">
        <v>10</v>
      </c>
      <c r="C12">
        <f>-C5/70*10</f>
        <v>-0.5</v>
      </c>
    </row>
    <row r="13" spans="2:10" x14ac:dyDescent="0.3">
      <c r="B13" t="s">
        <v>11</v>
      </c>
      <c r="C13">
        <f>-C5/70*15</f>
        <v>-0.75</v>
      </c>
      <c r="I13" s="1">
        <v>7.49E+18</v>
      </c>
      <c r="J13">
        <f>+I13/1000000000000000000</f>
        <v>7.49</v>
      </c>
    </row>
    <row r="14" spans="2:10" x14ac:dyDescent="0.3">
      <c r="J14">
        <f>+J13-3.5</f>
        <v>3.99</v>
      </c>
    </row>
    <row r="16" spans="2:10" x14ac:dyDescent="0.3">
      <c r="E16" t="s">
        <v>1</v>
      </c>
      <c r="F16" t="s">
        <v>2</v>
      </c>
    </row>
    <row r="17" spans="2:6" x14ac:dyDescent="0.3">
      <c r="B17" t="s">
        <v>0</v>
      </c>
      <c r="C17">
        <f>+(E17+F17)*(70*2)/1000</f>
        <v>7.49</v>
      </c>
      <c r="E17">
        <v>50</v>
      </c>
      <c r="F17">
        <f>+C5</f>
        <v>3.5</v>
      </c>
    </row>
    <row r="18" spans="2:6" x14ac:dyDescent="0.3">
      <c r="B18" t="s">
        <v>3</v>
      </c>
      <c r="C18">
        <f>+F17</f>
        <v>3.5</v>
      </c>
    </row>
    <row r="19" spans="2:6" x14ac:dyDescent="0.3">
      <c r="B19" t="s">
        <v>4</v>
      </c>
      <c r="C19">
        <f>+C17-C18</f>
        <v>3.99</v>
      </c>
    </row>
    <row r="21" spans="2:6" x14ac:dyDescent="0.3">
      <c r="B21" t="s">
        <v>5</v>
      </c>
      <c r="C21">
        <f>+C17</f>
        <v>7.49</v>
      </c>
    </row>
    <row r="22" spans="2:6" x14ac:dyDescent="0.3">
      <c r="B22" t="s">
        <v>6</v>
      </c>
      <c r="C22">
        <f>-C18</f>
        <v>-3.5</v>
      </c>
    </row>
    <row r="23" spans="2:6" x14ac:dyDescent="0.3">
      <c r="B23" t="s">
        <v>7</v>
      </c>
      <c r="C23">
        <f>-+C19/7*2</f>
        <v>-1.1400000000000001</v>
      </c>
    </row>
    <row r="24" spans="2:6" x14ac:dyDescent="0.3">
      <c r="B24" t="s">
        <v>8</v>
      </c>
      <c r="C24">
        <f>-+C19/7*1</f>
        <v>-0.57000000000000006</v>
      </c>
    </row>
    <row r="25" spans="2:6" x14ac:dyDescent="0.3">
      <c r="B25" t="s">
        <v>9</v>
      </c>
      <c r="C25">
        <f>-+C19/70*15</f>
        <v>-0.85499999999999998</v>
      </c>
    </row>
    <row r="26" spans="2:6" x14ac:dyDescent="0.3">
      <c r="B26" t="s">
        <v>10</v>
      </c>
      <c r="C26">
        <f>-C19/70*10</f>
        <v>-0.57000000000000006</v>
      </c>
    </row>
    <row r="27" spans="2:6" x14ac:dyDescent="0.3">
      <c r="B27" t="s">
        <v>11</v>
      </c>
      <c r="C27">
        <f>-C19/70*15</f>
        <v>-0.85499999999999998</v>
      </c>
    </row>
    <row r="31" spans="2:6" x14ac:dyDescent="0.3">
      <c r="E31" t="s">
        <v>1</v>
      </c>
      <c r="F31" t="s">
        <v>2</v>
      </c>
    </row>
    <row r="32" spans="2:6" x14ac:dyDescent="0.3">
      <c r="B32" t="s">
        <v>0</v>
      </c>
      <c r="C32">
        <f>+(E32+F32)*(70*3)/1000</f>
        <v>12.072899999999999</v>
      </c>
      <c r="E32">
        <v>50</v>
      </c>
      <c r="F32">
        <f>+C17</f>
        <v>7.49</v>
      </c>
    </row>
    <row r="33" spans="2:3" x14ac:dyDescent="0.3">
      <c r="B33" t="s">
        <v>3</v>
      </c>
      <c r="C33">
        <f>+F32</f>
        <v>7.49</v>
      </c>
    </row>
    <row r="34" spans="2:3" x14ac:dyDescent="0.3">
      <c r="B34" t="s">
        <v>4</v>
      </c>
      <c r="C34">
        <f>+C32-C33</f>
        <v>4.5828999999999986</v>
      </c>
    </row>
    <row r="36" spans="2:3" x14ac:dyDescent="0.3">
      <c r="B36" t="s">
        <v>5</v>
      </c>
      <c r="C36">
        <f>+C32</f>
        <v>12.072899999999999</v>
      </c>
    </row>
    <row r="37" spans="2:3" x14ac:dyDescent="0.3">
      <c r="B37" t="s">
        <v>6</v>
      </c>
      <c r="C37">
        <f>-C33</f>
        <v>-7.49</v>
      </c>
    </row>
    <row r="38" spans="2:3" x14ac:dyDescent="0.3">
      <c r="B38" t="s">
        <v>7</v>
      </c>
      <c r="C38">
        <f>-+C34/7*2</f>
        <v>-1.3093999999999997</v>
      </c>
    </row>
    <row r="39" spans="2:3" x14ac:dyDescent="0.3">
      <c r="B39" t="s">
        <v>8</v>
      </c>
      <c r="C39">
        <f>-+C34/7*1</f>
        <v>-0.65469999999999984</v>
      </c>
    </row>
    <row r="40" spans="2:3" x14ac:dyDescent="0.3">
      <c r="B40" t="s">
        <v>9</v>
      </c>
      <c r="C40">
        <f>-+C34/70*15</f>
        <v>-0.98204999999999976</v>
      </c>
    </row>
    <row r="41" spans="2:3" x14ac:dyDescent="0.3">
      <c r="B41" t="s">
        <v>10</v>
      </c>
      <c r="C41">
        <f>-C34/70*10</f>
        <v>-0.65469999999999984</v>
      </c>
    </row>
    <row r="42" spans="2:3" x14ac:dyDescent="0.3">
      <c r="B42" t="s">
        <v>11</v>
      </c>
      <c r="C42">
        <f>-C34/70*15</f>
        <v>-0.98204999999999976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304800</xdr:colOff>
                <xdr:row>15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Mahmood</dc:creator>
  <cp:lastModifiedBy>Waqas Mahmood</cp:lastModifiedBy>
  <dcterms:created xsi:type="dcterms:W3CDTF">2025-09-28T16:35:05Z</dcterms:created>
  <dcterms:modified xsi:type="dcterms:W3CDTF">2025-09-28T19:17:15Z</dcterms:modified>
</cp:coreProperties>
</file>