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imao/Documents/projects/aramco/archie-backend-server/src/ccs_converter_playground/"/>
    </mc:Choice>
  </mc:AlternateContent>
  <xr:revisionPtr revIDLastSave="0" documentId="13_ncr:1_{2A6E539C-8624-4A4F-B8C2-F0E419175F85}" xr6:coauthVersionLast="47" xr6:coauthVersionMax="47" xr10:uidLastSave="{00000000-0000-0000-0000-000000000000}"/>
  <bookViews>
    <workbookView xWindow="23900" yWindow="-37300" windowWidth="48340" windowHeight="25320" activeTab="4" xr2:uid="{5A9D76D3-DF35-8542-B274-39CB6C3398A8}"/>
  </bookViews>
  <sheets>
    <sheet name="Read Me" sheetId="3" r:id="rId1"/>
    <sheet name="Ref A-P50" sheetId="1" r:id="rId2"/>
    <sheet name="Ref B-P50" sheetId="2" r:id="rId3"/>
    <sheet name="Ref B-P10" sheetId="5" r:id="rId4"/>
    <sheet name="Ref B-P90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6" l="1"/>
  <c r="N3" i="6"/>
  <c r="N2" i="6"/>
  <c r="N4" i="5"/>
  <c r="N3" i="5"/>
  <c r="N2" i="5"/>
  <c r="N3" i="2"/>
  <c r="N4" i="2"/>
  <c r="N2" i="2"/>
  <c r="S3" i="1"/>
  <c r="S4" i="1"/>
  <c r="S2" i="1"/>
</calcChain>
</file>

<file path=xl/sharedStrings.xml><?xml version="1.0" encoding="utf-8"?>
<sst xmlns="http://schemas.openxmlformats.org/spreadsheetml/2006/main" count="167" uniqueCount="54">
  <si>
    <t>sal_aq_name</t>
  </si>
  <si>
    <t>country_name</t>
  </si>
  <si>
    <t>carbon_storage_type</t>
  </si>
  <si>
    <t>Longitude</t>
  </si>
  <si>
    <t>Latitude</t>
  </si>
  <si>
    <t>co2_density__kgm3</t>
  </si>
  <si>
    <t>co2_phase_condition</t>
  </si>
  <si>
    <t>saline_aquifer_storage_effic</t>
  </si>
  <si>
    <t>sal_aq_formation_dname</t>
  </si>
  <si>
    <t>sal_aq_age_from_dname</t>
  </si>
  <si>
    <t>sal_aq_lithology_l3</t>
  </si>
  <si>
    <t>sal_aq_porosity__prc</t>
  </si>
  <si>
    <t>sal_aq_areal_closure__km2</t>
  </si>
  <si>
    <t>sal_aq_pressure__psi</t>
  </si>
  <si>
    <t>sal_aq_temperature__dgc</t>
  </si>
  <si>
    <t>basin_name</t>
  </si>
  <si>
    <t>Saudi Arabia</t>
  </si>
  <si>
    <t>Saline aquifer</t>
  </si>
  <si>
    <t>Supercritical</t>
  </si>
  <si>
    <t>Tayran Group - Al Wajh Formation</t>
  </si>
  <si>
    <t>Cenozoic - Tertiary - Neogene - Miocene</t>
  </si>
  <si>
    <t>Siliciclastic</t>
  </si>
  <si>
    <t>Red Sea</t>
  </si>
  <si>
    <t>Maqna Group + Burqan Formation</t>
  </si>
  <si>
    <t>Anhydrite;Dolomite;Limestone;Sandstone;Shale</t>
  </si>
  <si>
    <t>A</t>
  </si>
  <si>
    <t>WM</t>
  </si>
  <si>
    <t>B</t>
  </si>
  <si>
    <t>Kaust</t>
  </si>
  <si>
    <t>﻿Ye, J., Afifi, A., Rowaihy, F., Baby, G., De Santiago, A., Tasianas, A., Hamieh, A., Khodayeva, A., Al-Juaied, M., Meckel, T. A., &amp; Hoteit, H. (2023). Evaluation of geological CO2 storage potential in Saudi Arabian sedimentary basins. Earth-Science Reviews, 244(August), 104539. https://doi.org/10.1016/j.earscirev.2023.104539</t>
  </si>
  <si>
    <t>Source</t>
  </si>
  <si>
    <t>Formation</t>
  </si>
  <si>
    <t>Al Wajh</t>
  </si>
  <si>
    <t>sal_aq_pressure__MPA</t>
  </si>
  <si>
    <t>Clastics Fluvial</t>
  </si>
  <si>
    <t>Red Sea Yanbu Area</t>
  </si>
  <si>
    <t>Pressure (Mpa)</t>
  </si>
  <si>
    <t>Red Sea Ummluj</t>
  </si>
  <si>
    <t>storage_capacity__mt</t>
  </si>
  <si>
    <t>Red Sea Ummluj Area</t>
  </si>
  <si>
    <t>Red Sea Jeddah</t>
  </si>
  <si>
    <t>AL Wajh, Prerift</t>
  </si>
  <si>
    <t>C</t>
  </si>
  <si>
    <t>https://portal.rystadenergy.com/dashboards/detail/468/0?qid=52d3dee3ae9bcc22a6b1fc5c77dfa1c7&amp;oid=das_468</t>
  </si>
  <si>
    <t>Rystad Energy</t>
  </si>
  <si>
    <t>D</t>
  </si>
  <si>
    <t>OGCI</t>
  </si>
  <si>
    <t>Ref</t>
  </si>
  <si>
    <t>E</t>
  </si>
  <si>
    <t xml:space="preserve">Baker Hughes </t>
  </si>
  <si>
    <t>F</t>
  </si>
  <si>
    <t>Technip</t>
  </si>
  <si>
    <t>Al Wajh - Jeddah</t>
  </si>
  <si>
    <t>Al Wajh - Yanbu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</si>
</sst>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rtal.rystadenergy.com/dashboards/detail/468/0?qid=52d3dee3ae9bcc22a6b1fc5c77dfa1c7&amp;oid=das_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EDA7-1838-2B43-BC1B-19307CB495E4}">
  <dimension ref="A1:C7"/>
  <sheetViews>
    <sheetView zoomScale="179" workbookViewId="0">
      <selection activeCell="C20" sqref="C20"/>
    </sheetView>
  </sheetViews>
  <sheetFormatPr baseColWidth="10" defaultRowHeight="16" x14ac:dyDescent="0.2"/>
  <cols>
    <col min="2" max="2" width="12.5" bestFit="1" customWidth="1"/>
    <col min="3" max="3" width="255.83203125" bestFit="1" customWidth="1"/>
  </cols>
  <sheetData>
    <row r="1" spans="1:3" x14ac:dyDescent="0.2">
      <c r="B1" t="s">
        <v>47</v>
      </c>
      <c r="C1" t="s">
        <v>30</v>
      </c>
    </row>
    <row r="2" spans="1:3" x14ac:dyDescent="0.2">
      <c r="A2" t="s">
        <v>25</v>
      </c>
      <c r="B2" t="s">
        <v>26</v>
      </c>
    </row>
    <row r="3" spans="1:3" x14ac:dyDescent="0.2">
      <c r="A3" t="s">
        <v>27</v>
      </c>
      <c r="B3" t="s">
        <v>28</v>
      </c>
      <c r="C3" t="s">
        <v>29</v>
      </c>
    </row>
    <row r="4" spans="1:3" x14ac:dyDescent="0.2">
      <c r="A4" t="s">
        <v>42</v>
      </c>
      <c r="B4" t="s">
        <v>44</v>
      </c>
      <c r="C4" s="5" t="s">
        <v>43</v>
      </c>
    </row>
    <row r="5" spans="1:3" x14ac:dyDescent="0.2">
      <c r="A5" t="s">
        <v>45</v>
      </c>
      <c r="B5" t="s">
        <v>46</v>
      </c>
    </row>
    <row r="6" spans="1:3" x14ac:dyDescent="0.2">
      <c r="A6" t="s">
        <v>48</v>
      </c>
      <c r="B6" t="s">
        <v>49</v>
      </c>
    </row>
    <row r="7" spans="1:3" x14ac:dyDescent="0.2">
      <c r="A7" t="s">
        <v>50</v>
      </c>
      <c r="B7" t="s">
        <v>51</v>
      </c>
    </row>
  </sheetData>
  <hyperlinks>
    <hyperlink ref="C4" r:id="rId1" xr:uid="{C97BEB0B-0560-8B40-841A-378E00F170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0D90-2E31-604C-AA1B-D38B0AD9E3E2}">
  <dimension ref="A1:S4"/>
  <sheetViews>
    <sheetView workbookViewId="0">
      <selection activeCell="B2" sqref="B2:B4"/>
    </sheetView>
  </sheetViews>
  <sheetFormatPr baseColWidth="10" defaultRowHeight="16" x14ac:dyDescent="0.2"/>
  <cols>
    <col min="2" max="2" width="41" customWidth="1"/>
    <col min="3" max="3" width="12.6640625" bestFit="1" customWidth="1"/>
    <col min="4" max="4" width="18.1640625" bestFit="1" customWidth="1"/>
    <col min="9" max="9" width="24" bestFit="1" customWidth="1"/>
    <col min="10" max="10" width="19" bestFit="1" customWidth="1"/>
    <col min="11" max="11" width="28.6640625" bestFit="1" customWidth="1"/>
    <col min="12" max="12" width="33.83203125" bestFit="1" customWidth="1"/>
    <col min="13" max="13" width="40.5" bestFit="1" customWidth="1"/>
    <col min="14" max="14" width="18.1640625" bestFit="1" customWidth="1"/>
    <col min="15" max="15" width="23.5" bestFit="1" customWidth="1"/>
    <col min="19" max="19" width="26.83203125" customWidth="1"/>
  </cols>
  <sheetData>
    <row r="1" spans="1:19" x14ac:dyDescent="0.2">
      <c r="A1" s="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s="1" t="s">
        <v>33</v>
      </c>
    </row>
    <row r="2" spans="1:19" x14ac:dyDescent="0.2">
      <c r="A2" t="s">
        <v>32</v>
      </c>
      <c r="B2" s="1" t="s">
        <v>52</v>
      </c>
      <c r="C2" t="s">
        <v>16</v>
      </c>
      <c r="D2" t="s">
        <v>17</v>
      </c>
      <c r="E2">
        <v>38.077976850906502</v>
      </c>
      <c r="F2">
        <v>24.160183540821055</v>
      </c>
      <c r="G2">
        <v>527.83000000000004</v>
      </c>
      <c r="H2" t="s">
        <v>18</v>
      </c>
      <c r="I2">
        <v>0.02</v>
      </c>
      <c r="J2">
        <v>244.23</v>
      </c>
      <c r="K2" t="s">
        <v>19</v>
      </c>
      <c r="L2" t="s">
        <v>20</v>
      </c>
      <c r="M2" t="s">
        <v>21</v>
      </c>
      <c r="N2">
        <v>15</v>
      </c>
      <c r="O2">
        <v>1371</v>
      </c>
      <c r="P2">
        <v>2901</v>
      </c>
      <c r="Q2">
        <v>91</v>
      </c>
      <c r="R2" t="s">
        <v>22</v>
      </c>
      <c r="S2">
        <f>P2*0.006894757</f>
        <v>20.001690056999998</v>
      </c>
    </row>
    <row r="3" spans="1:19" x14ac:dyDescent="0.2">
      <c r="A3" t="s">
        <v>32</v>
      </c>
      <c r="B3" s="1" t="s">
        <v>37</v>
      </c>
      <c r="C3" t="s">
        <v>16</v>
      </c>
      <c r="D3" t="s">
        <v>17</v>
      </c>
      <c r="E3">
        <v>36.983850619980721</v>
      </c>
      <c r="F3">
        <v>25.702723257561523</v>
      </c>
      <c r="G3">
        <v>564.70000000000005</v>
      </c>
      <c r="H3" t="s">
        <v>18</v>
      </c>
      <c r="I3">
        <v>0.02</v>
      </c>
      <c r="J3">
        <v>2007.56</v>
      </c>
      <c r="K3" t="s">
        <v>23</v>
      </c>
      <c r="L3" t="s">
        <v>20</v>
      </c>
      <c r="M3" t="s">
        <v>24</v>
      </c>
      <c r="N3">
        <v>15</v>
      </c>
      <c r="O3">
        <v>2394</v>
      </c>
      <c r="P3">
        <v>3626</v>
      </c>
      <c r="Q3">
        <v>107</v>
      </c>
      <c r="R3" t="s">
        <v>22</v>
      </c>
      <c r="S3">
        <f t="shared" ref="S3:S4" si="0">P3*0.006894757</f>
        <v>25.000388881999999</v>
      </c>
    </row>
    <row r="4" spans="1:19" x14ac:dyDescent="0.2">
      <c r="A4" t="s">
        <v>32</v>
      </c>
      <c r="B4" s="1" t="s">
        <v>53</v>
      </c>
      <c r="C4" t="s">
        <v>16</v>
      </c>
      <c r="D4" t="s">
        <v>17</v>
      </c>
      <c r="E4">
        <v>39.190230084731375</v>
      </c>
      <c r="F4">
        <v>22.30461510436616</v>
      </c>
      <c r="G4">
        <v>557.55999999999995</v>
      </c>
      <c r="H4" t="s">
        <v>18</v>
      </c>
      <c r="I4">
        <v>0.02</v>
      </c>
      <c r="J4">
        <v>3229.42</v>
      </c>
      <c r="K4" t="s">
        <v>19</v>
      </c>
      <c r="L4" t="s">
        <v>20</v>
      </c>
      <c r="M4" t="s">
        <v>21</v>
      </c>
      <c r="N4">
        <v>15</v>
      </c>
      <c r="O4">
        <v>4413</v>
      </c>
      <c r="P4">
        <v>3626</v>
      </c>
      <c r="Q4">
        <v>107</v>
      </c>
      <c r="R4" t="s">
        <v>22</v>
      </c>
      <c r="S4">
        <f t="shared" si="0"/>
        <v>25.000388881999999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65AA-E720-4446-A4CE-8DA244601AF5}">
  <dimension ref="A1:Q4"/>
  <sheetViews>
    <sheetView workbookViewId="0">
      <selection activeCell="B2" sqref="B2:B4"/>
    </sheetView>
  </sheetViews>
  <sheetFormatPr baseColWidth="10" defaultRowHeight="16" x14ac:dyDescent="0.2"/>
  <cols>
    <col min="2" max="2" width="14.1640625" bestFit="1" customWidth="1"/>
    <col min="8" max="8" width="23.5" bestFit="1" customWidth="1"/>
    <col min="9" max="9" width="28.6640625" bestFit="1" customWidth="1"/>
    <col min="10" max="10" width="33.83203125" bestFit="1" customWidth="1"/>
    <col min="11" max="11" width="40.5" bestFit="1" customWidth="1"/>
    <col min="13" max="13" width="23.5" bestFit="1" customWidth="1"/>
    <col min="14" max="14" width="12.1640625" bestFit="1" customWidth="1"/>
    <col min="15" max="15" width="22.1640625" bestFit="1" customWidth="1"/>
    <col min="17" max="17" width="13.33203125" bestFit="1" customWidth="1"/>
  </cols>
  <sheetData>
    <row r="1" spans="1:17" x14ac:dyDescent="0.2">
      <c r="A1" s="3" t="s">
        <v>31</v>
      </c>
      <c r="B1" s="4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t="s">
        <v>38</v>
      </c>
      <c r="I1" s="4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4" t="s">
        <v>36</v>
      </c>
    </row>
    <row r="2" spans="1:17" x14ac:dyDescent="0.2">
      <c r="A2" t="s">
        <v>32</v>
      </c>
      <c r="B2" s="1" t="s">
        <v>52</v>
      </c>
      <c r="C2">
        <v>38.077976850906502</v>
      </c>
      <c r="D2">
        <v>24.160183540821055</v>
      </c>
      <c r="E2">
        <v>531</v>
      </c>
      <c r="F2" t="s">
        <v>18</v>
      </c>
      <c r="G2">
        <v>3.1300000000000001E-2</v>
      </c>
      <c r="H2">
        <v>421.31</v>
      </c>
      <c r="I2" t="s">
        <v>32</v>
      </c>
      <c r="K2" t="s">
        <v>34</v>
      </c>
      <c r="L2">
        <v>15</v>
      </c>
      <c r="M2">
        <v>1500</v>
      </c>
      <c r="N2" s="2">
        <f>Q2*145.0377</f>
        <v>2900.7539999999999</v>
      </c>
      <c r="O2">
        <v>91</v>
      </c>
      <c r="P2" t="s">
        <v>35</v>
      </c>
      <c r="Q2">
        <v>20</v>
      </c>
    </row>
    <row r="3" spans="1:17" x14ac:dyDescent="0.2">
      <c r="A3" t="s">
        <v>32</v>
      </c>
      <c r="B3" s="1" t="s">
        <v>37</v>
      </c>
      <c r="C3">
        <v>36.983850619980721</v>
      </c>
      <c r="D3">
        <v>25.702723257561523</v>
      </c>
      <c r="E3">
        <v>564</v>
      </c>
      <c r="F3" t="s">
        <v>18</v>
      </c>
      <c r="G3">
        <v>3.1300000000000001E-2</v>
      </c>
      <c r="H3">
        <v>2600</v>
      </c>
      <c r="I3" t="s">
        <v>23</v>
      </c>
      <c r="K3" t="s">
        <v>34</v>
      </c>
      <c r="L3">
        <v>15</v>
      </c>
      <c r="M3">
        <v>2150</v>
      </c>
      <c r="N3" s="2">
        <f t="shared" ref="N3:N4" si="0">Q3*145.0377</f>
        <v>3625.9425000000001</v>
      </c>
      <c r="O3">
        <v>107</v>
      </c>
      <c r="P3" t="s">
        <v>39</v>
      </c>
      <c r="Q3">
        <v>25</v>
      </c>
    </row>
    <row r="4" spans="1:17" x14ac:dyDescent="0.2">
      <c r="A4" t="s">
        <v>32</v>
      </c>
      <c r="B4" s="1" t="s">
        <v>53</v>
      </c>
      <c r="C4">
        <v>39.190230084731375</v>
      </c>
      <c r="D4">
        <v>22.30461510436616</v>
      </c>
      <c r="E4">
        <v>564</v>
      </c>
      <c r="F4" t="s">
        <v>18</v>
      </c>
      <c r="G4">
        <v>3.1300000000000001E-2</v>
      </c>
      <c r="H4">
        <v>4500</v>
      </c>
      <c r="I4" t="s">
        <v>41</v>
      </c>
      <c r="K4" t="s">
        <v>34</v>
      </c>
      <c r="L4">
        <v>15</v>
      </c>
      <c r="M4">
        <v>4500</v>
      </c>
      <c r="N4" s="2">
        <f t="shared" si="0"/>
        <v>3625.9425000000001</v>
      </c>
      <c r="O4">
        <v>107</v>
      </c>
      <c r="P4" t="s">
        <v>40</v>
      </c>
      <c r="Q4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99E2-019D-2348-8F57-9BD7BE48EAFE}">
  <dimension ref="A1:Q4"/>
  <sheetViews>
    <sheetView workbookViewId="0">
      <selection activeCell="B2" sqref="B2"/>
    </sheetView>
  </sheetViews>
  <sheetFormatPr baseColWidth="10" defaultRowHeight="16" x14ac:dyDescent="0.2"/>
  <cols>
    <col min="2" max="2" width="14.1640625" bestFit="1" customWidth="1"/>
    <col min="5" max="5" width="16.83203125" bestFit="1" customWidth="1"/>
    <col min="7" max="7" width="24" bestFit="1" customWidth="1"/>
    <col min="8" max="8" width="23.5" bestFit="1" customWidth="1"/>
    <col min="9" max="9" width="28.6640625" bestFit="1" customWidth="1"/>
    <col min="10" max="10" width="33.83203125" bestFit="1" customWidth="1"/>
    <col min="11" max="11" width="40.5" bestFit="1" customWidth="1"/>
    <col min="14" max="14" width="12.1640625" bestFit="1" customWidth="1"/>
    <col min="17" max="17" width="13.33203125" bestFit="1" customWidth="1"/>
  </cols>
  <sheetData>
    <row r="1" spans="1:17" x14ac:dyDescent="0.2">
      <c r="A1" s="3" t="s">
        <v>31</v>
      </c>
      <c r="B1" s="4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t="s">
        <v>38</v>
      </c>
      <c r="I1" s="4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4" t="s">
        <v>36</v>
      </c>
    </row>
    <row r="2" spans="1:17" x14ac:dyDescent="0.2">
      <c r="A2" t="s">
        <v>32</v>
      </c>
      <c r="B2" s="1" t="s">
        <v>52</v>
      </c>
      <c r="C2">
        <v>38.077976850906502</v>
      </c>
      <c r="D2">
        <v>24.160183540821055</v>
      </c>
      <c r="E2">
        <v>483</v>
      </c>
      <c r="F2" t="s">
        <v>18</v>
      </c>
      <c r="G2">
        <v>9.2999999999999992E-3</v>
      </c>
      <c r="H2">
        <v>200</v>
      </c>
      <c r="I2" t="s">
        <v>32</v>
      </c>
      <c r="K2" t="s">
        <v>34</v>
      </c>
      <c r="L2">
        <v>10</v>
      </c>
      <c r="M2">
        <v>1350</v>
      </c>
      <c r="N2" s="2">
        <f>Q2*145.0377</f>
        <v>2755.7163</v>
      </c>
      <c r="O2">
        <v>94</v>
      </c>
      <c r="P2" t="s">
        <v>35</v>
      </c>
      <c r="Q2">
        <v>19</v>
      </c>
    </row>
    <row r="3" spans="1:17" x14ac:dyDescent="0.2">
      <c r="A3" t="s">
        <v>32</v>
      </c>
      <c r="B3" s="1" t="s">
        <v>37</v>
      </c>
      <c r="C3">
        <v>36.983850619980721</v>
      </c>
      <c r="D3">
        <v>25.702723257561523</v>
      </c>
      <c r="E3">
        <v>511</v>
      </c>
      <c r="F3" t="s">
        <v>18</v>
      </c>
      <c r="G3">
        <v>9.2999999999999992E-3</v>
      </c>
      <c r="H3">
        <v>1200</v>
      </c>
      <c r="I3" t="s">
        <v>23</v>
      </c>
      <c r="K3" t="s">
        <v>34</v>
      </c>
      <c r="L3">
        <v>10</v>
      </c>
      <c r="M3">
        <v>1935</v>
      </c>
      <c r="N3" s="2">
        <f t="shared" ref="N3:N4" si="0">Q3*145.0377</f>
        <v>2610.6786000000002</v>
      </c>
      <c r="O3">
        <v>83</v>
      </c>
      <c r="P3" t="s">
        <v>39</v>
      </c>
      <c r="Q3">
        <v>18</v>
      </c>
    </row>
    <row r="4" spans="1:17" x14ac:dyDescent="0.2">
      <c r="A4" t="s">
        <v>32</v>
      </c>
      <c r="B4" s="1" t="s">
        <v>53</v>
      </c>
      <c r="C4">
        <v>39.190230084731375</v>
      </c>
      <c r="D4">
        <v>22.30461510436616</v>
      </c>
      <c r="E4">
        <v>511</v>
      </c>
      <c r="F4" t="s">
        <v>18</v>
      </c>
      <c r="G4">
        <v>9.2999999999999992E-3</v>
      </c>
      <c r="H4">
        <v>2000</v>
      </c>
      <c r="I4" t="s">
        <v>41</v>
      </c>
      <c r="K4" t="s">
        <v>34</v>
      </c>
      <c r="L4">
        <v>10</v>
      </c>
      <c r="M4">
        <v>4050</v>
      </c>
      <c r="N4" s="2">
        <f t="shared" si="0"/>
        <v>2610.6786000000002</v>
      </c>
      <c r="O4">
        <v>107</v>
      </c>
      <c r="P4" t="s">
        <v>40</v>
      </c>
      <c r="Q4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CF43-9E09-4D49-8BB1-C849510D6DBD}">
  <dimension ref="A1:Q4"/>
  <sheetViews>
    <sheetView tabSelected="1" workbookViewId="0">
      <selection activeCell="B2" sqref="B2:B3"/>
    </sheetView>
  </sheetViews>
  <sheetFormatPr baseColWidth="10" defaultRowHeight="16" x14ac:dyDescent="0.2"/>
  <cols>
    <col min="2" max="2" width="31.5" customWidth="1"/>
    <col min="5" max="5" width="14.6640625" customWidth="1"/>
    <col min="8" max="8" width="23.5" bestFit="1" customWidth="1"/>
    <col min="9" max="9" width="28.6640625" bestFit="1" customWidth="1"/>
    <col min="10" max="10" width="33.83203125" bestFit="1" customWidth="1"/>
    <col min="11" max="11" width="40.5" bestFit="1" customWidth="1"/>
    <col min="14" max="14" width="12.1640625" bestFit="1" customWidth="1"/>
    <col min="17" max="17" width="13.33203125" bestFit="1" customWidth="1"/>
  </cols>
  <sheetData>
    <row r="1" spans="1:17" x14ac:dyDescent="0.2">
      <c r="A1" s="3" t="s">
        <v>31</v>
      </c>
      <c r="B1" s="4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t="s">
        <v>38</v>
      </c>
      <c r="I1" s="4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4" t="s">
        <v>36</v>
      </c>
    </row>
    <row r="2" spans="1:17" x14ac:dyDescent="0.2">
      <c r="A2" t="s">
        <v>32</v>
      </c>
      <c r="B2" s="1" t="s">
        <v>52</v>
      </c>
      <c r="C2">
        <v>38.077976850906502</v>
      </c>
      <c r="D2">
        <v>24.160183540821055</v>
      </c>
      <c r="E2">
        <v>568</v>
      </c>
      <c r="F2" t="s">
        <v>18</v>
      </c>
      <c r="G2">
        <v>7.0099999999999996E-2</v>
      </c>
      <c r="H2">
        <v>700</v>
      </c>
      <c r="I2" t="s">
        <v>32</v>
      </c>
      <c r="K2" t="s">
        <v>34</v>
      </c>
      <c r="L2">
        <v>20</v>
      </c>
      <c r="M2">
        <v>1650</v>
      </c>
      <c r="N2" s="2">
        <f>Q2*145.0377</f>
        <v>3045.7917000000002</v>
      </c>
      <c r="O2">
        <v>88</v>
      </c>
      <c r="P2" t="s">
        <v>35</v>
      </c>
      <c r="Q2">
        <v>21</v>
      </c>
    </row>
    <row r="3" spans="1:17" x14ac:dyDescent="0.2">
      <c r="A3" t="s">
        <v>32</v>
      </c>
      <c r="B3" s="1" t="s">
        <v>37</v>
      </c>
      <c r="C3">
        <v>36.983850619980721</v>
      </c>
      <c r="D3">
        <v>25.702723257561523</v>
      </c>
      <c r="E3">
        <v>585</v>
      </c>
      <c r="F3" t="s">
        <v>18</v>
      </c>
      <c r="G3">
        <v>7.0099999999999996E-2</v>
      </c>
      <c r="H3">
        <v>4700</v>
      </c>
      <c r="I3" t="s">
        <v>23</v>
      </c>
      <c r="K3" t="s">
        <v>34</v>
      </c>
      <c r="L3">
        <v>20</v>
      </c>
      <c r="M3">
        <v>2365</v>
      </c>
      <c r="N3" s="2">
        <f t="shared" ref="N3:N4" si="0">Q3*145.0377</f>
        <v>4931.2817999999997</v>
      </c>
      <c r="O3">
        <v>137</v>
      </c>
      <c r="P3" t="s">
        <v>39</v>
      </c>
      <c r="Q3">
        <v>34</v>
      </c>
    </row>
    <row r="4" spans="1:17" x14ac:dyDescent="0.2">
      <c r="A4" t="s">
        <v>32</v>
      </c>
      <c r="B4" s="1" t="s">
        <v>53</v>
      </c>
      <c r="C4">
        <v>39.190230084731375</v>
      </c>
      <c r="D4">
        <v>22.30461510436616</v>
      </c>
      <c r="E4">
        <v>585</v>
      </c>
      <c r="F4" t="s">
        <v>18</v>
      </c>
      <c r="G4">
        <v>7.0099999999999996E-2</v>
      </c>
      <c r="H4">
        <v>9100</v>
      </c>
      <c r="I4" t="s">
        <v>41</v>
      </c>
      <c r="K4" t="s">
        <v>34</v>
      </c>
      <c r="L4">
        <v>20</v>
      </c>
      <c r="M4">
        <v>4950</v>
      </c>
      <c r="N4" s="2">
        <f t="shared" si="0"/>
        <v>4931.2817999999997</v>
      </c>
      <c r="O4">
        <v>137</v>
      </c>
      <c r="P4" t="s">
        <v>40</v>
      </c>
      <c r="Q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Ref A-P50</vt:lpstr>
      <vt:lpstr>Ref B-P50</vt:lpstr>
      <vt:lpstr>Ref B-P10</vt:lpstr>
      <vt:lpstr>Ref B-P90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MuhammadYousuf Jabbar</dc:creator>
  <cp:lastModifiedBy>wei Mao</cp:lastModifiedBy>
  <dcterms:created xsi:type="dcterms:W3CDTF">2025-05-19T07:32:57Z</dcterms:created>
  <dcterms:modified xsi:type="dcterms:W3CDTF">2025-05-20T05:42:11Z</dcterms:modified>
</cp:coreProperties>
</file>