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48" windowWidth="19140" windowHeight="3192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2" i="2" l="1"/>
  <c r="F22" i="2" s="1"/>
  <c r="D22" i="2"/>
  <c r="G22" i="2" s="1"/>
  <c r="D10" i="2"/>
  <c r="G10" i="2" s="1"/>
  <c r="C10" i="2"/>
  <c r="F10" i="2" s="1"/>
  <c r="D11" i="2"/>
  <c r="G11" i="2" s="1"/>
  <c r="C11" i="2"/>
  <c r="F11" i="2" s="1"/>
  <c r="C21" i="2"/>
  <c r="F21" i="2" s="1"/>
  <c r="D21" i="2"/>
  <c r="G21" i="2" s="1"/>
  <c r="C20" i="2"/>
  <c r="F20" i="2" s="1"/>
  <c r="D20" i="2"/>
  <c r="G20" i="2" s="1"/>
  <c r="D19" i="2"/>
  <c r="G19" i="2" s="1"/>
  <c r="C19" i="2"/>
  <c r="F19" i="2" s="1"/>
  <c r="D18" i="2"/>
  <c r="G18" i="2" s="1"/>
  <c r="C18" i="2"/>
  <c r="F18" i="2" s="1"/>
  <c r="D17" i="2"/>
  <c r="G17" i="2" s="1"/>
  <c r="C17" i="2"/>
  <c r="F17" i="2" s="1"/>
  <c r="D16" i="2"/>
  <c r="G16" i="2" s="1"/>
  <c r="C16" i="2"/>
  <c r="F16" i="2" s="1"/>
  <c r="D15" i="2"/>
  <c r="G15" i="2" s="1"/>
  <c r="C15" i="2"/>
  <c r="F15" i="2" s="1"/>
  <c r="D14" i="2"/>
  <c r="G14" i="2" s="1"/>
  <c r="C14" i="2"/>
  <c r="F14" i="2" s="1"/>
  <c r="D13" i="2"/>
  <c r="G13" i="2" s="1"/>
  <c r="C13" i="2"/>
  <c r="F13" i="2" s="1"/>
  <c r="D12" i="2"/>
  <c r="G12" i="2" s="1"/>
  <c r="C12" i="2"/>
  <c r="F12" i="2" s="1"/>
  <c r="D9" i="2"/>
  <c r="G9" i="2" s="1"/>
  <c r="C9" i="2"/>
  <c r="F9" i="2" s="1"/>
  <c r="H22" i="2" l="1"/>
  <c r="I22" i="2"/>
  <c r="H13" i="2"/>
  <c r="I15" i="2"/>
  <c r="H17" i="2"/>
  <c r="I19" i="2"/>
  <c r="I21" i="2"/>
  <c r="I10" i="2"/>
  <c r="H10" i="2"/>
  <c r="I12" i="2"/>
  <c r="H14" i="2"/>
  <c r="I16" i="2"/>
  <c r="H18" i="2"/>
  <c r="H20" i="2"/>
  <c r="J19" i="2" s="1"/>
  <c r="H12" i="2"/>
  <c r="I14" i="2"/>
  <c r="H16" i="2"/>
  <c r="I18" i="2"/>
  <c r="H21" i="2"/>
  <c r="I20" i="2"/>
  <c r="I11" i="2"/>
  <c r="H19" i="2"/>
  <c r="J18" i="2" s="1"/>
  <c r="H15" i="2"/>
  <c r="I17" i="2"/>
  <c r="I13" i="2"/>
  <c r="H11" i="2"/>
  <c r="I9" i="2"/>
  <c r="H9" i="2"/>
  <c r="D10" i="1"/>
  <c r="G10" i="1" s="1"/>
  <c r="C10" i="1"/>
  <c r="F10" i="1" s="1"/>
  <c r="C23" i="1"/>
  <c r="F23" i="1" s="1"/>
  <c r="D23" i="1"/>
  <c r="G23" i="1" s="1"/>
  <c r="C22" i="1"/>
  <c r="F22" i="1" s="1"/>
  <c r="D22" i="1"/>
  <c r="G22" i="1" s="1"/>
  <c r="C21" i="1"/>
  <c r="F21" i="1" s="1"/>
  <c r="D21" i="1"/>
  <c r="G21" i="1" s="1"/>
  <c r="C20" i="1"/>
  <c r="F20" i="1" s="1"/>
  <c r="D20" i="1"/>
  <c r="G20" i="1" s="1"/>
  <c r="C19" i="1"/>
  <c r="F19" i="1" s="1"/>
  <c r="D19" i="1"/>
  <c r="G19" i="1" s="1"/>
  <c r="C18" i="1"/>
  <c r="F18" i="1" s="1"/>
  <c r="D18" i="1"/>
  <c r="G18" i="1" s="1"/>
  <c r="C17" i="1"/>
  <c r="F17" i="1" s="1"/>
  <c r="D17" i="1"/>
  <c r="G17" i="1" s="1"/>
  <c r="D9" i="1"/>
  <c r="G9" i="1" s="1"/>
  <c r="C9" i="1"/>
  <c r="F9" i="1" s="1"/>
  <c r="D12" i="1"/>
  <c r="G12" i="1" s="1"/>
  <c r="D13" i="1"/>
  <c r="G13" i="1" s="1"/>
  <c r="D14" i="1"/>
  <c r="G14" i="1" s="1"/>
  <c r="D15" i="1"/>
  <c r="G15" i="1" s="1"/>
  <c r="D16" i="1"/>
  <c r="G16" i="1" s="1"/>
  <c r="D11" i="1"/>
  <c r="G11" i="1" s="1"/>
  <c r="C12" i="1"/>
  <c r="F12" i="1" s="1"/>
  <c r="C13" i="1"/>
  <c r="F13" i="1" s="1"/>
  <c r="C14" i="1"/>
  <c r="F14" i="1" s="1"/>
  <c r="C15" i="1"/>
  <c r="F15" i="1" s="1"/>
  <c r="C16" i="1"/>
  <c r="F16" i="1" s="1"/>
  <c r="C11" i="1"/>
  <c r="F11" i="1" s="1"/>
  <c r="J9" i="2" l="1"/>
  <c r="J21" i="2"/>
  <c r="J16" i="2"/>
  <c r="J12" i="2"/>
  <c r="J15" i="2"/>
  <c r="J17" i="2"/>
  <c r="J14" i="2"/>
  <c r="J20" i="2"/>
  <c r="J11" i="2"/>
  <c r="J13" i="2"/>
  <c r="J10" i="2"/>
  <c r="I10" i="1"/>
  <c r="H10" i="1"/>
  <c r="I23" i="1"/>
  <c r="H23" i="1"/>
  <c r="H19" i="1"/>
  <c r="H18" i="1"/>
  <c r="I18" i="1"/>
  <c r="I19" i="1"/>
  <c r="H17" i="1"/>
  <c r="H22" i="1"/>
  <c r="I17" i="1"/>
  <c r="I22" i="1"/>
  <c r="H21" i="1"/>
  <c r="I21" i="1"/>
  <c r="I20" i="1"/>
  <c r="H20" i="1"/>
  <c r="I9" i="1"/>
  <c r="H9" i="1"/>
  <c r="H15" i="1"/>
  <c r="I15" i="1"/>
  <c r="H14" i="1"/>
  <c r="I14" i="1"/>
  <c r="I11" i="1"/>
  <c r="H11" i="1"/>
  <c r="I13" i="1"/>
  <c r="H13" i="1"/>
  <c r="I16" i="1"/>
  <c r="H16" i="1"/>
  <c r="I12" i="1"/>
  <c r="H12" i="1"/>
  <c r="J10" i="1" l="1"/>
  <c r="J26" i="2"/>
  <c r="J25" i="2"/>
  <c r="J24" i="2"/>
  <c r="J19" i="1"/>
  <c r="J15" i="1"/>
  <c r="J22" i="1"/>
  <c r="J18" i="1"/>
  <c r="J20" i="1"/>
  <c r="J16" i="1"/>
  <c r="J21" i="1"/>
  <c r="J17" i="1"/>
  <c r="J12" i="1"/>
  <c r="J9" i="1"/>
  <c r="J14" i="1"/>
  <c r="J11" i="1"/>
  <c r="J13" i="1"/>
  <c r="J30" i="1" l="1"/>
  <c r="J28" i="1"/>
  <c r="J29" i="1"/>
</calcChain>
</file>

<file path=xl/sharedStrings.xml><?xml version="1.0" encoding="utf-8"?>
<sst xmlns="http://schemas.openxmlformats.org/spreadsheetml/2006/main" count="49" uniqueCount="20">
  <si>
    <t>R1</t>
  </si>
  <si>
    <t>k</t>
  </si>
  <si>
    <t>kOhm</t>
  </si>
  <si>
    <t>U</t>
  </si>
  <si>
    <t>Vcc</t>
  </si>
  <si>
    <t>R2 [kOhm]</t>
  </si>
  <si>
    <t>V</t>
  </si>
  <si>
    <t>U [V]</t>
  </si>
  <si>
    <t>delta U [V]</t>
  </si>
  <si>
    <t>%</t>
  </si>
  <si>
    <t>tolerancja</t>
  </si>
  <si>
    <t>U jako liczba</t>
  </si>
  <si>
    <t>U +/-</t>
  </si>
  <si>
    <t>Umin</t>
  </si>
  <si>
    <t>Umax</t>
  </si>
  <si>
    <t>marg w górę</t>
  </si>
  <si>
    <t>Średni</t>
  </si>
  <si>
    <t>Odchylenie st</t>
  </si>
  <si>
    <t>Min</t>
  </si>
  <si>
    <t>Wybieram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</si>
</sst>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workbookViewId="0">
      <selection activeCell="M31" sqref="M31"/>
    </sheetView>
  </sheetViews>
  <sheetFormatPr defaultRowHeight="14.4" x14ac:dyDescent="0.3"/>
  <cols>
    <col min="4" max="4" width="10.44140625" customWidth="1"/>
    <col min="6" max="6" width="11.33203125" customWidth="1"/>
    <col min="10" max="10" width="11.33203125" customWidth="1"/>
    <col min="11" max="11" width="14.21875" customWidth="1"/>
  </cols>
  <sheetData>
    <row r="2" spans="1:10" x14ac:dyDescent="0.3">
      <c r="A2" t="s">
        <v>0</v>
      </c>
      <c r="B2">
        <v>39</v>
      </c>
      <c r="C2" t="s">
        <v>2</v>
      </c>
    </row>
    <row r="3" spans="1:10" x14ac:dyDescent="0.3">
      <c r="A3" t="s">
        <v>1</v>
      </c>
      <c r="B3">
        <v>1</v>
      </c>
      <c r="C3" t="s">
        <v>9</v>
      </c>
      <c r="D3" t="s">
        <v>10</v>
      </c>
    </row>
    <row r="4" spans="1:10" x14ac:dyDescent="0.3">
      <c r="A4" t="s">
        <v>4</v>
      </c>
      <c r="B4">
        <v>5</v>
      </c>
      <c r="C4" t="s">
        <v>6</v>
      </c>
    </row>
    <row r="7" spans="1:10" x14ac:dyDescent="0.3">
      <c r="B7" t="s">
        <v>5</v>
      </c>
      <c r="C7" t="s">
        <v>7</v>
      </c>
    </row>
    <row r="8" spans="1:10" x14ac:dyDescent="0.3">
      <c r="C8" t="s">
        <v>3</v>
      </c>
      <c r="D8" t="s">
        <v>8</v>
      </c>
      <c r="F8" t="s">
        <v>11</v>
      </c>
      <c r="G8" t="s">
        <v>12</v>
      </c>
      <c r="H8" t="s">
        <v>13</v>
      </c>
      <c r="I8" t="s">
        <v>14</v>
      </c>
      <c r="J8" t="s">
        <v>15</v>
      </c>
    </row>
    <row r="9" spans="1:10" x14ac:dyDescent="0.3">
      <c r="B9">
        <v>0</v>
      </c>
      <c r="C9">
        <f>$B$4 * $B9 / ($B$2 + $B9)</f>
        <v>0</v>
      </c>
      <c r="D9">
        <f>$B$4 * $B9 *$B$3 * ($B$2 + $B9) / ($B$2 + $B9) / ($B$2 + $B9) / 100</f>
        <v>0</v>
      </c>
      <c r="F9">
        <f>$C9 * 1024 / $B$4</f>
        <v>0</v>
      </c>
      <c r="G9">
        <f>$D9 * 1024 / $B$4</f>
        <v>0</v>
      </c>
      <c r="H9">
        <f>$F9 - $G9</f>
        <v>0</v>
      </c>
      <c r="I9">
        <f>$F9 + $G9</f>
        <v>0</v>
      </c>
      <c r="J9">
        <f>$H11 - $I9</f>
        <v>206.88979591836735</v>
      </c>
    </row>
    <row r="10" spans="1:10" x14ac:dyDescent="0.3">
      <c r="B10">
        <v>8.1999999999999993</v>
      </c>
      <c r="C10">
        <f>$B$4 * $B10 / ($B$2 + $B10)</f>
        <v>0.86864406779661008</v>
      </c>
      <c r="D10">
        <f>$B$4 * $B10 *$B$3 * ($B$2 + $B10) / ($B$2 + $B10) / ($B$2 + $B10) / 100</f>
        <v>8.6864406779661001E-3</v>
      </c>
      <c r="F10">
        <f>$C10 * 1024 / $B$4</f>
        <v>177.89830508474574</v>
      </c>
      <c r="G10">
        <f>$D10 * 1024 / $B$4</f>
        <v>1.7789830508474573</v>
      </c>
      <c r="H10">
        <f>$F10 - $G10</f>
        <v>176.1193220338983</v>
      </c>
      <c r="I10">
        <f>$F10 + $G10</f>
        <v>179.67728813559319</v>
      </c>
      <c r="J10">
        <f>$H11 - $I10</f>
        <v>27.212507782774168</v>
      </c>
    </row>
    <row r="11" spans="1:10" x14ac:dyDescent="0.3">
      <c r="B11">
        <v>10</v>
      </c>
      <c r="C11">
        <f>$B$4 * $B11 / ($B$2 + $B11)</f>
        <v>1.0204081632653061</v>
      </c>
      <c r="D11">
        <f>$B$4 * $B11 *$B$3 * ($B$2 + $B11) / ($B$2 + $B11) / ($B$2 + $B11) / 100</f>
        <v>1.0204081632653062E-2</v>
      </c>
      <c r="F11">
        <f>$C11 * 1024 / $B$4</f>
        <v>208.9795918367347</v>
      </c>
      <c r="G11">
        <f>$D11 * 1024 / $B$4</f>
        <v>2.0897959183673471</v>
      </c>
      <c r="H11">
        <f>$F11 - $G11</f>
        <v>206.88979591836735</v>
      </c>
      <c r="I11">
        <f>$F11 + $G11</f>
        <v>211.06938775510204</v>
      </c>
      <c r="J11">
        <f>$H12 - $I11</f>
        <v>27.46237695078031</v>
      </c>
    </row>
    <row r="12" spans="1:10" x14ac:dyDescent="0.3">
      <c r="B12">
        <v>12</v>
      </c>
      <c r="C12">
        <f t="shared" ref="C12:C23" si="0">$B$4 * $B12 / ($B$2 + $B12)</f>
        <v>1.1764705882352942</v>
      </c>
      <c r="D12">
        <f t="shared" ref="D12:D23" si="1">$B$4 * $B12 *$B$3 * ($B$2 + $B12) / ($B$2 + $B12) / ($B$2 + $B12) / 100</f>
        <v>1.1764705882352941E-2</v>
      </c>
      <c r="F12">
        <f t="shared" ref="F12:F23" si="2">$C12 * 1024 / $B$4</f>
        <v>240.94117647058823</v>
      </c>
      <c r="G12">
        <f t="shared" ref="G12:G23" si="3">$D12 * 1024 / $B$4</f>
        <v>2.4094117647058821</v>
      </c>
      <c r="H12">
        <f t="shared" ref="H12:H23" si="4">$F12 - $G12</f>
        <v>238.53176470588235</v>
      </c>
      <c r="I12">
        <f t="shared" ref="I12:I23" si="5">$F12 + $G12</f>
        <v>243.35058823529411</v>
      </c>
      <c r="J12">
        <f t="shared" ref="J12:J22" si="6">$H13 - $I12</f>
        <v>38.249411764705911</v>
      </c>
    </row>
    <row r="13" spans="1:10" x14ac:dyDescent="0.3">
      <c r="B13">
        <v>15</v>
      </c>
      <c r="C13">
        <f t="shared" si="0"/>
        <v>1.3888888888888888</v>
      </c>
      <c r="D13">
        <f t="shared" si="1"/>
        <v>1.3888888888888888E-2</v>
      </c>
      <c r="F13">
        <f t="shared" si="2"/>
        <v>284.44444444444446</v>
      </c>
      <c r="G13">
        <f t="shared" si="3"/>
        <v>2.8444444444444441</v>
      </c>
      <c r="H13">
        <f t="shared" si="4"/>
        <v>281.60000000000002</v>
      </c>
      <c r="I13">
        <f t="shared" si="5"/>
        <v>287.28888888888889</v>
      </c>
      <c r="J13">
        <f t="shared" si="6"/>
        <v>32.845847953216378</v>
      </c>
    </row>
    <row r="14" spans="1:10" x14ac:dyDescent="0.3">
      <c r="B14">
        <v>18</v>
      </c>
      <c r="C14">
        <f t="shared" si="0"/>
        <v>1.5789473684210527</v>
      </c>
      <c r="D14">
        <f t="shared" si="1"/>
        <v>1.5789473684210527E-2</v>
      </c>
      <c r="F14">
        <f t="shared" si="2"/>
        <v>323.36842105263156</v>
      </c>
      <c r="G14">
        <f t="shared" si="3"/>
        <v>3.2336842105263157</v>
      </c>
      <c r="H14">
        <f t="shared" si="4"/>
        <v>320.13473684210527</v>
      </c>
      <c r="I14">
        <f t="shared" si="5"/>
        <v>326.60210526315785</v>
      </c>
      <c r="J14">
        <f t="shared" si="6"/>
        <v>39.016255392579865</v>
      </c>
    </row>
    <row r="15" spans="1:10" x14ac:dyDescent="0.3">
      <c r="B15">
        <v>22</v>
      </c>
      <c r="C15">
        <f t="shared" si="0"/>
        <v>1.8032786885245902</v>
      </c>
      <c r="D15">
        <f t="shared" si="1"/>
        <v>1.8032786885245903E-2</v>
      </c>
      <c r="F15">
        <f t="shared" si="2"/>
        <v>369.31147540983608</v>
      </c>
      <c r="G15">
        <f t="shared" si="3"/>
        <v>3.6931147540983611</v>
      </c>
      <c r="H15">
        <f t="shared" si="4"/>
        <v>365.61836065573772</v>
      </c>
      <c r="I15">
        <f t="shared" si="5"/>
        <v>373.00459016393444</v>
      </c>
      <c r="J15">
        <f t="shared" si="6"/>
        <v>41.715409836065533</v>
      </c>
    </row>
    <row r="16" spans="1:10" x14ac:dyDescent="0.3">
      <c r="B16">
        <v>27</v>
      </c>
      <c r="C16">
        <f t="shared" si="0"/>
        <v>2.0454545454545454</v>
      </c>
      <c r="D16">
        <f t="shared" si="1"/>
        <v>2.0454545454545454E-2</v>
      </c>
      <c r="F16">
        <f t="shared" si="2"/>
        <v>418.90909090909088</v>
      </c>
      <c r="G16">
        <f t="shared" si="3"/>
        <v>4.1890909090909094</v>
      </c>
      <c r="H16">
        <f t="shared" si="4"/>
        <v>414.71999999999997</v>
      </c>
      <c r="I16">
        <f t="shared" si="5"/>
        <v>423.09818181818179</v>
      </c>
      <c r="J16">
        <f t="shared" si="6"/>
        <v>41.541818181818201</v>
      </c>
    </row>
    <row r="17" spans="2:13" x14ac:dyDescent="0.3">
      <c r="B17">
        <v>33</v>
      </c>
      <c r="C17">
        <f t="shared" si="0"/>
        <v>2.2916666666666665</v>
      </c>
      <c r="D17">
        <f t="shared" si="1"/>
        <v>2.2916666666666665E-2</v>
      </c>
      <c r="F17">
        <f t="shared" si="2"/>
        <v>469.33333333333331</v>
      </c>
      <c r="G17">
        <f t="shared" si="3"/>
        <v>4.6933333333333334</v>
      </c>
      <c r="H17">
        <f t="shared" si="4"/>
        <v>464.64</v>
      </c>
      <c r="I17">
        <f t="shared" si="5"/>
        <v>474.02666666666664</v>
      </c>
      <c r="J17">
        <f t="shared" si="6"/>
        <v>32.853333333333353</v>
      </c>
    </row>
    <row r="18" spans="2:13" x14ac:dyDescent="0.3">
      <c r="B18">
        <v>39</v>
      </c>
      <c r="C18">
        <f t="shared" si="0"/>
        <v>2.5</v>
      </c>
      <c r="D18">
        <f t="shared" si="1"/>
        <v>2.5000000000000001E-2</v>
      </c>
      <c r="F18">
        <f t="shared" si="2"/>
        <v>512</v>
      </c>
      <c r="G18">
        <f t="shared" si="3"/>
        <v>5.12</v>
      </c>
      <c r="H18">
        <f t="shared" si="4"/>
        <v>506.88</v>
      </c>
      <c r="I18">
        <f t="shared" si="5"/>
        <v>517.12</v>
      </c>
      <c r="J18">
        <f t="shared" si="6"/>
        <v>36.911627906976719</v>
      </c>
    </row>
    <row r="19" spans="2:13" x14ac:dyDescent="0.3">
      <c r="B19">
        <v>47</v>
      </c>
      <c r="C19">
        <f t="shared" si="0"/>
        <v>2.7325581395348837</v>
      </c>
      <c r="D19">
        <f t="shared" si="1"/>
        <v>2.7325581395348839E-2</v>
      </c>
      <c r="F19">
        <f t="shared" si="2"/>
        <v>559.62790697674416</v>
      </c>
      <c r="G19">
        <f t="shared" si="3"/>
        <v>5.5962790697674425</v>
      </c>
      <c r="H19">
        <f t="shared" si="4"/>
        <v>554.03162790697672</v>
      </c>
      <c r="I19">
        <f t="shared" si="5"/>
        <v>565.22418604651159</v>
      </c>
      <c r="J19">
        <f t="shared" si="6"/>
        <v>32.360656058751488</v>
      </c>
    </row>
    <row r="20" spans="2:13" x14ac:dyDescent="0.3">
      <c r="B20">
        <v>56</v>
      </c>
      <c r="C20">
        <f t="shared" si="0"/>
        <v>2.9473684210526314</v>
      </c>
      <c r="D20">
        <f t="shared" si="1"/>
        <v>2.9473684210526315E-2</v>
      </c>
      <c r="F20">
        <f t="shared" si="2"/>
        <v>603.62105263157889</v>
      </c>
      <c r="G20">
        <f t="shared" si="3"/>
        <v>6.0362105263157897</v>
      </c>
      <c r="H20">
        <f t="shared" si="4"/>
        <v>597.58484210526308</v>
      </c>
      <c r="I20">
        <f t="shared" si="5"/>
        <v>609.6572631578947</v>
      </c>
      <c r="J20">
        <f t="shared" si="6"/>
        <v>34.601428430890337</v>
      </c>
    </row>
    <row r="21" spans="2:13" x14ac:dyDescent="0.3">
      <c r="B21">
        <v>68</v>
      </c>
      <c r="C21">
        <f t="shared" si="0"/>
        <v>3.1775700934579438</v>
      </c>
      <c r="D21">
        <f t="shared" si="1"/>
        <v>3.1775700934579439E-2</v>
      </c>
      <c r="F21">
        <f t="shared" si="2"/>
        <v>650.76635514018687</v>
      </c>
      <c r="G21">
        <f t="shared" si="3"/>
        <v>6.507663551401869</v>
      </c>
      <c r="H21">
        <f t="shared" si="4"/>
        <v>644.25869158878504</v>
      </c>
      <c r="I21">
        <f t="shared" si="5"/>
        <v>657.27401869158871</v>
      </c>
      <c r="J21">
        <f t="shared" si="6"/>
        <v>29.736890399320373</v>
      </c>
    </row>
    <row r="22" spans="2:13" x14ac:dyDescent="0.3">
      <c r="B22">
        <v>82</v>
      </c>
      <c r="C22">
        <f t="shared" si="0"/>
        <v>3.3884297520661155</v>
      </c>
      <c r="D22">
        <f t="shared" si="1"/>
        <v>3.3884297520661154E-2</v>
      </c>
      <c r="F22">
        <f t="shared" si="2"/>
        <v>693.95041322314046</v>
      </c>
      <c r="G22">
        <f t="shared" si="3"/>
        <v>6.9395041322314039</v>
      </c>
      <c r="H22">
        <f t="shared" si="4"/>
        <v>687.01090909090908</v>
      </c>
      <c r="I22">
        <f t="shared" si="5"/>
        <v>700.88991735537184</v>
      </c>
      <c r="J22">
        <f t="shared" si="6"/>
        <v>28.433823651822422</v>
      </c>
    </row>
    <row r="23" spans="2:13" x14ac:dyDescent="0.3">
      <c r="B23">
        <v>100</v>
      </c>
      <c r="C23">
        <f t="shared" si="0"/>
        <v>3.5971223021582732</v>
      </c>
      <c r="D23">
        <f t="shared" si="1"/>
        <v>3.5971223021582732E-2</v>
      </c>
      <c r="F23">
        <f t="shared" si="2"/>
        <v>736.69064748201436</v>
      </c>
      <c r="G23">
        <f t="shared" si="3"/>
        <v>7.3669064748201434</v>
      </c>
      <c r="H23">
        <f t="shared" si="4"/>
        <v>729.32374100719426</v>
      </c>
      <c r="I23">
        <f t="shared" si="5"/>
        <v>744.05755395683445</v>
      </c>
    </row>
    <row r="27" spans="2:13" x14ac:dyDescent="0.3">
      <c r="L27" t="s">
        <v>2</v>
      </c>
    </row>
    <row r="28" spans="2:13" x14ac:dyDescent="0.3">
      <c r="J28">
        <f>AVERAGE(J10:J22)</f>
        <v>34.072414434079619</v>
      </c>
      <c r="K28" t="s">
        <v>16</v>
      </c>
      <c r="L28">
        <v>39</v>
      </c>
      <c r="M28" t="s">
        <v>2</v>
      </c>
    </row>
    <row r="29" spans="2:13" x14ac:dyDescent="0.3">
      <c r="J29">
        <f>_xlfn.STDEV.P(J10:J22)</f>
        <v>4.8966186166238188</v>
      </c>
      <c r="K29" t="s">
        <v>17</v>
      </c>
      <c r="L29">
        <v>42</v>
      </c>
      <c r="M29" t="s">
        <v>2</v>
      </c>
    </row>
    <row r="30" spans="2:13" x14ac:dyDescent="0.3">
      <c r="J30">
        <f>MIN(J10:J21)</f>
        <v>27.212507782774168</v>
      </c>
      <c r="K30" t="s">
        <v>18</v>
      </c>
      <c r="L30">
        <v>36</v>
      </c>
      <c r="M30" t="s">
        <v>2</v>
      </c>
    </row>
    <row r="32" spans="2:13" x14ac:dyDescent="0.3">
      <c r="K32" t="s">
        <v>19</v>
      </c>
      <c r="L32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8"/>
  <sheetViews>
    <sheetView tabSelected="1" workbookViewId="0">
      <selection activeCell="E11" sqref="E11"/>
    </sheetView>
  </sheetViews>
  <sheetFormatPr defaultRowHeight="14.4" x14ac:dyDescent="0.3"/>
  <cols>
    <col min="4" max="4" width="10.44140625" customWidth="1"/>
    <col min="5" max="5" width="9" customWidth="1"/>
    <col min="6" max="6" width="11.33203125" customWidth="1"/>
    <col min="10" max="10" width="11.33203125" customWidth="1"/>
    <col min="11" max="11" width="14.21875" customWidth="1"/>
  </cols>
  <sheetData>
    <row r="2" spans="1:10" x14ac:dyDescent="0.3">
      <c r="A2" t="s">
        <v>0</v>
      </c>
      <c r="B2">
        <v>68</v>
      </c>
      <c r="C2" t="s">
        <v>2</v>
      </c>
    </row>
    <row r="3" spans="1:10" x14ac:dyDescent="0.3">
      <c r="A3" t="s">
        <v>1</v>
      </c>
      <c r="B3">
        <v>5</v>
      </c>
      <c r="C3" t="s">
        <v>9</v>
      </c>
      <c r="D3" t="s">
        <v>10</v>
      </c>
    </row>
    <row r="4" spans="1:10" x14ac:dyDescent="0.3">
      <c r="A4" t="s">
        <v>4</v>
      </c>
      <c r="B4">
        <v>5</v>
      </c>
      <c r="C4" t="s">
        <v>6</v>
      </c>
    </row>
    <row r="7" spans="1:10" x14ac:dyDescent="0.3">
      <c r="B7" t="s">
        <v>5</v>
      </c>
      <c r="C7" t="s">
        <v>7</v>
      </c>
    </row>
    <row r="8" spans="1:10" x14ac:dyDescent="0.3">
      <c r="C8" t="s">
        <v>3</v>
      </c>
      <c r="D8" t="s">
        <v>8</v>
      </c>
      <c r="F8" t="s">
        <v>11</v>
      </c>
      <c r="G8" t="s">
        <v>12</v>
      </c>
      <c r="H8" t="s">
        <v>13</v>
      </c>
      <c r="I8" t="s">
        <v>14</v>
      </c>
      <c r="J8" t="s">
        <v>15</v>
      </c>
    </row>
    <row r="9" spans="1:10" x14ac:dyDescent="0.3">
      <c r="B9">
        <v>0</v>
      </c>
      <c r="C9">
        <f>$B$4 * $B9 / ($B$2 + $B9)</f>
        <v>0</v>
      </c>
      <c r="D9">
        <f>$B$4 * $B9 *$B$3 * ($B$2 + $B9) / ($B$2 + $B9) / ($B$2 + $B9) / 100</f>
        <v>0</v>
      </c>
      <c r="F9">
        <f>$C9 * 1024 / $B$4</f>
        <v>0</v>
      </c>
      <c r="G9">
        <f>$D9 * 1024 / $B$4</f>
        <v>0</v>
      </c>
      <c r="H9">
        <f>$F9 - $G9</f>
        <v>0</v>
      </c>
      <c r="I9">
        <f>$F9 + $G9</f>
        <v>0</v>
      </c>
      <c r="J9">
        <f>$H10 - $I9</f>
        <v>25.086532951289396</v>
      </c>
    </row>
    <row r="10" spans="1:10" x14ac:dyDescent="0.3">
      <c r="B10">
        <v>1.8</v>
      </c>
      <c r="C10">
        <f>$B$4 * $B10 / ($B$2 + $B10)</f>
        <v>0.12893982808022922</v>
      </c>
      <c r="D10">
        <f>$B$4 * $B10 *$B$3 * ($B$2 + $B10) / ($B$2 + $B10) / ($B$2 + $B10) / 100</f>
        <v>6.4469914040114614E-3</v>
      </c>
      <c r="F10">
        <f>$C10 * 1024 / $B$4</f>
        <v>26.406876790830943</v>
      </c>
      <c r="G10">
        <f>$D10 * 1024 / $B$4</f>
        <v>1.3203438395415472</v>
      </c>
      <c r="H10">
        <f>$F10 - $G10</f>
        <v>25.086532951289396</v>
      </c>
      <c r="I10">
        <f>$F10 + $G10</f>
        <v>27.727220630372489</v>
      </c>
      <c r="J10">
        <f>$H11 - $I10</f>
        <v>25.039399675608035</v>
      </c>
    </row>
    <row r="11" spans="1:10" x14ac:dyDescent="0.3">
      <c r="B11">
        <v>3.9</v>
      </c>
      <c r="C11">
        <f>$B$4 * $B11 / ($B$2 + $B11)</f>
        <v>0.27121001390820582</v>
      </c>
      <c r="D11">
        <f>$B$4 * $B11 *$B$3 * ($B$2 + $B11) / ($B$2 + $B11) / ($B$2 + $B11) / 100</f>
        <v>1.3560500695410291E-2</v>
      </c>
      <c r="F11">
        <f>$C11 * 1024 / $B$4</f>
        <v>55.543810848400554</v>
      </c>
      <c r="G11">
        <f>$D11 * 1024 / $B$4</f>
        <v>2.7771905424200276</v>
      </c>
      <c r="H11">
        <f>$F11 - $G11</f>
        <v>52.766620305980524</v>
      </c>
      <c r="I11">
        <f>$F11 + $G11</f>
        <v>58.321001390820584</v>
      </c>
      <c r="J11">
        <f t="shared" ref="J11:J21" si="0">$H12 - $I11</f>
        <v>30.115362245543054</v>
      </c>
    </row>
    <row r="12" spans="1:10" x14ac:dyDescent="0.3">
      <c r="B12">
        <v>6.8</v>
      </c>
      <c r="C12">
        <f>$B$4 * $B12 / ($B$2 + $B12)</f>
        <v>0.45454545454545459</v>
      </c>
      <c r="D12">
        <f>$B$4 * $B12 *$B$3 * ($B$2 + $B12) / ($B$2 + $B12) / ($B$2 + $B12) / 100</f>
        <v>2.2727272727272728E-2</v>
      </c>
      <c r="F12">
        <f>$C12 * 1024 / $B$4</f>
        <v>93.090909090909093</v>
      </c>
      <c r="G12">
        <f>$D12 * 1024 / $B$4</f>
        <v>4.6545454545454543</v>
      </c>
      <c r="H12">
        <f t="shared" ref="H12:H22" si="1">$F12 - $G12</f>
        <v>88.436363636363637</v>
      </c>
      <c r="I12">
        <f t="shared" ref="I12:I22" si="2">$F12 + $G12</f>
        <v>97.74545454545455</v>
      </c>
      <c r="J12">
        <f t="shared" si="0"/>
        <v>26.97249417249418</v>
      </c>
    </row>
    <row r="13" spans="1:10" x14ac:dyDescent="0.3">
      <c r="B13">
        <v>10</v>
      </c>
      <c r="C13">
        <f>$B$4 * $B13 / ($B$2 + $B13)</f>
        <v>0.64102564102564108</v>
      </c>
      <c r="D13">
        <f>$B$4 * $B13 *$B$3 * ($B$2 + $B13) / ($B$2 + $B13) / ($B$2 + $B13) / 100</f>
        <v>3.2051282051282055E-2</v>
      </c>
      <c r="F13">
        <f>$C13 * 1024 / $B$4</f>
        <v>131.2820512820513</v>
      </c>
      <c r="G13">
        <f>$D13 * 1024 / $B$4</f>
        <v>6.5641025641025648</v>
      </c>
      <c r="H13">
        <f t="shared" si="1"/>
        <v>124.71794871794873</v>
      </c>
      <c r="I13">
        <f t="shared" si="2"/>
        <v>137.84615384615387</v>
      </c>
      <c r="J13">
        <f t="shared" si="0"/>
        <v>37.96107506950878</v>
      </c>
    </row>
    <row r="14" spans="1:10" x14ac:dyDescent="0.3">
      <c r="B14">
        <v>15</v>
      </c>
      <c r="C14">
        <f t="shared" ref="C14:C22" si="3">$B$4 * $B14 / ($B$2 + $B14)</f>
        <v>0.90361445783132532</v>
      </c>
      <c r="D14">
        <f t="shared" ref="D14:D22" si="4">$B$4 * $B14 *$B$3 * ($B$2 + $B14) / ($B$2 + $B14) / ($B$2 + $B14) / 100</f>
        <v>4.5180722891566265E-2</v>
      </c>
      <c r="F14">
        <f t="shared" ref="F14:F22" si="5">$C14 * 1024 / $B$4</f>
        <v>185.06024096385542</v>
      </c>
      <c r="G14">
        <f t="shared" ref="G14:G22" si="6">$D14 * 1024 / $B$4</f>
        <v>9.2530120481927707</v>
      </c>
      <c r="H14">
        <f t="shared" si="1"/>
        <v>175.80722891566265</v>
      </c>
      <c r="I14">
        <f t="shared" si="2"/>
        <v>194.31325301204819</v>
      </c>
      <c r="J14">
        <f t="shared" si="0"/>
        <v>43.482302543507387</v>
      </c>
    </row>
    <row r="15" spans="1:10" x14ac:dyDescent="0.3">
      <c r="B15">
        <v>22</v>
      </c>
      <c r="C15">
        <f t="shared" si="3"/>
        <v>1.2222222222222223</v>
      </c>
      <c r="D15">
        <f t="shared" si="4"/>
        <v>6.1111111111111109E-2</v>
      </c>
      <c r="F15">
        <f t="shared" si="5"/>
        <v>250.31111111111113</v>
      </c>
      <c r="G15">
        <f t="shared" si="6"/>
        <v>12.515555555555554</v>
      </c>
      <c r="H15">
        <f t="shared" si="1"/>
        <v>237.79555555555558</v>
      </c>
      <c r="I15">
        <f t="shared" si="2"/>
        <v>262.82666666666671</v>
      </c>
      <c r="J15">
        <f t="shared" si="0"/>
        <v>55.018877887788676</v>
      </c>
    </row>
    <row r="16" spans="1:10" x14ac:dyDescent="0.3">
      <c r="B16">
        <v>33</v>
      </c>
      <c r="C16">
        <f t="shared" si="3"/>
        <v>1.6336633663366336</v>
      </c>
      <c r="D16">
        <f t="shared" si="4"/>
        <v>8.1683168316831672E-2</v>
      </c>
      <c r="F16">
        <f t="shared" si="5"/>
        <v>334.57425742574253</v>
      </c>
      <c r="G16">
        <f t="shared" si="6"/>
        <v>16.728712871287126</v>
      </c>
      <c r="H16">
        <f t="shared" si="1"/>
        <v>317.84554455445539</v>
      </c>
      <c r="I16">
        <f t="shared" si="2"/>
        <v>351.30297029702967</v>
      </c>
      <c r="J16">
        <f t="shared" si="0"/>
        <v>46.276160137752981</v>
      </c>
    </row>
    <row r="17" spans="2:13" x14ac:dyDescent="0.3">
      <c r="B17">
        <v>47</v>
      </c>
      <c r="C17">
        <f t="shared" si="3"/>
        <v>2.0434782608695654</v>
      </c>
      <c r="D17">
        <f t="shared" si="4"/>
        <v>0.10217391304347827</v>
      </c>
      <c r="F17">
        <f t="shared" si="5"/>
        <v>418.50434782608698</v>
      </c>
      <c r="G17">
        <f t="shared" si="6"/>
        <v>20.925217391304351</v>
      </c>
      <c r="H17">
        <f t="shared" si="1"/>
        <v>397.57913043478266</v>
      </c>
      <c r="I17">
        <f t="shared" si="2"/>
        <v>439.42956521739131</v>
      </c>
      <c r="J17">
        <f t="shared" si="0"/>
        <v>46.970434782608663</v>
      </c>
    </row>
    <row r="18" spans="2:13" x14ac:dyDescent="0.3">
      <c r="B18">
        <v>68</v>
      </c>
      <c r="C18">
        <f t="shared" si="3"/>
        <v>2.5</v>
      </c>
      <c r="D18">
        <f t="shared" si="4"/>
        <v>0.125</v>
      </c>
      <c r="F18">
        <f t="shared" si="5"/>
        <v>512</v>
      </c>
      <c r="G18">
        <f t="shared" si="6"/>
        <v>25.6</v>
      </c>
      <c r="H18">
        <f t="shared" si="1"/>
        <v>486.4</v>
      </c>
      <c r="I18">
        <f t="shared" si="2"/>
        <v>537.6</v>
      </c>
      <c r="J18">
        <f t="shared" si="0"/>
        <v>41.447619047619014</v>
      </c>
    </row>
    <row r="19" spans="2:13" x14ac:dyDescent="0.3">
      <c r="B19">
        <v>100</v>
      </c>
      <c r="C19">
        <f t="shared" si="3"/>
        <v>2.9761904761904763</v>
      </c>
      <c r="D19">
        <f t="shared" si="4"/>
        <v>0.14880952380952381</v>
      </c>
      <c r="F19">
        <f t="shared" si="5"/>
        <v>609.52380952380952</v>
      </c>
      <c r="G19">
        <f t="shared" si="6"/>
        <v>30.476190476190474</v>
      </c>
      <c r="H19">
        <f t="shared" si="1"/>
        <v>579.04761904761904</v>
      </c>
      <c r="I19">
        <f t="shared" si="2"/>
        <v>640</v>
      </c>
      <c r="J19">
        <f t="shared" si="0"/>
        <v>29.357798165137638</v>
      </c>
    </row>
    <row r="20" spans="2:13" x14ac:dyDescent="0.3">
      <c r="B20">
        <v>150</v>
      </c>
      <c r="C20">
        <f t="shared" si="3"/>
        <v>3.4403669724770642</v>
      </c>
      <c r="D20">
        <f t="shared" si="4"/>
        <v>0.17201834862385323</v>
      </c>
      <c r="F20">
        <f t="shared" si="5"/>
        <v>704.58715596330273</v>
      </c>
      <c r="G20">
        <f t="shared" si="6"/>
        <v>35.22935779816514</v>
      </c>
      <c r="H20">
        <f t="shared" si="1"/>
        <v>669.35779816513764</v>
      </c>
      <c r="I20">
        <f t="shared" si="2"/>
        <v>739.81651376146783</v>
      </c>
      <c r="J20">
        <f t="shared" si="0"/>
        <v>37.272243634981919</v>
      </c>
    </row>
    <row r="21" spans="2:13" x14ac:dyDescent="0.3">
      <c r="B21">
        <v>270</v>
      </c>
      <c r="C21">
        <f t="shared" si="3"/>
        <v>3.9940828402366866</v>
      </c>
      <c r="D21">
        <f t="shared" si="4"/>
        <v>0.19970414201183431</v>
      </c>
      <c r="F21">
        <f t="shared" si="5"/>
        <v>817.98816568047346</v>
      </c>
      <c r="G21">
        <f t="shared" si="6"/>
        <v>40.899408284023664</v>
      </c>
      <c r="H21">
        <f t="shared" si="1"/>
        <v>777.08875739644975</v>
      </c>
      <c r="I21">
        <f t="shared" si="2"/>
        <v>858.88757396449716</v>
      </c>
      <c r="J21">
        <f t="shared" si="0"/>
        <v>25.476062399139323</v>
      </c>
    </row>
    <row r="22" spans="2:13" x14ac:dyDescent="0.3">
      <c r="B22">
        <v>680</v>
      </c>
      <c r="C22">
        <f t="shared" si="3"/>
        <v>4.5454545454545459</v>
      </c>
      <c r="D22">
        <f t="shared" si="4"/>
        <v>0.22727272727272727</v>
      </c>
      <c r="F22">
        <f t="shared" si="5"/>
        <v>930.90909090909099</v>
      </c>
      <c r="G22">
        <f t="shared" si="6"/>
        <v>46.545454545454547</v>
      </c>
      <c r="H22">
        <f t="shared" si="1"/>
        <v>884.36363636363649</v>
      </c>
      <c r="I22">
        <f t="shared" si="2"/>
        <v>977.4545454545455</v>
      </c>
    </row>
    <row r="23" spans="2:13" x14ac:dyDescent="0.3">
      <c r="L23" t="s">
        <v>2</v>
      </c>
    </row>
    <row r="24" spans="2:13" x14ac:dyDescent="0.3">
      <c r="J24">
        <f>AVERAGE(J10:J21)</f>
        <v>37.115819146807475</v>
      </c>
      <c r="K24" t="s">
        <v>16</v>
      </c>
      <c r="L24">
        <v>100</v>
      </c>
      <c r="M24" t="s">
        <v>2</v>
      </c>
    </row>
    <row r="25" spans="2:13" x14ac:dyDescent="0.3">
      <c r="J25">
        <f>_xlfn.STDEV.P(J10:J21)</f>
        <v>9.3763199444200769</v>
      </c>
      <c r="K25" t="s">
        <v>17</v>
      </c>
      <c r="L25">
        <v>68</v>
      </c>
      <c r="M25" t="s">
        <v>2</v>
      </c>
    </row>
    <row r="26" spans="2:13" x14ac:dyDescent="0.3">
      <c r="J26">
        <f>MIN(J10:J21)</f>
        <v>25.039399675608035</v>
      </c>
      <c r="K26" t="s">
        <v>18</v>
      </c>
      <c r="L26">
        <v>68</v>
      </c>
      <c r="M26" t="s">
        <v>2</v>
      </c>
    </row>
    <row r="28" spans="2:13" x14ac:dyDescent="0.3">
      <c r="K28" t="s">
        <v>19</v>
      </c>
      <c r="L28">
        <v>68</v>
      </c>
      <c r="M28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Markowski, Witold</dc:creator>
  <cp:lastModifiedBy>Markowski, Witold</cp:lastModifiedBy>
  <dcterms:created xsi:type="dcterms:W3CDTF">2019-11-23T17:19:35Z</dcterms:created>
  <dcterms:modified xsi:type="dcterms:W3CDTF">2019-11-24T21:01:45Z</dcterms:modified>
</cp:coreProperties>
</file>