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dev-test\sources\various\sandbox\distiller\doc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K17" i="1" s="1"/>
  <c r="J17" i="1"/>
  <c r="J18" i="1"/>
  <c r="J19" i="1"/>
  <c r="J20" i="1"/>
  <c r="J21" i="1"/>
  <c r="J22" i="1"/>
  <c r="J23" i="1"/>
  <c r="J24" i="1"/>
  <c r="J25" i="1"/>
  <c r="J26" i="1"/>
  <c r="J27" i="1"/>
  <c r="J28" i="1"/>
  <c r="K29" i="1" s="1"/>
  <c r="J29" i="1"/>
  <c r="J30" i="1"/>
  <c r="J31" i="1"/>
  <c r="J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N18" i="1" s="1"/>
  <c r="M19" i="1"/>
  <c r="M20" i="1"/>
  <c r="M21" i="1"/>
  <c r="M22" i="1"/>
  <c r="M23" i="1"/>
  <c r="N23" i="1" s="1"/>
  <c r="M24" i="1"/>
  <c r="N24" i="1" s="1"/>
  <c r="M25" i="1"/>
  <c r="M26" i="1"/>
  <c r="N26" i="1" s="1"/>
  <c r="M27" i="1"/>
  <c r="M28" i="1"/>
  <c r="M29" i="1"/>
  <c r="M31" i="1"/>
  <c r="M30" i="1"/>
  <c r="K14" i="1"/>
  <c r="K18" i="1"/>
  <c r="K30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13" i="1"/>
  <c r="F13" i="1" s="1"/>
  <c r="N14" i="1" l="1"/>
  <c r="K25" i="1"/>
  <c r="K13" i="1"/>
  <c r="N29" i="1"/>
  <c r="N17" i="1"/>
  <c r="N25" i="1"/>
  <c r="N13" i="1"/>
  <c r="N21" i="1"/>
  <c r="K15" i="1"/>
  <c r="N19" i="1"/>
  <c r="N30" i="1"/>
  <c r="N31" i="1"/>
  <c r="N28" i="1"/>
  <c r="N16" i="1"/>
  <c r="K22" i="1"/>
  <c r="K31" i="1"/>
  <c r="K28" i="1"/>
  <c r="K16" i="1"/>
  <c r="N22" i="1"/>
  <c r="N27" i="1"/>
  <c r="N15" i="1"/>
  <c r="K20" i="1"/>
  <c r="K26" i="1"/>
  <c r="K23" i="1"/>
  <c r="K21" i="1"/>
  <c r="K24" i="1"/>
  <c r="K19" i="1"/>
  <c r="K27" i="1"/>
  <c r="N20" i="1"/>
</calcChain>
</file>

<file path=xl/comments1.xml><?xml version="1.0" encoding="utf-8"?>
<comments xmlns="http://schemas.openxmlformats.org/spreadsheetml/2006/main">
  <authors>
    <author>Markowski, Witold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 xml:space="preserve">Temperatura głowicy zmierzona przez lesgo58 z dokładnością 0,01 stopnia Celsjusza. Temperaturę tę porównuje się z temperaturą na 10-tej półce. Jeśli temperatura głowicy osiągnie wartość temperatury na 10-tej półce to można uznać, że bardzo spora część przedgonu już została odebrana i można przejśc do odbioru serca.
Moje spostrzeżenie i pomysł: można zauważyć, że temperatura w głowicy rośnie i zbliża się niejako asymptotycznie do pewnej temperatury granicznej. Porównanie z temperaturą na 10-tej półce może być zbędne; jeżeli temperatura w głowicy już nie wzrasta tak szybko to można przejśc do odbioru serca.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38"/>
          </rPr>
          <t>Zaokrąglone do dokładności termometru pomniejszonej o jeden rząd.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 xml:space="preserve">Moja inwencja: temperatura głowicy zaokrąglona do 0,1 stopnia Celsjusza, co ma na celu zasymulowanie termometru o mniejszej dokładności i rozdzielczości. 
Pomysł jest taki by obserwować asymptotyczne dążenie do pewnej temperatury. Jeżeli temperatura już nie będzie dalej wzrastać to można podjąć decyzję o odbiorze serca. Trzeba porównać jak się ma ta decyzja do decyzji odbioru serca przy termometrze o dokładności 0,01. Prawdopodobnie termometr o mniejszej dokładności podejmie decyzję szybciej niż termometr o większej dokładności.
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 xml:space="preserve">Moja inwencja: temperatura głowicy zaokrąglona do 0,0625 (termometr DS18B20) stopnia Celsjusza, co ma na celu zasymulowanie termometru o mniejszej dokładności i rozdzielczości. 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  <charset val="238"/>
          </rPr>
          <t>Sam oszacowałem kiedy nastąpił poczatek odbioru.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  <charset val="238"/>
          </rPr>
          <t>Koniec przedgonów: temp nie zmienia się przez 5 minut.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  <charset val="238"/>
          </rPr>
          <t>Przez 5min tem pozostaje 78,25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  <charset val="238"/>
          </rPr>
          <t>Po tym pomiarze następuje 25min dziura w danych. Podejrzewam, że koniec odbioru przedgonów byłby gdzieś około  po 10:40.</t>
        </r>
      </text>
    </comment>
  </commentList>
</comments>
</file>

<file path=xl/sharedStrings.xml><?xml version="1.0" encoding="utf-8"?>
<sst xmlns="http://schemas.openxmlformats.org/spreadsheetml/2006/main" count="18" uniqueCount="12">
  <si>
    <t>Godz.</t>
  </si>
  <si>
    <t>Końcówka przedgonu</t>
  </si>
  <si>
    <t>Komentarz</t>
  </si>
  <si>
    <t>TK - głowicy [0,01]</t>
  </si>
  <si>
    <t>TK - głowicy [0,1]</t>
  </si>
  <si>
    <t>TK - głowicy [0,0625]</t>
  </si>
  <si>
    <t>Odbiór [ml]</t>
  </si>
  <si>
    <t>dT/dt</t>
  </si>
  <si>
    <t>Zaokrąglone dT/dt</t>
  </si>
  <si>
    <t>Początek odbioru przedgonu</t>
  </si>
  <si>
    <t>Czas od początku procesu [min]</t>
  </si>
  <si>
    <t>Czas od początku odbioru przedgonu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</si>
</sst>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T głowicy [0,01]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Sheet1!$B$12:$B$31</c:f>
              <c:numCache>
                <c:formatCode>0.00</c:formatCode>
                <c:ptCount val="20"/>
                <c:pt idx="0">
                  <c:v>66</c:v>
                </c:pt>
                <c:pt idx="1">
                  <c:v>69</c:v>
                </c:pt>
                <c:pt idx="2">
                  <c:v>72</c:v>
                </c:pt>
                <c:pt idx="3">
                  <c:v>74</c:v>
                </c:pt>
                <c:pt idx="4">
                  <c:v>76</c:v>
                </c:pt>
                <c:pt idx="5">
                  <c:v>78</c:v>
                </c:pt>
                <c:pt idx="6">
                  <c:v>80</c:v>
                </c:pt>
                <c:pt idx="7">
                  <c:v>83</c:v>
                </c:pt>
                <c:pt idx="8">
                  <c:v>86</c:v>
                </c:pt>
                <c:pt idx="9">
                  <c:v>89</c:v>
                </c:pt>
                <c:pt idx="10">
                  <c:v>91</c:v>
                </c:pt>
                <c:pt idx="11">
                  <c:v>92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107</c:v>
                </c:pt>
                <c:pt idx="18">
                  <c:v>133</c:v>
                </c:pt>
                <c:pt idx="19">
                  <c:v>151</c:v>
                </c:pt>
              </c:numCache>
            </c:numRef>
          </c:xVal>
          <c:yVal>
            <c:numRef>
              <c:f>Sheet1!$D$12:$D$31</c:f>
              <c:numCache>
                <c:formatCode>General</c:formatCode>
                <c:ptCount val="20"/>
                <c:pt idx="0">
                  <c:v>77.819999999999993</c:v>
                </c:pt>
                <c:pt idx="1">
                  <c:v>77.900000000000006</c:v>
                </c:pt>
                <c:pt idx="2">
                  <c:v>77.95</c:v>
                </c:pt>
                <c:pt idx="3">
                  <c:v>77.989999999999995</c:v>
                </c:pt>
                <c:pt idx="4">
                  <c:v>78.02</c:v>
                </c:pt>
                <c:pt idx="5">
                  <c:v>78.08</c:v>
                </c:pt>
                <c:pt idx="6">
                  <c:v>78.099999999999994</c:v>
                </c:pt>
                <c:pt idx="7">
                  <c:v>78.14</c:v>
                </c:pt>
                <c:pt idx="8">
                  <c:v>78.17</c:v>
                </c:pt>
                <c:pt idx="9">
                  <c:v>78.209999999999994</c:v>
                </c:pt>
                <c:pt idx="10">
                  <c:v>78.23</c:v>
                </c:pt>
                <c:pt idx="11">
                  <c:v>78.25</c:v>
                </c:pt>
                <c:pt idx="12">
                  <c:v>78.27</c:v>
                </c:pt>
                <c:pt idx="13">
                  <c:v>78.28</c:v>
                </c:pt>
                <c:pt idx="14">
                  <c:v>78.290000000000006</c:v>
                </c:pt>
                <c:pt idx="15">
                  <c:v>78.3</c:v>
                </c:pt>
                <c:pt idx="16">
                  <c:v>78.3</c:v>
                </c:pt>
                <c:pt idx="17">
                  <c:v>78.33</c:v>
                </c:pt>
                <c:pt idx="18">
                  <c:v>78.33</c:v>
                </c:pt>
                <c:pt idx="19">
                  <c:v>78.33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49B5-8455-93D6D7264687}"/>
            </c:ext>
          </c:extLst>
        </c:ser>
        <c:ser>
          <c:idx val="2"/>
          <c:order val="2"/>
          <c:tx>
            <c:v>T głowicy [0,0625]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Sheet1!$B$12:$B$31</c:f>
              <c:numCache>
                <c:formatCode>0.00</c:formatCode>
                <c:ptCount val="20"/>
                <c:pt idx="0">
                  <c:v>66</c:v>
                </c:pt>
                <c:pt idx="1">
                  <c:v>69</c:v>
                </c:pt>
                <c:pt idx="2">
                  <c:v>72</c:v>
                </c:pt>
                <c:pt idx="3">
                  <c:v>74</c:v>
                </c:pt>
                <c:pt idx="4">
                  <c:v>76</c:v>
                </c:pt>
                <c:pt idx="5">
                  <c:v>78</c:v>
                </c:pt>
                <c:pt idx="6">
                  <c:v>80</c:v>
                </c:pt>
                <c:pt idx="7">
                  <c:v>83</c:v>
                </c:pt>
                <c:pt idx="8">
                  <c:v>86</c:v>
                </c:pt>
                <c:pt idx="9">
                  <c:v>89</c:v>
                </c:pt>
                <c:pt idx="10">
                  <c:v>91</c:v>
                </c:pt>
                <c:pt idx="11">
                  <c:v>92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107</c:v>
                </c:pt>
                <c:pt idx="18">
                  <c:v>133</c:v>
                </c:pt>
                <c:pt idx="19">
                  <c:v>151</c:v>
                </c:pt>
              </c:numCache>
            </c:numRef>
          </c:xVal>
          <c:yVal>
            <c:numRef>
              <c:f>Sheet1!$J$12:$J$31</c:f>
              <c:numCache>
                <c:formatCode>General</c:formatCode>
                <c:ptCount val="20"/>
                <c:pt idx="0">
                  <c:v>77.8125</c:v>
                </c:pt>
                <c:pt idx="1">
                  <c:v>77.875</c:v>
                </c:pt>
                <c:pt idx="2">
                  <c:v>77.9375</c:v>
                </c:pt>
                <c:pt idx="3">
                  <c:v>78</c:v>
                </c:pt>
                <c:pt idx="4">
                  <c:v>78</c:v>
                </c:pt>
                <c:pt idx="5">
                  <c:v>78.0625</c:v>
                </c:pt>
                <c:pt idx="6">
                  <c:v>78.125</c:v>
                </c:pt>
                <c:pt idx="7">
                  <c:v>78.125</c:v>
                </c:pt>
                <c:pt idx="8">
                  <c:v>78.1875</c:v>
                </c:pt>
                <c:pt idx="9">
                  <c:v>78.1875</c:v>
                </c:pt>
                <c:pt idx="10">
                  <c:v>78.25</c:v>
                </c:pt>
                <c:pt idx="11">
                  <c:v>78.25</c:v>
                </c:pt>
                <c:pt idx="12">
                  <c:v>78.25</c:v>
                </c:pt>
                <c:pt idx="13">
                  <c:v>78.25</c:v>
                </c:pt>
                <c:pt idx="14">
                  <c:v>78.3125</c:v>
                </c:pt>
                <c:pt idx="15">
                  <c:v>78.3125</c:v>
                </c:pt>
                <c:pt idx="16">
                  <c:v>78.3125</c:v>
                </c:pt>
                <c:pt idx="17">
                  <c:v>78.3125</c:v>
                </c:pt>
                <c:pt idx="18">
                  <c:v>78.3125</c:v>
                </c:pt>
                <c:pt idx="19">
                  <c:v>78.3125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9F-49B5-8455-93D6D7264687}"/>
            </c:ext>
          </c:extLst>
        </c:ser>
        <c:ser>
          <c:idx val="3"/>
          <c:order val="3"/>
          <c:tx>
            <c:v>T głowicy [0,1]</c:v>
          </c:tx>
          <c:spPr>
            <a:ln w="28575" cap="rnd">
              <a:solidFill>
                <a:srgbClr val="FF0000">
                  <a:alpha val="81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8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Sheet1!$B$12:$B$31</c:f>
              <c:numCache>
                <c:formatCode>0.00</c:formatCode>
                <c:ptCount val="20"/>
                <c:pt idx="0">
                  <c:v>66</c:v>
                </c:pt>
                <c:pt idx="1">
                  <c:v>69</c:v>
                </c:pt>
                <c:pt idx="2">
                  <c:v>72</c:v>
                </c:pt>
                <c:pt idx="3">
                  <c:v>74</c:v>
                </c:pt>
                <c:pt idx="4">
                  <c:v>76</c:v>
                </c:pt>
                <c:pt idx="5">
                  <c:v>78</c:v>
                </c:pt>
                <c:pt idx="6">
                  <c:v>80</c:v>
                </c:pt>
                <c:pt idx="7">
                  <c:v>83</c:v>
                </c:pt>
                <c:pt idx="8">
                  <c:v>86</c:v>
                </c:pt>
                <c:pt idx="9">
                  <c:v>89</c:v>
                </c:pt>
                <c:pt idx="10">
                  <c:v>91</c:v>
                </c:pt>
                <c:pt idx="11">
                  <c:v>92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107</c:v>
                </c:pt>
                <c:pt idx="18">
                  <c:v>133</c:v>
                </c:pt>
                <c:pt idx="19">
                  <c:v>151</c:v>
                </c:pt>
              </c:numCache>
            </c:numRef>
          </c:xVal>
          <c:yVal>
            <c:numRef>
              <c:f>Sheet1!$M$12:$M$31</c:f>
              <c:numCache>
                <c:formatCode>General</c:formatCode>
                <c:ptCount val="20"/>
                <c:pt idx="0">
                  <c:v>77.800000000000011</c:v>
                </c:pt>
                <c:pt idx="1">
                  <c:v>77.900000000000006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78.100000000000009</c:v>
                </c:pt>
                <c:pt idx="6">
                  <c:v>78.100000000000009</c:v>
                </c:pt>
                <c:pt idx="7">
                  <c:v>78.100000000000009</c:v>
                </c:pt>
                <c:pt idx="8">
                  <c:v>78.2</c:v>
                </c:pt>
                <c:pt idx="9">
                  <c:v>78.2</c:v>
                </c:pt>
                <c:pt idx="10">
                  <c:v>78.2</c:v>
                </c:pt>
                <c:pt idx="11">
                  <c:v>78.300000000000011</c:v>
                </c:pt>
                <c:pt idx="12">
                  <c:v>78.300000000000011</c:v>
                </c:pt>
                <c:pt idx="13">
                  <c:v>78.300000000000011</c:v>
                </c:pt>
                <c:pt idx="14">
                  <c:v>78.300000000000011</c:v>
                </c:pt>
                <c:pt idx="15">
                  <c:v>78.300000000000011</c:v>
                </c:pt>
                <c:pt idx="16">
                  <c:v>78.300000000000011</c:v>
                </c:pt>
                <c:pt idx="17">
                  <c:v>78.300000000000011</c:v>
                </c:pt>
                <c:pt idx="18">
                  <c:v>78.300000000000011</c:v>
                </c:pt>
                <c:pt idx="19">
                  <c:v>78.300000000000011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9F-49B5-8455-93D6D726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93976"/>
        <c:axId val="488292336"/>
      </c:scatterChart>
      <c:scatterChart>
        <c:scatterStyle val="smoothMarker"/>
        <c:varyColors val="0"/>
        <c:ser>
          <c:idx val="0"/>
          <c:order val="1"/>
          <c:tx>
            <c:v>Odbiór przedgonu [ml]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Sheet1!$B$12:$B$29</c:f>
              <c:numCache>
                <c:formatCode>0.00</c:formatCode>
                <c:ptCount val="18"/>
                <c:pt idx="0">
                  <c:v>66</c:v>
                </c:pt>
                <c:pt idx="1">
                  <c:v>69</c:v>
                </c:pt>
                <c:pt idx="2">
                  <c:v>72</c:v>
                </c:pt>
                <c:pt idx="3">
                  <c:v>74</c:v>
                </c:pt>
                <c:pt idx="4">
                  <c:v>76</c:v>
                </c:pt>
                <c:pt idx="5">
                  <c:v>78</c:v>
                </c:pt>
                <c:pt idx="6">
                  <c:v>80</c:v>
                </c:pt>
                <c:pt idx="7">
                  <c:v>83</c:v>
                </c:pt>
                <c:pt idx="8">
                  <c:v>86</c:v>
                </c:pt>
                <c:pt idx="9">
                  <c:v>89</c:v>
                </c:pt>
                <c:pt idx="10">
                  <c:v>91</c:v>
                </c:pt>
                <c:pt idx="11">
                  <c:v>92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107</c:v>
                </c:pt>
              </c:numCache>
            </c:numRef>
          </c:xVal>
          <c:yVal>
            <c:numRef>
              <c:f>Sheet1!$G$12:$G$29</c:f>
              <c:numCache>
                <c:formatCode>0</c:formatCode>
                <c:ptCount val="18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9F-49B5-8455-93D6D726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66768"/>
        <c:axId val="599767424"/>
      </c:scatterChart>
      <c:valAx>
        <c:axId val="48829397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292336"/>
        <c:crosses val="autoZero"/>
        <c:crossBetween val="midCat"/>
        <c:majorUnit val="5"/>
      </c:valAx>
      <c:valAx>
        <c:axId val="488292336"/>
        <c:scaling>
          <c:orientation val="minMax"/>
          <c:max val="78.5"/>
          <c:min val="7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293976"/>
        <c:crosses val="autoZero"/>
        <c:crossBetween val="midCat"/>
        <c:minorUnit val="3.0000000000000006E-2"/>
      </c:valAx>
      <c:valAx>
        <c:axId val="59976742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766768"/>
        <c:crosses val="max"/>
        <c:crossBetween val="midCat"/>
      </c:valAx>
      <c:valAx>
        <c:axId val="5997667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997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608254</xdr:colOff>
      <xdr:row>33</xdr:row>
      <xdr:rowOff>7652</xdr:rowOff>
    </xdr:from>
    <xdr:to>
      <xdr:col>8</xdr:col>
      <xdr:colOff>17929</xdr:colOff>
      <xdr:row>51</xdr:row>
      <xdr:rowOff>106936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1"/>
  <sheetViews>
    <sheetView tabSelected="1" topLeftCell="A7" zoomScale="85" zoomScaleNormal="85" workbookViewId="0">
      <selection activeCell="K27" sqref="K27"/>
    </sheetView>
  </sheetViews>
  <sheetFormatPr defaultRowHeight="14.4" x14ac:dyDescent="0.3"/>
  <cols>
    <col min="2" max="2" width="15.44140625" customWidth="1"/>
    <col min="3" max="3" width="18.5546875" customWidth="1"/>
    <col min="4" max="6" width="17.33203125" customWidth="1"/>
    <col min="7" max="7" width="10.5546875" customWidth="1"/>
    <col min="8" max="8" width="18.44140625" customWidth="1"/>
    <col min="10" max="10" width="19" customWidth="1"/>
    <col min="11" max="11" width="17" customWidth="1"/>
    <col min="12" max="12" width="21.88671875" customWidth="1"/>
    <col min="13" max="14" width="19.6640625" customWidth="1"/>
    <col min="15" max="15" width="21.33203125" customWidth="1"/>
  </cols>
  <sheetData>
    <row r="2" spans="1:15" ht="48" customHeight="1" x14ac:dyDescent="0.3">
      <c r="A2" t="s">
        <v>0</v>
      </c>
      <c r="B2" s="3" t="s">
        <v>10</v>
      </c>
      <c r="C2" s="3" t="s">
        <v>11</v>
      </c>
      <c r="D2" t="s">
        <v>3</v>
      </c>
      <c r="E2" t="s">
        <v>7</v>
      </c>
      <c r="F2" t="s">
        <v>8</v>
      </c>
      <c r="G2" t="s">
        <v>6</v>
      </c>
      <c r="H2" t="s">
        <v>2</v>
      </c>
      <c r="J2" t="s">
        <v>5</v>
      </c>
      <c r="K2" t="s">
        <v>7</v>
      </c>
      <c r="L2" t="s">
        <v>2</v>
      </c>
      <c r="M2" t="s">
        <v>4</v>
      </c>
      <c r="N2" t="s">
        <v>7</v>
      </c>
      <c r="O2" t="s">
        <v>2</v>
      </c>
    </row>
    <row r="3" spans="1:15" x14ac:dyDescent="0.3">
      <c r="A3" s="1">
        <v>0.3666666666666667</v>
      </c>
      <c r="B3">
        <v>0</v>
      </c>
      <c r="D3">
        <v>6.16</v>
      </c>
      <c r="J3">
        <f>ROUNDDOWN($D3/0.0625+0.51,0) *0.0625</f>
        <v>6.1875</v>
      </c>
      <c r="M3">
        <f t="shared" ref="M3:M29" si="0">ROUNDDOWN($D3/0.1+0.51,0)*0.1</f>
        <v>6.2</v>
      </c>
    </row>
    <row r="4" spans="1:15" x14ac:dyDescent="0.3">
      <c r="A4" s="1">
        <v>0.36944444444444446</v>
      </c>
      <c r="B4">
        <v>4</v>
      </c>
      <c r="D4">
        <v>81.900000000000006</v>
      </c>
      <c r="J4">
        <f t="shared" ref="J4:J31" si="1">ROUNDDOWN($D4/0.0625+0.51,0) *0.0625</f>
        <v>81.875</v>
      </c>
      <c r="M4">
        <f t="shared" si="0"/>
        <v>81.900000000000006</v>
      </c>
    </row>
    <row r="5" spans="1:15" x14ac:dyDescent="0.3">
      <c r="D5">
        <v>79.3</v>
      </c>
      <c r="J5">
        <f t="shared" si="1"/>
        <v>79.3125</v>
      </c>
      <c r="M5">
        <f t="shared" si="0"/>
        <v>79.300000000000011</v>
      </c>
    </row>
    <row r="6" spans="1:15" x14ac:dyDescent="0.3">
      <c r="D6">
        <v>78.39</v>
      </c>
      <c r="J6">
        <f t="shared" si="1"/>
        <v>78.375</v>
      </c>
      <c r="M6">
        <f t="shared" si="0"/>
        <v>78.400000000000006</v>
      </c>
    </row>
    <row r="7" spans="1:15" x14ac:dyDescent="0.3">
      <c r="D7">
        <v>78.239999999999995</v>
      </c>
      <c r="J7">
        <f t="shared" si="1"/>
        <v>78.25</v>
      </c>
      <c r="M7">
        <f t="shared" si="0"/>
        <v>78.2</v>
      </c>
    </row>
    <row r="8" spans="1:15" x14ac:dyDescent="0.3">
      <c r="D8">
        <v>78.23</v>
      </c>
      <c r="J8">
        <f t="shared" si="1"/>
        <v>78.25</v>
      </c>
      <c r="M8">
        <f t="shared" si="0"/>
        <v>78.2</v>
      </c>
    </row>
    <row r="9" spans="1:15" x14ac:dyDescent="0.3">
      <c r="D9">
        <v>77.739999999999995</v>
      </c>
      <c r="J9">
        <f t="shared" si="1"/>
        <v>77.75</v>
      </c>
      <c r="M9">
        <f t="shared" si="0"/>
        <v>77.7</v>
      </c>
    </row>
    <row r="10" spans="1:15" x14ac:dyDescent="0.3">
      <c r="D10">
        <v>77.739999999999995</v>
      </c>
      <c r="J10">
        <f t="shared" si="1"/>
        <v>77.75</v>
      </c>
      <c r="M10">
        <f t="shared" si="0"/>
        <v>77.7</v>
      </c>
    </row>
    <row r="11" spans="1:15" ht="28.8" x14ac:dyDescent="0.3">
      <c r="B11" s="2">
        <v>60</v>
      </c>
      <c r="C11">
        <v>0</v>
      </c>
      <c r="D11">
        <v>77.69</v>
      </c>
      <c r="G11">
        <v>0</v>
      </c>
      <c r="H11" s="3" t="s">
        <v>9</v>
      </c>
      <c r="J11">
        <f t="shared" si="1"/>
        <v>77.6875</v>
      </c>
      <c r="M11">
        <f t="shared" si="0"/>
        <v>77.7</v>
      </c>
    </row>
    <row r="12" spans="1:15" x14ac:dyDescent="0.3">
      <c r="A12" s="1">
        <v>0.41250000000000003</v>
      </c>
      <c r="B12" s="2">
        <v>66</v>
      </c>
      <c r="C12">
        <v>3</v>
      </c>
      <c r="D12">
        <v>77.819999999999993</v>
      </c>
      <c r="G12" s="4">
        <v>8</v>
      </c>
      <c r="J12">
        <f t="shared" si="1"/>
        <v>77.8125</v>
      </c>
      <c r="M12">
        <f t="shared" si="0"/>
        <v>77.800000000000011</v>
      </c>
    </row>
    <row r="13" spans="1:15" x14ac:dyDescent="0.3">
      <c r="A13" s="1">
        <v>0.4145833333333333</v>
      </c>
      <c r="B13" s="2">
        <v>69</v>
      </c>
      <c r="C13">
        <v>6</v>
      </c>
      <c r="D13">
        <v>77.900000000000006</v>
      </c>
      <c r="E13">
        <f t="shared" ref="E13:E31" si="2">($D13-$D12)/($B13-$B12)</f>
        <v>2.6666666666670835E-2</v>
      </c>
      <c r="F13">
        <f>ROUNDDOWN(E13/0.001 + 0.51,0) * 0.001</f>
        <v>2.7E-2</v>
      </c>
      <c r="G13" s="4">
        <v>12</v>
      </c>
      <c r="J13">
        <f t="shared" si="1"/>
        <v>77.875</v>
      </c>
      <c r="K13">
        <f t="shared" ref="K13:K31" si="3">($J13-$J12)/($B13-$B12)</f>
        <v>2.0833333333333332E-2</v>
      </c>
      <c r="M13">
        <f t="shared" si="0"/>
        <v>77.900000000000006</v>
      </c>
      <c r="N13">
        <f t="shared" ref="N13:N31" si="4">($M13-$M12)/($B13-$B12)</f>
        <v>3.3333333333331439E-2</v>
      </c>
    </row>
    <row r="14" spans="1:15" x14ac:dyDescent="0.3">
      <c r="A14" s="1">
        <v>0.41666666666666669</v>
      </c>
      <c r="B14" s="2">
        <v>72</v>
      </c>
      <c r="C14">
        <v>12</v>
      </c>
      <c r="D14">
        <v>77.95</v>
      </c>
      <c r="E14">
        <f t="shared" si="2"/>
        <v>1.6666666666665719E-2</v>
      </c>
      <c r="F14">
        <f t="shared" ref="F14:F31" si="5">ROUNDDOWN(E14/0.001 + 0.51,0) * 0.001</f>
        <v>1.7000000000000001E-2</v>
      </c>
      <c r="G14" s="4">
        <v>17</v>
      </c>
      <c r="J14">
        <f t="shared" si="1"/>
        <v>77.9375</v>
      </c>
      <c r="K14">
        <f t="shared" si="3"/>
        <v>2.0833333333333332E-2</v>
      </c>
      <c r="M14">
        <f t="shared" si="0"/>
        <v>78</v>
      </c>
      <c r="N14">
        <f t="shared" si="4"/>
        <v>3.3333333333331439E-2</v>
      </c>
    </row>
    <row r="15" spans="1:15" x14ac:dyDescent="0.3">
      <c r="A15" s="1">
        <v>0.41805555555555557</v>
      </c>
      <c r="B15" s="2">
        <v>74</v>
      </c>
      <c r="C15">
        <v>14</v>
      </c>
      <c r="D15">
        <v>77.989999999999995</v>
      </c>
      <c r="E15">
        <f t="shared" si="2"/>
        <v>1.9999999999996021E-2</v>
      </c>
      <c r="F15">
        <f t="shared" si="5"/>
        <v>0.02</v>
      </c>
      <c r="G15" s="4">
        <v>22</v>
      </c>
      <c r="J15">
        <f t="shared" si="1"/>
        <v>78</v>
      </c>
      <c r="K15">
        <f t="shared" si="3"/>
        <v>3.125E-2</v>
      </c>
      <c r="M15">
        <f t="shared" si="0"/>
        <v>78</v>
      </c>
      <c r="N15">
        <f t="shared" si="4"/>
        <v>0</v>
      </c>
    </row>
    <row r="16" spans="1:15" x14ac:dyDescent="0.3">
      <c r="A16" s="1">
        <v>0.41944444444444445</v>
      </c>
      <c r="B16" s="2">
        <v>76</v>
      </c>
      <c r="C16">
        <v>16</v>
      </c>
      <c r="D16">
        <v>78.02</v>
      </c>
      <c r="E16">
        <f t="shared" si="2"/>
        <v>1.5000000000000568E-2</v>
      </c>
      <c r="F16">
        <f t="shared" si="5"/>
        <v>1.4999999999999999E-2</v>
      </c>
      <c r="G16" s="4">
        <v>26</v>
      </c>
      <c r="J16">
        <f t="shared" si="1"/>
        <v>78</v>
      </c>
      <c r="K16">
        <f t="shared" si="3"/>
        <v>0</v>
      </c>
      <c r="M16">
        <f t="shared" si="0"/>
        <v>78</v>
      </c>
      <c r="N16">
        <f t="shared" si="4"/>
        <v>0</v>
      </c>
    </row>
    <row r="17" spans="1:15" x14ac:dyDescent="0.3">
      <c r="A17" s="1">
        <v>0.42083333333333334</v>
      </c>
      <c r="B17" s="2">
        <v>78</v>
      </c>
      <c r="C17">
        <v>18</v>
      </c>
      <c r="D17">
        <v>78.08</v>
      </c>
      <c r="E17">
        <f t="shared" si="2"/>
        <v>3.0000000000001137E-2</v>
      </c>
      <c r="F17">
        <f t="shared" si="5"/>
        <v>0.03</v>
      </c>
      <c r="G17" s="4">
        <v>30</v>
      </c>
      <c r="J17">
        <f t="shared" si="1"/>
        <v>78.0625</v>
      </c>
      <c r="K17">
        <f t="shared" si="3"/>
        <v>3.125E-2</v>
      </c>
      <c r="M17">
        <f t="shared" si="0"/>
        <v>78.100000000000009</v>
      </c>
      <c r="N17">
        <f t="shared" si="4"/>
        <v>5.0000000000004263E-2</v>
      </c>
    </row>
    <row r="18" spans="1:15" x14ac:dyDescent="0.3">
      <c r="A18" s="1">
        <v>0.42222222222222222</v>
      </c>
      <c r="B18" s="2">
        <v>80</v>
      </c>
      <c r="C18">
        <v>20</v>
      </c>
      <c r="D18">
        <v>78.099999999999994</v>
      </c>
      <c r="E18">
        <f t="shared" si="2"/>
        <v>9.9999999999980105E-3</v>
      </c>
      <c r="F18">
        <f t="shared" si="5"/>
        <v>0.01</v>
      </c>
      <c r="G18" s="4">
        <v>40</v>
      </c>
      <c r="J18">
        <f t="shared" si="1"/>
        <v>78.125</v>
      </c>
      <c r="K18">
        <f t="shared" si="3"/>
        <v>3.125E-2</v>
      </c>
      <c r="M18">
        <f t="shared" si="0"/>
        <v>78.100000000000009</v>
      </c>
      <c r="N18">
        <f t="shared" si="4"/>
        <v>0</v>
      </c>
    </row>
    <row r="19" spans="1:15" x14ac:dyDescent="0.3">
      <c r="A19" s="1">
        <v>0.42430555555555555</v>
      </c>
      <c r="B19" s="2">
        <v>83</v>
      </c>
      <c r="C19">
        <v>23</v>
      </c>
      <c r="D19">
        <v>78.14</v>
      </c>
      <c r="E19">
        <f t="shared" si="2"/>
        <v>1.3333333333335418E-2</v>
      </c>
      <c r="F19">
        <f t="shared" si="5"/>
        <v>1.3000000000000001E-2</v>
      </c>
      <c r="G19" s="4">
        <v>50</v>
      </c>
      <c r="J19">
        <f t="shared" si="1"/>
        <v>78.125</v>
      </c>
      <c r="K19">
        <f t="shared" si="3"/>
        <v>0</v>
      </c>
      <c r="M19">
        <f t="shared" si="0"/>
        <v>78.100000000000009</v>
      </c>
      <c r="N19">
        <f t="shared" si="4"/>
        <v>0</v>
      </c>
    </row>
    <row r="20" spans="1:15" x14ac:dyDescent="0.3">
      <c r="A20" s="1">
        <v>0.42638888888888887</v>
      </c>
      <c r="B20" s="2">
        <v>86</v>
      </c>
      <c r="C20">
        <v>26</v>
      </c>
      <c r="D20">
        <v>78.17</v>
      </c>
      <c r="E20">
        <f t="shared" si="2"/>
        <v>1.0000000000000378E-2</v>
      </c>
      <c r="F20">
        <f t="shared" si="5"/>
        <v>0.01</v>
      </c>
      <c r="G20" s="4">
        <v>60</v>
      </c>
      <c r="J20">
        <f t="shared" si="1"/>
        <v>78.1875</v>
      </c>
      <c r="K20">
        <f t="shared" si="3"/>
        <v>2.0833333333333332E-2</v>
      </c>
      <c r="M20">
        <f t="shared" si="0"/>
        <v>78.2</v>
      </c>
      <c r="N20">
        <f t="shared" si="4"/>
        <v>3.3333333333331439E-2</v>
      </c>
    </row>
    <row r="21" spans="1:15" x14ac:dyDescent="0.3">
      <c r="A21" s="1">
        <v>0.4284722222222222</v>
      </c>
      <c r="B21" s="2">
        <v>89</v>
      </c>
      <c r="C21">
        <v>29</v>
      </c>
      <c r="D21">
        <v>78.209999999999994</v>
      </c>
      <c r="E21">
        <f t="shared" si="2"/>
        <v>1.333333333333068E-2</v>
      </c>
      <c r="F21">
        <f t="shared" si="5"/>
        <v>1.3000000000000001E-2</v>
      </c>
      <c r="G21" s="4">
        <v>70</v>
      </c>
      <c r="J21">
        <f t="shared" si="1"/>
        <v>78.1875</v>
      </c>
      <c r="K21">
        <f t="shared" si="3"/>
        <v>0</v>
      </c>
      <c r="M21">
        <f t="shared" si="0"/>
        <v>78.2</v>
      </c>
      <c r="N21">
        <f t="shared" si="4"/>
        <v>0</v>
      </c>
    </row>
    <row r="22" spans="1:15" x14ac:dyDescent="0.3">
      <c r="A22" s="1">
        <v>0.42986111111111108</v>
      </c>
      <c r="B22" s="2">
        <v>91</v>
      </c>
      <c r="C22">
        <v>31</v>
      </c>
      <c r="D22">
        <v>78.23</v>
      </c>
      <c r="E22">
        <f t="shared" si="2"/>
        <v>1.0000000000005116E-2</v>
      </c>
      <c r="F22">
        <f t="shared" si="5"/>
        <v>0.01</v>
      </c>
      <c r="G22" s="4">
        <v>80</v>
      </c>
      <c r="J22">
        <f t="shared" si="1"/>
        <v>78.25</v>
      </c>
      <c r="K22">
        <f t="shared" si="3"/>
        <v>3.125E-2</v>
      </c>
      <c r="M22">
        <f t="shared" si="0"/>
        <v>78.2</v>
      </c>
      <c r="N22">
        <f t="shared" si="4"/>
        <v>0</v>
      </c>
      <c r="O22" t="s">
        <v>1</v>
      </c>
    </row>
    <row r="23" spans="1:15" x14ac:dyDescent="0.3">
      <c r="A23" s="1">
        <v>0.43124999999999997</v>
      </c>
      <c r="B23" s="2">
        <v>92</v>
      </c>
      <c r="C23">
        <v>33</v>
      </c>
      <c r="D23">
        <v>78.25</v>
      </c>
      <c r="E23">
        <f t="shared" si="2"/>
        <v>1.9999999999996021E-2</v>
      </c>
      <c r="F23">
        <f t="shared" si="5"/>
        <v>0.02</v>
      </c>
      <c r="G23" s="4">
        <v>90</v>
      </c>
      <c r="J23">
        <f t="shared" si="1"/>
        <v>78.25</v>
      </c>
      <c r="K23">
        <f t="shared" si="3"/>
        <v>0</v>
      </c>
      <c r="M23">
        <f t="shared" si="0"/>
        <v>78.300000000000011</v>
      </c>
      <c r="N23">
        <f t="shared" si="4"/>
        <v>0.10000000000000853</v>
      </c>
    </row>
    <row r="24" spans="1:15" x14ac:dyDescent="0.3">
      <c r="A24" s="1">
        <v>0.43263888888888885</v>
      </c>
      <c r="B24" s="2">
        <v>95</v>
      </c>
      <c r="C24">
        <v>35</v>
      </c>
      <c r="D24">
        <v>78.27</v>
      </c>
      <c r="E24">
        <f t="shared" si="2"/>
        <v>6.66666666666534E-3</v>
      </c>
      <c r="F24">
        <f t="shared" si="5"/>
        <v>7.0000000000000001E-3</v>
      </c>
      <c r="G24" s="4">
        <v>100</v>
      </c>
      <c r="J24">
        <f t="shared" si="1"/>
        <v>78.25</v>
      </c>
      <c r="K24">
        <f t="shared" si="3"/>
        <v>0</v>
      </c>
      <c r="M24">
        <f t="shared" si="0"/>
        <v>78.300000000000011</v>
      </c>
      <c r="N24">
        <f t="shared" si="4"/>
        <v>0</v>
      </c>
    </row>
    <row r="25" spans="1:15" x14ac:dyDescent="0.3">
      <c r="A25" s="1">
        <v>0.43402777777777773</v>
      </c>
      <c r="B25" s="2">
        <v>97</v>
      </c>
      <c r="C25">
        <v>37</v>
      </c>
      <c r="D25">
        <v>78.28</v>
      </c>
      <c r="E25">
        <f t="shared" si="2"/>
        <v>5.000000000002558E-3</v>
      </c>
      <c r="F25">
        <f t="shared" si="5"/>
        <v>5.0000000000000001E-3</v>
      </c>
      <c r="G25" s="4">
        <v>110</v>
      </c>
      <c r="J25">
        <f t="shared" si="1"/>
        <v>78.25</v>
      </c>
      <c r="K25">
        <f t="shared" si="3"/>
        <v>0</v>
      </c>
      <c r="L25" t="s">
        <v>1</v>
      </c>
      <c r="M25">
        <f t="shared" si="0"/>
        <v>78.300000000000011</v>
      </c>
      <c r="N25">
        <f t="shared" si="4"/>
        <v>0</v>
      </c>
    </row>
    <row r="26" spans="1:15" x14ac:dyDescent="0.3">
      <c r="A26" s="1">
        <v>0.43541666666666662</v>
      </c>
      <c r="B26" s="2">
        <v>99</v>
      </c>
      <c r="C26">
        <v>39</v>
      </c>
      <c r="D26">
        <v>78.290000000000006</v>
      </c>
      <c r="E26">
        <f t="shared" si="2"/>
        <v>5.000000000002558E-3</v>
      </c>
      <c r="F26">
        <f t="shared" si="5"/>
        <v>5.0000000000000001E-3</v>
      </c>
      <c r="G26" s="4">
        <v>120</v>
      </c>
      <c r="J26">
        <f t="shared" si="1"/>
        <v>78.3125</v>
      </c>
      <c r="K26">
        <f t="shared" si="3"/>
        <v>3.125E-2</v>
      </c>
      <c r="M26">
        <f t="shared" si="0"/>
        <v>78.300000000000011</v>
      </c>
      <c r="N26">
        <f t="shared" si="4"/>
        <v>0</v>
      </c>
    </row>
    <row r="27" spans="1:15" x14ac:dyDescent="0.3">
      <c r="A27" s="1">
        <v>0.43611111111111112</v>
      </c>
      <c r="B27" s="2">
        <v>100</v>
      </c>
      <c r="C27">
        <v>40</v>
      </c>
      <c r="D27">
        <v>78.3</v>
      </c>
      <c r="E27">
        <f t="shared" si="2"/>
        <v>9.9999999999909051E-3</v>
      </c>
      <c r="F27">
        <f t="shared" si="5"/>
        <v>0.01</v>
      </c>
      <c r="G27" s="4">
        <v>130</v>
      </c>
      <c r="J27">
        <f t="shared" si="1"/>
        <v>78.3125</v>
      </c>
      <c r="K27">
        <f t="shared" si="3"/>
        <v>0</v>
      </c>
      <c r="M27">
        <f t="shared" si="0"/>
        <v>78.300000000000011</v>
      </c>
      <c r="N27">
        <f t="shared" si="4"/>
        <v>0</v>
      </c>
    </row>
    <row r="28" spans="1:15" x14ac:dyDescent="0.3">
      <c r="A28" s="1">
        <v>0.4368055555555555</v>
      </c>
      <c r="B28" s="2">
        <v>101</v>
      </c>
      <c r="C28">
        <v>41</v>
      </c>
      <c r="D28">
        <v>78.3</v>
      </c>
      <c r="E28">
        <f t="shared" si="2"/>
        <v>0</v>
      </c>
      <c r="F28">
        <f t="shared" si="5"/>
        <v>0</v>
      </c>
      <c r="G28" s="4">
        <v>140</v>
      </c>
      <c r="J28">
        <f t="shared" si="1"/>
        <v>78.3125</v>
      </c>
      <c r="K28">
        <f t="shared" si="3"/>
        <v>0</v>
      </c>
      <c r="M28">
        <f t="shared" si="0"/>
        <v>78.300000000000011</v>
      </c>
      <c r="N28">
        <f t="shared" si="4"/>
        <v>0</v>
      </c>
    </row>
    <row r="29" spans="1:15" x14ac:dyDescent="0.3">
      <c r="A29" s="1">
        <v>0.44097222222222227</v>
      </c>
      <c r="B29" s="2">
        <v>107</v>
      </c>
      <c r="C29">
        <v>47</v>
      </c>
      <c r="D29">
        <v>78.33</v>
      </c>
      <c r="E29">
        <f t="shared" si="2"/>
        <v>5.0000000000001892E-3</v>
      </c>
      <c r="F29">
        <f t="shared" si="5"/>
        <v>5.0000000000000001E-3</v>
      </c>
      <c r="G29" s="4">
        <v>190</v>
      </c>
      <c r="H29" t="s">
        <v>1</v>
      </c>
      <c r="J29">
        <f t="shared" si="1"/>
        <v>78.3125</v>
      </c>
      <c r="K29">
        <f t="shared" si="3"/>
        <v>0</v>
      </c>
      <c r="M29">
        <f t="shared" si="0"/>
        <v>78.300000000000011</v>
      </c>
      <c r="N29">
        <f t="shared" si="4"/>
        <v>0</v>
      </c>
    </row>
    <row r="30" spans="1:15" x14ac:dyDescent="0.3">
      <c r="A30" s="1">
        <v>0.45902777777777781</v>
      </c>
      <c r="B30" s="2">
        <v>133</v>
      </c>
      <c r="D30">
        <v>78.33</v>
      </c>
      <c r="E30">
        <f t="shared" si="2"/>
        <v>0</v>
      </c>
      <c r="F30">
        <f t="shared" si="5"/>
        <v>0</v>
      </c>
      <c r="J30">
        <f t="shared" si="1"/>
        <v>78.3125</v>
      </c>
      <c r="K30">
        <f t="shared" si="3"/>
        <v>0</v>
      </c>
      <c r="M30">
        <f>ROUNDDOWN($D30/0.1+0.51,0)*0.1</f>
        <v>78.300000000000011</v>
      </c>
      <c r="N30">
        <f t="shared" si="4"/>
        <v>0</v>
      </c>
    </row>
    <row r="31" spans="1:15" x14ac:dyDescent="0.3">
      <c r="A31" s="1">
        <v>0.47152777777777777</v>
      </c>
      <c r="B31" s="2">
        <v>151</v>
      </c>
      <c r="D31">
        <v>78.33</v>
      </c>
      <c r="E31">
        <f t="shared" si="2"/>
        <v>0</v>
      </c>
      <c r="F31">
        <f t="shared" si="5"/>
        <v>0</v>
      </c>
      <c r="J31">
        <f t="shared" si="1"/>
        <v>78.3125</v>
      </c>
      <c r="K31">
        <f t="shared" si="3"/>
        <v>0</v>
      </c>
      <c r="M31">
        <f>ROUNDDOWN($D31/0.1+0.51,0)*0.1</f>
        <v>78.300000000000011</v>
      </c>
      <c r="N31">
        <f t="shared" si="4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2021-09-22T10:31:11Z</dcterms:created>
  <dcterms:modified xsi:type="dcterms:W3CDTF">2022-02-13T09:58:38Z</dcterms:modified>
</cp:coreProperties>
</file>