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m Mazimba\SavvyCoders\Homework\"/>
    </mc:Choice>
  </mc:AlternateContent>
  <xr:revisionPtr revIDLastSave="0" documentId="13_ncr:1_{D67661BA-0FF5-4B01-A160-F6A2E46855AA}" xr6:coauthVersionLast="47" xr6:coauthVersionMax="47" xr10:uidLastSave="{00000000-0000-0000-0000-000000000000}"/>
  <bookViews>
    <workbookView xWindow="31305" yWindow="1560" windowWidth="23010" windowHeight="12210" activeTab="2" xr2:uid="{00000000-000D-0000-FFFF-FFFF00000000}"/>
  </bookViews>
  <sheets>
    <sheet name="Sheet6" sheetId="7" r:id="rId1"/>
    <sheet name="Payments" sheetId="11" r:id="rId2"/>
    <sheet name="Payments 2" sheetId="12" r:id="rId3"/>
    <sheet name="Expenses" sheetId="1" r:id="rId4"/>
    <sheet name="Roster" sheetId="2" r:id="rId5"/>
    <sheet name="Credit Card Debt" sheetId="4" r:id="rId6"/>
    <sheet name="Company Expenses" sheetId="5" r:id="rId7"/>
    <sheet name="Sheet5" sheetId="6" r:id="rId8"/>
  </sheets>
  <calcPr calcId="191028"/>
  <pivotCaches>
    <pivotCache cacheId="38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4" i="4"/>
  <c r="F5" i="4"/>
  <c r="F6" i="4"/>
  <c r="F7" i="4"/>
  <c r="F8" i="4"/>
  <c r="F4" i="4"/>
  <c r="E4" i="4"/>
  <c r="E5" i="4"/>
  <c r="E6" i="4"/>
  <c r="E7" i="4"/>
  <c r="E8" i="4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<sst xmlns="http://schemas.openxmlformats.org/spreadsheetml/2006/main" count="1333" uniqueCount="188">
  <si>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</si>
  <si>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</si>
  <si>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</si>
  <si>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</si>
  <si>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</si>
  <si>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</si>
  <si>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</si>
  <si>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</si>
  <si>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</si>
  <si>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</si>
  <si>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</si>
  <si>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</si>
  <si>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</si>
  <si>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</si>
  <si>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</si>
  <si>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</si>
  <si>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</si>
  <si>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</si>
  <si>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</si>
  <si>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</si>
  <si>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</si>
  <si>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</si>
  <si>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</si>
  <si>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</si>
  <si>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</si>
  <si>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</si>
  <si>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</si>
  <si>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</si>
  <si>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</si>
  <si>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</si>
  <si>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</si>
  <si>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</si>
  <si>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</si>
  <si>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</si>
  <si>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</si>
  <si>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</si>
  <si>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</si>
  <si>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</si>
  <si>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</si>
  <si>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</si>
  <si>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</si>
  <si>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</si>
  <si>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</si>
  <si>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</si>
  <si>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</si>
  <si>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</si>
  <si>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</si>
  <si>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</si>
  <si>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</si>
  <si>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</si>
  <si>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</si>
  <si>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</si>
  <si>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</si>
  <si>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</si>
  <si>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</si>
  <si>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</si>
  <si>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</si>
  <si>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</si>
  <si>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</si>
  <si>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</si>
  <si>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</si>
  <si>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</si>
  <si>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</si>
  <si>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</si>
  <si>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</si>
  <si>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</si>
  <si>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</si>
  <si>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</si>
  <si>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</si>
  <si>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</si>
  <si>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</si>
  <si>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</si>
  <si>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</si>
  <si>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</si>
  <si>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</si>
  <si>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</si>
  <si>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</si>
  <si>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</si>
  <si>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</si>
  <si>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</si>
  <si>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</si>
  <si>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</si>
  <si>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</si>
  <si>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</si>
  <si>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</si>
  <si>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</si>
  <si>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</si>
  <si>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</si>
  <si>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</si>
  <si>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</si>
  <si>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</si>
  <si>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</si>
  <si>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</si>
  <si>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</si>
  <si>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</si>
  <si>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</si>
  <si>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</si>
  <si>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</si>
  <si>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</si>
  <si>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</si>
  <si>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</si>
  <si>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</si>
  <si>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</si>
  <si>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</si>
  <si>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</si>
  <si>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</si>
  <si>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</si>
  <si>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</si>
  <si>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</si>
  <si>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</si>
  <si>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</si>
  <si>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</si>
  <si>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</si>
  <si>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</si>
  <si>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</si>
  <si>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</si>
  <si>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</si>
  <si>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</si>
  <si>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</si>
  <si>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</si>
  <si>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</si>
  <si>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</si>
  <si>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</si>
  <si>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</si>
  <si>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</si>
  <si>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</si>
  <si>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</si>
  <si>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</si>
  <si>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</si>
  <si>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Name</t>
  </si>
  <si>
    <t>Age</t>
  </si>
  <si>
    <t>Grade</t>
  </si>
  <si>
    <t>Class</t>
  </si>
  <si>
    <t>Sarah Ashworth</t>
  </si>
  <si>
    <t>Amanda Johnson</t>
  </si>
  <si>
    <t>David Cline</t>
  </si>
  <si>
    <t>Mathew Robert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</si>
  <si>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</si>
  <si>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</si>
  <si>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</si>
  <si>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</si>
  <si>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</si>
  <si>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</si>
  <si>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</si>
  <si>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</si>
  <si>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</si>
  <si>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</si>
  <si>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</si>
  <si>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</si>
  <si>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</si>
  <si>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Social Studies</t>
  </si>
  <si>
    <t>Semester Grades</t>
  </si>
  <si>
    <t>Credit Card Debt</t>
  </si>
  <si>
    <t>Credit Card</t>
  </si>
  <si>
    <t>Balance</t>
  </si>
  <si>
    <t>Interest Rate</t>
  </si>
  <si>
    <t>Months</t>
  </si>
  <si>
    <t>Interest Paid</t>
  </si>
  <si>
    <t>Total Loan</t>
  </si>
  <si>
    <t>Monthly Payment</t>
  </si>
  <si>
    <t>Discover</t>
  </si>
  <si>
    <t>Capital One</t>
  </si>
  <si>
    <t>Citi Card</t>
  </si>
  <si>
    <t>Target</t>
  </si>
  <si>
    <t>Wal-Mart</t>
  </si>
  <si>
    <t>Grand Total</t>
  </si>
  <si>
    <t>2011</t>
  </si>
  <si>
    <t>2012</t>
  </si>
  <si>
    <t>Qtr1</t>
  </si>
  <si>
    <t>Qtr2</t>
  </si>
  <si>
    <t>Qtr3</t>
  </si>
  <si>
    <t>Qtr4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</si>
  <si>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</si>
  <si>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</si>
  <si>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</si>
  <si>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</si>
  <si>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</si>
  <si>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</si>
  <si>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</si>
  <si>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</si>
  <si>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</si>
  <si>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</si>
  <si>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</si>
  <si>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</si>
  <si>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Row Labels</t>
  </si>
  <si>
    <t xml:space="preserve">Sum of  5,100.00 </t>
  </si>
  <si>
    <t>&lt;3/5/2011</t>
  </si>
  <si>
    <t xml:space="preserve"> Week3Homework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</si>
</sst>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F232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6" fillId="0" borderId="0" xfId="0" applyFont="1" applyAlignment="1">
      <alignment horizontal="left" vertical="center" indent="1"/>
    </xf>
    <xf numFmtId="9" fontId="6" fillId="0" borderId="0" xfId="0" applyNumberFormat="1" applyFont="1" applyAlignment="1">
      <alignment horizontal="left" vertical="center" indent="1"/>
    </xf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44" fontId="0" fillId="0" borderId="0" xfId="0" applyNumberFormat="1" applyAlignme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/>
    <xf numFmtId="0" fontId="0" fillId="0" borderId="0" xfId="0" applyAlignment="1">
      <alignment horizontal="center" indent="1"/>
    </xf>
  </cellXfs>
  <cellStyles count="2">
    <cellStyle name="Comma" xfId="1" builtinId="3"/>
    <cellStyle name="Normal" xfId="0" builtinId="0"/>
  </cellStyles>
  <dxfs count="11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32" formatCode="_(&quot;$&quot;* #,##0_);_(&quot;$&quot;* \(#,##0\);_(&quot;$&quot;* &quot;-&quot;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[Wilson Mazimba Week2Homework (1).xlsx]Payments!PivotTable6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on Total Tax Inclusive Amounts, 2011 to 2012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Payments!$A$4:$A$18</c:f>
              <c:multiLvlStrCache>
                <c:ptCount val="12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</c:lvl>
                <c:lvl>
                  <c:pt idx="0">
                    <c:v>2011</c:v>
                  </c:pt>
                  <c:pt idx="10">
                    <c:v>2012</c:v>
                  </c:pt>
                </c:lvl>
              </c:multiLvlStrCache>
            </c:multiLvlStrRef>
          </c:cat>
          <c:val>
            <c:numRef>
              <c:f>Payments!$B$4:$B$18</c:f>
              <c:numCache>
                <c:formatCode>_(* #,##0.00_);_(* \(#,##0.00\);_(* "-"??_);_(@_)</c:formatCode>
                <c:ptCount val="12"/>
                <c:pt idx="0">
                  <c:v>22092</c:v>
                </c:pt>
                <c:pt idx="1">
                  <c:v>32782</c:v>
                </c:pt>
                <c:pt idx="2">
                  <c:v>30184</c:v>
                </c:pt>
                <c:pt idx="3">
                  <c:v>38946</c:v>
                </c:pt>
                <c:pt idx="4">
                  <c:v>32081</c:v>
                </c:pt>
                <c:pt idx="5">
                  <c:v>43641</c:v>
                </c:pt>
                <c:pt idx="6">
                  <c:v>51083.479999999996</c:v>
                </c:pt>
                <c:pt idx="7">
                  <c:v>34110</c:v>
                </c:pt>
                <c:pt idx="8">
                  <c:v>29438</c:v>
                </c:pt>
                <c:pt idx="9">
                  <c:v>38303</c:v>
                </c:pt>
                <c:pt idx="10">
                  <c:v>29362.25</c:v>
                </c:pt>
                <c:pt idx="11">
                  <c:v>44618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9-4913-96E3-22BCE0A5E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991552"/>
        <c:axId val="644992032"/>
        <c:axId val="0"/>
      </c:bar3DChart>
      <c:catAx>
        <c:axId val="6449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92032"/>
        <c:crosses val="autoZero"/>
        <c:auto val="1"/>
        <c:lblAlgn val="ctr"/>
        <c:lblOffset val="100"/>
        <c:noMultiLvlLbl val="0"/>
      </c:catAx>
      <c:valAx>
        <c:axId val="6449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[Wilson Mazimba Week2Homework (1).xlsx]Payments 2!PivotTable7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Sums</a:t>
            </a:r>
            <a:r>
              <a:rPr lang="en-US" baseline="0"/>
              <a:t> of Tax Inclusive Amount, 2011 - 2012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'Payments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'Payments 2'!$A$4:$A$13</c:f>
              <c:multiLvlStrCache>
                <c:ptCount val="6"/>
                <c:lvl>
                  <c:pt idx="0">
                    <c:v>&lt;3/5/2011</c:v>
                  </c:pt>
                  <c:pt idx="1">
                    <c:v>Qtr1</c:v>
                  </c:pt>
                  <c:pt idx="2">
                    <c:v>Qtr2</c:v>
                  </c:pt>
                  <c:pt idx="3">
                    <c:v>Qtr3</c:v>
                  </c:pt>
                  <c:pt idx="4">
                    <c:v>Qtr4</c:v>
                  </c:pt>
                  <c:pt idx="5">
                    <c:v>Qtr1</c:v>
                  </c:pt>
                </c:lvl>
                <c:lvl>
                  <c:pt idx="0">
                    <c:v>&lt;3/5/2011</c:v>
                  </c:pt>
                  <c:pt idx="1">
                    <c:v>2011</c:v>
                  </c:pt>
                  <c:pt idx="5">
                    <c:v>2012</c:v>
                  </c:pt>
                </c:lvl>
              </c:multiLvlStrCache>
            </c:multiLvlStrRef>
          </c:cat>
          <c:val>
            <c:numRef>
              <c:f>'Payments 2'!$B$4:$B$13</c:f>
              <c:numCache>
                <c:formatCode>_("$"* #,##0.00_);_("$"* \(#,##0.00\);_("$"* "-"??_);_(@_)</c:formatCode>
                <c:ptCount val="6"/>
                <c:pt idx="0">
                  <c:v>11468</c:v>
                </c:pt>
                <c:pt idx="1">
                  <c:v>20614</c:v>
                </c:pt>
                <c:pt idx="2">
                  <c:v>102211</c:v>
                </c:pt>
                <c:pt idx="3">
                  <c:v>122286</c:v>
                </c:pt>
                <c:pt idx="4">
                  <c:v>105096.48</c:v>
                </c:pt>
                <c:pt idx="5">
                  <c:v>64965.25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3-48D7-A43A-021AEB4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8809056"/>
        <c:axId val="1208809536"/>
        <c:axId val="0"/>
      </c:bar3DChart>
      <c:catAx>
        <c:axId val="120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09536"/>
        <c:crosses val="autoZero"/>
        <c:auto val="1"/>
        <c:lblAlgn val="ctr"/>
        <c:lblOffset val="100"/>
        <c:noMultiLvlLbl val="0"/>
      </c:catAx>
      <c:valAx>
        <c:axId val="12088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7408"/>
        <c:axId val="44195968"/>
      </c:lineChart>
      <c:catAx>
        <c:axId val="4419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5968"/>
        <c:crosses val="autoZero"/>
        <c:auto val="1"/>
        <c:lblAlgn val="ctr"/>
        <c:lblOffset val="100"/>
        <c:noMultiLvlLbl val="0"/>
      </c:catAx>
      <c:valAx>
        <c:axId val="441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287888"/>
        <c:axId val="2012288368"/>
      </c:lineChart>
      <c:catAx>
        <c:axId val="201228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88368"/>
        <c:crosses val="autoZero"/>
        <c:auto val="1"/>
        <c:lblAlgn val="ctr"/>
        <c:lblOffset val="100"/>
        <c:noMultiLvlLbl val="0"/>
      </c:catAx>
      <c:valAx>
        <c:axId val="20122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 formatCode="0.00">
                  <c:v>806.66666666666663</c:v>
                </c:pt>
                <c:pt idx="1">
                  <c:v>187.5</c:v>
                </c:pt>
                <c:pt idx="2" formatCode="General">
                  <c:v>412.75</c:v>
                </c:pt>
                <c:pt idx="3" formatCode="General">
                  <c:v>575</c:v>
                </c:pt>
                <c:pt idx="4" formatCode="General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9-432A-8225-071108CB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606832"/>
        <c:axId val="2009611152"/>
      </c:lineChart>
      <c:catAx>
        <c:axId val="20096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11152"/>
        <c:crosses val="autoZero"/>
        <c:auto val="1"/>
        <c:lblAlgn val="ctr"/>
        <c:lblOffset val="100"/>
        <c:noMultiLvlLbl val="0"/>
      </c:catAx>
      <c:valAx>
        <c:axId val="20096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0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Card, Balance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'Credit Card Debt'!$A$4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'Credit Card Debt'!$I$23</c:f>
              <c:numCache>
                <c:formatCode>General</c:formatCode>
                <c:ptCount val="1"/>
              </c:numCache>
            </c:numRef>
          </c:cat>
          <c:val>
            <c:numRef>
              <c:f>'Credit Card Debt'!$B$4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5-4EC6-B548-116B71D6DB8B}"/>
            </c:ext>
          </c:extLst>
        </c:ser>
        <c:ser>
          <c:idx val="1"/>
          <c:order val="1"/>
          <c:tx>
            <c:strRef>
              <c:f>'Credit Card Debt'!$A$5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'Credit Card Debt'!$I$23</c:f>
              <c:numCache>
                <c:formatCode>General</c:formatCode>
                <c:ptCount val="1"/>
              </c:numCache>
            </c:numRef>
          </c:cat>
          <c:val>
            <c:numRef>
              <c:f>'Credit Card Debt'!$B$5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5-4EC6-B548-116B71D6DB8B}"/>
            </c:ext>
          </c:extLst>
        </c:ser>
        <c:ser>
          <c:idx val="2"/>
          <c:order val="2"/>
          <c:tx>
            <c:strRef>
              <c:f>'Credit Card Debt'!$A$6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'Credit Card Debt'!$I$23</c:f>
              <c:numCache>
                <c:formatCode>General</c:formatCode>
                <c:ptCount val="1"/>
              </c:numCache>
            </c:numRef>
          </c:cat>
          <c:val>
            <c:numRef>
              <c:f>'Credit Card Debt'!$B$6</c:f>
              <c:numCache>
                <c:formatCode>General</c:formatCode>
                <c:ptCount val="1"/>
                <c:pt idx="0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5-4EC6-B548-116B71D6DB8B}"/>
            </c:ext>
          </c:extLst>
        </c:ser>
        <c:ser>
          <c:idx val="3"/>
          <c:order val="3"/>
          <c:tx>
            <c:strRef>
              <c:f>'Credit Card Debt'!$A$7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'Credit Card Debt'!$I$23</c:f>
              <c:numCache>
                <c:formatCode>General</c:formatCode>
                <c:ptCount val="1"/>
              </c:numCache>
            </c:numRef>
          </c:cat>
          <c:val>
            <c:numRef>
              <c:f>'Credit Card Debt'!$B$7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5-4EC6-B548-116B71D6DB8B}"/>
            </c:ext>
          </c:extLst>
        </c:ser>
        <c:ser>
          <c:idx val="4"/>
          <c:order val="4"/>
          <c:tx>
            <c:strRef>
              <c:f>'Credit Card Debt'!$A$8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'Credit Card Debt'!$I$23</c:f>
              <c:numCache>
                <c:formatCode>General</c:formatCode>
                <c:ptCount val="1"/>
              </c:numCache>
            </c:numRef>
          </c:cat>
          <c:val>
            <c:numRef>
              <c:f>'Credit Card Debt'!$B$8</c:f>
              <c:numCache>
                <c:formatCode>General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5-4EC6-B548-116B71D6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7480800"/>
        <c:axId val="667479360"/>
        <c:axId val="0"/>
      </c:bar3DChart>
      <c:catAx>
        <c:axId val="6674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79360"/>
        <c:crosses val="autoZero"/>
        <c:auto val="1"/>
        <c:lblAlgn val="ctr"/>
        <c:lblOffset val="100"/>
        <c:noMultiLvlLbl val="0"/>
      </c:catAx>
      <c:valAx>
        <c:axId val="667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587692</xdr:colOff>
      <xdr:row>0</xdr:row>
      <xdr:rowOff>161924</xdr:rowOff>
    </xdr:from>
    <xdr:to>
      <xdr:col>13</xdr:col>
      <xdr:colOff>419100</xdr:colOff>
      <xdr:row>18</xdr:row>
      <xdr:rowOff>64769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0B65C8-0150-A2CE-EAC9-2A6A9D647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343851</xdr:colOff>
      <xdr:row>1</xdr:row>
      <xdr:rowOff>91440</xdr:rowOff>
    </xdr:from>
    <xdr:to>
      <xdr:col>14</xdr:col>
      <xdr:colOff>123824</xdr:colOff>
      <xdr:row>20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EA225F-F6A0-B6F1-8B87-95EF67550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6</xdr:row>
      <xdr:rowOff>45720</xdr:rowOff>
    </xdr:from>
    <xdr:to>
      <xdr:col>13</xdr:col>
      <xdr:colOff>60960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4F43E-ACEA-4EB5-9ACD-4ED85974F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1</xdr:row>
      <xdr:rowOff>121920</xdr:rowOff>
    </xdr:from>
    <xdr:to>
      <xdr:col>14</xdr:col>
      <xdr:colOff>7620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335B9-3C40-7943-E3E7-A2DEFB10F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289560</xdr:colOff>
      <xdr:row>3</xdr:row>
      <xdr:rowOff>76200</xdr:rowOff>
    </xdr:from>
    <xdr:to>
      <xdr:col>14</xdr:col>
      <xdr:colOff>15240</xdr:colOff>
      <xdr:row>16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2D9C7-1DB5-5A3C-8D1D-E2BBB5377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579120</xdr:colOff>
      <xdr:row>18</xdr:row>
      <xdr:rowOff>45720</xdr:rowOff>
    </xdr:from>
    <xdr:to>
      <xdr:col>13</xdr:col>
      <xdr:colOff>304800</xdr:colOff>
      <xdr:row>33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FABABF-BF75-97EE-CB27-3D5539BB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som Mazimba" refreshedDate="45648.437628935186" createdVersion="8" refreshedVersion="8" minRefreshableVersion="3" recordCount="207" xr:uid="{CDF980C4-8621-4A23-8A44-8DDA758F8067}">
  <cacheSource type="worksheet">
    <worksheetSource ref="A3:I210" sheet="Expenses"/>
  </cacheSource>
  <cacheFields count="15">
    <cacheField name="2/14/2011" numFmtId="14">
      <sharedItems containsSemiMixedTypes="0" containsNonDate="0" containsDate="1" containsString="0" minDate="2011-03-01T00:00:00" maxDate="2012-03-01T00:00:00" count="107">
        <d v="2011-03-01T00:00:00"/>
        <d v="2011-03-02T00:00:00"/>
        <d v="2011-03-05T00:00:00"/>
        <d v="2011-03-15T00:00:00"/>
        <d v="2011-03-18T00:00:00"/>
        <d v="2011-03-20T00:00:00"/>
        <d v="2011-03-26T00:00:00"/>
        <d v="2011-03-31T00:00:00"/>
        <d v="2011-04-01T00:00:00"/>
        <d v="2011-04-05T00:00:00"/>
        <d v="2011-04-12T00:00:00"/>
        <d v="2011-04-15T00:00:00"/>
        <d v="2011-04-20T00:00:00"/>
        <d v="2011-04-25T00:00:00"/>
        <d v="2011-04-26T00:00:00"/>
        <d v="2011-04-29T00:00:00"/>
        <d v="2011-04-30T00:00:00"/>
        <d v="2011-05-01T00:00:00"/>
        <d v="2011-05-05T00:00:00"/>
        <d v="2011-05-07T00:00:00"/>
        <d v="2011-05-15T00:00:00"/>
        <d v="2011-05-20T00:00:00"/>
        <d v="2011-05-26T00:00:00"/>
        <d v="2011-05-29T00:00:00"/>
        <d v="2011-05-31T00:00:00"/>
        <d v="2011-06-01T00:00:00"/>
        <d v="2011-06-05T00:00:00"/>
        <d v="2011-06-15T00:00:00"/>
        <d v="2011-06-20T00:00:00"/>
        <d v="2011-06-22T00:00:00"/>
        <d v="2011-06-25T00:00:00"/>
        <d v="2011-06-26T00:00:00"/>
        <d v="2011-06-30T00:00:00"/>
        <d v="2011-07-01T00:00:00"/>
        <d v="2011-07-02T00:00:00"/>
        <d v="2011-07-05T00:00:00"/>
        <d v="2011-07-15T00:00:00"/>
        <d v="2011-07-16T00:00:00"/>
        <d v="2011-07-17T00:00:00"/>
        <d v="2011-07-20T00:00:00"/>
        <d v="2011-07-25T00:00:00"/>
        <d v="2011-07-26T00:00:00"/>
        <d v="2011-07-31T00:00:00"/>
        <d v="2011-08-01T00:00:00"/>
        <d v="2011-08-05T00:00:00"/>
        <d v="2011-08-09T00:00:00"/>
        <d v="2011-08-13T00:00:00"/>
        <d v="2011-08-15T00:00:00"/>
        <d v="2011-08-20T00:00:00"/>
        <d v="2011-08-21T00:00:00"/>
        <d v="2011-08-25T00:00:00"/>
        <d v="2011-08-26T00:00:00"/>
        <d v="2011-08-27T00:00:00"/>
        <d v="2011-08-31T00:00:00"/>
        <d v="2011-09-01T00:00:00"/>
        <d v="2011-09-05T00:00:00"/>
        <d v="2011-09-13T00:00:00"/>
        <d v="2011-09-15T00:00:00"/>
        <d v="2011-09-18T00:00:00"/>
        <d v="2011-09-20T00:00:00"/>
        <d v="2011-09-21T00:00:00"/>
        <d v="2011-09-24T00:00:00"/>
        <d v="2011-09-26T00:00:00"/>
        <d v="2011-09-30T00:00:00"/>
        <d v="2011-10-01T00:00:00"/>
        <d v="2011-10-04T00:00:00"/>
        <d v="2011-10-05T00:00:00"/>
        <d v="2011-10-15T00:00:00"/>
        <d v="2011-10-20T00:00:00"/>
        <d v="2011-10-22T00:00:00"/>
        <d v="2011-10-25T00:00:00"/>
        <d v="2011-10-26T00:00:00"/>
        <d v="2011-10-28T00:00:00"/>
        <d v="2011-10-31T00:00:00"/>
        <d v="2011-11-01T00:00:00"/>
        <d v="2011-11-05T00:00:00"/>
        <d v="2011-11-15T00:00:00"/>
        <d v="2011-11-19T00:00:00"/>
        <d v="2011-11-20T00:00:00"/>
        <d v="2011-11-26T00:00:00"/>
        <d v="2011-11-30T00:00:00"/>
        <d v="2011-12-01T00:00:00"/>
        <d v="2011-12-05T00:00:00"/>
        <d v="2011-12-06T00:00:00"/>
        <d v="2011-12-15T00:00:00"/>
        <d v="2011-12-17T00:00:00"/>
        <d v="2011-12-20T00:00:00"/>
        <d v="2011-12-22T00:00:00"/>
        <d v="2011-12-25T00:00:00"/>
        <d v="2011-12-26T00:00:00"/>
        <d v="2011-12-31T00:00:00"/>
        <d v="2012-01-01T00:00:00"/>
        <d v="2012-01-05T00:00:00"/>
        <d v="2012-01-15T00:00:00"/>
        <d v="2012-01-16T00:00:00"/>
        <d v="2012-01-20T00:00:00"/>
        <d v="2012-01-26T00:00:00"/>
        <d v="2012-01-28T00:00:00"/>
        <d v="2012-01-31T00:00:00"/>
        <d v="2012-02-01T00:00:00"/>
        <d v="2012-02-05T00:00:00"/>
        <d v="2012-02-11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XY Solutions" numFmtId="0">
      <sharedItems/>
    </cacheField>
    <cacheField name="S77782" numFmtId="0">
      <sharedItems/>
    </cacheField>
    <cacheField name="Opening Balance" numFmtId="0">
      <sharedItems/>
    </cacheField>
    <cacheField name=" 5,100.00 " numFmtId="43">
      <sharedItems containsSemiMixedTypes="0" containsString="0" containsNumber="1" minValue="-20000" maxValue="20000"/>
    </cacheField>
    <cacheField name="A" numFmtId="0">
      <sharedItems/>
    </cacheField>
    <cacheField name="B1" numFmtId="0">
      <sharedItems count="3">
        <s v="B1"/>
        <s v="B2"/>
        <s v="PC"/>
      </sharedItems>
    </cacheField>
    <cacheField name="BS-500" numFmtId="0">
      <sharedItems count="22"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3/2/2011" numFmtId="14">
      <sharedItems containsNonDate="0" containsDate="1" containsString="0" containsBlank="1" minDate="2011-03-05T00:00:00" maxDate="2012-03-01T00:00:00" count="109"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4"/>
    </cacheField>
    <cacheField name="Months (2/14/2011)" numFmtId="0" databaseField="0">
      <fieldGroup base="0">
        <rangePr groupBy="months" startDate="2011-03-01T00:00:00" endDate="2012-03-01T00:00:00"/>
        <groupItems count="14">
          <s v="&lt;3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2/14/2011)" numFmtId="0" databaseField="0">
      <fieldGroup base="0">
        <rangePr groupBy="quarters" startDate="2011-03-01T00:00:00" endDate="2012-03-01T00:00:00"/>
        <groupItems count="6">
          <s v="&lt;3/1/2011"/>
          <s v="Qtr1"/>
          <s v="Qtr2"/>
          <s v="Qtr3"/>
          <s v="Qtr4"/>
          <s v="&gt;3/1/2012"/>
        </groupItems>
      </fieldGroup>
    </cacheField>
    <cacheField name="Years (2/14/2011)" numFmtId="0" databaseField="0">
      <fieldGroup base="0">
        <rangePr groupBy="years" startDate="2011-03-01T00:00:00" endDate="2012-03-01T00:00:00"/>
        <groupItems count="4">
          <s v="&lt;3/1/2011"/>
          <s v="2011"/>
          <s v="2012"/>
          <s v="&gt;3/1/2012"/>
        </groupItems>
      </fieldGroup>
    </cacheField>
    <cacheField name="Months (3/2/2011)" numFmtId="0" databaseField="0">
      <fieldGroup base="8">
        <rangePr groupBy="months" startDate="2011-03-05T00:00:00" endDate="2012-03-01T00:00:00"/>
        <groupItems count="14">
          <s v="&lt;3/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3/2/2011)" numFmtId="0" databaseField="0">
      <fieldGroup base="8">
        <rangePr groupBy="quarters" startDate="2011-03-05T00:00:00" endDate="2012-03-01T00:00:00"/>
        <groupItems count="6">
          <s v="&lt;3/5/2011"/>
          <s v="Qtr1"/>
          <s v="Qtr2"/>
          <s v="Qtr3"/>
          <s v="Qtr4"/>
          <s v="&gt;3/1/2012"/>
        </groupItems>
      </fieldGroup>
    </cacheField>
    <cacheField name="Years (3/2/2011)" numFmtId="0" databaseField="0">
      <fieldGroup base="8">
        <rangePr groupBy="years" startDate="2011-03-05T00:00:00" endDate="2012-03-01T00:00:00"/>
        <groupItems count="4">
          <s v="&lt;3/5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s v="IS Communications"/>
    <s v="Invoice EXP22"/>
    <s v="Internet Service Provider"/>
    <n v="179"/>
    <s v="A"/>
    <x v="0"/>
    <x v="0"/>
    <x v="0"/>
  </r>
  <r>
    <x v="1"/>
    <s v="Newscorp"/>
    <s v="I381119"/>
    <s v="Subscriptions"/>
    <n v="478"/>
    <s v="A"/>
    <x v="0"/>
    <x v="1"/>
    <x v="1"/>
  </r>
  <r>
    <x v="2"/>
    <s v="EAG Brokers"/>
    <s v="Debit Order"/>
    <s v="Insurance"/>
    <n v="340"/>
    <s v="A"/>
    <x v="0"/>
    <x v="2"/>
    <x v="2"/>
  </r>
  <r>
    <x v="3"/>
    <s v="Capital Bank"/>
    <s v="Bank Statement"/>
    <s v="Service Fees"/>
    <n v="50"/>
    <s v="A"/>
    <x v="0"/>
    <x v="3"/>
    <x v="3"/>
  </r>
  <r>
    <x v="3"/>
    <s v="Capital Bank"/>
    <s v="Bank Statement"/>
    <s v="Service Fees"/>
    <n v="35"/>
    <s v="A"/>
    <x v="1"/>
    <x v="3"/>
    <x v="3"/>
  </r>
  <r>
    <x v="3"/>
    <s v="IAS Accountants"/>
    <s v="Invoice"/>
    <s v="Bookkeeping"/>
    <n v="1000"/>
    <s v="A"/>
    <x v="0"/>
    <x v="4"/>
    <x v="4"/>
  </r>
  <r>
    <x v="3"/>
    <s v="Interflora"/>
    <s v="Cash"/>
    <s v="Flowers"/>
    <n v="90"/>
    <s v="A"/>
    <x v="2"/>
    <x v="5"/>
    <x v="3"/>
  </r>
  <r>
    <x v="4"/>
    <s v="QQ International"/>
    <s v="TR6998"/>
    <s v="Parking"/>
    <n v="200"/>
    <s v="A"/>
    <x v="0"/>
    <x v="6"/>
    <x v="5"/>
  </r>
  <r>
    <x v="5"/>
    <s v="Example (Pty) Ltd"/>
    <s v="Transfer"/>
    <s v="Inter Account Transfer"/>
    <n v="-15000"/>
    <s v="E"/>
    <x v="1"/>
    <x v="7"/>
    <x v="6"/>
  </r>
  <r>
    <x v="5"/>
    <s v="Example (Pty) Ltd"/>
    <s v="Transfer"/>
    <s v="Inter Account Transfer"/>
    <n v="15000"/>
    <s v="E"/>
    <x v="0"/>
    <x v="7"/>
    <x v="6"/>
  </r>
  <r>
    <x v="6"/>
    <s v="Example (Pty) Ltd"/>
    <s v="Payroll"/>
    <s v="Salaries"/>
    <n v="13000"/>
    <s v="E"/>
    <x v="1"/>
    <x v="8"/>
    <x v="7"/>
  </r>
  <r>
    <x v="6"/>
    <s v="HP Finance"/>
    <s v="Debit Order"/>
    <s v="Capital repayment"/>
    <n v="220"/>
    <s v="E"/>
    <x v="0"/>
    <x v="9"/>
    <x v="7"/>
  </r>
  <r>
    <x v="6"/>
    <s v="HP Finance"/>
    <s v="Debit Order"/>
    <s v="Interest paid"/>
    <n v="100"/>
    <s v="E"/>
    <x v="0"/>
    <x v="10"/>
    <x v="7"/>
  </r>
  <r>
    <x v="6"/>
    <s v="PR Properties"/>
    <s v="Debit Order"/>
    <s v="Rent"/>
    <n v="6400"/>
    <s v="A"/>
    <x v="0"/>
    <x v="11"/>
    <x v="7"/>
  </r>
  <r>
    <x v="7"/>
    <s v="Example (Pty) Ltd"/>
    <s v="Bank Statement"/>
    <s v="Petty Cash Reimbursement"/>
    <n v="100"/>
    <s v="E"/>
    <x v="0"/>
    <x v="7"/>
    <x v="0"/>
  </r>
  <r>
    <x v="7"/>
    <s v="Example (Pty) Ltd"/>
    <s v="Bank Statement"/>
    <s v="Petty Cash Reimbursement"/>
    <n v="-100"/>
    <s v="E"/>
    <x v="2"/>
    <x v="7"/>
    <x v="0"/>
  </r>
  <r>
    <x v="8"/>
    <s v="IS Communications"/>
    <s v="Invoice EXP23"/>
    <s v="Internet Service Provider"/>
    <n v="179"/>
    <s v="A"/>
    <x v="0"/>
    <x v="0"/>
    <x v="8"/>
  </r>
  <r>
    <x v="9"/>
    <s v="EAG Brokers"/>
    <s v="Debit Order"/>
    <s v="Insurance"/>
    <n v="340"/>
    <s v="A"/>
    <x v="0"/>
    <x v="2"/>
    <x v="9"/>
  </r>
  <r>
    <x v="10"/>
    <s v="Interflora"/>
    <s v="Cash"/>
    <s v="Flowers"/>
    <n v="87"/>
    <s v="A"/>
    <x v="2"/>
    <x v="5"/>
    <x v="10"/>
  </r>
  <r>
    <x v="11"/>
    <s v="Capital Bank"/>
    <s v="Bank Statement"/>
    <s v="Service Fees"/>
    <n v="80"/>
    <s v="A"/>
    <x v="0"/>
    <x v="3"/>
    <x v="11"/>
  </r>
  <r>
    <x v="11"/>
    <s v="Capital Bank"/>
    <s v="Bank Statement"/>
    <s v="Service Fees"/>
    <n v="35"/>
    <s v="A"/>
    <x v="1"/>
    <x v="3"/>
    <x v="11"/>
  </r>
  <r>
    <x v="11"/>
    <s v="IAS Accountants"/>
    <s v="Invoice"/>
    <s v="Bookkeeping"/>
    <n v="1000"/>
    <s v="A"/>
    <x v="0"/>
    <x v="4"/>
    <x v="12"/>
  </r>
  <r>
    <x v="12"/>
    <s v="Example (Pty) Ltd"/>
    <s v="Transfer"/>
    <s v="Inter Account Transfer"/>
    <n v="-20000"/>
    <s v="E"/>
    <x v="1"/>
    <x v="7"/>
    <x v="13"/>
  </r>
  <r>
    <x v="12"/>
    <s v="Example (Pty) Ltd"/>
    <s v="Transfer"/>
    <s v="Inter Account Transfer"/>
    <n v="20000"/>
    <s v="E"/>
    <x v="0"/>
    <x v="7"/>
    <x v="13"/>
  </r>
  <r>
    <x v="13"/>
    <s v="Inland Revenue"/>
    <s v="Return"/>
    <s v="Sales Tax"/>
    <n v="1300"/>
    <s v="E"/>
    <x v="0"/>
    <x v="12"/>
    <x v="14"/>
  </r>
  <r>
    <x v="14"/>
    <s v="Example (Pty) Ltd"/>
    <s v="Payroll"/>
    <s v="Salaries"/>
    <n v="20000"/>
    <s v="E"/>
    <x v="1"/>
    <x v="8"/>
    <x v="15"/>
  </r>
  <r>
    <x v="14"/>
    <s v="Furniture City"/>
    <s v="Invoice"/>
    <s v="Furniture"/>
    <n v="3000"/>
    <s v="A"/>
    <x v="0"/>
    <x v="13"/>
    <x v="16"/>
  </r>
  <r>
    <x v="14"/>
    <s v="HP Finance"/>
    <s v="Debit Order"/>
    <s v="Capital repayment"/>
    <n v="220"/>
    <s v="E"/>
    <x v="0"/>
    <x v="9"/>
    <x v="15"/>
  </r>
  <r>
    <x v="14"/>
    <s v="HP Finance"/>
    <s v="Debit Order"/>
    <s v="Interest paid"/>
    <n v="100"/>
    <s v="E"/>
    <x v="0"/>
    <x v="10"/>
    <x v="15"/>
  </r>
  <r>
    <x v="14"/>
    <s v="PR Properties"/>
    <s v="Debit Order"/>
    <s v="Rent"/>
    <n v="6400"/>
    <s v="A"/>
    <x v="0"/>
    <x v="11"/>
    <x v="15"/>
  </r>
  <r>
    <x v="15"/>
    <s v="GF Supplies"/>
    <s v="IN1179"/>
    <s v="Consumables"/>
    <n v="41"/>
    <s v="A"/>
    <x v="2"/>
    <x v="14"/>
    <x v="17"/>
  </r>
  <r>
    <x v="16"/>
    <s v="Example (Pty) Ltd"/>
    <s v="Bank Statement"/>
    <s v="Petty Cash Reimbursement"/>
    <n v="100"/>
    <s v="E"/>
    <x v="0"/>
    <x v="7"/>
    <x v="18"/>
  </r>
  <r>
    <x v="16"/>
    <s v="Example (Pty) Ltd"/>
    <s v="Bank Statement"/>
    <s v="Petty Cash Reimbursement"/>
    <n v="-100"/>
    <s v="E"/>
    <x v="2"/>
    <x v="7"/>
    <x v="18"/>
  </r>
  <r>
    <x v="17"/>
    <s v="IS Communications"/>
    <s v="Invoice EXP24"/>
    <s v="Internet Service Provider"/>
    <n v="179"/>
    <s v="A"/>
    <x v="0"/>
    <x v="0"/>
    <x v="19"/>
  </r>
  <r>
    <x v="17"/>
    <s v="Training Inc"/>
    <s v="Invoice"/>
    <s v="Course"/>
    <n v="220"/>
    <s v="A"/>
    <x v="0"/>
    <x v="15"/>
    <x v="19"/>
  </r>
  <r>
    <x v="18"/>
    <s v="EAG Brokers"/>
    <s v="Debit Order"/>
    <s v="Insurance"/>
    <n v="340"/>
    <s v="A"/>
    <x v="0"/>
    <x v="2"/>
    <x v="20"/>
  </r>
  <r>
    <x v="19"/>
    <s v="City Lodge"/>
    <s v="S50037"/>
    <s v="Accommodation"/>
    <n v="563"/>
    <s v="A"/>
    <x v="0"/>
    <x v="6"/>
    <x v="21"/>
  </r>
  <r>
    <x v="19"/>
    <s v="Waltons"/>
    <s v="Invoice"/>
    <s v="Stationery"/>
    <n v="982"/>
    <s v="A"/>
    <x v="0"/>
    <x v="16"/>
    <x v="22"/>
  </r>
  <r>
    <x v="20"/>
    <s v="Capital Bank"/>
    <s v="Bank Statement"/>
    <s v="Service Fees"/>
    <n v="80"/>
    <s v="A"/>
    <x v="0"/>
    <x v="3"/>
    <x v="23"/>
  </r>
  <r>
    <x v="20"/>
    <s v="Capital Bank"/>
    <s v="Bank Statement"/>
    <s v="Service Fees"/>
    <n v="35"/>
    <s v="A"/>
    <x v="1"/>
    <x v="3"/>
    <x v="23"/>
  </r>
  <r>
    <x v="20"/>
    <s v="IAS Accountants"/>
    <s v="Invoice"/>
    <s v="Bookkeeping"/>
    <n v="1000"/>
    <s v="A"/>
    <x v="0"/>
    <x v="4"/>
    <x v="24"/>
  </r>
  <r>
    <x v="21"/>
    <s v="Example (Pty) Ltd"/>
    <s v="Transfer"/>
    <s v="Inter Account Transfer"/>
    <n v="-20000"/>
    <s v="E"/>
    <x v="1"/>
    <x v="7"/>
    <x v="25"/>
  </r>
  <r>
    <x v="21"/>
    <s v="Example (Pty) Ltd"/>
    <s v="Transfer"/>
    <s v="Inter Account Transfer"/>
    <n v="20000"/>
    <s v="E"/>
    <x v="0"/>
    <x v="7"/>
    <x v="25"/>
  </r>
  <r>
    <x v="22"/>
    <s v="Example (Pty) Ltd"/>
    <s v="Payroll"/>
    <s v="Salaries"/>
    <n v="20000"/>
    <s v="E"/>
    <x v="1"/>
    <x v="8"/>
    <x v="16"/>
  </r>
  <r>
    <x v="22"/>
    <s v="HP Finance"/>
    <s v="Debit Order"/>
    <s v="Capital repayment"/>
    <n v="220"/>
    <s v="E"/>
    <x v="0"/>
    <x v="9"/>
    <x v="16"/>
  </r>
  <r>
    <x v="22"/>
    <s v="HP Finance"/>
    <s v="Debit Order"/>
    <s v="Interest paid"/>
    <n v="100"/>
    <s v="E"/>
    <x v="0"/>
    <x v="10"/>
    <x v="16"/>
  </r>
  <r>
    <x v="22"/>
    <s v="PR Properties"/>
    <s v="Debit Order"/>
    <s v="Rent"/>
    <n v="6400"/>
    <s v="A"/>
    <x v="0"/>
    <x v="11"/>
    <x v="16"/>
  </r>
  <r>
    <x v="23"/>
    <s v="Interflora"/>
    <s v="Cash"/>
    <s v="Flowers"/>
    <n v="65"/>
    <s v="A"/>
    <x v="2"/>
    <x v="5"/>
    <x v="17"/>
  </r>
  <r>
    <x v="24"/>
    <s v="Example (Pty) Ltd"/>
    <s v="Bank Statement"/>
    <s v="Petty Cash Reimbursement"/>
    <n v="100"/>
    <s v="E"/>
    <x v="0"/>
    <x v="7"/>
    <x v="19"/>
  </r>
  <r>
    <x v="24"/>
    <s v="Example (Pty) Ltd"/>
    <s v="Bank Statement"/>
    <s v="Petty Cash Reimbursement"/>
    <n v="-100"/>
    <s v="E"/>
    <x v="2"/>
    <x v="7"/>
    <x v="19"/>
  </r>
  <r>
    <x v="25"/>
    <s v="IS Communications"/>
    <s v="Invoice EXP25"/>
    <s v="Internet Service Provider"/>
    <n v="179"/>
    <s v="A"/>
    <x v="0"/>
    <x v="0"/>
    <x v="26"/>
  </r>
  <r>
    <x v="26"/>
    <s v="EAG Brokers"/>
    <s v="Debit Order"/>
    <s v="Insurance"/>
    <n v="340"/>
    <s v="A"/>
    <x v="0"/>
    <x v="2"/>
    <x v="27"/>
  </r>
  <r>
    <x v="27"/>
    <s v="Capital Bank"/>
    <s v="Bank Statement"/>
    <s v="Service Fees"/>
    <n v="80"/>
    <s v="A"/>
    <x v="0"/>
    <x v="3"/>
    <x v="28"/>
  </r>
  <r>
    <x v="27"/>
    <s v="Capital Bank"/>
    <s v="Bank Statement"/>
    <s v="Service Fees"/>
    <n v="35"/>
    <s v="A"/>
    <x v="1"/>
    <x v="3"/>
    <x v="28"/>
  </r>
  <r>
    <x v="27"/>
    <s v="IAS Accountants"/>
    <s v="Invoice"/>
    <s v="Bookkeeping"/>
    <n v="1000"/>
    <s v="A"/>
    <x v="0"/>
    <x v="4"/>
    <x v="29"/>
  </r>
  <r>
    <x v="28"/>
    <s v="Example (Pty) Ltd"/>
    <s v="Transfer"/>
    <s v="Inter Account Transfer"/>
    <n v="-20000"/>
    <s v="E"/>
    <x v="1"/>
    <x v="7"/>
    <x v="30"/>
  </r>
  <r>
    <x v="28"/>
    <s v="Example (Pty) Ltd"/>
    <s v="Transfer"/>
    <s v="Inter Account Transfer"/>
    <n v="20000"/>
    <s v="E"/>
    <x v="0"/>
    <x v="7"/>
    <x v="30"/>
  </r>
  <r>
    <x v="29"/>
    <s v="Interflora"/>
    <s v="Cash"/>
    <s v="Flowers"/>
    <n v="110"/>
    <s v="A"/>
    <x v="2"/>
    <x v="5"/>
    <x v="31"/>
  </r>
  <r>
    <x v="30"/>
    <s v="Inland Revenue"/>
    <s v="Return"/>
    <s v="Sales Tax"/>
    <n v="8700"/>
    <s v="E"/>
    <x v="0"/>
    <x v="12"/>
    <x v="32"/>
  </r>
  <r>
    <x v="31"/>
    <s v="Example (Pty) Ltd"/>
    <s v="Payroll"/>
    <s v="Salaries"/>
    <n v="20000"/>
    <s v="E"/>
    <x v="1"/>
    <x v="8"/>
    <x v="33"/>
  </r>
  <r>
    <x v="31"/>
    <s v="HP Finance"/>
    <s v="Debit Order"/>
    <s v="Capital repayment"/>
    <n v="220"/>
    <s v="E"/>
    <x v="0"/>
    <x v="9"/>
    <x v="33"/>
  </r>
  <r>
    <x v="31"/>
    <s v="HP Finance"/>
    <s v="Debit Order"/>
    <s v="Interest paid"/>
    <n v="100"/>
    <s v="E"/>
    <x v="0"/>
    <x v="10"/>
    <x v="33"/>
  </r>
  <r>
    <x v="31"/>
    <s v="PR Properties"/>
    <s v="Debit Order"/>
    <s v="Rent"/>
    <n v="6400"/>
    <s v="A"/>
    <x v="0"/>
    <x v="11"/>
    <x v="33"/>
  </r>
  <r>
    <x v="31"/>
    <s v="SA Airlines"/>
    <s v="SA11235"/>
    <s v="Travel"/>
    <n v="1782"/>
    <s v="A"/>
    <x v="0"/>
    <x v="6"/>
    <x v="33"/>
  </r>
  <r>
    <x v="32"/>
    <s v="Example (Pty) Ltd"/>
    <s v="Bank Statement"/>
    <s v="Petty Cash Reimbursement"/>
    <n v="100"/>
    <s v="E"/>
    <x v="0"/>
    <x v="7"/>
    <x v="34"/>
  </r>
  <r>
    <x v="32"/>
    <s v="Example (Pty) Ltd"/>
    <s v="Bank Statement"/>
    <s v="Petty Cash Reimbursement"/>
    <n v="-100"/>
    <s v="E"/>
    <x v="2"/>
    <x v="7"/>
    <x v="34"/>
  </r>
  <r>
    <x v="33"/>
    <s v="IS Communications"/>
    <s v="Invoice EXP26"/>
    <s v="Internet Service Provider"/>
    <n v="179"/>
    <s v="A"/>
    <x v="0"/>
    <x v="0"/>
    <x v="35"/>
  </r>
  <r>
    <x v="34"/>
    <s v="Waltons"/>
    <s v="Invoice"/>
    <s v="Stationery"/>
    <n v="761"/>
    <s v="A"/>
    <x v="0"/>
    <x v="16"/>
    <x v="36"/>
  </r>
  <r>
    <x v="35"/>
    <s v="EAG Brokers"/>
    <s v="Debit Order"/>
    <s v="Insurance"/>
    <n v="340"/>
    <s v="A"/>
    <x v="0"/>
    <x v="2"/>
    <x v="37"/>
  </r>
  <r>
    <x v="36"/>
    <s v="Capital Bank"/>
    <s v="Bank Statement"/>
    <s v="Service Fees"/>
    <n v="80"/>
    <s v="A"/>
    <x v="0"/>
    <x v="3"/>
    <x v="38"/>
  </r>
  <r>
    <x v="36"/>
    <s v="Capital Bank"/>
    <s v="Bank Statement"/>
    <s v="Service Fees"/>
    <n v="35"/>
    <s v="A"/>
    <x v="1"/>
    <x v="3"/>
    <x v="38"/>
  </r>
  <r>
    <x v="36"/>
    <s v="IAS Accountants"/>
    <s v="Invoice"/>
    <s v="Bookkeeping"/>
    <n v="1000"/>
    <s v="A"/>
    <x v="0"/>
    <x v="4"/>
    <x v="39"/>
  </r>
  <r>
    <x v="37"/>
    <s v="Interflora"/>
    <s v="Cash"/>
    <s v="Flowers"/>
    <n v="29"/>
    <s v="A"/>
    <x v="2"/>
    <x v="5"/>
    <x v="40"/>
  </r>
  <r>
    <x v="38"/>
    <s v="GF Supplies"/>
    <s v="IN1181"/>
    <s v="Consumables"/>
    <n v="937"/>
    <s v="A"/>
    <x v="0"/>
    <x v="14"/>
    <x v="41"/>
  </r>
  <r>
    <x v="39"/>
    <s v="Example (Pty) Ltd"/>
    <s v="Transfer"/>
    <s v="Inter Account Transfer"/>
    <n v="-20000"/>
    <s v="E"/>
    <x v="1"/>
    <x v="7"/>
    <x v="42"/>
  </r>
  <r>
    <x v="39"/>
    <s v="Example (Pty) Ltd"/>
    <s v="Transfer"/>
    <s v="Inter Account Transfer"/>
    <n v="20000"/>
    <s v="E"/>
    <x v="0"/>
    <x v="7"/>
    <x v="42"/>
  </r>
  <r>
    <x v="40"/>
    <s v="ACC Institute"/>
    <s v="M00321037"/>
    <s v="Annual Membership"/>
    <n v="2000"/>
    <s v="A"/>
    <x v="0"/>
    <x v="1"/>
    <x v="43"/>
  </r>
  <r>
    <x v="41"/>
    <s v="Example (Pty) Ltd"/>
    <s v="Payroll"/>
    <s v="Salaries"/>
    <n v="20000"/>
    <s v="E"/>
    <x v="1"/>
    <x v="8"/>
    <x v="44"/>
  </r>
  <r>
    <x v="41"/>
    <s v="HP Finance"/>
    <s v="Debit Order"/>
    <s v="Capital repayment"/>
    <n v="220"/>
    <s v="E"/>
    <x v="0"/>
    <x v="9"/>
    <x v="44"/>
  </r>
  <r>
    <x v="41"/>
    <s v="HP Finance"/>
    <s v="Debit Order"/>
    <s v="Interest paid"/>
    <n v="100"/>
    <s v="E"/>
    <x v="0"/>
    <x v="10"/>
    <x v="44"/>
  </r>
  <r>
    <x v="41"/>
    <s v="PR Properties"/>
    <s v="Debit Order"/>
    <s v="Rent"/>
    <n v="6400"/>
    <s v="A"/>
    <x v="0"/>
    <x v="11"/>
    <x v="44"/>
  </r>
  <r>
    <x v="42"/>
    <s v="Example (Pty) Ltd"/>
    <s v="Bank Statement"/>
    <s v="Petty Cash Reimbursement"/>
    <n v="50"/>
    <s v="E"/>
    <x v="0"/>
    <x v="7"/>
    <x v="35"/>
  </r>
  <r>
    <x v="42"/>
    <s v="Example (Pty) Ltd"/>
    <s v="Bank Statement"/>
    <s v="Petty Cash Reimbursement"/>
    <n v="-50"/>
    <s v="E"/>
    <x v="2"/>
    <x v="7"/>
    <x v="35"/>
  </r>
  <r>
    <x v="43"/>
    <s v="IS Communications"/>
    <s v="Invoice EXP27"/>
    <s v="Internet Service Provider"/>
    <n v="179"/>
    <s v="A"/>
    <x v="0"/>
    <x v="0"/>
    <x v="45"/>
  </r>
  <r>
    <x v="44"/>
    <s v="EAG Brokers"/>
    <s v="Debit Order"/>
    <s v="Insurance"/>
    <n v="340"/>
    <s v="A"/>
    <x v="0"/>
    <x v="2"/>
    <x v="46"/>
  </r>
  <r>
    <x v="45"/>
    <s v="Interflora"/>
    <s v="Cash"/>
    <s v="Flowers"/>
    <n v="78"/>
    <s v="A"/>
    <x v="2"/>
    <x v="5"/>
    <x v="47"/>
  </r>
  <r>
    <x v="46"/>
    <s v="XY Traders"/>
    <s v="Invoice 9987"/>
    <s v="Commission"/>
    <n v="747"/>
    <s v="A"/>
    <x v="0"/>
    <x v="17"/>
    <x v="48"/>
  </r>
  <r>
    <x v="47"/>
    <s v="Capital Bank"/>
    <s v="Bank Statement"/>
    <s v="Service Fees"/>
    <n v="80"/>
    <s v="A"/>
    <x v="0"/>
    <x v="3"/>
    <x v="49"/>
  </r>
  <r>
    <x v="47"/>
    <s v="Capital Bank"/>
    <s v="Bank Statement"/>
    <s v="Service Fees"/>
    <n v="35"/>
    <s v="A"/>
    <x v="1"/>
    <x v="3"/>
    <x v="49"/>
  </r>
  <r>
    <x v="47"/>
    <s v="IAS Accountants"/>
    <s v="Invoice"/>
    <s v="Bookkeeping"/>
    <n v="1000"/>
    <s v="A"/>
    <x v="0"/>
    <x v="4"/>
    <x v="50"/>
  </r>
  <r>
    <x v="47"/>
    <s v="SA Airlines"/>
    <s v="SA11988"/>
    <s v="Travel"/>
    <n v="1278"/>
    <s v="A"/>
    <x v="0"/>
    <x v="6"/>
    <x v="49"/>
  </r>
  <r>
    <x v="48"/>
    <s v="Example (Pty) Ltd"/>
    <s v="Transfer"/>
    <s v="Inter Account Transfer"/>
    <n v="-20000"/>
    <s v="E"/>
    <x v="1"/>
    <x v="7"/>
    <x v="51"/>
  </r>
  <r>
    <x v="48"/>
    <s v="Example (Pty) Ltd"/>
    <s v="Transfer"/>
    <s v="Inter Account Transfer"/>
    <n v="20000"/>
    <s v="E"/>
    <x v="0"/>
    <x v="7"/>
    <x v="51"/>
  </r>
  <r>
    <x v="49"/>
    <s v="JSE Brokers"/>
    <s v="Remittance"/>
    <s v="Share investment"/>
    <n v="3750"/>
    <s v="E"/>
    <x v="0"/>
    <x v="18"/>
    <x v="52"/>
  </r>
  <r>
    <x v="50"/>
    <s v="Inland Revenue"/>
    <s v="Return"/>
    <s v="Sales Tax"/>
    <n v="6600"/>
    <s v="E"/>
    <x v="0"/>
    <x v="12"/>
    <x v="53"/>
  </r>
  <r>
    <x v="51"/>
    <s v="Example (Pty) Ltd"/>
    <s v="Payroll"/>
    <s v="Salaries"/>
    <n v="20000"/>
    <s v="E"/>
    <x v="1"/>
    <x v="8"/>
    <x v="54"/>
  </r>
  <r>
    <x v="51"/>
    <s v="HP Finance"/>
    <s v="Debit Order"/>
    <s v="Capital repayment"/>
    <n v="220"/>
    <s v="E"/>
    <x v="0"/>
    <x v="9"/>
    <x v="54"/>
  </r>
  <r>
    <x v="51"/>
    <s v="HP Finance"/>
    <s v="Debit Order"/>
    <s v="Interest paid"/>
    <n v="100"/>
    <s v="E"/>
    <x v="0"/>
    <x v="10"/>
    <x v="54"/>
  </r>
  <r>
    <x v="51"/>
    <s v="PR Properties"/>
    <s v="Debit Order"/>
    <s v="Rent"/>
    <n v="6400"/>
    <s v="A"/>
    <x v="0"/>
    <x v="11"/>
    <x v="54"/>
  </r>
  <r>
    <x v="52"/>
    <s v="Waltons"/>
    <s v="Invoice"/>
    <s v="Stationery"/>
    <n v="234"/>
    <s v="A"/>
    <x v="0"/>
    <x v="16"/>
    <x v="55"/>
  </r>
  <r>
    <x v="53"/>
    <s v="Example (Pty) Ltd"/>
    <s v="Bank Statement"/>
    <s v="Petty Cash Reimbursement"/>
    <n v="50"/>
    <s v="E"/>
    <x v="0"/>
    <x v="7"/>
    <x v="45"/>
  </r>
  <r>
    <x v="53"/>
    <s v="Example (Pty) Ltd"/>
    <s v="Bank Statement"/>
    <s v="Petty Cash Reimbursement"/>
    <n v="-50"/>
    <s v="E"/>
    <x v="2"/>
    <x v="7"/>
    <x v="45"/>
  </r>
  <r>
    <x v="53"/>
    <s v="Inland Revenue"/>
    <s v="Return"/>
    <s v="Provisional Tax"/>
    <n v="2600"/>
    <s v="E"/>
    <x v="0"/>
    <x v="19"/>
    <x v="45"/>
  </r>
  <r>
    <x v="54"/>
    <s v="IS Communications"/>
    <s v="Invoice EXP28"/>
    <s v="Internet Service Provider"/>
    <n v="179"/>
    <s v="A"/>
    <x v="0"/>
    <x v="0"/>
    <x v="56"/>
  </r>
  <r>
    <x v="55"/>
    <s v="EAG Brokers"/>
    <s v="Debit Order"/>
    <s v="Insurance"/>
    <n v="340"/>
    <s v="A"/>
    <x v="0"/>
    <x v="2"/>
    <x v="57"/>
  </r>
  <r>
    <x v="56"/>
    <s v="Training Inc"/>
    <s v="Invoice"/>
    <s v="Course"/>
    <n v="277.48"/>
    <s v="A"/>
    <x v="0"/>
    <x v="15"/>
    <x v="58"/>
  </r>
  <r>
    <x v="57"/>
    <s v="Capital Bank"/>
    <s v="Bank Statement"/>
    <s v="Service Fees"/>
    <n v="80"/>
    <s v="A"/>
    <x v="0"/>
    <x v="3"/>
    <x v="59"/>
  </r>
  <r>
    <x v="57"/>
    <s v="Capital Bank"/>
    <s v="Bank Statement"/>
    <s v="Service Fees"/>
    <n v="35"/>
    <s v="A"/>
    <x v="1"/>
    <x v="3"/>
    <x v="59"/>
  </r>
  <r>
    <x v="57"/>
    <s v="IAS Accountants"/>
    <s v="Invoice"/>
    <s v="Bookkeeping"/>
    <n v="1000"/>
    <s v="A"/>
    <x v="0"/>
    <x v="4"/>
    <x v="60"/>
  </r>
  <r>
    <x v="58"/>
    <s v="Municipality"/>
    <s v="Statement"/>
    <s v="Rates"/>
    <n v="5620"/>
    <s v="A"/>
    <x v="0"/>
    <x v="20"/>
    <x v="61"/>
  </r>
  <r>
    <x v="58"/>
    <s v="QA Attorneys"/>
    <s v="Invoice"/>
    <s v="Legal advice"/>
    <n v="12500"/>
    <s v="A"/>
    <x v="0"/>
    <x v="21"/>
    <x v="61"/>
  </r>
  <r>
    <x v="59"/>
    <s v="Example (Pty) Ltd"/>
    <s v="Transfer"/>
    <s v="Inter Account Transfer"/>
    <n v="-20000"/>
    <s v="E"/>
    <x v="1"/>
    <x v="7"/>
    <x v="62"/>
  </r>
  <r>
    <x v="59"/>
    <s v="Example (Pty) Ltd"/>
    <s v="Transfer"/>
    <s v="Inter Account Transfer"/>
    <n v="20000"/>
    <s v="E"/>
    <x v="0"/>
    <x v="7"/>
    <x v="62"/>
  </r>
  <r>
    <x v="60"/>
    <s v="Interflora"/>
    <s v="Cash"/>
    <s v="Flowers"/>
    <n v="90"/>
    <s v="A"/>
    <x v="2"/>
    <x v="5"/>
    <x v="63"/>
  </r>
  <r>
    <x v="61"/>
    <s v="XY Traders"/>
    <s v="Invoice11203"/>
    <s v="Commission"/>
    <n v="4242"/>
    <s v="A"/>
    <x v="0"/>
    <x v="17"/>
    <x v="64"/>
  </r>
  <r>
    <x v="62"/>
    <s v="Example (Pty) Ltd"/>
    <s v="Payroll"/>
    <s v="Salaries"/>
    <n v="20000"/>
    <s v="E"/>
    <x v="1"/>
    <x v="8"/>
    <x v="55"/>
  </r>
  <r>
    <x v="62"/>
    <s v="HP Finance"/>
    <s v="Debit Order"/>
    <s v="Capital repayment"/>
    <n v="220"/>
    <s v="E"/>
    <x v="0"/>
    <x v="9"/>
    <x v="55"/>
  </r>
  <r>
    <x v="62"/>
    <s v="HP Finance"/>
    <s v="Debit Order"/>
    <s v="Interest paid"/>
    <n v="100"/>
    <s v="E"/>
    <x v="0"/>
    <x v="10"/>
    <x v="55"/>
  </r>
  <r>
    <x v="62"/>
    <s v="PR Properties"/>
    <s v="Debit Order"/>
    <s v="Rent"/>
    <n v="6400"/>
    <s v="A"/>
    <x v="0"/>
    <x v="11"/>
    <x v="55"/>
  </r>
  <r>
    <x v="63"/>
    <s v="Example (Pty) Ltd"/>
    <s v="Bank Statement"/>
    <s v="Petty Cash Reimbursement"/>
    <n v="100"/>
    <s v="E"/>
    <x v="0"/>
    <x v="7"/>
    <x v="65"/>
  </r>
  <r>
    <x v="63"/>
    <s v="Example (Pty) Ltd"/>
    <s v="Bank Statement"/>
    <s v="Petty Cash Reimbursement"/>
    <n v="-100"/>
    <s v="E"/>
    <x v="2"/>
    <x v="7"/>
    <x v="65"/>
  </r>
  <r>
    <x v="64"/>
    <s v="IS Communications"/>
    <s v="Invoice EXP29"/>
    <s v="Internet Service Provider"/>
    <n v="179"/>
    <s v="A"/>
    <x v="0"/>
    <x v="0"/>
    <x v="66"/>
  </r>
  <r>
    <x v="65"/>
    <s v="GF Supplies"/>
    <s v="IN1185"/>
    <s v="Consumables"/>
    <n v="62"/>
    <s v="A"/>
    <x v="2"/>
    <x v="14"/>
    <x v="67"/>
  </r>
  <r>
    <x v="65"/>
    <s v="SA Airlines"/>
    <s v="SA12741"/>
    <s v="Travel"/>
    <n v="1887"/>
    <s v="A"/>
    <x v="0"/>
    <x v="6"/>
    <x v="68"/>
  </r>
  <r>
    <x v="66"/>
    <s v="EAG Brokers"/>
    <s v="Debit Order"/>
    <s v="Insurance"/>
    <n v="340"/>
    <s v="A"/>
    <x v="0"/>
    <x v="2"/>
    <x v="69"/>
  </r>
  <r>
    <x v="67"/>
    <s v="Capital Bank"/>
    <s v="Bank Statement"/>
    <s v="Service Fees"/>
    <n v="80"/>
    <s v="A"/>
    <x v="0"/>
    <x v="3"/>
    <x v="70"/>
  </r>
  <r>
    <x v="67"/>
    <s v="Capital Bank"/>
    <s v="Bank Statement"/>
    <s v="Service Fees"/>
    <n v="35"/>
    <s v="A"/>
    <x v="1"/>
    <x v="3"/>
    <x v="70"/>
  </r>
  <r>
    <x v="67"/>
    <s v="IAS Accountants"/>
    <s v="Invoice"/>
    <s v="Bookkeeping"/>
    <n v="1000"/>
    <s v="A"/>
    <x v="0"/>
    <x v="4"/>
    <x v="71"/>
  </r>
  <r>
    <x v="68"/>
    <s v="Example (Pty) Ltd"/>
    <s v="Transfer"/>
    <s v="Inter Account Transfer"/>
    <n v="-20000"/>
    <s v="E"/>
    <x v="1"/>
    <x v="7"/>
    <x v="72"/>
  </r>
  <r>
    <x v="68"/>
    <s v="Example (Pty) Ltd"/>
    <s v="Transfer"/>
    <s v="Inter Account Transfer"/>
    <n v="20000"/>
    <s v="E"/>
    <x v="0"/>
    <x v="7"/>
    <x v="72"/>
  </r>
  <r>
    <x v="69"/>
    <s v="Waltons"/>
    <s v="Invoice"/>
    <s v="Stationery"/>
    <n v="289"/>
    <s v="A"/>
    <x v="0"/>
    <x v="16"/>
    <x v="73"/>
  </r>
  <r>
    <x v="70"/>
    <s v="Inland Revenue"/>
    <s v="Return"/>
    <s v="Sales Tax"/>
    <n v="3300"/>
    <s v="E"/>
    <x v="0"/>
    <x v="12"/>
    <x v="74"/>
  </r>
  <r>
    <x v="71"/>
    <s v="Example (Pty) Ltd"/>
    <s v="Payroll"/>
    <s v="Salaries"/>
    <n v="20000"/>
    <s v="E"/>
    <x v="1"/>
    <x v="8"/>
    <x v="75"/>
  </r>
  <r>
    <x v="71"/>
    <s v="HP Finance"/>
    <s v="Debit Order"/>
    <s v="Capital repayment"/>
    <n v="220"/>
    <s v="E"/>
    <x v="0"/>
    <x v="9"/>
    <x v="75"/>
  </r>
  <r>
    <x v="71"/>
    <s v="HP Finance"/>
    <s v="Debit Order"/>
    <s v="Interest paid"/>
    <n v="100"/>
    <s v="E"/>
    <x v="0"/>
    <x v="10"/>
    <x v="75"/>
  </r>
  <r>
    <x v="71"/>
    <s v="PR Properties"/>
    <s v="Debit Order"/>
    <s v="Rent"/>
    <n v="6400"/>
    <s v="A"/>
    <x v="0"/>
    <x v="11"/>
    <x v="75"/>
  </r>
  <r>
    <x v="72"/>
    <s v="Interflora"/>
    <s v="Cash"/>
    <s v="Flowers"/>
    <n v="218"/>
    <s v="A"/>
    <x v="2"/>
    <x v="5"/>
    <x v="76"/>
  </r>
  <r>
    <x v="73"/>
    <s v="Example (Pty) Ltd"/>
    <s v="Bank Statement"/>
    <s v="Petty Cash Reimbursement"/>
    <n v="200"/>
    <s v="E"/>
    <x v="0"/>
    <x v="7"/>
    <x v="66"/>
  </r>
  <r>
    <x v="73"/>
    <s v="Example (Pty) Ltd"/>
    <s v="Bank Statement"/>
    <s v="Petty Cash Reimbursement"/>
    <n v="-200"/>
    <s v="E"/>
    <x v="2"/>
    <x v="7"/>
    <x v="66"/>
  </r>
  <r>
    <x v="74"/>
    <s v="IS Communications"/>
    <s v="Invoice EXP30"/>
    <s v="Internet Service Provider"/>
    <n v="179"/>
    <s v="A"/>
    <x v="0"/>
    <x v="0"/>
    <x v="77"/>
  </r>
  <r>
    <x v="75"/>
    <s v="EAG Brokers"/>
    <s v="Debit Order"/>
    <s v="Insurance"/>
    <n v="340"/>
    <s v="A"/>
    <x v="0"/>
    <x v="2"/>
    <x v="78"/>
  </r>
  <r>
    <x v="75"/>
    <s v="XY Traders"/>
    <s v="Invoice 12987"/>
    <s v="Commission"/>
    <n v="982"/>
    <s v="A"/>
    <x v="0"/>
    <x v="17"/>
    <x v="79"/>
  </r>
  <r>
    <x v="76"/>
    <s v="Capital Bank"/>
    <s v="Bank Statement"/>
    <s v="Service Fees"/>
    <n v="80"/>
    <s v="A"/>
    <x v="0"/>
    <x v="3"/>
    <x v="80"/>
  </r>
  <r>
    <x v="76"/>
    <s v="Capital Bank"/>
    <s v="Bank Statement"/>
    <s v="Service Fees"/>
    <n v="35"/>
    <s v="A"/>
    <x v="1"/>
    <x v="3"/>
    <x v="80"/>
  </r>
  <r>
    <x v="76"/>
    <s v="IAS Accountants"/>
    <s v="Invoice"/>
    <s v="Bookkeeping"/>
    <n v="1000"/>
    <s v="A"/>
    <x v="0"/>
    <x v="4"/>
    <x v="81"/>
  </r>
  <r>
    <x v="77"/>
    <s v="Interflora"/>
    <s v="Cash"/>
    <s v="Flowers"/>
    <n v="102"/>
    <s v="A"/>
    <x v="2"/>
    <x v="5"/>
    <x v="82"/>
  </r>
  <r>
    <x v="78"/>
    <s v="Example (Pty) Ltd"/>
    <s v="Transfer"/>
    <s v="Inter Account Transfer"/>
    <n v="-20000"/>
    <s v="E"/>
    <x v="1"/>
    <x v="7"/>
    <x v="83"/>
  </r>
  <r>
    <x v="78"/>
    <s v="Example (Pty) Ltd"/>
    <s v="Transfer"/>
    <s v="Inter Account Transfer"/>
    <n v="20000"/>
    <s v="E"/>
    <x v="0"/>
    <x v="7"/>
    <x v="83"/>
  </r>
  <r>
    <x v="79"/>
    <s v="Example (Pty) Ltd"/>
    <s v="Payroll"/>
    <s v="Salaries"/>
    <n v="20000"/>
    <s v="E"/>
    <x v="1"/>
    <x v="8"/>
    <x v="84"/>
  </r>
  <r>
    <x v="79"/>
    <s v="HP Finance"/>
    <s v="Debit Order"/>
    <s v="Capital repayment"/>
    <n v="220"/>
    <s v="E"/>
    <x v="0"/>
    <x v="9"/>
    <x v="84"/>
  </r>
  <r>
    <x v="79"/>
    <s v="HP Finance"/>
    <s v="Debit Order"/>
    <s v="Interest paid"/>
    <n v="100"/>
    <s v="E"/>
    <x v="0"/>
    <x v="10"/>
    <x v="84"/>
  </r>
  <r>
    <x v="79"/>
    <s v="PR Properties"/>
    <s v="Debit Order"/>
    <s v="Rent"/>
    <n v="6400"/>
    <s v="A"/>
    <x v="0"/>
    <x v="11"/>
    <x v="84"/>
  </r>
  <r>
    <x v="80"/>
    <s v="Example (Pty) Ltd"/>
    <s v="Bank Statement"/>
    <s v="Petty Cash Reimbursement"/>
    <n v="170"/>
    <s v="E"/>
    <x v="0"/>
    <x v="7"/>
    <x v="85"/>
  </r>
  <r>
    <x v="80"/>
    <s v="Example (Pty) Ltd"/>
    <s v="Bank Statement"/>
    <s v="Petty Cash Reimbursement"/>
    <n v="-170"/>
    <s v="E"/>
    <x v="2"/>
    <x v="7"/>
    <x v="85"/>
  </r>
  <r>
    <x v="81"/>
    <s v="IS Communications"/>
    <s v="Invoice EXP31"/>
    <s v="Internet Service Provider"/>
    <n v="179"/>
    <s v="A"/>
    <x v="0"/>
    <x v="0"/>
    <x v="86"/>
  </r>
  <r>
    <x v="82"/>
    <s v="EAG Brokers"/>
    <s v="Debit Order"/>
    <s v="Insurance"/>
    <n v="340"/>
    <s v="A"/>
    <x v="0"/>
    <x v="2"/>
    <x v="79"/>
  </r>
  <r>
    <x v="83"/>
    <s v="Interflora"/>
    <s v="Cash"/>
    <s v="Flowers"/>
    <n v="96"/>
    <s v="A"/>
    <x v="2"/>
    <x v="5"/>
    <x v="87"/>
  </r>
  <r>
    <x v="84"/>
    <s v="Capital Bank"/>
    <s v="Bank Statement"/>
    <s v="Service Fees"/>
    <n v="80"/>
    <s v="A"/>
    <x v="0"/>
    <x v="3"/>
    <x v="88"/>
  </r>
  <r>
    <x v="84"/>
    <s v="Capital Bank"/>
    <s v="Bank Statement"/>
    <s v="Service Fees"/>
    <n v="35"/>
    <s v="A"/>
    <x v="1"/>
    <x v="3"/>
    <x v="88"/>
  </r>
  <r>
    <x v="84"/>
    <s v="IAS Accountants"/>
    <s v="Invoice"/>
    <s v="Bookkeeping"/>
    <n v="1000"/>
    <s v="A"/>
    <x v="0"/>
    <x v="4"/>
    <x v="89"/>
  </r>
  <r>
    <x v="85"/>
    <s v="Newscorp"/>
    <s v="M00353051"/>
    <s v="Subscriptions"/>
    <n v="120"/>
    <s v="A"/>
    <x v="0"/>
    <x v="1"/>
    <x v="90"/>
  </r>
  <r>
    <x v="85"/>
    <s v="Waltons"/>
    <s v="Invoice"/>
    <s v="Stationery"/>
    <n v="310"/>
    <s v="A"/>
    <x v="0"/>
    <x v="16"/>
    <x v="90"/>
  </r>
  <r>
    <x v="85"/>
    <s v="XY Traders"/>
    <s v="Invoice 13432"/>
    <s v="Commission"/>
    <n v="962"/>
    <s v="A"/>
    <x v="0"/>
    <x v="17"/>
    <x v="90"/>
  </r>
  <r>
    <x v="86"/>
    <s v="Example (Pty) Ltd"/>
    <s v="Transfer"/>
    <s v="Inter Account Transfer"/>
    <n v="-20000"/>
    <s v="E"/>
    <x v="1"/>
    <x v="7"/>
    <x v="91"/>
  </r>
  <r>
    <x v="86"/>
    <s v="Example (Pty) Ltd"/>
    <s v="Transfer"/>
    <s v="Inter Account Transfer"/>
    <n v="20000"/>
    <s v="E"/>
    <x v="0"/>
    <x v="7"/>
    <x v="91"/>
  </r>
  <r>
    <x v="87"/>
    <s v="GF Supplies"/>
    <s v="IN1192"/>
    <s v="Consumables"/>
    <n v="61"/>
    <s v="A"/>
    <x v="2"/>
    <x v="14"/>
    <x v="92"/>
  </r>
  <r>
    <x v="88"/>
    <s v="Inland Revenue"/>
    <s v="Return"/>
    <s v="Sales Tax"/>
    <n v="8400"/>
    <s v="E"/>
    <x v="0"/>
    <x v="12"/>
    <x v="93"/>
  </r>
  <r>
    <x v="89"/>
    <s v="Example (Pty) Ltd"/>
    <s v="Payroll"/>
    <s v="Salaries"/>
    <n v="20000"/>
    <s v="E"/>
    <x v="1"/>
    <x v="8"/>
    <x v="94"/>
  </r>
  <r>
    <x v="89"/>
    <s v="HP Finance"/>
    <s v="Debit Order"/>
    <s v="Capital repayment"/>
    <n v="220"/>
    <s v="E"/>
    <x v="0"/>
    <x v="9"/>
    <x v="94"/>
  </r>
  <r>
    <x v="89"/>
    <s v="HP Finance"/>
    <s v="Debit Order"/>
    <s v="Interest paid"/>
    <n v="100"/>
    <s v="E"/>
    <x v="0"/>
    <x v="10"/>
    <x v="94"/>
  </r>
  <r>
    <x v="89"/>
    <s v="PR Properties"/>
    <s v="Debit Order"/>
    <s v="Rent"/>
    <n v="6400"/>
    <s v="A"/>
    <x v="0"/>
    <x v="11"/>
    <x v="94"/>
  </r>
  <r>
    <x v="90"/>
    <s v="Example (Pty) Ltd"/>
    <s v="Bank Statement"/>
    <s v="Petty Cash Reimbursement"/>
    <n v="100"/>
    <s v="E"/>
    <x v="0"/>
    <x v="7"/>
    <x v="86"/>
  </r>
  <r>
    <x v="90"/>
    <s v="Example (Pty) Ltd"/>
    <s v="Bank Statement"/>
    <s v="Petty Cash Reimbursement"/>
    <n v="-100"/>
    <s v="E"/>
    <x v="2"/>
    <x v="7"/>
    <x v="86"/>
  </r>
  <r>
    <x v="91"/>
    <s v="IS Communications"/>
    <s v="Invoice EXP32"/>
    <s v="Internet Service Provider"/>
    <n v="179"/>
    <s v="A"/>
    <x v="0"/>
    <x v="0"/>
    <x v="95"/>
  </r>
  <r>
    <x v="92"/>
    <s v="EAG Brokers"/>
    <s v="Debit Order"/>
    <s v="Insurance"/>
    <n v="340"/>
    <s v="A"/>
    <x v="0"/>
    <x v="2"/>
    <x v="96"/>
  </r>
  <r>
    <x v="93"/>
    <s v="Capital Bank"/>
    <s v="Bank Statement"/>
    <s v="Service Fees"/>
    <n v="80"/>
    <s v="A"/>
    <x v="0"/>
    <x v="3"/>
    <x v="97"/>
  </r>
  <r>
    <x v="93"/>
    <s v="Capital Bank"/>
    <s v="Bank Statement"/>
    <s v="Service Fees"/>
    <n v="35"/>
    <s v="A"/>
    <x v="1"/>
    <x v="3"/>
    <x v="97"/>
  </r>
  <r>
    <x v="93"/>
    <s v="IAS Accountants"/>
    <s v="Invoice"/>
    <s v="Bookkeeping"/>
    <n v="1000"/>
    <s v="A"/>
    <x v="0"/>
    <x v="4"/>
    <x v="98"/>
  </r>
  <r>
    <x v="94"/>
    <s v="Interflora"/>
    <s v="Cash"/>
    <s v="Flowers"/>
    <n v="105"/>
    <s v="A"/>
    <x v="2"/>
    <x v="5"/>
    <x v="90"/>
  </r>
  <r>
    <x v="95"/>
    <s v="Example (Pty) Ltd"/>
    <s v="Transfer"/>
    <s v="Inter Account Transfer"/>
    <n v="-20000"/>
    <s v="E"/>
    <x v="1"/>
    <x v="7"/>
    <x v="99"/>
  </r>
  <r>
    <x v="95"/>
    <s v="Example (Pty) Ltd"/>
    <s v="Transfer"/>
    <s v="Inter Account Transfer"/>
    <n v="20000"/>
    <s v="E"/>
    <x v="0"/>
    <x v="7"/>
    <x v="99"/>
  </r>
  <r>
    <x v="96"/>
    <s v="Example (Pty) Ltd"/>
    <s v="Payroll"/>
    <s v="Salaries"/>
    <n v="20000"/>
    <s v="E"/>
    <x v="1"/>
    <x v="8"/>
    <x v="100"/>
  </r>
  <r>
    <x v="96"/>
    <s v="HP Finance"/>
    <s v="Debit Order"/>
    <s v="Capital repayment"/>
    <n v="220"/>
    <s v="E"/>
    <x v="0"/>
    <x v="9"/>
    <x v="100"/>
  </r>
  <r>
    <x v="96"/>
    <s v="HP Finance"/>
    <s v="Debit Order"/>
    <s v="Interest paid"/>
    <n v="100"/>
    <s v="E"/>
    <x v="0"/>
    <x v="10"/>
    <x v="100"/>
  </r>
  <r>
    <x v="96"/>
    <s v="PR Properties"/>
    <s v="Debit Order"/>
    <s v="Rent"/>
    <n v="6400"/>
    <s v="A"/>
    <x v="0"/>
    <x v="11"/>
    <x v="100"/>
  </r>
  <r>
    <x v="96"/>
    <s v="Training Inc"/>
    <s v="Invoice"/>
    <s v="Training"/>
    <n v="389.25"/>
    <s v="A"/>
    <x v="0"/>
    <x v="15"/>
    <x v="95"/>
  </r>
  <r>
    <x v="97"/>
    <s v="XY Traders"/>
    <s v="Invoice 14278"/>
    <s v="Commission"/>
    <n v="514"/>
    <s v="A"/>
    <x v="0"/>
    <x v="17"/>
    <x v="101"/>
  </r>
  <r>
    <x v="98"/>
    <s v="Example (Pty) Ltd"/>
    <s v="Bank Statement"/>
    <s v="Petty Cash Reimbursement"/>
    <n v="170"/>
    <s v="E"/>
    <x v="0"/>
    <x v="7"/>
    <x v="95"/>
  </r>
  <r>
    <x v="98"/>
    <s v="Example (Pty) Ltd"/>
    <s v="Bank Statement"/>
    <s v="Petty Cash Reimbursement"/>
    <n v="-170"/>
    <s v="E"/>
    <x v="2"/>
    <x v="7"/>
    <x v="95"/>
  </r>
  <r>
    <x v="99"/>
    <s v="IS Communications"/>
    <s v="Invoice EXP33"/>
    <s v="Internet Service Provider"/>
    <n v="179"/>
    <s v="A"/>
    <x v="0"/>
    <x v="0"/>
    <x v="102"/>
  </r>
  <r>
    <x v="100"/>
    <s v="EAG Brokers"/>
    <s v="Debit Order"/>
    <s v="Insurance"/>
    <n v="340"/>
    <s v="A"/>
    <x v="0"/>
    <x v="2"/>
    <x v="103"/>
  </r>
  <r>
    <x v="101"/>
    <s v="Waltons"/>
    <s v="Invoice"/>
    <s v="Stationery"/>
    <n v="289"/>
    <s v="A"/>
    <x v="0"/>
    <x v="16"/>
    <x v="102"/>
  </r>
  <r>
    <x v="102"/>
    <s v="Capital Bank"/>
    <s v="Bank Statement"/>
    <s v="Service Fees"/>
    <n v="80"/>
    <s v="A"/>
    <x v="0"/>
    <x v="3"/>
    <x v="104"/>
  </r>
  <r>
    <x v="102"/>
    <s v="Capital Bank"/>
    <s v="Bank Statement"/>
    <s v="Service Fees"/>
    <n v="35"/>
    <s v="A"/>
    <x v="1"/>
    <x v="3"/>
    <x v="104"/>
  </r>
  <r>
    <x v="102"/>
    <s v="IAS Accountants"/>
    <s v="Invoice"/>
    <s v="Bookkeeping"/>
    <n v="1000"/>
    <s v="A"/>
    <x v="0"/>
    <x v="4"/>
    <x v="102"/>
  </r>
  <r>
    <x v="103"/>
    <s v="Example (Pty) Ltd"/>
    <s v="Transfer"/>
    <s v="Inter Account Transfer"/>
    <n v="-20000"/>
    <s v="E"/>
    <x v="1"/>
    <x v="7"/>
    <x v="105"/>
  </r>
  <r>
    <x v="103"/>
    <s v="Example (Pty) Ltd"/>
    <s v="Transfer"/>
    <s v="Inter Account Transfer"/>
    <n v="20000"/>
    <s v="E"/>
    <x v="0"/>
    <x v="7"/>
    <x v="105"/>
  </r>
  <r>
    <x v="104"/>
    <s v="Inland Revenue"/>
    <s v="Return"/>
    <s v="Sales Tax"/>
    <n v="2200"/>
    <s v="E"/>
    <x v="0"/>
    <x v="12"/>
    <x v="106"/>
  </r>
  <r>
    <x v="104"/>
    <s v="Interflora"/>
    <s v="Cash"/>
    <s v="Flowers"/>
    <n v="75"/>
    <s v="A"/>
    <x v="2"/>
    <x v="5"/>
    <x v="106"/>
  </r>
  <r>
    <x v="105"/>
    <s v="DF Equipment"/>
    <s v="Invoice"/>
    <s v="Office equipment"/>
    <n v="10000"/>
    <s v="A"/>
    <x v="0"/>
    <x v="13"/>
    <x v="102"/>
  </r>
  <r>
    <x v="105"/>
    <s v="Example (Pty) Ltd"/>
    <s v="Payroll"/>
    <s v="Salaries"/>
    <n v="20000"/>
    <s v="E"/>
    <x v="1"/>
    <x v="8"/>
    <x v="107"/>
  </r>
  <r>
    <x v="105"/>
    <s v="HP Finance"/>
    <s v="Debit Order"/>
    <s v="Capital repayment"/>
    <n v="220"/>
    <s v="E"/>
    <x v="0"/>
    <x v="9"/>
    <x v="107"/>
  </r>
  <r>
    <x v="105"/>
    <s v="HP Finance"/>
    <s v="Debit Order"/>
    <s v="Interest paid"/>
    <n v="100"/>
    <s v="E"/>
    <x v="0"/>
    <x v="10"/>
    <x v="107"/>
  </r>
  <r>
    <x v="105"/>
    <s v="PR Properties"/>
    <s v="Debit Order"/>
    <s v="Rent"/>
    <n v="6400"/>
    <s v="A"/>
    <x v="0"/>
    <x v="11"/>
    <x v="107"/>
  </r>
  <r>
    <x v="106"/>
    <s v="Example (Pty) Ltd"/>
    <s v="Bank Statement"/>
    <s v="Petty Cash Reimbursement"/>
    <n v="70"/>
    <s v="E"/>
    <x v="0"/>
    <x v="7"/>
    <x v="108"/>
  </r>
  <r>
    <x v="106"/>
    <s v="Example (Pty) Ltd"/>
    <s v="Bank Statement"/>
    <s v="Petty Cash Reimbursement"/>
    <n v="-70"/>
    <s v="E"/>
    <x v="2"/>
    <x v="7"/>
    <x v="108"/>
  </r>
  <r>
    <x v="106"/>
    <s v="Inland Revenue"/>
    <s v="Return"/>
    <s v="Provisional Tax"/>
    <n v="3700"/>
    <s v="E"/>
    <x v="0"/>
    <x v="19"/>
    <x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82DF2-9C53-4AD8-93CB-179A3A2790EE}" name="PivotTable6" cacheId="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8" firstHeaderRow="1" firstDataRow="1" firstDataCol="1"/>
  <pivotFields count="15">
    <pivotField axis="axisRow" numFmtId="14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showAll="0"/>
    <pivotField showAll="0"/>
    <pivotField dataField="1" numFmtId="43" showAll="0"/>
    <pivotField showAll="0"/>
    <pivotField showAll="0">
      <items count="4">
        <item x="0"/>
        <item x="1"/>
        <item x="2"/>
        <item t="default"/>
      </items>
    </pivotField>
    <pivotField showAll="0">
      <items count="23">
        <item x="13"/>
        <item x="18"/>
        <item x="7"/>
        <item x="12"/>
        <item x="9"/>
        <item x="4"/>
        <item x="3"/>
        <item x="17"/>
        <item x="14"/>
        <item x="2"/>
        <item x="5"/>
        <item x="11"/>
        <item x="21"/>
        <item x="8"/>
        <item x="16"/>
        <item x="1"/>
        <item x="0"/>
        <item x="15"/>
        <item x="6"/>
        <item x="20"/>
        <item x="10"/>
        <item x="19"/>
        <item t="default"/>
      </items>
    </pivotField>
    <pivotField showAll="0">
      <items count="110">
        <item x="2"/>
        <item x="3"/>
        <item x="5"/>
        <item x="6"/>
        <item x="7"/>
        <item x="0"/>
        <item x="1"/>
        <item x="4"/>
        <item x="9"/>
        <item x="10"/>
        <item x="11"/>
        <item x="13"/>
        <item x="14"/>
        <item x="15"/>
        <item x="18"/>
        <item x="8"/>
        <item x="12"/>
        <item x="20"/>
        <item x="21"/>
        <item x="23"/>
        <item x="25"/>
        <item x="16"/>
        <item x="17"/>
        <item x="19"/>
        <item x="24"/>
        <item x="27"/>
        <item x="22"/>
        <item x="28"/>
        <item x="30"/>
        <item x="31"/>
        <item x="32"/>
        <item x="33"/>
        <item x="34"/>
        <item x="26"/>
        <item x="29"/>
        <item x="37"/>
        <item x="38"/>
        <item x="40"/>
        <item x="42"/>
        <item x="44"/>
        <item x="35"/>
        <item x="36"/>
        <item x="39"/>
        <item x="46"/>
        <item x="47"/>
        <item x="49"/>
        <item x="41"/>
        <item x="51"/>
        <item x="52"/>
        <item x="43"/>
        <item x="53"/>
        <item x="54"/>
        <item x="45"/>
        <item x="50"/>
        <item x="57"/>
        <item x="48"/>
        <item x="59"/>
        <item x="61"/>
        <item x="62"/>
        <item x="63"/>
        <item x="55"/>
        <item x="65"/>
        <item x="56"/>
        <item x="60"/>
        <item x="68"/>
        <item x="69"/>
        <item x="58"/>
        <item x="70"/>
        <item x="72"/>
        <item x="64"/>
        <item x="74"/>
        <item x="75"/>
        <item x="76"/>
        <item x="66"/>
        <item x="71"/>
        <item x="67"/>
        <item x="78"/>
        <item x="80"/>
        <item x="82"/>
        <item x="83"/>
        <item x="73"/>
        <item x="84"/>
        <item x="85"/>
        <item x="77"/>
        <item x="81"/>
        <item x="79"/>
        <item x="87"/>
        <item x="88"/>
        <item x="91"/>
        <item x="93"/>
        <item x="94"/>
        <item x="86"/>
        <item x="89"/>
        <item x="96"/>
        <item x="97"/>
        <item x="90"/>
        <item x="99"/>
        <item x="92"/>
        <item x="100"/>
        <item x="95"/>
        <item x="98"/>
        <item x="103"/>
        <item x="104"/>
        <item x="105"/>
        <item x="106"/>
        <item x="107"/>
        <item x="101"/>
        <item x="108"/>
        <item x="10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4">
    <field x="11"/>
    <field x="9"/>
    <field x="0"/>
    <field x="10"/>
  </rowFields>
  <rowItems count="15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Items count="1">
    <i/>
  </colItems>
  <dataFields count="1">
    <dataField name="Sum of  5,100.00 " fld="4" baseField="0" baseItem="0" numFmtId="43"/>
  </dataFields>
  <formats count="15">
    <format dxfId="26">
      <pivotArea collapsedLevelsAreSubtotals="1" fieldPosition="0">
        <references count="1">
          <reference field="11" count="1">
            <x v="1"/>
          </reference>
        </references>
      </pivotArea>
    </format>
    <format dxfId="27">
      <pivotArea grandRow="1" outline="0" collapsedLevelsAreSubtotals="1" fieldPosition="0"/>
    </format>
    <format dxfId="28">
      <pivotArea collapsedLevelsAreSubtotals="1" fieldPosition="0">
        <references count="1">
          <reference field="11" count="1">
            <x v="2"/>
          </reference>
        </references>
      </pivotArea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11" type="button" dataOnly="0" labelOnly="1" outline="0" axis="axisRow" fieldPosition="0"/>
    </format>
    <format dxfId="32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33">
      <pivotArea dataOnly="0" labelOnly="1" grandRow="1" outline="0" fieldPosition="0"/>
    </format>
    <format dxfId="34">
      <pivotArea dataOnly="0" labelOnly="1" outline="0" axis="axisValues" fieldPosition="0"/>
    </format>
    <format dxfId="35">
      <pivotArea type="all" dataOnly="0" outline="0" fieldPosition="0"/>
    </format>
    <format dxfId="36">
      <pivotArea field="11" type="button" dataOnly="0" labelOnly="1" outline="0" axis="axisRow" fieldPosition="0"/>
    </format>
    <format dxfId="37">
      <pivotArea dataOnly="0" labelOnly="1" fieldPosition="0">
        <references count="1">
          <reference field="11" count="2">
            <x v="1"/>
            <x v="2"/>
          </reference>
        </references>
      </pivotArea>
    </format>
    <format dxfId="38">
      <pivotArea dataOnly="0" labelOnly="1" grandRow="1" outline="0" fieldPosition="0"/>
    </format>
    <format dxfId="39">
      <pivotArea outline="0" collapsedLevelsAreSubtotals="1" fieldPosition="0"/>
    </format>
    <format dxfId="40">
      <pivotArea outline="0" collapsedLevelsAreSubtotals="1" fieldPosition="0"/>
    </format>
  </format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AB0FF-7D67-4383-A6FE-C14BB5099A48}" name="PivotTable7" cacheId="3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13" firstHeaderRow="1" firstDataRow="1" firstDataCol="1"/>
  <pivotFields count="15">
    <pivotField numFmtId="14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showAll="0"/>
    <pivotField showAll="0"/>
    <pivotField dataField="1" numFmtId="43" showAll="0"/>
    <pivotField showAll="0"/>
    <pivotField showAll="0"/>
    <pivotField showAll="0">
      <items count="23">
        <item x="13"/>
        <item x="18"/>
        <item x="7"/>
        <item x="12"/>
        <item x="9"/>
        <item x="4"/>
        <item x="3"/>
        <item x="17"/>
        <item x="14"/>
        <item x="2"/>
        <item x="5"/>
        <item x="11"/>
        <item x="21"/>
        <item x="8"/>
        <item x="16"/>
        <item x="1"/>
        <item x="0"/>
        <item x="15"/>
        <item x="6"/>
        <item x="20"/>
        <item x="10"/>
        <item x="19"/>
        <item t="default"/>
      </items>
    </pivotField>
    <pivotField axis="axisRow" showAll="0">
      <items count="110">
        <item x="2"/>
        <item x="3"/>
        <item x="5"/>
        <item x="6"/>
        <item x="7"/>
        <item x="0"/>
        <item x="1"/>
        <item x="4"/>
        <item x="9"/>
        <item x="10"/>
        <item x="11"/>
        <item x="13"/>
        <item x="14"/>
        <item x="15"/>
        <item x="18"/>
        <item x="8"/>
        <item x="12"/>
        <item x="20"/>
        <item x="21"/>
        <item x="23"/>
        <item x="25"/>
        <item x="16"/>
        <item x="17"/>
        <item x="19"/>
        <item x="24"/>
        <item x="27"/>
        <item x="22"/>
        <item x="28"/>
        <item x="30"/>
        <item x="31"/>
        <item x="32"/>
        <item x="33"/>
        <item x="34"/>
        <item x="26"/>
        <item x="29"/>
        <item x="37"/>
        <item x="38"/>
        <item x="40"/>
        <item x="42"/>
        <item x="44"/>
        <item x="35"/>
        <item x="36"/>
        <item x="39"/>
        <item x="46"/>
        <item x="47"/>
        <item x="49"/>
        <item x="41"/>
        <item x="51"/>
        <item x="52"/>
        <item x="43"/>
        <item x="53"/>
        <item x="54"/>
        <item x="45"/>
        <item x="50"/>
        <item x="57"/>
        <item x="48"/>
        <item x="59"/>
        <item x="61"/>
        <item x="62"/>
        <item x="63"/>
        <item x="55"/>
        <item x="65"/>
        <item x="56"/>
        <item x="60"/>
        <item x="68"/>
        <item x="69"/>
        <item x="58"/>
        <item x="70"/>
        <item x="72"/>
        <item x="64"/>
        <item x="74"/>
        <item x="75"/>
        <item x="76"/>
        <item x="66"/>
        <item x="71"/>
        <item x="67"/>
        <item x="78"/>
        <item x="80"/>
        <item x="82"/>
        <item x="83"/>
        <item x="73"/>
        <item x="84"/>
        <item x="85"/>
        <item x="77"/>
        <item x="81"/>
        <item x="79"/>
        <item x="87"/>
        <item x="88"/>
        <item x="91"/>
        <item x="93"/>
        <item x="94"/>
        <item x="86"/>
        <item x="89"/>
        <item x="96"/>
        <item x="97"/>
        <item x="90"/>
        <item x="99"/>
        <item x="92"/>
        <item x="100"/>
        <item x="95"/>
        <item x="98"/>
        <item x="103"/>
        <item x="104"/>
        <item x="105"/>
        <item x="106"/>
        <item x="107"/>
        <item x="101"/>
        <item x="108"/>
        <item x="102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sd="0" x="3"/>
        <item t="default"/>
      </items>
    </pivotField>
  </pivotFields>
  <rowFields count="4">
    <field x="14"/>
    <field x="13"/>
    <field x="12"/>
    <field x="8"/>
  </rowFields>
  <rowItems count="10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t="grand">
      <x/>
    </i>
  </rowItems>
  <colItems count="1">
    <i/>
  </colItems>
  <dataFields count="1">
    <dataField name="Sum of  5,100.00 " fld="4" baseField="0" baseItem="0" numFmtId="43"/>
  </dataFields>
  <formats count="10">
    <format dxfId="0">
      <pivotArea collapsedLevelsAreSubtotals="1" fieldPosition="0">
        <references count="1">
          <reference field="14" count="1">
            <x v="0"/>
          </reference>
        </references>
      </pivotArea>
    </format>
    <format dxfId="1">
      <pivotArea collapsedLevelsAreSubtotals="1" fieldPosition="0">
        <references count="2">
          <reference field="13" count="1">
            <x v="0"/>
          </reference>
          <reference field="14" count="1" selected="0">
            <x v="0"/>
          </reference>
        </references>
      </pivotArea>
    </format>
    <format dxfId="2">
      <pivotArea collapsedLevelsAreSubtotals="1" fieldPosition="0">
        <references count="1">
          <reference field="14" count="1">
            <x v="1"/>
          </reference>
        </references>
      </pivotArea>
    </format>
    <format dxfId="3">
      <pivotArea collapsedLevelsAreSubtotals="1" fieldPosition="0">
        <references count="2">
          <reference field="13" count="1">
            <x v="1"/>
          </reference>
          <reference field="14" count="1" selected="0">
            <x v="1"/>
          </reference>
        </references>
      </pivotArea>
    </format>
    <format dxfId="4">
      <pivotArea collapsedLevelsAreSubtotals="1" fieldPosition="0">
        <references count="2">
          <reference field="13" count="1">
            <x v="2"/>
          </reference>
          <reference field="14" count="1" selected="0">
            <x v="1"/>
          </reference>
        </references>
      </pivotArea>
    </format>
    <format dxfId="5">
      <pivotArea collapsedLevelsAreSubtotals="1" fieldPosition="0">
        <references count="2">
          <reference field="13" count="1">
            <x v="3"/>
          </reference>
          <reference field="14" count="1" selected="0">
            <x v="1"/>
          </reference>
        </references>
      </pivotArea>
    </format>
    <format dxfId="6">
      <pivotArea collapsedLevelsAreSubtotals="1" fieldPosition="0">
        <references count="2">
          <reference field="13" count="1">
            <x v="4"/>
          </reference>
          <reference field="14" count="1" selected="0">
            <x v="1"/>
          </reference>
        </references>
      </pivotArea>
    </format>
    <format dxfId="7">
      <pivotArea collapsedLevelsAreSubtotals="1" fieldPosition="0">
        <references count="1">
          <reference field="14" count="1">
            <x v="2"/>
          </reference>
        </references>
      </pivotArea>
    </format>
    <format dxfId="8">
      <pivotArea collapsedLevelsAreSubtotals="1" fieldPosition="0">
        <references count="2">
          <reference field="13" count="1">
            <x v="1"/>
          </reference>
          <reference field="14" count="1" selected="0">
            <x v="2"/>
          </reference>
        </references>
      </pivotArea>
    </format>
    <format dxfId="9">
      <pivotArea grandRow="1" outline="0" collapsedLevelsAreSubtotals="1" fieldPosition="0"/>
    </format>
  </format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4F91-9DFA-4E8D-B242-EBE6EEB8C11C}">
  <dimension ref="A1"/>
  <sheetViews>
    <sheetView workbookViewId="0">
      <selection activeCell="A12" sqref="A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3161-A590-4CDE-B6B1-37B8750612CE}">
  <dimension ref="A3:B18"/>
  <sheetViews>
    <sheetView workbookViewId="0">
      <selection activeCell="D23" sqref="D23"/>
    </sheetView>
  </sheetViews>
  <sheetFormatPr defaultRowHeight="14.4" x14ac:dyDescent="0.3"/>
  <cols>
    <col min="1" max="1" width="15" bestFit="1" customWidth="1"/>
    <col min="2" max="2" width="15.5546875" bestFit="1" customWidth="1"/>
  </cols>
  <sheetData>
    <row r="3" spans="1:2" x14ac:dyDescent="0.3">
      <c r="A3" s="28" t="s">
        <v>184</v>
      </c>
      <c r="B3" s="29" t="s">
        <v>185</v>
      </c>
    </row>
    <row r="4" spans="1:2" x14ac:dyDescent="0.3">
      <c r="A4" s="29" t="s">
        <v>166</v>
      </c>
      <c r="B4" s="27">
        <v>352660.47999999998</v>
      </c>
    </row>
    <row r="5" spans="1:2" x14ac:dyDescent="0.3">
      <c r="A5" s="31" t="s">
        <v>172</v>
      </c>
      <c r="B5" s="30">
        <v>22092</v>
      </c>
    </row>
    <row r="6" spans="1:2" x14ac:dyDescent="0.3">
      <c r="A6" s="31" t="s">
        <v>173</v>
      </c>
      <c r="B6" s="30">
        <v>32782</v>
      </c>
    </row>
    <row r="7" spans="1:2" x14ac:dyDescent="0.3">
      <c r="A7" s="31" t="s">
        <v>174</v>
      </c>
      <c r="B7" s="30">
        <v>30184</v>
      </c>
    </row>
    <row r="8" spans="1:2" x14ac:dyDescent="0.3">
      <c r="A8" s="31" t="s">
        <v>175</v>
      </c>
      <c r="B8" s="30">
        <v>38946</v>
      </c>
    </row>
    <row r="9" spans="1:2" x14ac:dyDescent="0.3">
      <c r="A9" s="31" t="s">
        <v>176</v>
      </c>
      <c r="B9" s="30">
        <v>32081</v>
      </c>
    </row>
    <row r="10" spans="1:2" x14ac:dyDescent="0.3">
      <c r="A10" s="31" t="s">
        <v>177</v>
      </c>
      <c r="B10" s="30">
        <v>43641</v>
      </c>
    </row>
    <row r="11" spans="1:2" x14ac:dyDescent="0.3">
      <c r="A11" s="31" t="s">
        <v>178</v>
      </c>
      <c r="B11" s="30">
        <v>51083.479999999996</v>
      </c>
    </row>
    <row r="12" spans="1:2" x14ac:dyDescent="0.3">
      <c r="A12" s="31" t="s">
        <v>179</v>
      </c>
      <c r="B12" s="30">
        <v>34110</v>
      </c>
    </row>
    <row r="13" spans="1:2" x14ac:dyDescent="0.3">
      <c r="A13" s="31" t="s">
        <v>180</v>
      </c>
      <c r="B13" s="30">
        <v>29438</v>
      </c>
    </row>
    <row r="14" spans="1:2" x14ac:dyDescent="0.3">
      <c r="A14" s="31" t="s">
        <v>181</v>
      </c>
      <c r="B14" s="30">
        <v>38303</v>
      </c>
    </row>
    <row r="15" spans="1:2" x14ac:dyDescent="0.3">
      <c r="A15" s="29" t="s">
        <v>167</v>
      </c>
      <c r="B15" s="27">
        <v>73980.25</v>
      </c>
    </row>
    <row r="16" spans="1:2" x14ac:dyDescent="0.3">
      <c r="A16" s="31" t="s">
        <v>182</v>
      </c>
      <c r="B16" s="30">
        <v>29362.25</v>
      </c>
    </row>
    <row r="17" spans="1:2" x14ac:dyDescent="0.3">
      <c r="A17" s="31" t="s">
        <v>183</v>
      </c>
      <c r="B17" s="30">
        <v>44618</v>
      </c>
    </row>
    <row r="18" spans="1:2" x14ac:dyDescent="0.3">
      <c r="A18" s="29" t="s">
        <v>165</v>
      </c>
      <c r="B18" s="27">
        <v>426640.73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82F9-B928-4454-B059-9A191D60CCDE}">
  <dimension ref="A3:D16"/>
  <sheetViews>
    <sheetView tabSelected="1" topLeftCell="A13" workbookViewId="0">
      <selection activeCell="D16" sqref="D16"/>
    </sheetView>
  </sheetViews>
  <sheetFormatPr defaultRowHeight="14.4" x14ac:dyDescent="0.3"/>
  <cols>
    <col min="1" max="1" width="13.77734375" bestFit="1" customWidth="1"/>
    <col min="2" max="2" width="15.5546875" bestFit="1" customWidth="1"/>
  </cols>
  <sheetData>
    <row r="3" spans="1:4" x14ac:dyDescent="0.3">
      <c r="A3" s="23" t="s">
        <v>184</v>
      </c>
      <c r="B3" t="s">
        <v>185</v>
      </c>
    </row>
    <row r="4" spans="1:4" x14ac:dyDescent="0.3">
      <c r="A4" s="24" t="s">
        <v>186</v>
      </c>
      <c r="B4" s="26">
        <v>11468</v>
      </c>
    </row>
    <row r="5" spans="1:4" x14ac:dyDescent="0.3">
      <c r="A5" s="25" t="s">
        <v>186</v>
      </c>
      <c r="B5" s="26">
        <v>11468</v>
      </c>
    </row>
    <row r="6" spans="1:4" x14ac:dyDescent="0.3">
      <c r="A6" s="24" t="s">
        <v>166</v>
      </c>
      <c r="B6" s="26">
        <v>350207.48</v>
      </c>
    </row>
    <row r="7" spans="1:4" x14ac:dyDescent="0.3">
      <c r="A7" s="25" t="s">
        <v>168</v>
      </c>
      <c r="B7" s="26">
        <v>20614</v>
      </c>
    </row>
    <row r="8" spans="1:4" x14ac:dyDescent="0.3">
      <c r="A8" s="25" t="s">
        <v>169</v>
      </c>
      <c r="B8" s="26">
        <v>102211</v>
      </c>
    </row>
    <row r="9" spans="1:4" x14ac:dyDescent="0.3">
      <c r="A9" s="25" t="s">
        <v>170</v>
      </c>
      <c r="B9" s="26">
        <v>122286</v>
      </c>
    </row>
    <row r="10" spans="1:4" x14ac:dyDescent="0.3">
      <c r="A10" s="25" t="s">
        <v>171</v>
      </c>
      <c r="B10" s="26">
        <v>105096.48</v>
      </c>
    </row>
    <row r="11" spans="1:4" x14ac:dyDescent="0.3">
      <c r="A11" s="24" t="s">
        <v>167</v>
      </c>
      <c r="B11" s="26">
        <v>64965.25</v>
      </c>
    </row>
    <row r="12" spans="1:4" x14ac:dyDescent="0.3">
      <c r="A12" s="25" t="s">
        <v>168</v>
      </c>
      <c r="B12" s="26">
        <v>64965.25</v>
      </c>
    </row>
    <row r="13" spans="1:4" x14ac:dyDescent="0.3">
      <c r="A13" s="24" t="s">
        <v>165</v>
      </c>
      <c r="B13" s="26">
        <v>426640.73</v>
      </c>
    </row>
    <row r="16" spans="1:4" x14ac:dyDescent="0.3">
      <c r="D16" t="s">
        <v>187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A2" sqref="A2:I210"/>
    </sheetView>
  </sheetViews>
  <sheetFormatPr defaultColWidth="9.109375" defaultRowHeight="15" x14ac:dyDescent="0.25"/>
  <cols>
    <col min="1" max="1" width="12.5546875" style="15" bestFit="1" customWidth="1"/>
    <col min="2" max="2" width="20.5546875" style="2" bestFit="1" customWidth="1"/>
    <col min="3" max="3" width="16.6640625" style="2" bestFit="1" customWidth="1"/>
    <col min="4" max="4" width="28.6640625" style="2" bestFit="1" customWidth="1"/>
    <col min="5" max="5" width="13.109375" style="16" bestFit="1" customWidth="1"/>
    <col min="6" max="6" width="2.5546875" style="4" bestFit="1" customWidth="1"/>
    <col min="7" max="7" width="6.6640625" style="4" bestFit="1" customWidth="1"/>
    <col min="8" max="8" width="8.6640625" style="4" customWidth="1"/>
    <col min="9" max="9" width="12.5546875" style="17" bestFit="1" customWidth="1"/>
    <col min="10" max="16384" width="9.109375" style="2"/>
  </cols>
  <sheetData>
    <row r="1" spans="1:9" ht="15" customHeight="1" x14ac:dyDescent="0.3">
      <c r="A1" s="1" t="s">
        <v>0</v>
      </c>
      <c r="E1" s="3"/>
      <c r="I1" s="4"/>
    </row>
    <row r="2" spans="1:9" s="14" customFormat="1" ht="46.8" x14ac:dyDescent="0.3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/>
      <c r="G2" s="8" t="s">
        <v>6</v>
      </c>
      <c r="H2" s="8" t="s">
        <v>7</v>
      </c>
      <c r="I2" s="8" t="s">
        <v>8</v>
      </c>
    </row>
    <row r="3" spans="1:9" ht="15" customHeight="1" x14ac:dyDescent="0.25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25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25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25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25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25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25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25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25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25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25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25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25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25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25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25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25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25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25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25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25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25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25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25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25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25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25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25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25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25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25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25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25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25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25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25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25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25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25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25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25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25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25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25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25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25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25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25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25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25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25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25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25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25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25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25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25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25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25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25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25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25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25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25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25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25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25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25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25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25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25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25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25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25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25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25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25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25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25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25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25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25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25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25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25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25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25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25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25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25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25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25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25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25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25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25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25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25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25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25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25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25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25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25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25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25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25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25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25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25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25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25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25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25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25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25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25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25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25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25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25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25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25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25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25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25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25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25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25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25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25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25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25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25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25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25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25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25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25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25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25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25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25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25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25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25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25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25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25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25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25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25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25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25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25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25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25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25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25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25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25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25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25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25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25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25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25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25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25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25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25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25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25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25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25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25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25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25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25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25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25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25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25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25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25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25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25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25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25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25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25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25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25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25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25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25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25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25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25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25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25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25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25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25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25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25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25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25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4898-5664-4CE4-9A63-A98BE6408BF3}">
  <dimension ref="A1:E21"/>
  <sheetViews>
    <sheetView topLeftCell="A17" workbookViewId="0">
      <selection activeCell="E21" sqref="E21"/>
    </sheetView>
  </sheetViews>
  <sheetFormatPr defaultRowHeight="14.4" x14ac:dyDescent="0.3"/>
  <sheetData>
    <row r="1" spans="1:5" x14ac:dyDescent="0.3">
      <c r="A1" t="s">
        <v>151</v>
      </c>
    </row>
    <row r="3" spans="1:5" x14ac:dyDescent="0.3">
      <c r="B3" t="s">
        <v>129</v>
      </c>
      <c r="C3" t="s">
        <v>130</v>
      </c>
      <c r="D3" t="s">
        <v>131</v>
      </c>
      <c r="E3" t="s">
        <v>132</v>
      </c>
    </row>
    <row r="4" spans="1:5" ht="28.8" x14ac:dyDescent="0.3">
      <c r="B4" s="18" t="s">
        <v>133</v>
      </c>
      <c r="C4">
        <v>12</v>
      </c>
      <c r="D4">
        <v>85</v>
      </c>
      <c r="E4" t="s">
        <v>150</v>
      </c>
    </row>
    <row r="5" spans="1:5" ht="28.8" x14ac:dyDescent="0.3">
      <c r="B5" s="18" t="s">
        <v>134</v>
      </c>
      <c r="C5">
        <v>11</v>
      </c>
      <c r="D5">
        <v>72</v>
      </c>
      <c r="E5" t="s">
        <v>150</v>
      </c>
    </row>
    <row r="6" spans="1:5" ht="28.8" x14ac:dyDescent="0.3">
      <c r="B6" s="18" t="s">
        <v>135</v>
      </c>
      <c r="C6">
        <v>13</v>
      </c>
      <c r="D6">
        <v>60</v>
      </c>
      <c r="E6" t="s">
        <v>150</v>
      </c>
    </row>
    <row r="7" spans="1:5" ht="28.8" x14ac:dyDescent="0.3">
      <c r="B7" s="18" t="s">
        <v>136</v>
      </c>
      <c r="C7">
        <v>12</v>
      </c>
      <c r="D7">
        <v>95</v>
      </c>
      <c r="E7" t="s">
        <v>150</v>
      </c>
    </row>
    <row r="8" spans="1:5" ht="28.8" x14ac:dyDescent="0.3">
      <c r="B8" s="18" t="s">
        <v>137</v>
      </c>
      <c r="C8">
        <v>14</v>
      </c>
      <c r="D8">
        <v>88</v>
      </c>
      <c r="E8" t="s">
        <v>150</v>
      </c>
    </row>
    <row r="9" spans="1:5" ht="43.2" x14ac:dyDescent="0.3">
      <c r="B9" s="18" t="s">
        <v>138</v>
      </c>
      <c r="C9">
        <v>12</v>
      </c>
      <c r="D9">
        <v>99</v>
      </c>
      <c r="E9" t="s">
        <v>150</v>
      </c>
    </row>
    <row r="10" spans="1:5" ht="28.8" x14ac:dyDescent="0.3">
      <c r="B10" s="18" t="s">
        <v>139</v>
      </c>
      <c r="C10">
        <v>11</v>
      </c>
      <c r="D10">
        <v>75</v>
      </c>
      <c r="E10" t="s">
        <v>150</v>
      </c>
    </row>
    <row r="11" spans="1:5" ht="43.2" x14ac:dyDescent="0.3">
      <c r="B11" s="18" t="s">
        <v>140</v>
      </c>
      <c r="C11">
        <v>13</v>
      </c>
      <c r="D11">
        <v>100</v>
      </c>
      <c r="E11" t="s">
        <v>150</v>
      </c>
    </row>
    <row r="12" spans="1:5" ht="28.8" x14ac:dyDescent="0.3">
      <c r="B12" s="18" t="s">
        <v>141</v>
      </c>
      <c r="C12">
        <v>13</v>
      </c>
      <c r="D12">
        <v>75</v>
      </c>
      <c r="E12" t="s">
        <v>150</v>
      </c>
    </row>
    <row r="13" spans="1:5" ht="43.2" x14ac:dyDescent="0.3">
      <c r="B13" s="18" t="s">
        <v>142</v>
      </c>
      <c r="C13">
        <v>15</v>
      </c>
      <c r="D13">
        <v>85</v>
      </c>
      <c r="E13" t="s">
        <v>150</v>
      </c>
    </row>
    <row r="14" spans="1:5" ht="28.8" x14ac:dyDescent="0.3">
      <c r="B14" s="18" t="s">
        <v>143</v>
      </c>
      <c r="C14">
        <v>11</v>
      </c>
      <c r="D14">
        <v>85</v>
      </c>
      <c r="E14" t="s">
        <v>150</v>
      </c>
    </row>
    <row r="16" spans="1:5" x14ac:dyDescent="0.3">
      <c r="B16" t="s">
        <v>144</v>
      </c>
      <c r="C16">
        <f>MIN(C3:C14)</f>
        <v>11</v>
      </c>
    </row>
    <row r="17" spans="2:3" x14ac:dyDescent="0.3">
      <c r="B17" t="s">
        <v>145</v>
      </c>
      <c r="C17">
        <f>MAX(C4:C14)</f>
        <v>15</v>
      </c>
    </row>
    <row r="18" spans="2:3" x14ac:dyDescent="0.3">
      <c r="B18" t="s">
        <v>146</v>
      </c>
      <c r="C18" s="19">
        <f>AVERAGE(C4:C14)</f>
        <v>12.454545454545455</v>
      </c>
    </row>
    <row r="19" spans="2:3" x14ac:dyDescent="0.3">
      <c r="B19" t="s">
        <v>147</v>
      </c>
      <c r="C19">
        <f>MODE(C4:C14)</f>
        <v>12</v>
      </c>
    </row>
    <row r="20" spans="2:3" x14ac:dyDescent="0.3">
      <c r="B20" t="s">
        <v>148</v>
      </c>
      <c r="C20">
        <f>MEDIAN(C4:C14)</f>
        <v>12</v>
      </c>
    </row>
    <row r="21" spans="2:3" x14ac:dyDescent="0.3">
      <c r="B21" t="s">
        <v>149</v>
      </c>
      <c r="C21">
        <f>COUNT(B4:B14)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4930-3F76-43D6-B7C4-8BCA4652A651}">
  <dimension ref="A1:H8"/>
  <sheetViews>
    <sheetView topLeftCell="A22" workbookViewId="0">
      <selection activeCell="B49" sqref="B49"/>
    </sheetView>
  </sheetViews>
  <sheetFormatPr defaultColWidth="11.77734375" defaultRowHeight="14.4" x14ac:dyDescent="0.3"/>
  <sheetData>
    <row r="1" spans="1:8" x14ac:dyDescent="0.3">
      <c r="A1" t="s">
        <v>152</v>
      </c>
    </row>
    <row r="3" spans="1:8" ht="28.8" x14ac:dyDescent="0.3">
      <c r="A3" s="18" t="s">
        <v>153</v>
      </c>
      <c r="B3" s="18" t="s">
        <v>154</v>
      </c>
      <c r="C3" s="18" t="s">
        <v>155</v>
      </c>
      <c r="D3" s="18" t="s">
        <v>156</v>
      </c>
      <c r="E3" s="18" t="s">
        <v>157</v>
      </c>
      <c r="F3" s="18" t="s">
        <v>158</v>
      </c>
      <c r="G3" s="18" t="s">
        <v>159</v>
      </c>
      <c r="H3" s="18"/>
    </row>
    <row r="4" spans="1:8" ht="19.2" x14ac:dyDescent="0.3">
      <c r="A4" t="s">
        <v>160</v>
      </c>
      <c r="B4" s="20">
        <v>2000</v>
      </c>
      <c r="C4" s="21">
        <v>0.21</v>
      </c>
      <c r="D4">
        <v>3</v>
      </c>
      <c r="E4">
        <f>B4*C4</f>
        <v>420</v>
      </c>
      <c r="F4">
        <f>B4+E4</f>
        <v>2420</v>
      </c>
      <c r="G4" s="19">
        <f>F4/D4</f>
        <v>806.66666666666663</v>
      </c>
    </row>
    <row r="5" spans="1:8" ht="19.2" x14ac:dyDescent="0.3">
      <c r="A5" t="s">
        <v>161</v>
      </c>
      <c r="B5" s="20">
        <v>450</v>
      </c>
      <c r="C5" s="21">
        <v>0.25</v>
      </c>
      <c r="D5">
        <v>3</v>
      </c>
      <c r="E5">
        <f>B5*C5</f>
        <v>112.5</v>
      </c>
      <c r="F5">
        <f t="shared" ref="F5:F8" si="0">B5+E5</f>
        <v>562.5</v>
      </c>
      <c r="G5" s="22">
        <f t="shared" ref="G5:G8" si="1">F5/D5</f>
        <v>187.5</v>
      </c>
    </row>
    <row r="6" spans="1:8" ht="19.2" x14ac:dyDescent="0.3">
      <c r="A6" t="s">
        <v>162</v>
      </c>
      <c r="B6" s="20">
        <v>975</v>
      </c>
      <c r="C6" s="21">
        <v>0.27</v>
      </c>
      <c r="D6">
        <v>3</v>
      </c>
      <c r="E6">
        <f t="shared" ref="E5:E8" si="2">B6*C6</f>
        <v>263.25</v>
      </c>
      <c r="F6">
        <f t="shared" si="0"/>
        <v>1238.25</v>
      </c>
      <c r="G6">
        <f t="shared" si="1"/>
        <v>412.75</v>
      </c>
    </row>
    <row r="7" spans="1:8" ht="19.2" x14ac:dyDescent="0.3">
      <c r="A7" t="s">
        <v>163</v>
      </c>
      <c r="B7" s="20">
        <v>1500</v>
      </c>
      <c r="C7" s="21">
        <v>0.15</v>
      </c>
      <c r="D7">
        <v>3</v>
      </c>
      <c r="E7">
        <f t="shared" si="2"/>
        <v>225</v>
      </c>
      <c r="F7">
        <f t="shared" si="0"/>
        <v>1725</v>
      </c>
      <c r="G7">
        <f t="shared" si="1"/>
        <v>575</v>
      </c>
    </row>
    <row r="8" spans="1:8" ht="19.2" x14ac:dyDescent="0.3">
      <c r="A8" t="s">
        <v>164</v>
      </c>
      <c r="B8" s="20">
        <v>780</v>
      </c>
      <c r="C8" s="21">
        <v>0.25</v>
      </c>
      <c r="D8">
        <v>3</v>
      </c>
      <c r="E8">
        <f t="shared" si="2"/>
        <v>195</v>
      </c>
      <c r="F8">
        <f t="shared" si="0"/>
        <v>975</v>
      </c>
      <c r="G8">
        <f t="shared" si="1"/>
        <v>325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D04E-EB62-4B94-B30A-F9AEBC34304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8836-D999-4468-9BA7-677877690560}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Payments</vt:lpstr>
      <vt:lpstr>Payments 2</vt:lpstr>
      <vt:lpstr>Expenses</vt:lpstr>
      <vt:lpstr>Roster</vt:lpstr>
      <vt:lpstr>Credit Card Debt</vt:lpstr>
      <vt:lpstr>Company Expenses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Wilsom Mazimba</dc:creator>
  <cp:keywords/>
  <dc:description/>
  <cp:lastModifiedBy>Wilson Mazimba</cp:lastModifiedBy>
  <cp:revision/>
  <dcterms:created xsi:type="dcterms:W3CDTF">2023-04-22T13:58:31Z</dcterms:created>
  <dcterms:modified xsi:type="dcterms:W3CDTF">2025-01-01T22:03:17Z</dcterms:modified>
  <cp:category/>
  <cp:contentStatus/>
</cp:coreProperties>
</file>