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425" yWindow="4335" windowWidth="25440" windowHeight="12525"/>
  </bookViews>
  <sheets>
    <sheet name="TIA ROW Concept Estimate" sheetId="1" r:id="rId1"/>
  </sheets>
  <definedNames>
    <definedName name="_xlnm.Print_Area" localSheetId="0">'TIA ROW Concept Estimate'!$B$3:$J$73</definedName>
  </definedNames>
  <calcPr calcId="145621"/>
</workbook>
</file>

<file path=xl/calcChain.xml><?xml version="1.0" encoding="utf-8"?>
<calcChain xmlns="http://schemas.openxmlformats.org/spreadsheetml/2006/main">
  <c r="D38" i="1" l="1"/>
  <c r="G36" i="1"/>
  <c r="G35" i="1"/>
  <c r="G34" i="1"/>
  <c r="G33" i="1"/>
  <c r="G32" i="1"/>
  <c r="D58" i="1"/>
  <c r="G58" i="1" s="1"/>
  <c r="G38" i="1" l="1"/>
  <c r="F40" i="1" s="1"/>
  <c r="D65" i="1"/>
  <c r="G45" i="1"/>
  <c r="E45" i="1"/>
  <c r="D45" i="1"/>
  <c r="G49" i="1" l="1"/>
  <c r="D49" i="1"/>
  <c r="G18" i="1"/>
  <c r="F18" i="1"/>
  <c r="D18" i="1"/>
  <c r="G15" i="1"/>
  <c r="F15" i="1"/>
  <c r="D15" i="1"/>
  <c r="E15" i="1"/>
  <c r="E18" i="1"/>
  <c r="G12" i="1"/>
  <c r="F12" i="1"/>
  <c r="D12" i="1"/>
  <c r="E20" i="1"/>
  <c r="D27" i="1" l="1"/>
  <c r="G27" i="1"/>
  <c r="F20" i="1"/>
  <c r="F27" i="1" s="1"/>
  <c r="G64" i="1"/>
  <c r="G65" i="1"/>
  <c r="G63" i="1"/>
  <c r="G55" i="1"/>
  <c r="G56" i="1"/>
  <c r="G57" i="1"/>
  <c r="G54" i="1"/>
  <c r="F60" i="1" s="1"/>
  <c r="F45" i="1"/>
  <c r="F49" i="1" s="1"/>
  <c r="E49" i="1"/>
  <c r="E12" i="1"/>
  <c r="E27" i="1" s="1"/>
  <c r="F51" i="1" l="1"/>
  <c r="F29" i="1"/>
  <c r="F67" i="1"/>
  <c r="E70" i="1" l="1"/>
  <c r="G72" i="1" s="1"/>
</calcChain>
</file>

<file path=xl/sharedStrings.xml><?xml version="1.0" encoding="utf-8"?>
<sst xmlns="http://schemas.openxmlformats.org/spreadsheetml/2006/main" count="117" uniqueCount="79">
  <si>
    <t>Preliminary ROW Cost Estimate</t>
  </si>
  <si>
    <t>Land and Improvements</t>
  </si>
  <si>
    <t>Agriculture</t>
  </si>
  <si>
    <t>Residential</t>
  </si>
  <si>
    <t>Commercial</t>
  </si>
  <si>
    <t>Industrial</t>
  </si>
  <si>
    <t>Fee Simple Area (ac)</t>
  </si>
  <si>
    <t>Fee Simple Estimate</t>
  </si>
  <si>
    <t>Proximity Damages</t>
  </si>
  <si>
    <t>Consequential Damages</t>
  </si>
  <si>
    <t>Cost to Cures</t>
  </si>
  <si>
    <t>Improvements</t>
  </si>
  <si>
    <t>Trade Fixtures</t>
  </si>
  <si>
    <t>PROPERTY TYPE TOTALS</t>
  </si>
  <si>
    <t>Valuation Services</t>
  </si>
  <si>
    <t>Appraisals (# of Parcels)</t>
  </si>
  <si>
    <t>Estimated Fee ( per Parcel)</t>
  </si>
  <si>
    <t>Total Appraisals</t>
  </si>
  <si>
    <t>Specialty Reports</t>
  </si>
  <si>
    <t>Estimated Fees</t>
  </si>
  <si>
    <t>Legal Services</t>
  </si>
  <si>
    <t>Parcels</t>
  </si>
  <si>
    <t>Totals</t>
  </si>
  <si>
    <t>Meeting with Attorney</t>
  </si>
  <si>
    <t>Preliminary Titles</t>
  </si>
  <si>
    <t>Closing and Final Title</t>
  </si>
  <si>
    <t>Recording Fees</t>
  </si>
  <si>
    <t>Valuation Services Sub Total</t>
  </si>
  <si>
    <t>Legal Services Sub Total</t>
  </si>
  <si>
    <t>Administrative</t>
  </si>
  <si>
    <t>Pre-Acquisition</t>
  </si>
  <si>
    <t>Acquisition</t>
  </si>
  <si>
    <t>Administrative Appeals</t>
  </si>
  <si>
    <t>Administrative Sub Total</t>
  </si>
  <si>
    <t>City Land Available for Swap (ac)</t>
  </si>
  <si>
    <t>Total Estimated Costs</t>
  </si>
  <si>
    <t>Man Hours/Parcel</t>
  </si>
  <si>
    <t>Estimate ($/ac)</t>
  </si>
  <si>
    <t>Perm Easement Area (ac)</t>
  </si>
  <si>
    <t>Perm Easement Factor</t>
  </si>
  <si>
    <t>Perm Easement Estimate</t>
  </si>
  <si>
    <t>Temp Easement Area (ac)</t>
  </si>
  <si>
    <t>Temp Easement Factor</t>
  </si>
  <si>
    <t>Temp Easement Estimate</t>
  </si>
  <si>
    <t>City Land Available for Swap Estimate $</t>
  </si>
  <si>
    <t>Notes</t>
  </si>
  <si>
    <t>PI No. XXXXXXX</t>
  </si>
  <si>
    <t>Project Name: Enter Project Name</t>
  </si>
  <si>
    <t>Date: Enter Date of Estimate (DDMMMYYYY)</t>
  </si>
  <si>
    <t>Adjust Parcels / Fees as required</t>
  </si>
  <si>
    <t>Adjust Parcels as required</t>
  </si>
  <si>
    <t>Enter Fees and Provide Notes as Appropriate</t>
  </si>
  <si>
    <t>Enter Acreage</t>
  </si>
  <si>
    <t>Enter Cost / Acre</t>
  </si>
  <si>
    <t>CALCULATED FIELD</t>
  </si>
  <si>
    <t>Adjust Percentage as Appropriate</t>
  </si>
  <si>
    <t>Enter Acreage (If required)</t>
  </si>
  <si>
    <t>Enter Estimated Value (If required)</t>
  </si>
  <si>
    <t>Enter Estimated Fee per Parcel</t>
  </si>
  <si>
    <t>Enter Estimated Fees and Provide Notes</t>
  </si>
  <si>
    <t>Enter Estimated Costs and Provide Notes</t>
  </si>
  <si>
    <t>Adjust Parcels / Fees as required (using best judgement)</t>
  </si>
  <si>
    <t>Calculates as 15% of Acq Parcel Count (Adjust if Necessary)</t>
  </si>
  <si>
    <t>Contingency</t>
  </si>
  <si>
    <t>Overall Contingency</t>
  </si>
  <si>
    <t>Enter Percentage for Contingency (Default = 20%)</t>
  </si>
  <si>
    <t>Land and Improvements
Sub Total</t>
  </si>
  <si>
    <t>Relocation</t>
  </si>
  <si>
    <t xml:space="preserve">Condemnation </t>
  </si>
  <si>
    <t>Residential Tenant (Qty of Tenants)</t>
  </si>
  <si>
    <t>Residential Owner</t>
  </si>
  <si>
    <t>Business Displacement (Qty)</t>
  </si>
  <si>
    <t>Pro Rata Taxes</t>
  </si>
  <si>
    <t>Prop Pin Replacement</t>
  </si>
  <si>
    <t>Quantity</t>
  </si>
  <si>
    <t>Estimated Cost</t>
  </si>
  <si>
    <t>Adjust Qty / Costs as required</t>
  </si>
  <si>
    <t>Relocation Sub Total</t>
  </si>
  <si>
    <t xml:space="preserve">Updated 23Jan2015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</si>
</sst>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5" fontId="1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0" xfId="0" applyFont="1" applyAlignment="1"/>
    <xf numFmtId="0" fontId="6" fillId="0" borderId="0" xfId="0" applyFont="1" applyBorder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0" borderId="0" xfId="0" applyFont="1" applyBorder="1"/>
    <xf numFmtId="164" fontId="5" fillId="0" borderId="0" xfId="0" applyNumberFormat="1" applyFont="1" applyBorder="1" applyAlignment="1">
      <alignment vertical="center"/>
    </xf>
    <xf numFmtId="0" fontId="6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4" xfId="0" applyFont="1" applyBorder="1"/>
    <xf numFmtId="0" fontId="6" fillId="0" borderId="5" xfId="0" applyFont="1" applyBorder="1"/>
    <xf numFmtId="0" fontId="1" fillId="0" borderId="4" xfId="0" applyFont="1" applyBorder="1"/>
    <xf numFmtId="0" fontId="1" fillId="0" borderId="5" xfId="0" applyFont="1" applyBorder="1"/>
    <xf numFmtId="0" fontId="6" fillId="0" borderId="5" xfId="0" applyFont="1" applyBorder="1" applyAlignment="1">
      <alignment vertical="center"/>
    </xf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6" fillId="0" borderId="8" xfId="0" applyFont="1" applyBorder="1" applyAlignment="1">
      <alignment horizontal="right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1709459</xdr:colOff>
      <xdr:row>2</xdr:row>
      <xdr:rowOff>65772</xdr:rowOff>
    </xdr:from>
    <xdr:to>
      <xdr:col>9</xdr:col>
      <xdr:colOff>68286</xdr:colOff>
      <xdr:row>3</xdr:row>
      <xdr:rowOff>151380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876" y="362105"/>
          <a:ext cx="1756077" cy="1080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73"/>
  <sheetViews>
    <sheetView showGridLines="0" tabSelected="1" zoomScale="90" zoomScaleNormal="90" zoomScalePageLayoutView="70" workbookViewId="0">
      <selection activeCell="K83" sqref="K83"/>
    </sheetView>
  </sheetViews>
  <sheetFormatPr defaultRowHeight="11.25" x14ac:dyDescent="0.2"/>
  <cols>
    <col min="1" max="1" width="5.140625" style="14" customWidth="1"/>
    <col min="2" max="2" width="2.28515625" style="14" customWidth="1"/>
    <col min="3" max="3" width="27" style="14" customWidth="1"/>
    <col min="4" max="7" width="13.28515625" style="14" customWidth="1"/>
    <col min="8" max="8" width="1.7109375" style="14" customWidth="1"/>
    <col min="9" max="9" width="51" style="14" customWidth="1"/>
    <col min="10" max="10" width="1.7109375" style="14" customWidth="1"/>
    <col min="11" max="11" width="44" style="14" customWidth="1"/>
    <col min="12" max="16384" width="9.140625" style="14"/>
  </cols>
  <sheetData>
    <row r="2" spans="2:13" ht="12" thickBot="1" x14ac:dyDescent="0.25"/>
    <row r="3" spans="2:13" ht="78" customHeight="1" x14ac:dyDescent="0.2">
      <c r="B3" s="26"/>
      <c r="C3" s="43" t="s">
        <v>0</v>
      </c>
      <c r="D3" s="43"/>
      <c r="E3" s="43"/>
      <c r="F3" s="43"/>
      <c r="G3" s="43"/>
      <c r="H3" s="43"/>
      <c r="I3" s="43"/>
      <c r="J3" s="44"/>
      <c r="K3" s="15"/>
      <c r="L3" s="16"/>
      <c r="M3" s="16"/>
    </row>
    <row r="4" spans="2:13" s="18" customFormat="1" ht="15.75" x14ac:dyDescent="0.25">
      <c r="B4" s="27"/>
      <c r="C4" s="2" t="s">
        <v>46</v>
      </c>
      <c r="D4" s="2"/>
      <c r="E4" s="2"/>
      <c r="F4" s="2"/>
      <c r="G4" s="2"/>
      <c r="H4" s="2"/>
      <c r="I4" s="2"/>
      <c r="J4" s="28"/>
      <c r="K4" s="2"/>
    </row>
    <row r="5" spans="2:13" s="18" customFormat="1" ht="15.75" x14ac:dyDescent="0.25">
      <c r="B5" s="27"/>
      <c r="C5" s="2" t="s">
        <v>47</v>
      </c>
      <c r="D5" s="2"/>
      <c r="E5" s="2"/>
      <c r="F5" s="2"/>
      <c r="G5" s="2"/>
      <c r="H5" s="2"/>
      <c r="I5" s="2"/>
      <c r="J5" s="28"/>
      <c r="K5" s="2"/>
    </row>
    <row r="6" spans="2:13" s="18" customFormat="1" ht="15.75" x14ac:dyDescent="0.25">
      <c r="B6" s="27"/>
      <c r="C6" s="2" t="s">
        <v>48</v>
      </c>
      <c r="D6" s="2"/>
      <c r="E6" s="2"/>
      <c r="F6" s="2"/>
      <c r="G6" s="2"/>
      <c r="H6" s="2"/>
      <c r="I6" s="2"/>
      <c r="J6" s="28"/>
      <c r="K6" s="2"/>
    </row>
    <row r="7" spans="2:13" x14ac:dyDescent="0.2">
      <c r="B7" s="29"/>
      <c r="C7" s="15"/>
      <c r="D7" s="15"/>
      <c r="E7" s="15"/>
      <c r="F7" s="15"/>
      <c r="G7" s="15"/>
      <c r="H7" s="15"/>
      <c r="I7" s="15"/>
      <c r="J7" s="30"/>
      <c r="K7" s="15"/>
    </row>
    <row r="8" spans="2:13" x14ac:dyDescent="0.2">
      <c r="B8" s="29"/>
      <c r="C8" s="15"/>
      <c r="D8" s="15"/>
      <c r="E8" s="15"/>
      <c r="F8" s="15"/>
      <c r="G8" s="15"/>
      <c r="H8" s="15"/>
      <c r="I8" s="15"/>
      <c r="J8" s="30"/>
      <c r="K8" s="15"/>
    </row>
    <row r="9" spans="2:13" ht="12.75" x14ac:dyDescent="0.2">
      <c r="B9" s="29"/>
      <c r="C9" s="23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5"/>
      <c r="I9" s="1" t="s">
        <v>45</v>
      </c>
      <c r="J9" s="30"/>
      <c r="K9" s="1"/>
    </row>
    <row r="10" spans="2:13" ht="12.75" x14ac:dyDescent="0.2">
      <c r="B10" s="29"/>
      <c r="C10" s="5" t="s">
        <v>37</v>
      </c>
      <c r="D10" s="6">
        <v>0</v>
      </c>
      <c r="E10" s="6">
        <v>0</v>
      </c>
      <c r="F10" s="6">
        <v>0</v>
      </c>
      <c r="G10" s="6">
        <v>0</v>
      </c>
      <c r="H10" s="5"/>
      <c r="I10" s="5" t="s">
        <v>53</v>
      </c>
      <c r="J10" s="30"/>
      <c r="K10" s="5"/>
    </row>
    <row r="11" spans="2:13" ht="12.75" x14ac:dyDescent="0.2">
      <c r="B11" s="29"/>
      <c r="C11" s="5" t="s">
        <v>6</v>
      </c>
      <c r="D11" s="7">
        <v>0</v>
      </c>
      <c r="E11" s="7">
        <v>0</v>
      </c>
      <c r="F11" s="7">
        <v>0</v>
      </c>
      <c r="G11" s="7">
        <v>0</v>
      </c>
      <c r="H11" s="5"/>
      <c r="I11" s="5" t="s">
        <v>52</v>
      </c>
      <c r="J11" s="30"/>
      <c r="K11" s="5"/>
    </row>
    <row r="12" spans="2:13" ht="12.75" x14ac:dyDescent="0.2">
      <c r="B12" s="29"/>
      <c r="C12" s="5" t="s">
        <v>7</v>
      </c>
      <c r="D12" s="20">
        <f t="shared" ref="D12" si="0">D10*D11</f>
        <v>0</v>
      </c>
      <c r="E12" s="20">
        <f>E10*E11</f>
        <v>0</v>
      </c>
      <c r="F12" s="20">
        <f t="shared" ref="F12:G12" si="1">F10*F11</f>
        <v>0</v>
      </c>
      <c r="G12" s="20">
        <f t="shared" si="1"/>
        <v>0</v>
      </c>
      <c r="H12" s="21"/>
      <c r="I12" s="21" t="s">
        <v>54</v>
      </c>
      <c r="J12" s="30"/>
      <c r="K12" s="5"/>
    </row>
    <row r="13" spans="2:13" ht="12.75" x14ac:dyDescent="0.2">
      <c r="B13" s="29"/>
      <c r="C13" s="5" t="s">
        <v>38</v>
      </c>
      <c r="D13" s="7">
        <v>0</v>
      </c>
      <c r="E13" s="7">
        <v>0</v>
      </c>
      <c r="F13" s="7">
        <v>0</v>
      </c>
      <c r="G13" s="7">
        <v>0</v>
      </c>
      <c r="H13" s="5"/>
      <c r="I13" s="5" t="s">
        <v>52</v>
      </c>
      <c r="J13" s="30"/>
      <c r="K13" s="5"/>
    </row>
    <row r="14" spans="2:13" ht="12.75" x14ac:dyDescent="0.2">
      <c r="B14" s="29"/>
      <c r="C14" s="5" t="s">
        <v>39</v>
      </c>
      <c r="D14" s="8">
        <v>0</v>
      </c>
      <c r="E14" s="8">
        <v>0.5</v>
      </c>
      <c r="F14" s="8">
        <v>0.5</v>
      </c>
      <c r="G14" s="8">
        <v>0</v>
      </c>
      <c r="H14" s="5"/>
      <c r="I14" s="5" t="s">
        <v>55</v>
      </c>
      <c r="J14" s="30"/>
      <c r="K14" s="5"/>
    </row>
    <row r="15" spans="2:13" ht="12.75" x14ac:dyDescent="0.2">
      <c r="B15" s="29"/>
      <c r="C15" s="5" t="s">
        <v>40</v>
      </c>
      <c r="D15" s="20">
        <f t="shared" ref="D15" si="2">D10*D13*D14</f>
        <v>0</v>
      </c>
      <c r="E15" s="20">
        <f>E10*E13*E14</f>
        <v>0</v>
      </c>
      <c r="F15" s="20">
        <f t="shared" ref="F15:G15" si="3">F10*F13*F14</f>
        <v>0</v>
      </c>
      <c r="G15" s="20">
        <f t="shared" si="3"/>
        <v>0</v>
      </c>
      <c r="H15" s="21"/>
      <c r="I15" s="21" t="s">
        <v>54</v>
      </c>
      <c r="J15" s="30"/>
      <c r="K15" s="5"/>
    </row>
    <row r="16" spans="2:13" ht="12.75" x14ac:dyDescent="0.2">
      <c r="B16" s="29"/>
      <c r="C16" s="5" t="s">
        <v>41</v>
      </c>
      <c r="D16" s="7">
        <v>0</v>
      </c>
      <c r="E16" s="7">
        <v>0</v>
      </c>
      <c r="F16" s="7">
        <v>0</v>
      </c>
      <c r="G16" s="7">
        <v>0</v>
      </c>
      <c r="H16" s="5"/>
      <c r="I16" s="5" t="s">
        <v>52</v>
      </c>
      <c r="J16" s="30"/>
      <c r="K16" s="5"/>
    </row>
    <row r="17" spans="2:11" ht="12.75" x14ac:dyDescent="0.2">
      <c r="B17" s="29"/>
      <c r="C17" s="5" t="s">
        <v>42</v>
      </c>
      <c r="D17" s="8">
        <v>0</v>
      </c>
      <c r="E17" s="8">
        <v>0.25</v>
      </c>
      <c r="F17" s="8">
        <v>0.25</v>
      </c>
      <c r="G17" s="8">
        <v>0</v>
      </c>
      <c r="H17" s="5"/>
      <c r="I17" s="5" t="s">
        <v>55</v>
      </c>
      <c r="J17" s="30"/>
      <c r="K17" s="5"/>
    </row>
    <row r="18" spans="2:11" ht="12.75" x14ac:dyDescent="0.2">
      <c r="B18" s="29"/>
      <c r="C18" s="5" t="s">
        <v>43</v>
      </c>
      <c r="D18" s="20">
        <f t="shared" ref="D18" si="4">D10*D16*D17</f>
        <v>0</v>
      </c>
      <c r="E18" s="20">
        <f>E10*E16*E17</f>
        <v>0</v>
      </c>
      <c r="F18" s="20">
        <f t="shared" ref="F18:G18" si="5">F10*F16*F17</f>
        <v>0</v>
      </c>
      <c r="G18" s="20">
        <f t="shared" si="5"/>
        <v>0</v>
      </c>
      <c r="H18" s="21"/>
      <c r="I18" s="21" t="s">
        <v>54</v>
      </c>
      <c r="J18" s="30"/>
      <c r="K18" s="5"/>
    </row>
    <row r="19" spans="2:11" ht="12.75" x14ac:dyDescent="0.2">
      <c r="B19" s="29"/>
      <c r="C19" s="5" t="s">
        <v>34</v>
      </c>
      <c r="D19" s="7">
        <v>0</v>
      </c>
      <c r="E19" s="7">
        <v>0</v>
      </c>
      <c r="F19" s="7">
        <v>0</v>
      </c>
      <c r="G19" s="7">
        <v>0</v>
      </c>
      <c r="H19" s="5"/>
      <c r="I19" s="5" t="s">
        <v>56</v>
      </c>
      <c r="J19" s="30"/>
      <c r="K19" s="5"/>
    </row>
    <row r="20" spans="2:11" ht="12.75" x14ac:dyDescent="0.2">
      <c r="B20" s="29"/>
      <c r="C20" s="5" t="s">
        <v>44</v>
      </c>
      <c r="D20" s="6">
        <v>0</v>
      </c>
      <c r="E20" s="9">
        <f>E10*E19*-1</f>
        <v>0</v>
      </c>
      <c r="F20" s="6">
        <f>F18*F19</f>
        <v>0</v>
      </c>
      <c r="G20" s="6">
        <v>0</v>
      </c>
      <c r="H20" s="5"/>
      <c r="I20" s="5" t="s">
        <v>57</v>
      </c>
      <c r="J20" s="30"/>
      <c r="K20" s="5"/>
    </row>
    <row r="21" spans="2:11" ht="12.75" x14ac:dyDescent="0.2">
      <c r="B21" s="29"/>
      <c r="C21" s="5" t="s">
        <v>8</v>
      </c>
      <c r="D21" s="6">
        <v>0</v>
      </c>
      <c r="E21" s="6">
        <v>0</v>
      </c>
      <c r="F21" s="6">
        <v>0</v>
      </c>
      <c r="G21" s="6">
        <v>0</v>
      </c>
      <c r="H21" s="5"/>
      <c r="I21" s="5" t="s">
        <v>51</v>
      </c>
      <c r="J21" s="30"/>
      <c r="K21" s="5"/>
    </row>
    <row r="22" spans="2:11" ht="12.75" x14ac:dyDescent="0.2">
      <c r="B22" s="29"/>
      <c r="C22" s="5" t="s">
        <v>9</v>
      </c>
      <c r="D22" s="6">
        <v>0</v>
      </c>
      <c r="E22" s="6">
        <v>0</v>
      </c>
      <c r="F22" s="6">
        <v>0</v>
      </c>
      <c r="G22" s="6">
        <v>0</v>
      </c>
      <c r="H22" s="5"/>
      <c r="I22" s="5" t="s">
        <v>51</v>
      </c>
      <c r="J22" s="30"/>
      <c r="K22" s="5"/>
    </row>
    <row r="23" spans="2:11" ht="12.75" x14ac:dyDescent="0.2">
      <c r="B23" s="29"/>
      <c r="C23" s="5" t="s">
        <v>10</v>
      </c>
      <c r="D23" s="6">
        <v>0</v>
      </c>
      <c r="E23" s="6">
        <v>0</v>
      </c>
      <c r="F23" s="6">
        <v>0</v>
      </c>
      <c r="G23" s="6">
        <v>0</v>
      </c>
      <c r="H23" s="5"/>
      <c r="I23" s="5" t="s">
        <v>51</v>
      </c>
      <c r="J23" s="30"/>
      <c r="K23" s="5"/>
    </row>
    <row r="24" spans="2:11" ht="12.75" x14ac:dyDescent="0.2">
      <c r="B24" s="29"/>
      <c r="C24" s="5" t="s">
        <v>11</v>
      </c>
      <c r="D24" s="6">
        <v>0</v>
      </c>
      <c r="E24" s="6">
        <v>0</v>
      </c>
      <c r="F24" s="6">
        <v>0</v>
      </c>
      <c r="G24" s="6">
        <v>0</v>
      </c>
      <c r="H24" s="5"/>
      <c r="I24" s="5" t="s">
        <v>51</v>
      </c>
      <c r="J24" s="30"/>
      <c r="K24" s="5"/>
    </row>
    <row r="25" spans="2:11" ht="12.75" x14ac:dyDescent="0.2">
      <c r="B25" s="29"/>
      <c r="C25" s="5" t="s">
        <v>12</v>
      </c>
      <c r="D25" s="6">
        <v>0</v>
      </c>
      <c r="E25" s="6">
        <v>0</v>
      </c>
      <c r="F25" s="6">
        <v>0</v>
      </c>
      <c r="G25" s="6">
        <v>0</v>
      </c>
      <c r="H25" s="5"/>
      <c r="I25" s="5" t="s">
        <v>51</v>
      </c>
      <c r="J25" s="30"/>
      <c r="K25" s="5"/>
    </row>
    <row r="26" spans="2:11" ht="12.75" x14ac:dyDescent="0.2">
      <c r="B26" s="29"/>
      <c r="C26" s="5"/>
      <c r="D26" s="1"/>
      <c r="E26" s="1"/>
      <c r="F26" s="1"/>
      <c r="G26" s="1"/>
      <c r="H26" s="5"/>
      <c r="I26" s="5"/>
      <c r="J26" s="30"/>
      <c r="K26" s="5"/>
    </row>
    <row r="27" spans="2:11" ht="12.75" x14ac:dyDescent="0.2">
      <c r="B27" s="29"/>
      <c r="C27" s="24" t="s">
        <v>13</v>
      </c>
      <c r="D27" s="10">
        <f>D12+D15+D18+D20+D21+D22+D23+D24+D25</f>
        <v>0</v>
      </c>
      <c r="E27" s="10">
        <f>E12+E15+E18+E20+E21+E22+E23+E24+E25</f>
        <v>0</v>
      </c>
      <c r="F27" s="10">
        <f>F12+F15+F18+F20+F21+F22+F23+F24+F25</f>
        <v>0</v>
      </c>
      <c r="G27" s="10">
        <f>G12+G15+G18+G20+G21+G22+G23+G24+G25</f>
        <v>0</v>
      </c>
      <c r="H27" s="5"/>
      <c r="I27" s="5" t="s">
        <v>54</v>
      </c>
      <c r="J27" s="30"/>
      <c r="K27" s="5"/>
    </row>
    <row r="28" spans="2:11" ht="12.75" x14ac:dyDescent="0.2">
      <c r="B28" s="29"/>
      <c r="C28" s="5"/>
      <c r="D28" s="1"/>
      <c r="E28" s="1"/>
      <c r="F28" s="1"/>
      <c r="G28" s="1"/>
      <c r="H28" s="5"/>
      <c r="I28" s="5"/>
      <c r="J28" s="30"/>
      <c r="K28" s="5"/>
    </row>
    <row r="29" spans="2:11" ht="29.25" customHeight="1" x14ac:dyDescent="0.2">
      <c r="B29" s="29"/>
      <c r="C29" s="5"/>
      <c r="D29" s="41" t="s">
        <v>66</v>
      </c>
      <c r="E29" s="41"/>
      <c r="F29" s="10">
        <f>D27+E27+F27+G27</f>
        <v>0</v>
      </c>
      <c r="G29" s="1"/>
      <c r="H29" s="11"/>
      <c r="I29" s="11" t="s">
        <v>54</v>
      </c>
      <c r="J29" s="30"/>
      <c r="K29" s="11"/>
    </row>
    <row r="30" spans="2:11" ht="12.75" x14ac:dyDescent="0.2">
      <c r="B30" s="29"/>
      <c r="C30" s="5"/>
      <c r="D30" s="1"/>
      <c r="E30" s="1"/>
      <c r="F30" s="1"/>
      <c r="G30" s="1"/>
      <c r="H30" s="5"/>
      <c r="I30" s="5"/>
      <c r="J30" s="30"/>
      <c r="K30" s="5"/>
    </row>
    <row r="31" spans="2:11" ht="12.75" x14ac:dyDescent="0.2">
      <c r="B31" s="29"/>
      <c r="C31" s="23" t="s">
        <v>67</v>
      </c>
      <c r="D31" s="1" t="s">
        <v>74</v>
      </c>
      <c r="E31" s="1" t="s">
        <v>75</v>
      </c>
      <c r="F31" s="1"/>
      <c r="G31" s="1" t="s">
        <v>22</v>
      </c>
      <c r="H31" s="5"/>
      <c r="I31" s="5"/>
      <c r="J31" s="30"/>
      <c r="K31" s="5"/>
    </row>
    <row r="32" spans="2:11" ht="12.75" x14ac:dyDescent="0.2">
      <c r="B32" s="29"/>
      <c r="C32" s="5" t="s">
        <v>69</v>
      </c>
      <c r="D32" s="1">
        <v>0</v>
      </c>
      <c r="E32" s="6">
        <v>30000</v>
      </c>
      <c r="F32" s="1"/>
      <c r="G32" s="6">
        <f>D32*E32</f>
        <v>0</v>
      </c>
      <c r="H32" s="5"/>
      <c r="I32" s="5" t="s">
        <v>76</v>
      </c>
      <c r="J32" s="30"/>
      <c r="K32" s="5"/>
    </row>
    <row r="33" spans="2:11" ht="12.75" x14ac:dyDescent="0.2">
      <c r="B33" s="29"/>
      <c r="C33" s="5" t="s">
        <v>70</v>
      </c>
      <c r="D33" s="1">
        <v>0</v>
      </c>
      <c r="E33" s="6">
        <v>50000</v>
      </c>
      <c r="F33" s="6"/>
      <c r="G33" s="6">
        <f t="shared" ref="G33:G36" si="6">D33*E33</f>
        <v>0</v>
      </c>
      <c r="H33" s="5"/>
      <c r="I33" s="5" t="s">
        <v>76</v>
      </c>
      <c r="J33" s="30"/>
      <c r="K33" s="5"/>
    </row>
    <row r="34" spans="2:11" ht="12.75" x14ac:dyDescent="0.2">
      <c r="B34" s="29"/>
      <c r="C34" s="5" t="s">
        <v>71</v>
      </c>
      <c r="D34" s="1">
        <v>0</v>
      </c>
      <c r="E34" s="6">
        <v>45000</v>
      </c>
      <c r="F34" s="6"/>
      <c r="G34" s="6">
        <f t="shared" si="6"/>
        <v>0</v>
      </c>
      <c r="H34" s="5"/>
      <c r="I34" s="5" t="s">
        <v>76</v>
      </c>
      <c r="J34" s="30"/>
      <c r="K34" s="5"/>
    </row>
    <row r="35" spans="2:11" ht="12.75" x14ac:dyDescent="0.2">
      <c r="B35" s="29"/>
      <c r="C35" s="5" t="s">
        <v>72</v>
      </c>
      <c r="D35" s="1">
        <v>0</v>
      </c>
      <c r="E35" s="6">
        <v>1000</v>
      </c>
      <c r="F35" s="6"/>
      <c r="G35" s="6">
        <f t="shared" si="6"/>
        <v>0</v>
      </c>
      <c r="H35" s="5"/>
      <c r="I35" s="5" t="s">
        <v>76</v>
      </c>
      <c r="J35" s="30"/>
      <c r="K35" s="5"/>
    </row>
    <row r="36" spans="2:11" ht="12.75" x14ac:dyDescent="0.2">
      <c r="B36" s="29"/>
      <c r="C36" s="5" t="s">
        <v>73</v>
      </c>
      <c r="D36" s="1">
        <v>0</v>
      </c>
      <c r="E36" s="6">
        <v>1250</v>
      </c>
      <c r="F36" s="6"/>
      <c r="G36" s="6">
        <f t="shared" si="6"/>
        <v>0</v>
      </c>
      <c r="H36" s="5"/>
      <c r="I36" s="5" t="s">
        <v>76</v>
      </c>
      <c r="J36" s="30"/>
      <c r="K36" s="5"/>
    </row>
    <row r="37" spans="2:11" ht="12.75" x14ac:dyDescent="0.2">
      <c r="B37" s="29"/>
      <c r="C37" s="5"/>
      <c r="D37" s="1"/>
      <c r="E37" s="1"/>
      <c r="F37" s="1"/>
      <c r="G37" s="1"/>
      <c r="H37" s="5"/>
      <c r="I37" s="5"/>
      <c r="J37" s="30"/>
      <c r="K37" s="5"/>
    </row>
    <row r="38" spans="2:11" ht="12.75" x14ac:dyDescent="0.2">
      <c r="B38" s="29"/>
      <c r="C38" s="24" t="s">
        <v>13</v>
      </c>
      <c r="D38" s="38">
        <f>SUM(D32:D36)</f>
        <v>0</v>
      </c>
      <c r="E38" s="10"/>
      <c r="F38" s="10"/>
      <c r="G38" s="10">
        <f>SUM(G32:G36)</f>
        <v>0</v>
      </c>
      <c r="H38" s="5"/>
      <c r="I38" s="5" t="s">
        <v>54</v>
      </c>
      <c r="J38" s="30"/>
      <c r="K38" s="5"/>
    </row>
    <row r="39" spans="2:11" ht="12.75" x14ac:dyDescent="0.2">
      <c r="B39" s="29"/>
      <c r="C39" s="24"/>
      <c r="D39" s="10"/>
      <c r="E39" s="10"/>
      <c r="F39" s="10"/>
      <c r="G39" s="10"/>
      <c r="H39" s="5"/>
      <c r="I39" s="5"/>
      <c r="J39" s="30"/>
      <c r="K39" s="5"/>
    </row>
    <row r="40" spans="2:11" ht="12.75" x14ac:dyDescent="0.2">
      <c r="B40" s="29"/>
      <c r="C40" s="5"/>
      <c r="D40" s="42" t="s">
        <v>77</v>
      </c>
      <c r="E40" s="42"/>
      <c r="F40" s="10">
        <f>G38</f>
        <v>0</v>
      </c>
      <c r="G40" s="1"/>
      <c r="H40" s="5"/>
      <c r="I40" s="5" t="s">
        <v>54</v>
      </c>
      <c r="J40" s="30"/>
      <c r="K40" s="5"/>
    </row>
    <row r="41" spans="2:11" ht="12.75" x14ac:dyDescent="0.2">
      <c r="B41" s="29"/>
      <c r="C41" s="5"/>
      <c r="D41" s="37"/>
      <c r="E41" s="37"/>
      <c r="F41" s="10"/>
      <c r="G41" s="1"/>
      <c r="H41" s="5"/>
      <c r="I41" s="5"/>
      <c r="J41" s="30"/>
      <c r="K41" s="5"/>
    </row>
    <row r="42" spans="2:11" ht="12.75" x14ac:dyDescent="0.2">
      <c r="B42" s="29"/>
      <c r="C42" s="23" t="s">
        <v>14</v>
      </c>
      <c r="D42" s="1" t="s">
        <v>2</v>
      </c>
      <c r="E42" s="1" t="s">
        <v>3</v>
      </c>
      <c r="F42" s="1" t="s">
        <v>4</v>
      </c>
      <c r="G42" s="1" t="s">
        <v>5</v>
      </c>
      <c r="H42" s="5"/>
      <c r="I42" s="5"/>
      <c r="J42" s="30"/>
      <c r="K42" s="5"/>
    </row>
    <row r="43" spans="2:11" ht="12.75" x14ac:dyDescent="0.2">
      <c r="B43" s="29"/>
      <c r="C43" s="5" t="s">
        <v>15</v>
      </c>
      <c r="D43" s="1">
        <v>0</v>
      </c>
      <c r="E43" s="1">
        <v>0</v>
      </c>
      <c r="F43" s="1">
        <v>0</v>
      </c>
      <c r="G43" s="1">
        <v>0</v>
      </c>
      <c r="H43" s="5"/>
      <c r="I43" s="5" t="s">
        <v>50</v>
      </c>
      <c r="J43" s="30"/>
      <c r="K43" s="5"/>
    </row>
    <row r="44" spans="2:11" ht="12.75" x14ac:dyDescent="0.2">
      <c r="B44" s="29"/>
      <c r="C44" s="5" t="s">
        <v>16</v>
      </c>
      <c r="D44" s="6">
        <v>0</v>
      </c>
      <c r="E44" s="6">
        <v>0</v>
      </c>
      <c r="F44" s="6">
        <v>0</v>
      </c>
      <c r="G44" s="6">
        <v>0</v>
      </c>
      <c r="H44" s="5"/>
      <c r="I44" s="5" t="s">
        <v>58</v>
      </c>
      <c r="J44" s="30"/>
      <c r="K44" s="5"/>
    </row>
    <row r="45" spans="2:11" ht="12.75" x14ac:dyDescent="0.2">
      <c r="B45" s="29"/>
      <c r="C45" s="5" t="s">
        <v>17</v>
      </c>
      <c r="D45" s="20">
        <f t="shared" ref="D45:E45" si="7">D43*D44</f>
        <v>0</v>
      </c>
      <c r="E45" s="20">
        <f t="shared" si="7"/>
        <v>0</v>
      </c>
      <c r="F45" s="20">
        <f>F43*F44</f>
        <v>0</v>
      </c>
      <c r="G45" s="20">
        <f t="shared" ref="G45" si="8">G43*G44</f>
        <v>0</v>
      </c>
      <c r="H45" s="21"/>
      <c r="I45" s="21" t="s">
        <v>54</v>
      </c>
      <c r="J45" s="30"/>
      <c r="K45" s="5"/>
    </row>
    <row r="46" spans="2:11" ht="12.75" x14ac:dyDescent="0.2">
      <c r="B46" s="29"/>
      <c r="C46" s="5" t="s">
        <v>18</v>
      </c>
      <c r="D46" s="6">
        <v>0</v>
      </c>
      <c r="E46" s="6">
        <v>0</v>
      </c>
      <c r="F46" s="6">
        <v>0</v>
      </c>
      <c r="G46" s="6">
        <v>0</v>
      </c>
      <c r="H46" s="5"/>
      <c r="I46" s="5" t="s">
        <v>60</v>
      </c>
      <c r="J46" s="30"/>
      <c r="K46" s="5"/>
    </row>
    <row r="47" spans="2:11" ht="12.75" x14ac:dyDescent="0.2">
      <c r="B47" s="29"/>
      <c r="C47" s="5" t="s">
        <v>19</v>
      </c>
      <c r="D47" s="6">
        <v>0</v>
      </c>
      <c r="E47" s="6">
        <v>0</v>
      </c>
      <c r="F47" s="6">
        <v>0</v>
      </c>
      <c r="G47" s="6">
        <v>0</v>
      </c>
      <c r="H47" s="5"/>
      <c r="I47" s="5" t="s">
        <v>59</v>
      </c>
      <c r="J47" s="30"/>
      <c r="K47" s="5"/>
    </row>
    <row r="48" spans="2:11" ht="12.75" x14ac:dyDescent="0.2">
      <c r="B48" s="29"/>
      <c r="C48" s="5"/>
      <c r="D48" s="1"/>
      <c r="E48" s="1"/>
      <c r="F48" s="1"/>
      <c r="G48" s="1"/>
      <c r="H48" s="5"/>
      <c r="I48" s="5"/>
      <c r="J48" s="30"/>
      <c r="K48" s="5"/>
    </row>
    <row r="49" spans="2:11" ht="12.75" x14ac:dyDescent="0.2">
      <c r="B49" s="29"/>
      <c r="C49" s="24" t="s">
        <v>13</v>
      </c>
      <c r="D49" s="10">
        <f t="shared" ref="D49" si="9">SUM(D45:D47)</f>
        <v>0</v>
      </c>
      <c r="E49" s="10">
        <f>SUM(E45:E47)</f>
        <v>0</v>
      </c>
      <c r="F49" s="10">
        <f t="shared" ref="F49:G49" si="10">SUM(F45:F47)</f>
        <v>0</v>
      </c>
      <c r="G49" s="10">
        <f t="shared" si="10"/>
        <v>0</v>
      </c>
      <c r="H49" s="5"/>
      <c r="I49" s="5" t="s">
        <v>54</v>
      </c>
      <c r="J49" s="30"/>
      <c r="K49" s="5"/>
    </row>
    <row r="50" spans="2:11" ht="12.75" x14ac:dyDescent="0.2">
      <c r="B50" s="29"/>
      <c r="C50" s="24"/>
      <c r="D50" s="10"/>
      <c r="E50" s="10"/>
      <c r="F50" s="10"/>
      <c r="G50" s="10"/>
      <c r="H50" s="5"/>
      <c r="I50" s="5"/>
      <c r="J50" s="30"/>
      <c r="K50" s="5"/>
    </row>
    <row r="51" spans="2:11" ht="12.75" x14ac:dyDescent="0.2">
      <c r="B51" s="29"/>
      <c r="C51" s="5"/>
      <c r="D51" s="42" t="s">
        <v>27</v>
      </c>
      <c r="E51" s="42"/>
      <c r="F51" s="10">
        <f>D49+E49+F49+G49</f>
        <v>0</v>
      </c>
      <c r="G51" s="1"/>
      <c r="H51" s="5"/>
      <c r="I51" s="5" t="s">
        <v>54</v>
      </c>
      <c r="J51" s="30"/>
      <c r="K51" s="5"/>
    </row>
    <row r="52" spans="2:11" ht="12.75" x14ac:dyDescent="0.2">
      <c r="B52" s="29"/>
      <c r="C52" s="5"/>
      <c r="D52" s="1"/>
      <c r="E52" s="1"/>
      <c r="F52" s="1"/>
      <c r="G52" s="1"/>
      <c r="H52" s="5"/>
      <c r="I52" s="5"/>
      <c r="J52" s="30"/>
      <c r="K52" s="5"/>
    </row>
    <row r="53" spans="2:11" ht="12.75" x14ac:dyDescent="0.2">
      <c r="B53" s="29"/>
      <c r="C53" s="23" t="s">
        <v>20</v>
      </c>
      <c r="D53" s="1" t="s">
        <v>21</v>
      </c>
      <c r="E53" s="1" t="s">
        <v>19</v>
      </c>
      <c r="F53" s="1"/>
      <c r="G53" s="1" t="s">
        <v>22</v>
      </c>
      <c r="H53" s="5"/>
      <c r="I53" s="5"/>
      <c r="J53" s="30"/>
      <c r="K53" s="5"/>
    </row>
    <row r="54" spans="2:11" ht="12.75" x14ac:dyDescent="0.2">
      <c r="B54" s="29"/>
      <c r="C54" s="5" t="s">
        <v>23</v>
      </c>
      <c r="D54" s="1">
        <v>0</v>
      </c>
      <c r="E54" s="6">
        <v>125</v>
      </c>
      <c r="F54" s="1"/>
      <c r="G54" s="6">
        <f>D54*E54</f>
        <v>0</v>
      </c>
      <c r="H54" s="5"/>
      <c r="I54" s="5" t="s">
        <v>61</v>
      </c>
      <c r="J54" s="30"/>
      <c r="K54" s="5"/>
    </row>
    <row r="55" spans="2:11" ht="12.75" x14ac:dyDescent="0.2">
      <c r="B55" s="29"/>
      <c r="C55" s="5" t="s">
        <v>24</v>
      </c>
      <c r="D55" s="1">
        <v>0</v>
      </c>
      <c r="E55" s="6">
        <v>200</v>
      </c>
      <c r="F55" s="1"/>
      <c r="G55" s="6">
        <f t="shared" ref="G55:G58" si="11">D55*E55</f>
        <v>0</v>
      </c>
      <c r="H55" s="5"/>
      <c r="I55" s="5" t="s">
        <v>49</v>
      </c>
      <c r="J55" s="30"/>
      <c r="K55" s="5"/>
    </row>
    <row r="56" spans="2:11" ht="12.75" x14ac:dyDescent="0.2">
      <c r="B56" s="29"/>
      <c r="C56" s="5" t="s">
        <v>25</v>
      </c>
      <c r="D56" s="1">
        <v>0</v>
      </c>
      <c r="E56" s="6">
        <v>300</v>
      </c>
      <c r="F56" s="1"/>
      <c r="G56" s="6">
        <f t="shared" si="11"/>
        <v>0</v>
      </c>
      <c r="H56" s="5"/>
      <c r="I56" s="5" t="s">
        <v>49</v>
      </c>
      <c r="J56" s="30"/>
      <c r="K56" s="5"/>
    </row>
    <row r="57" spans="2:11" ht="12.75" x14ac:dyDescent="0.2">
      <c r="B57" s="29"/>
      <c r="C57" s="5" t="s">
        <v>26</v>
      </c>
      <c r="D57" s="1">
        <v>0</v>
      </c>
      <c r="E57" s="6">
        <v>50</v>
      </c>
      <c r="F57" s="1"/>
      <c r="G57" s="6">
        <f t="shared" si="11"/>
        <v>0</v>
      </c>
      <c r="H57" s="5"/>
      <c r="I57" s="5" t="s">
        <v>49</v>
      </c>
      <c r="J57" s="30"/>
      <c r="K57" s="5"/>
    </row>
    <row r="58" spans="2:11" ht="12.75" x14ac:dyDescent="0.2">
      <c r="B58" s="29"/>
      <c r="C58" s="5" t="s">
        <v>68</v>
      </c>
      <c r="D58" s="1">
        <f>IF(AND(0&lt;D54,D54&lt;10),1,ROUND(D54*0.1,0))</f>
        <v>0</v>
      </c>
      <c r="E58" s="6">
        <v>30000</v>
      </c>
      <c r="F58" s="1"/>
      <c r="G58" s="6">
        <f t="shared" si="11"/>
        <v>0</v>
      </c>
      <c r="H58" s="5"/>
      <c r="I58" s="5" t="s">
        <v>49</v>
      </c>
      <c r="J58" s="30"/>
      <c r="K58" s="5"/>
    </row>
    <row r="59" spans="2:11" ht="12.75" x14ac:dyDescent="0.2">
      <c r="B59" s="29"/>
      <c r="C59" s="5"/>
      <c r="D59" s="1"/>
      <c r="E59" s="1"/>
      <c r="F59" s="1"/>
      <c r="G59" s="1"/>
      <c r="H59" s="5"/>
      <c r="I59" s="5"/>
      <c r="J59" s="30"/>
      <c r="K59" s="5"/>
    </row>
    <row r="60" spans="2:11" s="4" customFormat="1" ht="12.75" x14ac:dyDescent="0.2">
      <c r="B60" s="31"/>
      <c r="C60" s="5"/>
      <c r="D60" s="42" t="s">
        <v>28</v>
      </c>
      <c r="E60" s="42"/>
      <c r="F60" s="10">
        <f>SUM(G54:G58)</f>
        <v>0</v>
      </c>
      <c r="G60" s="1"/>
      <c r="H60" s="5"/>
      <c r="I60" s="5" t="s">
        <v>54</v>
      </c>
      <c r="J60" s="32"/>
      <c r="K60" s="5"/>
    </row>
    <row r="61" spans="2:11" ht="12.75" x14ac:dyDescent="0.2">
      <c r="B61" s="29"/>
      <c r="C61" s="5"/>
      <c r="D61" s="1"/>
      <c r="E61" s="1"/>
      <c r="F61" s="1"/>
      <c r="G61" s="1"/>
      <c r="H61" s="5"/>
      <c r="I61" s="5"/>
      <c r="J61" s="30"/>
      <c r="K61" s="5"/>
    </row>
    <row r="62" spans="2:11" ht="12.75" x14ac:dyDescent="0.2">
      <c r="B62" s="29"/>
      <c r="C62" s="23" t="s">
        <v>29</v>
      </c>
      <c r="D62" s="1" t="s">
        <v>21</v>
      </c>
      <c r="E62" s="1" t="s">
        <v>36</v>
      </c>
      <c r="F62" s="1"/>
      <c r="G62" s="1" t="s">
        <v>22</v>
      </c>
      <c r="H62" s="5"/>
      <c r="I62" s="5"/>
      <c r="J62" s="30"/>
      <c r="K62" s="5"/>
    </row>
    <row r="63" spans="2:11" ht="12.75" x14ac:dyDescent="0.2">
      <c r="B63" s="29"/>
      <c r="C63" s="5" t="s">
        <v>30</v>
      </c>
      <c r="D63" s="1">
        <v>0</v>
      </c>
      <c r="E63" s="12">
        <v>40</v>
      </c>
      <c r="F63" s="1"/>
      <c r="G63" s="6">
        <f>D63*E63*50</f>
        <v>0</v>
      </c>
      <c r="H63" s="5"/>
      <c r="I63" s="5" t="s">
        <v>49</v>
      </c>
      <c r="J63" s="30"/>
      <c r="K63" s="5"/>
    </row>
    <row r="64" spans="2:11" ht="12.75" x14ac:dyDescent="0.2">
      <c r="B64" s="29"/>
      <c r="C64" s="5" t="s">
        <v>31</v>
      </c>
      <c r="D64" s="1">
        <v>0</v>
      </c>
      <c r="E64" s="12">
        <v>100</v>
      </c>
      <c r="F64" s="1"/>
      <c r="G64" s="6">
        <f t="shared" ref="G64:G65" si="12">D64*E64*50</f>
        <v>0</v>
      </c>
      <c r="H64" s="5"/>
      <c r="I64" s="5" t="s">
        <v>49</v>
      </c>
      <c r="J64" s="30"/>
      <c r="K64" s="5"/>
    </row>
    <row r="65" spans="2:11" ht="12.75" x14ac:dyDescent="0.2">
      <c r="B65" s="29"/>
      <c r="C65" s="5" t="s">
        <v>32</v>
      </c>
      <c r="D65" s="22">
        <f>ROUND(D64*0.15,0)</f>
        <v>0</v>
      </c>
      <c r="E65" s="12">
        <v>50</v>
      </c>
      <c r="F65" s="1"/>
      <c r="G65" s="6">
        <f t="shared" si="12"/>
        <v>0</v>
      </c>
      <c r="H65" s="5"/>
      <c r="I65" s="5" t="s">
        <v>62</v>
      </c>
      <c r="J65" s="30"/>
      <c r="K65" s="5"/>
    </row>
    <row r="66" spans="2:11" ht="12.75" x14ac:dyDescent="0.2">
      <c r="B66" s="29"/>
      <c r="C66" s="5"/>
      <c r="D66" s="1"/>
      <c r="E66" s="1"/>
      <c r="F66" s="1"/>
      <c r="G66" s="1"/>
      <c r="H66" s="5"/>
      <c r="I66" s="5"/>
      <c r="J66" s="30"/>
      <c r="K66" s="5"/>
    </row>
    <row r="67" spans="2:11" s="4" customFormat="1" ht="12.75" x14ac:dyDescent="0.2">
      <c r="B67" s="31"/>
      <c r="C67" s="5"/>
      <c r="D67" s="42" t="s">
        <v>33</v>
      </c>
      <c r="E67" s="42"/>
      <c r="F67" s="10">
        <f>SUM(G63:G65)</f>
        <v>0</v>
      </c>
      <c r="G67" s="1"/>
      <c r="H67" s="5"/>
      <c r="I67" s="5" t="s">
        <v>54</v>
      </c>
      <c r="J67" s="32"/>
      <c r="K67" s="5"/>
    </row>
    <row r="68" spans="2:11" ht="12.75" x14ac:dyDescent="0.2">
      <c r="B68" s="29"/>
      <c r="C68" s="5"/>
      <c r="D68" s="5"/>
      <c r="E68" s="5"/>
      <c r="F68" s="5"/>
      <c r="G68" s="5"/>
      <c r="H68" s="5"/>
      <c r="I68" s="5"/>
      <c r="J68" s="30"/>
      <c r="K68" s="5"/>
    </row>
    <row r="69" spans="2:11" ht="12.75" x14ac:dyDescent="0.2">
      <c r="B69" s="29"/>
      <c r="C69" s="23" t="s">
        <v>63</v>
      </c>
      <c r="D69" s="1"/>
      <c r="E69" s="1"/>
      <c r="F69" s="1"/>
      <c r="G69" s="1"/>
      <c r="H69" s="5"/>
      <c r="I69" s="5"/>
      <c r="J69" s="30"/>
      <c r="K69" s="5"/>
    </row>
    <row r="70" spans="2:11" ht="12.75" x14ac:dyDescent="0.2">
      <c r="B70" s="29"/>
      <c r="C70" s="5" t="s">
        <v>64</v>
      </c>
      <c r="D70" s="13">
        <v>0.2</v>
      </c>
      <c r="E70" s="6">
        <f>(F29+F51+F60+F67)*D70</f>
        <v>0</v>
      </c>
      <c r="F70" s="1"/>
      <c r="G70" s="5"/>
      <c r="H70" s="5"/>
      <c r="I70" s="5" t="s">
        <v>65</v>
      </c>
      <c r="J70" s="30"/>
      <c r="K70" s="5"/>
    </row>
    <row r="71" spans="2:11" ht="18.75" customHeight="1" x14ac:dyDescent="0.2">
      <c r="B71" s="29"/>
      <c r="C71" s="15"/>
      <c r="D71" s="15"/>
      <c r="E71" s="15"/>
      <c r="F71" s="15"/>
      <c r="G71" s="15"/>
      <c r="H71" s="15"/>
      <c r="I71" s="15"/>
      <c r="J71" s="30"/>
      <c r="K71" s="15"/>
    </row>
    <row r="72" spans="2:11" s="19" customFormat="1" ht="43.5" customHeight="1" x14ac:dyDescent="0.25">
      <c r="B72" s="36"/>
      <c r="C72" s="3"/>
      <c r="D72" s="3"/>
      <c r="E72" s="40" t="s">
        <v>35</v>
      </c>
      <c r="F72" s="40"/>
      <c r="G72" s="25">
        <f>F29+F40+F51+F60+F67+E70</f>
        <v>0</v>
      </c>
      <c r="H72" s="17"/>
      <c r="I72" s="17" t="s">
        <v>54</v>
      </c>
      <c r="J72" s="33"/>
      <c r="K72" s="17"/>
    </row>
    <row r="73" spans="2:11" ht="12" thickBot="1" x14ac:dyDescent="0.25">
      <c r="B73" s="34"/>
      <c r="C73" s="35"/>
      <c r="D73" s="35"/>
      <c r="E73" s="35"/>
      <c r="F73" s="35"/>
      <c r="G73" s="35"/>
      <c r="H73" s="35"/>
      <c r="I73" s="35"/>
      <c r="J73" s="39" t="s">
        <v>78</v>
      </c>
      <c r="K73" s="15"/>
    </row>
  </sheetData>
  <mergeCells count="7">
    <mergeCell ref="C3:J3"/>
    <mergeCell ref="E72:F72"/>
    <mergeCell ref="D29:E29"/>
    <mergeCell ref="D51:E51"/>
    <mergeCell ref="D60:E60"/>
    <mergeCell ref="D67:E67"/>
    <mergeCell ref="D40:E40"/>
  </mergeCells>
  <pageMargins left="0.32" right="0.25" top="0.44" bottom="0.39" header="0.3" footer="0.3"/>
  <pageSetup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TIA ROW Concept Estimate</vt:lpstr>
      <vt:lpstr>'TIA ROW Concept Estimate'!Print_Area</vt:lpstr>
    </vt:vector>
  </TitlesOfParts>
  <Company>Pond &amp;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Edwards, Mark</dc:creator>
  <cp:lastModifiedBy>Sanger, Anthony</cp:lastModifiedBy>
  <cp:lastPrinted>2014-04-22T15:05:41Z</cp:lastPrinted>
  <dcterms:created xsi:type="dcterms:W3CDTF">2014-01-22T15:46:41Z</dcterms:created>
  <dcterms:modified xsi:type="dcterms:W3CDTF">2015-01-26T18:16:26Z</dcterms:modified>
</cp:coreProperties>
</file>