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wesleyeller/github/BCOC-Tools/static/"/>
    </mc:Choice>
  </mc:AlternateContent>
  <xr:revisionPtr revIDLastSave="0" documentId="13_ncr:1_{363FA05F-F723-FA4F-AF15-CC4C78419D83}" xr6:coauthVersionLast="45" xr6:coauthVersionMax="45" xr10:uidLastSave="{00000000-0000-0000-0000-000000000000}"/>
  <bookViews>
    <workbookView xWindow="0" yWindow="0" windowWidth="25600" windowHeight="16000" activeTab="1" xr2:uid="{00000000-000D-0000-FFFF-FFFF00000000}"/>
  </bookViews>
  <sheets>
    <sheet name="MCR SLD" sheetId="2" r:id="rId1"/>
    <sheet name="SLD-CCSD" sheetId="4" r:id="rId2"/>
    <sheet name="Reference" sheetId="1" r:id="rId3"/>
  </sheets>
  <definedNames>
    <definedName name="_xlnm._FilterDatabase" localSheetId="1" hidden="1">'SLD-CCSD'!$A$1:$O$1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O4" i="4"/>
  <c r="O5" i="4"/>
  <c r="O6" i="4"/>
  <c r="O7" i="4"/>
  <c r="O3" i="4"/>
  <c r="G51" i="2" l="1"/>
  <c r="G50" i="2"/>
  <c r="H50" i="2" s="1"/>
  <c r="G49" i="2"/>
  <c r="H49" i="2" s="1"/>
  <c r="I49" i="2" s="1"/>
  <c r="G48" i="2"/>
  <c r="G47" i="2"/>
  <c r="G46" i="2"/>
  <c r="H46" i="2" s="1"/>
  <c r="G45" i="2"/>
  <c r="H45" i="2" s="1"/>
  <c r="I45" i="2" s="1"/>
  <c r="G44" i="2"/>
  <c r="G43" i="2"/>
  <c r="G42" i="2"/>
  <c r="H42" i="2" s="1"/>
  <c r="G41" i="2"/>
  <c r="H41" i="2" s="1"/>
  <c r="I41" i="2" s="1"/>
  <c r="G40" i="2"/>
  <c r="G39" i="2"/>
  <c r="G38" i="2"/>
  <c r="H38" i="2" s="1"/>
  <c r="G37" i="2"/>
  <c r="H37" i="2" s="1"/>
  <c r="I37" i="2" s="1"/>
  <c r="G36" i="2"/>
  <c r="G35" i="2"/>
  <c r="G34" i="2"/>
  <c r="H34" i="2" s="1"/>
  <c r="G33" i="2"/>
  <c r="H33" i="2" s="1"/>
  <c r="I33" i="2" s="1"/>
  <c r="G32" i="2"/>
  <c r="G31" i="2"/>
  <c r="G30" i="2"/>
  <c r="H30" i="2" s="1"/>
  <c r="G29" i="2"/>
  <c r="H29" i="2" s="1"/>
  <c r="I29" i="2" s="1"/>
  <c r="G28" i="2"/>
  <c r="G27" i="2"/>
  <c r="G26" i="2"/>
  <c r="H26" i="2" s="1"/>
  <c r="G25" i="2"/>
  <c r="H25" i="2" s="1"/>
  <c r="I25" i="2" s="1"/>
  <c r="G24" i="2"/>
  <c r="G23" i="2"/>
  <c r="G22" i="2"/>
  <c r="H22" i="2" s="1"/>
  <c r="G21" i="2"/>
  <c r="H21" i="2" s="1"/>
  <c r="I21" i="2" s="1"/>
  <c r="G20" i="2"/>
  <c r="G19" i="2"/>
  <c r="G18" i="2"/>
  <c r="H18" i="2" s="1"/>
  <c r="G17" i="2"/>
  <c r="H17" i="2" s="1"/>
  <c r="I17" i="2" s="1"/>
  <c r="G16" i="2"/>
  <c r="G15" i="2"/>
  <c r="G14" i="2"/>
  <c r="H14" i="2" s="1"/>
  <c r="G13" i="2"/>
  <c r="H13" i="2" s="1"/>
  <c r="I13" i="2" s="1"/>
  <c r="G12" i="2"/>
  <c r="G11" i="2"/>
  <c r="G10" i="2"/>
  <c r="H10" i="2" s="1"/>
  <c r="G9" i="2"/>
  <c r="H9" i="2" s="1"/>
  <c r="I9" i="2" s="1"/>
  <c r="G8" i="2"/>
  <c r="G7" i="2"/>
  <c r="G6" i="2"/>
  <c r="H6" i="2" s="1"/>
  <c r="K20" i="4"/>
  <c r="K26" i="4" s="1"/>
  <c r="K32" i="4" s="1"/>
  <c r="K38" i="4" s="1"/>
  <c r="K44" i="4" s="1"/>
  <c r="K50" i="4" s="1"/>
  <c r="K56" i="4" s="1"/>
  <c r="K62" i="4" s="1"/>
  <c r="K68" i="4" s="1"/>
  <c r="K74" i="4" s="1"/>
  <c r="K80" i="4" s="1"/>
  <c r="K86" i="4" s="1"/>
  <c r="K92" i="4" s="1"/>
  <c r="K98" i="4" s="1"/>
  <c r="K104" i="4" s="1"/>
  <c r="K110" i="4" s="1"/>
  <c r="K116" i="4" s="1"/>
  <c r="K122" i="4" s="1"/>
  <c r="K128" i="4" s="1"/>
  <c r="K134" i="4" s="1"/>
  <c r="K140" i="4" s="1"/>
  <c r="K146" i="4" s="1"/>
  <c r="K152" i="4" s="1"/>
  <c r="K158" i="4" s="1"/>
  <c r="K164" i="4" s="1"/>
  <c r="K170" i="4" s="1"/>
  <c r="K176" i="4" s="1"/>
  <c r="K182" i="4" s="1"/>
  <c r="K188" i="4" s="1"/>
  <c r="K194" i="4" s="1"/>
  <c r="K200" i="4" s="1"/>
  <c r="K206" i="4" s="1"/>
  <c r="K212" i="4" s="1"/>
  <c r="K218" i="4" s="1"/>
  <c r="K224" i="4" s="1"/>
  <c r="K230" i="4" s="1"/>
  <c r="K236" i="4" s="1"/>
  <c r="K242" i="4" s="1"/>
  <c r="K248" i="4" s="1"/>
  <c r="K254" i="4" s="1"/>
  <c r="K260" i="4" s="1"/>
  <c r="K266" i="4" s="1"/>
  <c r="K272" i="4" s="1"/>
  <c r="K278" i="4" s="1"/>
  <c r="K284" i="4" s="1"/>
  <c r="K290" i="4" s="1"/>
  <c r="K296" i="4" s="1"/>
  <c r="K14" i="4"/>
  <c r="K8" i="4"/>
  <c r="A8" i="4"/>
  <c r="H8" i="4" s="1"/>
  <c r="H9" i="4" s="1"/>
  <c r="H10" i="4" s="1"/>
  <c r="H11" i="4" s="1"/>
  <c r="H12" i="4" s="1"/>
  <c r="H13" i="4" s="1"/>
  <c r="B2" i="4"/>
  <c r="C2" i="4" s="1"/>
  <c r="E5" i="4" s="1"/>
  <c r="N5" i="4" s="1"/>
  <c r="J2" i="4"/>
  <c r="H2" i="4"/>
  <c r="H3" i="4" s="1"/>
  <c r="H4" i="4" s="1"/>
  <c r="H5" i="4" s="1"/>
  <c r="H6" i="4" s="1"/>
  <c r="H7" i="4" s="1"/>
  <c r="G2" i="4"/>
  <c r="G3" i="4" s="1"/>
  <c r="F2" i="4"/>
  <c r="F3" i="4" s="1"/>
  <c r="F4" i="4" s="1"/>
  <c r="F5" i="4" s="1"/>
  <c r="F6" i="4" s="1"/>
  <c r="F7" i="4" s="1"/>
  <c r="H4" i="2"/>
  <c r="I6" i="2" l="1"/>
  <c r="I10" i="2"/>
  <c r="I14" i="2"/>
  <c r="I18" i="2"/>
  <c r="I22" i="2"/>
  <c r="I26" i="2"/>
  <c r="I30" i="2"/>
  <c r="I34" i="2"/>
  <c r="I38" i="2"/>
  <c r="I42" i="2"/>
  <c r="I46" i="2"/>
  <c r="I50" i="2"/>
  <c r="H8" i="2"/>
  <c r="I8" i="2" s="1"/>
  <c r="H20" i="2"/>
  <c r="I20" i="2" s="1"/>
  <c r="H24" i="2"/>
  <c r="I24" i="2" s="1"/>
  <c r="H28" i="2"/>
  <c r="I28" i="2" s="1"/>
  <c r="H32" i="2"/>
  <c r="I32" i="2" s="1"/>
  <c r="H36" i="2"/>
  <c r="I36" i="2" s="1"/>
  <c r="H40" i="2"/>
  <c r="I40" i="2" s="1"/>
  <c r="H44" i="2"/>
  <c r="I44" i="2" s="1"/>
  <c r="H48" i="2"/>
  <c r="I48" i="2" s="1"/>
  <c r="H12" i="2"/>
  <c r="I12" i="2" s="1"/>
  <c r="H16" i="2"/>
  <c r="I16" i="2" s="1"/>
  <c r="H11" i="2"/>
  <c r="I11" i="2" s="1"/>
  <c r="H15" i="2"/>
  <c r="I15" i="2" s="1"/>
  <c r="H19" i="2"/>
  <c r="I19" i="2" s="1"/>
  <c r="H23" i="2"/>
  <c r="I23" i="2" s="1"/>
  <c r="H27" i="2"/>
  <c r="I27" i="2" s="1"/>
  <c r="H31" i="2"/>
  <c r="I31" i="2" s="1"/>
  <c r="H35" i="2"/>
  <c r="I35" i="2" s="1"/>
  <c r="H39" i="2"/>
  <c r="I39" i="2" s="1"/>
  <c r="H43" i="2"/>
  <c r="I43" i="2" s="1"/>
  <c r="H47" i="2"/>
  <c r="I47" i="2" s="1"/>
  <c r="H51" i="2"/>
  <c r="I51" i="2" s="1"/>
  <c r="H7" i="2"/>
  <c r="I7" i="2" s="1"/>
  <c r="J8" i="4"/>
  <c r="J9" i="4" s="1"/>
  <c r="J10" i="4" s="1"/>
  <c r="J11" i="4" s="1"/>
  <c r="J12" i="4" s="1"/>
  <c r="J13" i="4" s="1"/>
  <c r="F8" i="4"/>
  <c r="F9" i="4" s="1"/>
  <c r="F10" i="4" s="1"/>
  <c r="F11" i="4" s="1"/>
  <c r="F12" i="4" s="1"/>
  <c r="F13" i="4" s="1"/>
  <c r="A14" i="4"/>
  <c r="N2" i="4"/>
  <c r="G8" i="4"/>
  <c r="G9" i="4" s="1"/>
  <c r="G14" i="4"/>
  <c r="G15" i="4" s="1"/>
  <c r="H14" i="4"/>
  <c r="H15" i="4" s="1"/>
  <c r="H16" i="4" s="1"/>
  <c r="H17" i="4" s="1"/>
  <c r="H18" i="4" s="1"/>
  <c r="H19" i="4" s="1"/>
  <c r="J14" i="4"/>
  <c r="J15" i="4" s="1"/>
  <c r="J16" i="4" s="1"/>
  <c r="J17" i="4" s="1"/>
  <c r="J18" i="4" s="1"/>
  <c r="J19" i="4" s="1"/>
  <c r="G10" i="4"/>
  <c r="G4" i="4"/>
  <c r="G5" i="4" s="1"/>
  <c r="G6" i="4" s="1"/>
  <c r="G7" i="4" s="1"/>
  <c r="J3" i="4"/>
  <c r="J4" i="4" s="1"/>
  <c r="J5" i="4" s="1"/>
  <c r="J6" i="4" s="1"/>
  <c r="J7" i="4" s="1"/>
  <c r="E6" i="4"/>
  <c r="E3" i="4"/>
  <c r="E7" i="4"/>
  <c r="E4" i="4"/>
  <c r="N4" i="4" l="1"/>
  <c r="N7" i="4"/>
  <c r="F14" i="4"/>
  <c r="F15" i="4" s="1"/>
  <c r="F16" i="4" s="1"/>
  <c r="F17" i="4" s="1"/>
  <c r="F18" i="4" s="1"/>
  <c r="F19" i="4" s="1"/>
  <c r="A20" i="4"/>
  <c r="N3" i="4"/>
  <c r="N6" i="4"/>
  <c r="G16" i="4"/>
  <c r="G17" i="4" s="1"/>
  <c r="G11" i="4"/>
  <c r="J20" i="4" l="1"/>
  <c r="J21" i="4" s="1"/>
  <c r="J22" i="4" s="1"/>
  <c r="J23" i="4" s="1"/>
  <c r="J24" i="4" s="1"/>
  <c r="J25" i="4" s="1"/>
  <c r="G20" i="4"/>
  <c r="G21" i="4" s="1"/>
  <c r="H20" i="4"/>
  <c r="H21" i="4" s="1"/>
  <c r="H22" i="4" s="1"/>
  <c r="H23" i="4" s="1"/>
  <c r="H24" i="4" s="1"/>
  <c r="H25" i="4" s="1"/>
  <c r="F20" i="4"/>
  <c r="F21" i="4" s="1"/>
  <c r="F22" i="4" s="1"/>
  <c r="F23" i="4" s="1"/>
  <c r="F24" i="4" s="1"/>
  <c r="F25" i="4" s="1"/>
  <c r="A26" i="4"/>
  <c r="G18" i="4"/>
  <c r="G12" i="4"/>
  <c r="G22" i="4" l="1"/>
  <c r="A32" i="4"/>
  <c r="G26" i="4"/>
  <c r="G27" i="4" s="1"/>
  <c r="F26" i="4"/>
  <c r="F27" i="4" s="1"/>
  <c r="F28" i="4" s="1"/>
  <c r="F29" i="4" s="1"/>
  <c r="F30" i="4" s="1"/>
  <c r="F31" i="4" s="1"/>
  <c r="J26" i="4"/>
  <c r="J27" i="4" s="1"/>
  <c r="J28" i="4" s="1"/>
  <c r="J29" i="4" s="1"/>
  <c r="J30" i="4" s="1"/>
  <c r="J31" i="4" s="1"/>
  <c r="H26" i="4"/>
  <c r="H27" i="4" s="1"/>
  <c r="H28" i="4" s="1"/>
  <c r="H29" i="4" s="1"/>
  <c r="H30" i="4" s="1"/>
  <c r="H31" i="4" s="1"/>
  <c r="G19" i="4"/>
  <c r="G13" i="4"/>
  <c r="G28" i="4" l="1"/>
  <c r="J32" i="4"/>
  <c r="J33" i="4" s="1"/>
  <c r="J34" i="4" s="1"/>
  <c r="J35" i="4" s="1"/>
  <c r="J36" i="4" s="1"/>
  <c r="J37" i="4" s="1"/>
  <c r="G32" i="4"/>
  <c r="G33" i="4" s="1"/>
  <c r="H32" i="4"/>
  <c r="H33" i="4" s="1"/>
  <c r="H34" i="4" s="1"/>
  <c r="H35" i="4" s="1"/>
  <c r="H36" i="4" s="1"/>
  <c r="H37" i="4" s="1"/>
  <c r="F32" i="4"/>
  <c r="F33" i="4" s="1"/>
  <c r="F34" i="4" s="1"/>
  <c r="F35" i="4" s="1"/>
  <c r="F36" i="4" s="1"/>
  <c r="F37" i="4" s="1"/>
  <c r="A38" i="4"/>
  <c r="G23" i="4"/>
  <c r="G5" i="2"/>
  <c r="G4" i="2"/>
  <c r="G3" i="2"/>
  <c r="G24" i="4" l="1"/>
  <c r="G34" i="4"/>
  <c r="H38" i="4"/>
  <c r="H39" i="4" s="1"/>
  <c r="H40" i="4" s="1"/>
  <c r="H41" i="4" s="1"/>
  <c r="H42" i="4" s="1"/>
  <c r="H43" i="4" s="1"/>
  <c r="G38" i="4"/>
  <c r="G39" i="4" s="1"/>
  <c r="A44" i="4"/>
  <c r="J38" i="4"/>
  <c r="J39" i="4" s="1"/>
  <c r="J40" i="4" s="1"/>
  <c r="J41" i="4" s="1"/>
  <c r="J42" i="4" s="1"/>
  <c r="J43" i="4" s="1"/>
  <c r="F38" i="4"/>
  <c r="F39" i="4" s="1"/>
  <c r="F40" i="4" s="1"/>
  <c r="F41" i="4" s="1"/>
  <c r="F42" i="4" s="1"/>
  <c r="F43" i="4" s="1"/>
  <c r="G29" i="4"/>
  <c r="G2" i="2"/>
  <c r="G35" i="4" l="1"/>
  <c r="G44" i="4"/>
  <c r="G45" i="4" s="1"/>
  <c r="A50" i="4"/>
  <c r="J44" i="4"/>
  <c r="J45" i="4" s="1"/>
  <c r="J46" i="4" s="1"/>
  <c r="J47" i="4" s="1"/>
  <c r="J48" i="4" s="1"/>
  <c r="J49" i="4" s="1"/>
  <c r="F44" i="4"/>
  <c r="F45" i="4" s="1"/>
  <c r="F46" i="4" s="1"/>
  <c r="F47" i="4" s="1"/>
  <c r="F48" i="4" s="1"/>
  <c r="F49" i="4" s="1"/>
  <c r="H44" i="4"/>
  <c r="H45" i="4" s="1"/>
  <c r="H46" i="4" s="1"/>
  <c r="H47" i="4" s="1"/>
  <c r="H48" i="4" s="1"/>
  <c r="H49" i="4" s="1"/>
  <c r="G30" i="4"/>
  <c r="G40" i="4"/>
  <c r="G25" i="4"/>
  <c r="I2" i="2"/>
  <c r="I4" i="2"/>
  <c r="B14" i="4" s="1"/>
  <c r="O14" i="4" s="1"/>
  <c r="B44" i="4"/>
  <c r="O44" i="4" s="1"/>
  <c r="B32" i="4"/>
  <c r="O32" i="4" s="1"/>
  <c r="H5" i="2"/>
  <c r="I5" i="2" s="1"/>
  <c r="B20" i="4" s="1"/>
  <c r="O20" i="4" s="1"/>
  <c r="B38" i="4"/>
  <c r="O38" i="4" s="1"/>
  <c r="B26" i="4"/>
  <c r="O26" i="4" s="1"/>
  <c r="B50" i="4"/>
  <c r="O50" i="4" s="1"/>
  <c r="H3" i="2"/>
  <c r="I3" i="2" s="1"/>
  <c r="B8" i="4" s="1"/>
  <c r="O8" i="4" s="1"/>
  <c r="N38" i="4" l="1"/>
  <c r="C44" i="4"/>
  <c r="N44" i="4"/>
  <c r="C50" i="4"/>
  <c r="N32" i="4"/>
  <c r="C38" i="4"/>
  <c r="C32" i="4"/>
  <c r="C20" i="4"/>
  <c r="N20" i="4"/>
  <c r="C26" i="4"/>
  <c r="N26" i="4"/>
  <c r="C14" i="4"/>
  <c r="N14" i="4"/>
  <c r="B56" i="4"/>
  <c r="O56" i="4" s="1"/>
  <c r="A56" i="4"/>
  <c r="F50" i="4"/>
  <c r="F51" i="4" s="1"/>
  <c r="F52" i="4" s="1"/>
  <c r="F53" i="4" s="1"/>
  <c r="F54" i="4" s="1"/>
  <c r="F55" i="4" s="1"/>
  <c r="J50" i="4"/>
  <c r="J51" i="4" s="1"/>
  <c r="J52" i="4" s="1"/>
  <c r="J53" i="4" s="1"/>
  <c r="J54" i="4" s="1"/>
  <c r="J55" i="4" s="1"/>
  <c r="H50" i="4"/>
  <c r="H51" i="4" s="1"/>
  <c r="H52" i="4" s="1"/>
  <c r="H53" i="4" s="1"/>
  <c r="H54" i="4" s="1"/>
  <c r="H55" i="4" s="1"/>
  <c r="G50" i="4"/>
  <c r="G51" i="4" s="1"/>
  <c r="G41" i="4"/>
  <c r="G46" i="4"/>
  <c r="G31" i="4"/>
  <c r="G36" i="4"/>
  <c r="N8" i="4"/>
  <c r="C8" i="4"/>
  <c r="N50" i="4" l="1"/>
  <c r="C56" i="4"/>
  <c r="G47" i="4"/>
  <c r="G52" i="4"/>
  <c r="J56" i="4"/>
  <c r="J57" i="4" s="1"/>
  <c r="J58" i="4" s="1"/>
  <c r="J59" i="4" s="1"/>
  <c r="J60" i="4" s="1"/>
  <c r="J61" i="4" s="1"/>
  <c r="G56" i="4"/>
  <c r="G57" i="4" s="1"/>
  <c r="H56" i="4"/>
  <c r="H57" i="4" s="1"/>
  <c r="H58" i="4" s="1"/>
  <c r="H59" i="4" s="1"/>
  <c r="H60" i="4" s="1"/>
  <c r="H61" i="4" s="1"/>
  <c r="F56" i="4"/>
  <c r="F57" i="4" s="1"/>
  <c r="F58" i="4" s="1"/>
  <c r="F59" i="4" s="1"/>
  <c r="F60" i="4" s="1"/>
  <c r="F61" i="4" s="1"/>
  <c r="A62" i="4"/>
  <c r="G42" i="4"/>
  <c r="G37" i="4"/>
  <c r="D14" i="4"/>
  <c r="E17" i="4" s="1"/>
  <c r="O17" i="4" s="1"/>
  <c r="D50" i="4"/>
  <c r="E53" i="4" s="1"/>
  <c r="O53" i="4" s="1"/>
  <c r="D38" i="4"/>
  <c r="E42" i="4" s="1"/>
  <c r="O42" i="4" s="1"/>
  <c r="D32" i="4"/>
  <c r="E37" i="4" s="1"/>
  <c r="O37" i="4" s="1"/>
  <c r="D56" i="4"/>
  <c r="D20" i="4"/>
  <c r="E24" i="4" s="1"/>
  <c r="O24" i="4" s="1"/>
  <c r="D26" i="4"/>
  <c r="E29" i="4" s="1"/>
  <c r="O29" i="4" s="1"/>
  <c r="D44" i="4"/>
  <c r="E45" i="4" s="1"/>
  <c r="O45" i="4" s="1"/>
  <c r="D8" i="4"/>
  <c r="E11" i="4" s="1"/>
  <c r="O11" i="4" s="1"/>
  <c r="N56" i="4" l="1"/>
  <c r="N42" i="4"/>
  <c r="N53" i="4"/>
  <c r="E51" i="4"/>
  <c r="O51" i="4" s="1"/>
  <c r="N45" i="4"/>
  <c r="N37" i="4"/>
  <c r="N29" i="4"/>
  <c r="N24" i="4"/>
  <c r="N17" i="4"/>
  <c r="G53" i="4"/>
  <c r="G43" i="4"/>
  <c r="G58" i="4"/>
  <c r="J62" i="4"/>
  <c r="J63" i="4" s="1"/>
  <c r="J64" i="4" s="1"/>
  <c r="J65" i="4" s="1"/>
  <c r="J66" i="4" s="1"/>
  <c r="J67" i="4" s="1"/>
  <c r="F62" i="4"/>
  <c r="F63" i="4" s="1"/>
  <c r="F64" i="4" s="1"/>
  <c r="F65" i="4" s="1"/>
  <c r="F66" i="4" s="1"/>
  <c r="F67" i="4" s="1"/>
  <c r="H62" i="4"/>
  <c r="H63" i="4" s="1"/>
  <c r="H64" i="4" s="1"/>
  <c r="H65" i="4" s="1"/>
  <c r="H66" i="4" s="1"/>
  <c r="H67" i="4" s="1"/>
  <c r="G62" i="4"/>
  <c r="G63" i="4" s="1"/>
  <c r="A68" i="4"/>
  <c r="B62" i="4"/>
  <c r="O62" i="4" s="1"/>
  <c r="G48" i="4"/>
  <c r="N11" i="4"/>
  <c r="E52" i="4"/>
  <c r="O52" i="4" s="1"/>
  <c r="E54" i="4"/>
  <c r="O54" i="4" s="1"/>
  <c r="E55" i="4"/>
  <c r="O55" i="4" s="1"/>
  <c r="E39" i="4"/>
  <c r="O39" i="4" s="1"/>
  <c r="E22" i="4"/>
  <c r="O22" i="4" s="1"/>
  <c r="E25" i="4"/>
  <c r="O25" i="4" s="1"/>
  <c r="E43" i="4"/>
  <c r="O43" i="4" s="1"/>
  <c r="E21" i="4"/>
  <c r="O21" i="4" s="1"/>
  <c r="E23" i="4"/>
  <c r="O23" i="4" s="1"/>
  <c r="E31" i="4"/>
  <c r="O31" i="4" s="1"/>
  <c r="E27" i="4"/>
  <c r="O27" i="4" s="1"/>
  <c r="E33" i="4"/>
  <c r="O33" i="4" s="1"/>
  <c r="E36" i="4"/>
  <c r="O36" i="4" s="1"/>
  <c r="E30" i="4"/>
  <c r="O30" i="4" s="1"/>
  <c r="E28" i="4"/>
  <c r="O28" i="4" s="1"/>
  <c r="E47" i="4"/>
  <c r="O47" i="4" s="1"/>
  <c r="E35" i="4"/>
  <c r="O35" i="4" s="1"/>
  <c r="E34" i="4"/>
  <c r="O34" i="4" s="1"/>
  <c r="E41" i="4"/>
  <c r="O41" i="4" s="1"/>
  <c r="E40" i="4"/>
  <c r="O40" i="4" s="1"/>
  <c r="E59" i="4"/>
  <c r="O59" i="4" s="1"/>
  <c r="E57" i="4"/>
  <c r="O57" i="4" s="1"/>
  <c r="E58" i="4"/>
  <c r="O58" i="4" s="1"/>
  <c r="E60" i="4"/>
  <c r="O60" i="4" s="1"/>
  <c r="E61" i="4"/>
  <c r="O61" i="4" s="1"/>
  <c r="E48" i="4"/>
  <c r="O48" i="4" s="1"/>
  <c r="E49" i="4"/>
  <c r="O49" i="4" s="1"/>
  <c r="E46" i="4"/>
  <c r="O46" i="4" s="1"/>
  <c r="E15" i="4"/>
  <c r="O15" i="4" s="1"/>
  <c r="E19" i="4"/>
  <c r="O19" i="4" s="1"/>
  <c r="E18" i="4"/>
  <c r="O18" i="4" s="1"/>
  <c r="E16" i="4"/>
  <c r="O16" i="4" s="1"/>
  <c r="E9" i="4"/>
  <c r="O9" i="4" s="1"/>
  <c r="E13" i="4"/>
  <c r="O13" i="4" s="1"/>
  <c r="E12" i="4"/>
  <c r="O12" i="4" s="1"/>
  <c r="E10" i="4"/>
  <c r="O10" i="4" s="1"/>
  <c r="N61" i="4" l="1"/>
  <c r="N59" i="4"/>
  <c r="C62" i="4"/>
  <c r="N62" i="4"/>
  <c r="N60" i="4"/>
  <c r="N58" i="4"/>
  <c r="N57" i="4"/>
  <c r="N40" i="4"/>
  <c r="N47" i="4"/>
  <c r="N33" i="4"/>
  <c r="N39" i="4"/>
  <c r="N43" i="4"/>
  <c r="N55" i="4"/>
  <c r="N46" i="4"/>
  <c r="N49" i="4"/>
  <c r="N41" i="4"/>
  <c r="N48" i="4"/>
  <c r="N34" i="4"/>
  <c r="N54" i="4"/>
  <c r="N35" i="4"/>
  <c r="N36" i="4"/>
  <c r="N52" i="4"/>
  <c r="N51" i="4"/>
  <c r="N30" i="4"/>
  <c r="N31" i="4"/>
  <c r="N25" i="4"/>
  <c r="N23" i="4"/>
  <c r="N22" i="4"/>
  <c r="N21" i="4"/>
  <c r="N28" i="4"/>
  <c r="N27" i="4"/>
  <c r="N15" i="4"/>
  <c r="N16" i="4"/>
  <c r="N18" i="4"/>
  <c r="N19" i="4"/>
  <c r="A74" i="4"/>
  <c r="F68" i="4"/>
  <c r="F69" i="4" s="1"/>
  <c r="F70" i="4" s="1"/>
  <c r="F71" i="4" s="1"/>
  <c r="F72" i="4" s="1"/>
  <c r="F73" i="4" s="1"/>
  <c r="J68" i="4"/>
  <c r="J69" i="4" s="1"/>
  <c r="J70" i="4" s="1"/>
  <c r="J71" i="4" s="1"/>
  <c r="J72" i="4" s="1"/>
  <c r="J73" i="4" s="1"/>
  <c r="H68" i="4"/>
  <c r="H69" i="4" s="1"/>
  <c r="H70" i="4" s="1"/>
  <c r="H71" i="4" s="1"/>
  <c r="H72" i="4" s="1"/>
  <c r="H73" i="4" s="1"/>
  <c r="G68" i="4"/>
  <c r="G69" i="4" s="1"/>
  <c r="B68" i="4"/>
  <c r="O68" i="4" s="1"/>
  <c r="G64" i="4"/>
  <c r="G59" i="4"/>
  <c r="G49" i="4"/>
  <c r="G54" i="4"/>
  <c r="N10" i="4"/>
  <c r="N12" i="4"/>
  <c r="N13" i="4"/>
  <c r="N9" i="4"/>
  <c r="C68" i="4" l="1"/>
  <c r="N68" i="4"/>
  <c r="D62" i="4"/>
  <c r="E67" i="4" s="1"/>
  <c r="O67" i="4" s="1"/>
  <c r="G65" i="4"/>
  <c r="G60" i="4"/>
  <c r="D68" i="4"/>
  <c r="E72" i="4" s="1"/>
  <c r="O72" i="4" s="1"/>
  <c r="G55" i="4"/>
  <c r="G70" i="4"/>
  <c r="A80" i="4"/>
  <c r="F74" i="4"/>
  <c r="F75" i="4" s="1"/>
  <c r="F76" i="4" s="1"/>
  <c r="F77" i="4" s="1"/>
  <c r="F78" i="4" s="1"/>
  <c r="F79" i="4" s="1"/>
  <c r="J74" i="4"/>
  <c r="J75" i="4" s="1"/>
  <c r="J76" i="4" s="1"/>
  <c r="J77" i="4" s="1"/>
  <c r="J78" i="4" s="1"/>
  <c r="J79" i="4" s="1"/>
  <c r="H74" i="4"/>
  <c r="H75" i="4" s="1"/>
  <c r="H76" i="4" s="1"/>
  <c r="H77" i="4" s="1"/>
  <c r="H78" i="4" s="1"/>
  <c r="H79" i="4" s="1"/>
  <c r="G74" i="4"/>
  <c r="G75" i="4" s="1"/>
  <c r="B74" i="4"/>
  <c r="O74" i="4" s="1"/>
  <c r="E66" i="4" l="1"/>
  <c r="N67" i="4"/>
  <c r="C74" i="4"/>
  <c r="D74" i="4" s="1"/>
  <c r="E75" i="4" s="1"/>
  <c r="O75" i="4" s="1"/>
  <c r="N74" i="4"/>
  <c r="N72" i="4"/>
  <c r="E63" i="4"/>
  <c r="O63" i="4" s="1"/>
  <c r="E65" i="4"/>
  <c r="O65" i="4" s="1"/>
  <c r="E64" i="4"/>
  <c r="O64" i="4" s="1"/>
  <c r="E69" i="4"/>
  <c r="O69" i="4" s="1"/>
  <c r="E73" i="4"/>
  <c r="O73" i="4" s="1"/>
  <c r="G76" i="4"/>
  <c r="H80" i="4"/>
  <c r="H81" i="4" s="1"/>
  <c r="H82" i="4" s="1"/>
  <c r="H83" i="4" s="1"/>
  <c r="H84" i="4" s="1"/>
  <c r="H85" i="4" s="1"/>
  <c r="J80" i="4"/>
  <c r="J81" i="4" s="1"/>
  <c r="J82" i="4" s="1"/>
  <c r="J83" i="4" s="1"/>
  <c r="J84" i="4" s="1"/>
  <c r="J85" i="4" s="1"/>
  <c r="A86" i="4"/>
  <c r="G80" i="4"/>
  <c r="G81" i="4" s="1"/>
  <c r="F80" i="4"/>
  <c r="F81" i="4" s="1"/>
  <c r="F82" i="4" s="1"/>
  <c r="F83" i="4" s="1"/>
  <c r="F84" i="4" s="1"/>
  <c r="F85" i="4" s="1"/>
  <c r="B80" i="4"/>
  <c r="O80" i="4" s="1"/>
  <c r="E71" i="4"/>
  <c r="O71" i="4" s="1"/>
  <c r="G61" i="4"/>
  <c r="G71" i="4"/>
  <c r="E70" i="4"/>
  <c r="O70" i="4" s="1"/>
  <c r="G66" i="4"/>
  <c r="N66" i="4" l="1"/>
  <c r="O66" i="4"/>
  <c r="C80" i="4"/>
  <c r="D80" i="4" s="1"/>
  <c r="E82" i="4" s="1"/>
  <c r="O82" i="4" s="1"/>
  <c r="N80" i="4"/>
  <c r="N75" i="4"/>
  <c r="N64" i="4"/>
  <c r="N71" i="4"/>
  <c r="N65" i="4"/>
  <c r="N70" i="4"/>
  <c r="N63" i="4"/>
  <c r="N73" i="4"/>
  <c r="N69" i="4"/>
  <c r="E79" i="4"/>
  <c r="O79" i="4" s="1"/>
  <c r="A92" i="4"/>
  <c r="J86" i="4"/>
  <c r="J87" i="4" s="1"/>
  <c r="J88" i="4" s="1"/>
  <c r="J89" i="4" s="1"/>
  <c r="J90" i="4" s="1"/>
  <c r="J91" i="4" s="1"/>
  <c r="F86" i="4"/>
  <c r="F87" i="4" s="1"/>
  <c r="F88" i="4" s="1"/>
  <c r="F89" i="4" s="1"/>
  <c r="F90" i="4" s="1"/>
  <c r="F91" i="4" s="1"/>
  <c r="H86" i="4"/>
  <c r="H87" i="4" s="1"/>
  <c r="H88" i="4" s="1"/>
  <c r="H89" i="4" s="1"/>
  <c r="H90" i="4" s="1"/>
  <c r="H91" i="4" s="1"/>
  <c r="G86" i="4"/>
  <c r="G87" i="4" s="1"/>
  <c r="B86" i="4"/>
  <c r="O86" i="4" s="1"/>
  <c r="E76" i="4"/>
  <c r="O76" i="4" s="1"/>
  <c r="G67" i="4"/>
  <c r="G72" i="4"/>
  <c r="E78" i="4"/>
  <c r="O78" i="4" s="1"/>
  <c r="E77" i="4"/>
  <c r="O77" i="4" s="1"/>
  <c r="G82" i="4"/>
  <c r="G77" i="4"/>
  <c r="N82" i="4" l="1"/>
  <c r="C86" i="4"/>
  <c r="N86" i="4"/>
  <c r="N78" i="4"/>
  <c r="N76" i="4"/>
  <c r="N77" i="4"/>
  <c r="N79" i="4"/>
  <c r="E81" i="4"/>
  <c r="O81" i="4" s="1"/>
  <c r="E84" i="4"/>
  <c r="O84" i="4" s="1"/>
  <c r="E83" i="4"/>
  <c r="O83" i="4" s="1"/>
  <c r="E85" i="4"/>
  <c r="O85" i="4" s="1"/>
  <c r="G83" i="4"/>
  <c r="G78" i="4"/>
  <c r="G73" i="4"/>
  <c r="D86" i="4"/>
  <c r="E91" i="4" s="1"/>
  <c r="O91" i="4" s="1"/>
  <c r="G88" i="4"/>
  <c r="J92" i="4"/>
  <c r="J93" i="4" s="1"/>
  <c r="J94" i="4" s="1"/>
  <c r="J95" i="4" s="1"/>
  <c r="J96" i="4" s="1"/>
  <c r="J97" i="4" s="1"/>
  <c r="F92" i="4"/>
  <c r="F93" i="4" s="1"/>
  <c r="F94" i="4" s="1"/>
  <c r="F95" i="4" s="1"/>
  <c r="F96" i="4" s="1"/>
  <c r="F97" i="4" s="1"/>
  <c r="H92" i="4"/>
  <c r="H93" i="4" s="1"/>
  <c r="H94" i="4" s="1"/>
  <c r="H95" i="4" s="1"/>
  <c r="H96" i="4" s="1"/>
  <c r="H97" i="4" s="1"/>
  <c r="G92" i="4"/>
  <c r="G93" i="4" s="1"/>
  <c r="A98" i="4"/>
  <c r="B92" i="4"/>
  <c r="O92" i="4" s="1"/>
  <c r="N83" i="4" l="1"/>
  <c r="N84" i="4"/>
  <c r="N81" i="4"/>
  <c r="C92" i="4"/>
  <c r="D92" i="4" s="1"/>
  <c r="E94" i="4" s="1"/>
  <c r="O94" i="4" s="1"/>
  <c r="N92" i="4"/>
  <c r="N91" i="4"/>
  <c r="N85" i="4"/>
  <c r="E88" i="4"/>
  <c r="O88" i="4" s="1"/>
  <c r="E90" i="4"/>
  <c r="O90" i="4" s="1"/>
  <c r="E89" i="4"/>
  <c r="O89" i="4" s="1"/>
  <c r="G79" i="4"/>
  <c r="A104" i="4"/>
  <c r="H98" i="4"/>
  <c r="H99" i="4" s="1"/>
  <c r="H100" i="4" s="1"/>
  <c r="H101" i="4" s="1"/>
  <c r="H102" i="4" s="1"/>
  <c r="H103" i="4" s="1"/>
  <c r="G98" i="4"/>
  <c r="G99" i="4" s="1"/>
  <c r="F98" i="4"/>
  <c r="F99" i="4" s="1"/>
  <c r="F100" i="4" s="1"/>
  <c r="F101" i="4" s="1"/>
  <c r="F102" i="4" s="1"/>
  <c r="F103" i="4" s="1"/>
  <c r="J98" i="4"/>
  <c r="J99" i="4" s="1"/>
  <c r="J100" i="4" s="1"/>
  <c r="J101" i="4" s="1"/>
  <c r="J102" i="4" s="1"/>
  <c r="J103" i="4" s="1"/>
  <c r="B98" i="4"/>
  <c r="O98" i="4" s="1"/>
  <c r="G94" i="4"/>
  <c r="E87" i="4"/>
  <c r="O87" i="4" s="1"/>
  <c r="G84" i="4"/>
  <c r="G89" i="4"/>
  <c r="N90" i="4" l="1"/>
  <c r="N87" i="4"/>
  <c r="N88" i="4"/>
  <c r="C98" i="4"/>
  <c r="D98" i="4" s="1"/>
  <c r="E102" i="4" s="1"/>
  <c r="O102" i="4" s="1"/>
  <c r="N98" i="4"/>
  <c r="N94" i="4"/>
  <c r="N89" i="4"/>
  <c r="E97" i="4"/>
  <c r="O97" i="4" s="1"/>
  <c r="E95" i="4"/>
  <c r="O95" i="4" s="1"/>
  <c r="E96" i="4"/>
  <c r="O96" i="4" s="1"/>
  <c r="A110" i="4"/>
  <c r="F104" i="4"/>
  <c r="F105" i="4" s="1"/>
  <c r="F106" i="4" s="1"/>
  <c r="F107" i="4" s="1"/>
  <c r="F108" i="4" s="1"/>
  <c r="F109" i="4" s="1"/>
  <c r="B104" i="4"/>
  <c r="O104" i="4" s="1"/>
  <c r="J104" i="4"/>
  <c r="J105" i="4" s="1"/>
  <c r="J106" i="4" s="1"/>
  <c r="J107" i="4" s="1"/>
  <c r="J108" i="4" s="1"/>
  <c r="J109" i="4" s="1"/>
  <c r="G104" i="4"/>
  <c r="G105" i="4" s="1"/>
  <c r="H104" i="4"/>
  <c r="H105" i="4" s="1"/>
  <c r="H106" i="4" s="1"/>
  <c r="H107" i="4" s="1"/>
  <c r="H108" i="4" s="1"/>
  <c r="H109" i="4" s="1"/>
  <c r="E93" i="4"/>
  <c r="O93" i="4" s="1"/>
  <c r="G90" i="4"/>
  <c r="G85" i="4"/>
  <c r="G95" i="4"/>
  <c r="G100" i="4"/>
  <c r="C104" i="4" l="1"/>
  <c r="N104" i="4"/>
  <c r="N102" i="4"/>
  <c r="N95" i="4"/>
  <c r="N93" i="4"/>
  <c r="N96" i="4"/>
  <c r="N97" i="4"/>
  <c r="E99" i="4"/>
  <c r="O99" i="4" s="1"/>
  <c r="E103" i="4"/>
  <c r="O103" i="4" s="1"/>
  <c r="G91" i="4"/>
  <c r="G106" i="4"/>
  <c r="G110" i="4"/>
  <c r="G111" i="4" s="1"/>
  <c r="H110" i="4"/>
  <c r="H111" i="4" s="1"/>
  <c r="H112" i="4" s="1"/>
  <c r="H113" i="4" s="1"/>
  <c r="H114" i="4" s="1"/>
  <c r="H115" i="4" s="1"/>
  <c r="B110" i="4"/>
  <c r="O110" i="4" s="1"/>
  <c r="A116" i="4"/>
  <c r="J110" i="4"/>
  <c r="J111" i="4" s="1"/>
  <c r="J112" i="4" s="1"/>
  <c r="J113" i="4" s="1"/>
  <c r="J114" i="4" s="1"/>
  <c r="J115" i="4" s="1"/>
  <c r="F110" i="4"/>
  <c r="F111" i="4" s="1"/>
  <c r="F112" i="4" s="1"/>
  <c r="F113" i="4" s="1"/>
  <c r="F114" i="4" s="1"/>
  <c r="F115" i="4" s="1"/>
  <c r="E101" i="4"/>
  <c r="O101" i="4" s="1"/>
  <c r="G101" i="4"/>
  <c r="G96" i="4"/>
  <c r="E100" i="4"/>
  <c r="O100" i="4" s="1"/>
  <c r="D104" i="4"/>
  <c r="E109" i="4" s="1"/>
  <c r="O109" i="4" s="1"/>
  <c r="C110" i="4" l="1"/>
  <c r="D110" i="4" s="1"/>
  <c r="E113" i="4" s="1"/>
  <c r="O113" i="4" s="1"/>
  <c r="N110" i="4"/>
  <c r="N109" i="4"/>
  <c r="N103" i="4"/>
  <c r="N99" i="4"/>
  <c r="N101" i="4"/>
  <c r="N100" i="4"/>
  <c r="E108" i="4"/>
  <c r="O108" i="4" s="1"/>
  <c r="E106" i="4"/>
  <c r="O106" i="4" s="1"/>
  <c r="E107" i="4"/>
  <c r="O107" i="4" s="1"/>
  <c r="G97" i="4"/>
  <c r="G112" i="4"/>
  <c r="E105" i="4"/>
  <c r="O105" i="4" s="1"/>
  <c r="G102" i="4"/>
  <c r="B116" i="4"/>
  <c r="O116" i="4" s="1"/>
  <c r="H116" i="4"/>
  <c r="H117" i="4" s="1"/>
  <c r="H118" i="4" s="1"/>
  <c r="H119" i="4" s="1"/>
  <c r="H120" i="4" s="1"/>
  <c r="H121" i="4" s="1"/>
  <c r="A122" i="4"/>
  <c r="F116" i="4"/>
  <c r="F117" i="4" s="1"/>
  <c r="F118" i="4" s="1"/>
  <c r="F119" i="4" s="1"/>
  <c r="F120" i="4" s="1"/>
  <c r="F121" i="4" s="1"/>
  <c r="G116" i="4"/>
  <c r="G117" i="4" s="1"/>
  <c r="J116" i="4"/>
  <c r="J117" i="4" s="1"/>
  <c r="J118" i="4" s="1"/>
  <c r="J119" i="4" s="1"/>
  <c r="J120" i="4" s="1"/>
  <c r="J121" i="4" s="1"/>
  <c r="G107" i="4"/>
  <c r="C116" i="4" l="1"/>
  <c r="D116" i="4" s="1"/>
  <c r="E120" i="4" s="1"/>
  <c r="O120" i="4" s="1"/>
  <c r="N116" i="4"/>
  <c r="N105" i="4"/>
  <c r="N107" i="4"/>
  <c r="N106" i="4"/>
  <c r="N108" i="4"/>
  <c r="N113" i="4"/>
  <c r="E112" i="4"/>
  <c r="O112" i="4" s="1"/>
  <c r="A128" i="4"/>
  <c r="F122" i="4"/>
  <c r="F123" i="4" s="1"/>
  <c r="F124" i="4" s="1"/>
  <c r="F125" i="4" s="1"/>
  <c r="F126" i="4" s="1"/>
  <c r="F127" i="4" s="1"/>
  <c r="G122" i="4"/>
  <c r="G123" i="4" s="1"/>
  <c r="J122" i="4"/>
  <c r="J123" i="4" s="1"/>
  <c r="J124" i="4" s="1"/>
  <c r="J125" i="4" s="1"/>
  <c r="J126" i="4" s="1"/>
  <c r="J127" i="4" s="1"/>
  <c r="B122" i="4"/>
  <c r="O122" i="4" s="1"/>
  <c r="H122" i="4"/>
  <c r="H123" i="4" s="1"/>
  <c r="H124" i="4" s="1"/>
  <c r="H125" i="4" s="1"/>
  <c r="H126" i="4" s="1"/>
  <c r="H127" i="4" s="1"/>
  <c r="G103" i="4"/>
  <c r="E114" i="4"/>
  <c r="O114" i="4" s="1"/>
  <c r="E115" i="4"/>
  <c r="O115" i="4" s="1"/>
  <c r="G118" i="4"/>
  <c r="G113" i="4"/>
  <c r="E111" i="4"/>
  <c r="O111" i="4" s="1"/>
  <c r="G108" i="4"/>
  <c r="N111" i="4" l="1"/>
  <c r="N112" i="4"/>
  <c r="N115" i="4"/>
  <c r="C122" i="4"/>
  <c r="N122" i="4"/>
  <c r="N114" i="4"/>
  <c r="N120" i="4"/>
  <c r="E118" i="4"/>
  <c r="O118" i="4" s="1"/>
  <c r="E117" i="4"/>
  <c r="O117" i="4" s="1"/>
  <c r="G114" i="4"/>
  <c r="E119" i="4"/>
  <c r="O119" i="4" s="1"/>
  <c r="G124" i="4"/>
  <c r="G109" i="4"/>
  <c r="E121" i="4"/>
  <c r="O121" i="4" s="1"/>
  <c r="D122" i="4"/>
  <c r="E127" i="4" s="1"/>
  <c r="O127" i="4" s="1"/>
  <c r="B128" i="4"/>
  <c r="O128" i="4" s="1"/>
  <c r="H128" i="4"/>
  <c r="H129" i="4" s="1"/>
  <c r="H130" i="4" s="1"/>
  <c r="H131" i="4" s="1"/>
  <c r="H132" i="4" s="1"/>
  <c r="H133" i="4" s="1"/>
  <c r="A134" i="4"/>
  <c r="F128" i="4"/>
  <c r="F129" i="4" s="1"/>
  <c r="F130" i="4" s="1"/>
  <c r="F131" i="4" s="1"/>
  <c r="F132" i="4" s="1"/>
  <c r="F133" i="4" s="1"/>
  <c r="G128" i="4"/>
  <c r="G129" i="4" s="1"/>
  <c r="J128" i="4"/>
  <c r="J129" i="4" s="1"/>
  <c r="J130" i="4" s="1"/>
  <c r="J131" i="4" s="1"/>
  <c r="J132" i="4" s="1"/>
  <c r="J133" i="4" s="1"/>
  <c r="G119" i="4"/>
  <c r="C128" i="4" l="1"/>
  <c r="N128" i="4"/>
  <c r="N121" i="4"/>
  <c r="N127" i="4"/>
  <c r="N117" i="4"/>
  <c r="N118" i="4"/>
  <c r="N119" i="4"/>
  <c r="E123" i="4"/>
  <c r="O123" i="4" s="1"/>
  <c r="E126" i="4"/>
  <c r="O126" i="4" s="1"/>
  <c r="E124" i="4"/>
  <c r="O124" i="4" s="1"/>
  <c r="D128" i="4"/>
  <c r="E130" i="4" s="1"/>
  <c r="O130" i="4" s="1"/>
  <c r="E125" i="4"/>
  <c r="O125" i="4" s="1"/>
  <c r="G120" i="4"/>
  <c r="F134" i="4"/>
  <c r="F135" i="4" s="1"/>
  <c r="F136" i="4" s="1"/>
  <c r="F137" i="4" s="1"/>
  <c r="F138" i="4" s="1"/>
  <c r="F139" i="4" s="1"/>
  <c r="G134" i="4"/>
  <c r="G135" i="4" s="1"/>
  <c r="J134" i="4"/>
  <c r="J135" i="4" s="1"/>
  <c r="J136" i="4" s="1"/>
  <c r="J137" i="4" s="1"/>
  <c r="J138" i="4" s="1"/>
  <c r="J139" i="4" s="1"/>
  <c r="B134" i="4"/>
  <c r="O134" i="4" s="1"/>
  <c r="H134" i="4"/>
  <c r="H135" i="4" s="1"/>
  <c r="H136" i="4" s="1"/>
  <c r="H137" i="4" s="1"/>
  <c r="H138" i="4" s="1"/>
  <c r="H139" i="4" s="1"/>
  <c r="A140" i="4"/>
  <c r="G125" i="4"/>
  <c r="G115" i="4"/>
  <c r="G130" i="4"/>
  <c r="N130" i="4" l="1"/>
  <c r="C134" i="4"/>
  <c r="D134" i="4" s="1"/>
  <c r="E138" i="4" s="1"/>
  <c r="O138" i="4" s="1"/>
  <c r="N134" i="4"/>
  <c r="N126" i="4"/>
  <c r="N125" i="4"/>
  <c r="N123" i="4"/>
  <c r="N124" i="4"/>
  <c r="E129" i="4"/>
  <c r="O129" i="4" s="1"/>
  <c r="G126" i="4"/>
  <c r="G121" i="4"/>
  <c r="E131" i="4"/>
  <c r="O131" i="4" s="1"/>
  <c r="G131" i="4"/>
  <c r="F140" i="4"/>
  <c r="F141" i="4" s="1"/>
  <c r="F142" i="4" s="1"/>
  <c r="F143" i="4" s="1"/>
  <c r="F144" i="4" s="1"/>
  <c r="F145" i="4" s="1"/>
  <c r="G140" i="4"/>
  <c r="G141" i="4" s="1"/>
  <c r="J140" i="4"/>
  <c r="J141" i="4" s="1"/>
  <c r="J142" i="4" s="1"/>
  <c r="J143" i="4" s="1"/>
  <c r="J144" i="4" s="1"/>
  <c r="J145" i="4" s="1"/>
  <c r="B140" i="4"/>
  <c r="O140" i="4" s="1"/>
  <c r="H140" i="4"/>
  <c r="H141" i="4" s="1"/>
  <c r="H142" i="4" s="1"/>
  <c r="H143" i="4" s="1"/>
  <c r="H144" i="4" s="1"/>
  <c r="H145" i="4" s="1"/>
  <c r="A146" i="4"/>
  <c r="G136" i="4"/>
  <c r="E133" i="4"/>
  <c r="O133" i="4" s="1"/>
  <c r="E132" i="4"/>
  <c r="O132" i="4" s="1"/>
  <c r="C140" i="4" l="1"/>
  <c r="D140" i="4" s="1"/>
  <c r="E141" i="4" s="1"/>
  <c r="O141" i="4" s="1"/>
  <c r="N140" i="4"/>
  <c r="N138" i="4"/>
  <c r="N131" i="4"/>
  <c r="N129" i="4"/>
  <c r="N132" i="4"/>
  <c r="N133" i="4"/>
  <c r="E137" i="4"/>
  <c r="O137" i="4" s="1"/>
  <c r="E139" i="4"/>
  <c r="O139" i="4" s="1"/>
  <c r="E136" i="4"/>
  <c r="O136" i="4" s="1"/>
  <c r="G137" i="4"/>
  <c r="F146" i="4"/>
  <c r="F147" i="4" s="1"/>
  <c r="F148" i="4" s="1"/>
  <c r="F149" i="4" s="1"/>
  <c r="F150" i="4" s="1"/>
  <c r="F151" i="4" s="1"/>
  <c r="G146" i="4"/>
  <c r="G147" i="4" s="1"/>
  <c r="J146" i="4"/>
  <c r="J147" i="4" s="1"/>
  <c r="J148" i="4" s="1"/>
  <c r="J149" i="4" s="1"/>
  <c r="J150" i="4" s="1"/>
  <c r="J151" i="4" s="1"/>
  <c r="B146" i="4"/>
  <c r="O146" i="4" s="1"/>
  <c r="H146" i="4"/>
  <c r="H147" i="4" s="1"/>
  <c r="H148" i="4" s="1"/>
  <c r="H149" i="4" s="1"/>
  <c r="H150" i="4" s="1"/>
  <c r="H151" i="4" s="1"/>
  <c r="A152" i="4"/>
  <c r="G142" i="4"/>
  <c r="E135" i="4"/>
  <c r="O135" i="4" s="1"/>
  <c r="G132" i="4"/>
  <c r="G127" i="4"/>
  <c r="N141" i="4" l="1"/>
  <c r="C146" i="4"/>
  <c r="N146" i="4"/>
  <c r="N139" i="4"/>
  <c r="N135" i="4"/>
  <c r="N136" i="4"/>
  <c r="N137" i="4"/>
  <c r="F152" i="4"/>
  <c r="F153" i="4" s="1"/>
  <c r="F154" i="4" s="1"/>
  <c r="F155" i="4" s="1"/>
  <c r="F156" i="4" s="1"/>
  <c r="F157" i="4" s="1"/>
  <c r="A158" i="4"/>
  <c r="G152" i="4"/>
  <c r="G153" i="4" s="1"/>
  <c r="B152" i="4"/>
  <c r="O152" i="4" s="1"/>
  <c r="J152" i="4"/>
  <c r="J153" i="4" s="1"/>
  <c r="J154" i="4" s="1"/>
  <c r="J155" i="4" s="1"/>
  <c r="J156" i="4" s="1"/>
  <c r="J157" i="4" s="1"/>
  <c r="H152" i="4"/>
  <c r="H153" i="4" s="1"/>
  <c r="H154" i="4" s="1"/>
  <c r="H155" i="4" s="1"/>
  <c r="H156" i="4" s="1"/>
  <c r="H157" i="4" s="1"/>
  <c r="G148" i="4"/>
  <c r="E145" i="4"/>
  <c r="O145" i="4" s="1"/>
  <c r="E142" i="4"/>
  <c r="O142" i="4" s="1"/>
  <c r="E144" i="4"/>
  <c r="O144" i="4" s="1"/>
  <c r="D146" i="4"/>
  <c r="E151" i="4" s="1"/>
  <c r="O151" i="4" s="1"/>
  <c r="G138" i="4"/>
  <c r="E143" i="4"/>
  <c r="O143" i="4" s="1"/>
  <c r="G133" i="4"/>
  <c r="G143" i="4"/>
  <c r="C152" i="4" l="1"/>
  <c r="D152" i="4" s="1"/>
  <c r="E156" i="4" s="1"/>
  <c r="O156" i="4" s="1"/>
  <c r="N152" i="4"/>
  <c r="N151" i="4"/>
  <c r="N144" i="4"/>
  <c r="N143" i="4"/>
  <c r="N142" i="4"/>
  <c r="N145" i="4"/>
  <c r="E150" i="4"/>
  <c r="O150" i="4" s="1"/>
  <c r="G149" i="4"/>
  <c r="G144" i="4"/>
  <c r="E149" i="4"/>
  <c r="O149" i="4" s="1"/>
  <c r="G154" i="4"/>
  <c r="E147" i="4"/>
  <c r="O147" i="4" s="1"/>
  <c r="H158" i="4"/>
  <c r="H159" i="4" s="1"/>
  <c r="H160" i="4" s="1"/>
  <c r="H161" i="4" s="1"/>
  <c r="H162" i="4" s="1"/>
  <c r="H163" i="4" s="1"/>
  <c r="F158" i="4"/>
  <c r="F159" i="4" s="1"/>
  <c r="F160" i="4" s="1"/>
  <c r="F161" i="4" s="1"/>
  <c r="F162" i="4" s="1"/>
  <c r="F163" i="4" s="1"/>
  <c r="G158" i="4"/>
  <c r="G159" i="4" s="1"/>
  <c r="B158" i="4"/>
  <c r="O158" i="4" s="1"/>
  <c r="J158" i="4"/>
  <c r="J159" i="4" s="1"/>
  <c r="J160" i="4" s="1"/>
  <c r="J161" i="4" s="1"/>
  <c r="J162" i="4" s="1"/>
  <c r="J163" i="4" s="1"/>
  <c r="A164" i="4"/>
  <c r="G139" i="4"/>
  <c r="E148" i="4"/>
  <c r="O148" i="4" s="1"/>
  <c r="C158" i="4" l="1"/>
  <c r="N158" i="4"/>
  <c r="N156" i="4"/>
  <c r="N148" i="4"/>
  <c r="N147" i="4"/>
  <c r="N150" i="4"/>
  <c r="N149" i="4"/>
  <c r="G160" i="4"/>
  <c r="E153" i="4"/>
  <c r="O153" i="4" s="1"/>
  <c r="H164" i="4"/>
  <c r="H165" i="4" s="1"/>
  <c r="H166" i="4" s="1"/>
  <c r="H167" i="4" s="1"/>
  <c r="H168" i="4" s="1"/>
  <c r="H169" i="4" s="1"/>
  <c r="F164" i="4"/>
  <c r="F165" i="4" s="1"/>
  <c r="F166" i="4" s="1"/>
  <c r="F167" i="4" s="1"/>
  <c r="F168" i="4" s="1"/>
  <c r="F169" i="4" s="1"/>
  <c r="G164" i="4"/>
  <c r="G165" i="4" s="1"/>
  <c r="B164" i="4"/>
  <c r="O164" i="4" s="1"/>
  <c r="J164" i="4"/>
  <c r="J165" i="4" s="1"/>
  <c r="J166" i="4" s="1"/>
  <c r="J167" i="4" s="1"/>
  <c r="J168" i="4" s="1"/>
  <c r="J169" i="4" s="1"/>
  <c r="A170" i="4"/>
  <c r="G155" i="4"/>
  <c r="G150" i="4"/>
  <c r="E157" i="4"/>
  <c r="O157" i="4" s="1"/>
  <c r="E154" i="4"/>
  <c r="O154" i="4" s="1"/>
  <c r="D158" i="4"/>
  <c r="E163" i="4" s="1"/>
  <c r="O163" i="4" s="1"/>
  <c r="G145" i="4"/>
  <c r="E155" i="4"/>
  <c r="O155" i="4" s="1"/>
  <c r="N155" i="4" l="1"/>
  <c r="N157" i="4"/>
  <c r="N153" i="4"/>
  <c r="N163" i="4"/>
  <c r="C164" i="4"/>
  <c r="D164" i="4" s="1"/>
  <c r="E167" i="4" s="1"/>
  <c r="O167" i="4" s="1"/>
  <c r="N164" i="4"/>
  <c r="N154" i="4"/>
  <c r="E159" i="4"/>
  <c r="O159" i="4" s="1"/>
  <c r="G166" i="4"/>
  <c r="E160" i="4"/>
  <c r="O160" i="4" s="1"/>
  <c r="G156" i="4"/>
  <c r="E161" i="4"/>
  <c r="O161" i="4" s="1"/>
  <c r="E162" i="4"/>
  <c r="O162" i="4" s="1"/>
  <c r="G151" i="4"/>
  <c r="H170" i="4"/>
  <c r="H171" i="4" s="1"/>
  <c r="H172" i="4" s="1"/>
  <c r="H173" i="4" s="1"/>
  <c r="H174" i="4" s="1"/>
  <c r="H175" i="4" s="1"/>
  <c r="J170" i="4"/>
  <c r="J171" i="4" s="1"/>
  <c r="J172" i="4" s="1"/>
  <c r="J173" i="4" s="1"/>
  <c r="J174" i="4" s="1"/>
  <c r="J175" i="4" s="1"/>
  <c r="A176" i="4"/>
  <c r="G170" i="4"/>
  <c r="G171" i="4" s="1"/>
  <c r="B170" i="4"/>
  <c r="O170" i="4" s="1"/>
  <c r="F170" i="4"/>
  <c r="F171" i="4" s="1"/>
  <c r="F172" i="4" s="1"/>
  <c r="F173" i="4" s="1"/>
  <c r="F174" i="4" s="1"/>
  <c r="F175" i="4" s="1"/>
  <c r="G161" i="4"/>
  <c r="N167" i="4" l="1"/>
  <c r="N162" i="4"/>
  <c r="N161" i="4"/>
  <c r="N159" i="4"/>
  <c r="C170" i="4"/>
  <c r="N170" i="4"/>
  <c r="N160" i="4"/>
  <c r="E169" i="4"/>
  <c r="O169" i="4" s="1"/>
  <c r="E166" i="4"/>
  <c r="O166" i="4" s="1"/>
  <c r="J176" i="4"/>
  <c r="J177" i="4" s="1"/>
  <c r="J178" i="4" s="1"/>
  <c r="J179" i="4" s="1"/>
  <c r="J180" i="4" s="1"/>
  <c r="J181" i="4" s="1"/>
  <c r="A182" i="4"/>
  <c r="G176" i="4"/>
  <c r="G177" i="4" s="1"/>
  <c r="H176" i="4"/>
  <c r="H177" i="4" s="1"/>
  <c r="H178" i="4" s="1"/>
  <c r="H179" i="4" s="1"/>
  <c r="H180" i="4" s="1"/>
  <c r="H181" i="4" s="1"/>
  <c r="F176" i="4"/>
  <c r="F177" i="4" s="1"/>
  <c r="F178" i="4" s="1"/>
  <c r="F179" i="4" s="1"/>
  <c r="F180" i="4" s="1"/>
  <c r="F181" i="4" s="1"/>
  <c r="B176" i="4"/>
  <c r="O176" i="4" s="1"/>
  <c r="D170" i="4"/>
  <c r="E175" i="4" s="1"/>
  <c r="O175" i="4" s="1"/>
  <c r="G167" i="4"/>
  <c r="E165" i="4"/>
  <c r="O165" i="4" s="1"/>
  <c r="G162" i="4"/>
  <c r="G172" i="4"/>
  <c r="G157" i="4"/>
  <c r="E168" i="4"/>
  <c r="O168" i="4" s="1"/>
  <c r="C176" i="4" l="1"/>
  <c r="N176" i="4"/>
  <c r="N175" i="4"/>
  <c r="N168" i="4"/>
  <c r="N165" i="4"/>
  <c r="N166" i="4"/>
  <c r="N169" i="4"/>
  <c r="E173" i="4"/>
  <c r="O173" i="4" s="1"/>
  <c r="E174" i="4"/>
  <c r="O174" i="4" s="1"/>
  <c r="G178" i="4"/>
  <c r="E172" i="4"/>
  <c r="O172" i="4" s="1"/>
  <c r="D176" i="4"/>
  <c r="E179" i="4" s="1"/>
  <c r="O179" i="4" s="1"/>
  <c r="F182" i="4"/>
  <c r="F183" i="4" s="1"/>
  <c r="F184" i="4" s="1"/>
  <c r="F185" i="4" s="1"/>
  <c r="F186" i="4" s="1"/>
  <c r="F187" i="4" s="1"/>
  <c r="G182" i="4"/>
  <c r="G183" i="4" s="1"/>
  <c r="B182" i="4"/>
  <c r="O182" i="4" s="1"/>
  <c r="J182" i="4"/>
  <c r="J183" i="4" s="1"/>
  <c r="J184" i="4" s="1"/>
  <c r="J185" i="4" s="1"/>
  <c r="J186" i="4" s="1"/>
  <c r="J187" i="4" s="1"/>
  <c r="A188" i="4"/>
  <c r="H182" i="4"/>
  <c r="H183" i="4" s="1"/>
  <c r="H184" i="4" s="1"/>
  <c r="H185" i="4" s="1"/>
  <c r="H186" i="4" s="1"/>
  <c r="H187" i="4" s="1"/>
  <c r="G163" i="4"/>
  <c r="G173" i="4"/>
  <c r="G168" i="4"/>
  <c r="E171" i="4"/>
  <c r="O171" i="4" s="1"/>
  <c r="C182" i="4" l="1"/>
  <c r="N182" i="4"/>
  <c r="N179" i="4"/>
  <c r="N173" i="4"/>
  <c r="N171" i="4"/>
  <c r="N174" i="4"/>
  <c r="N172" i="4"/>
  <c r="E177" i="4"/>
  <c r="O177" i="4" s="1"/>
  <c r="G184" i="4"/>
  <c r="E181" i="4"/>
  <c r="O181" i="4" s="1"/>
  <c r="G169" i="4"/>
  <c r="G174" i="4"/>
  <c r="G188" i="4"/>
  <c r="G189" i="4" s="1"/>
  <c r="J188" i="4"/>
  <c r="J189" i="4" s="1"/>
  <c r="J190" i="4" s="1"/>
  <c r="J191" i="4" s="1"/>
  <c r="J192" i="4" s="1"/>
  <c r="J193" i="4" s="1"/>
  <c r="A194" i="4"/>
  <c r="F188" i="4"/>
  <c r="F189" i="4" s="1"/>
  <c r="F190" i="4" s="1"/>
  <c r="F191" i="4" s="1"/>
  <c r="F192" i="4" s="1"/>
  <c r="F193" i="4" s="1"/>
  <c r="B188" i="4"/>
  <c r="O188" i="4" s="1"/>
  <c r="H188" i="4"/>
  <c r="H189" i="4" s="1"/>
  <c r="H190" i="4" s="1"/>
  <c r="H191" i="4" s="1"/>
  <c r="H192" i="4" s="1"/>
  <c r="H193" i="4" s="1"/>
  <c r="E178" i="4"/>
  <c r="O178" i="4" s="1"/>
  <c r="G179" i="4"/>
  <c r="D182" i="4"/>
  <c r="E185" i="4" s="1"/>
  <c r="O185" i="4" s="1"/>
  <c r="E180" i="4"/>
  <c r="O180" i="4" s="1"/>
  <c r="N181" i="4" l="1"/>
  <c r="N185" i="4"/>
  <c r="C188" i="4"/>
  <c r="N188" i="4"/>
  <c r="N177" i="4"/>
  <c r="N180" i="4"/>
  <c r="N178" i="4"/>
  <c r="E183" i="4"/>
  <c r="O183" i="4" s="1"/>
  <c r="E187" i="4"/>
  <c r="O187" i="4" s="1"/>
  <c r="G185" i="4"/>
  <c r="G175" i="4"/>
  <c r="A200" i="4"/>
  <c r="J194" i="4"/>
  <c r="J195" i="4" s="1"/>
  <c r="J196" i="4" s="1"/>
  <c r="J197" i="4" s="1"/>
  <c r="J198" i="4" s="1"/>
  <c r="J199" i="4" s="1"/>
  <c r="F194" i="4"/>
  <c r="F195" i="4" s="1"/>
  <c r="F196" i="4" s="1"/>
  <c r="F197" i="4" s="1"/>
  <c r="F198" i="4" s="1"/>
  <c r="F199" i="4" s="1"/>
  <c r="H194" i="4"/>
  <c r="H195" i="4" s="1"/>
  <c r="H196" i="4" s="1"/>
  <c r="H197" i="4" s="1"/>
  <c r="H198" i="4" s="1"/>
  <c r="H199" i="4" s="1"/>
  <c r="B194" i="4"/>
  <c r="O194" i="4" s="1"/>
  <c r="G194" i="4"/>
  <c r="G195" i="4" s="1"/>
  <c r="E186" i="4"/>
  <c r="O186" i="4" s="1"/>
  <c r="E184" i="4"/>
  <c r="O184" i="4" s="1"/>
  <c r="G180" i="4"/>
  <c r="D188" i="4"/>
  <c r="E192" i="4" s="1"/>
  <c r="O192" i="4" s="1"/>
  <c r="G190" i="4"/>
  <c r="N192" i="4" l="1"/>
  <c r="N186" i="4"/>
  <c r="N187" i="4"/>
  <c r="C194" i="4"/>
  <c r="D194" i="4" s="1"/>
  <c r="E198" i="4" s="1"/>
  <c r="O198" i="4" s="1"/>
  <c r="N194" i="4"/>
  <c r="N183" i="4"/>
  <c r="N184" i="4"/>
  <c r="E190" i="4"/>
  <c r="O190" i="4" s="1"/>
  <c r="E191" i="4"/>
  <c r="O191" i="4" s="1"/>
  <c r="G181" i="4"/>
  <c r="G196" i="4"/>
  <c r="G186" i="4"/>
  <c r="E189" i="4"/>
  <c r="O189" i="4" s="1"/>
  <c r="G191" i="4"/>
  <c r="E193" i="4"/>
  <c r="O193" i="4" s="1"/>
  <c r="A206" i="4"/>
  <c r="G200" i="4"/>
  <c r="G201" i="4" s="1"/>
  <c r="J200" i="4"/>
  <c r="J201" i="4" s="1"/>
  <c r="J202" i="4" s="1"/>
  <c r="J203" i="4" s="1"/>
  <c r="J204" i="4" s="1"/>
  <c r="J205" i="4" s="1"/>
  <c r="F200" i="4"/>
  <c r="F201" i="4" s="1"/>
  <c r="F202" i="4" s="1"/>
  <c r="F203" i="4" s="1"/>
  <c r="F204" i="4" s="1"/>
  <c r="F205" i="4" s="1"/>
  <c r="H200" i="4"/>
  <c r="H201" i="4" s="1"/>
  <c r="H202" i="4" s="1"/>
  <c r="H203" i="4" s="1"/>
  <c r="H204" i="4" s="1"/>
  <c r="H205" i="4" s="1"/>
  <c r="B200" i="4"/>
  <c r="O200" i="4" s="1"/>
  <c r="C200" i="4" l="1"/>
  <c r="D200" i="4" s="1"/>
  <c r="E203" i="4" s="1"/>
  <c r="O203" i="4" s="1"/>
  <c r="N200" i="4"/>
  <c r="N189" i="4"/>
  <c r="N191" i="4"/>
  <c r="N190" i="4"/>
  <c r="N198" i="4"/>
  <c r="N193" i="4"/>
  <c r="E199" i="4"/>
  <c r="O199" i="4" s="1"/>
  <c r="G202" i="4"/>
  <c r="E197" i="4"/>
  <c r="O197" i="4" s="1"/>
  <c r="F206" i="4"/>
  <c r="F207" i="4" s="1"/>
  <c r="F208" i="4" s="1"/>
  <c r="F209" i="4" s="1"/>
  <c r="F210" i="4" s="1"/>
  <c r="F211" i="4" s="1"/>
  <c r="J206" i="4"/>
  <c r="J207" i="4" s="1"/>
  <c r="J208" i="4" s="1"/>
  <c r="J209" i="4" s="1"/>
  <c r="J210" i="4" s="1"/>
  <c r="J211" i="4" s="1"/>
  <c r="H206" i="4"/>
  <c r="H207" i="4" s="1"/>
  <c r="H208" i="4" s="1"/>
  <c r="H209" i="4" s="1"/>
  <c r="H210" i="4" s="1"/>
  <c r="H211" i="4" s="1"/>
  <c r="A212" i="4"/>
  <c r="G206" i="4"/>
  <c r="G207" i="4" s="1"/>
  <c r="B206" i="4"/>
  <c r="O206" i="4" s="1"/>
  <c r="E195" i="4"/>
  <c r="O195" i="4" s="1"/>
  <c r="G187" i="4"/>
  <c r="G192" i="4"/>
  <c r="E196" i="4"/>
  <c r="O196" i="4" s="1"/>
  <c r="G197" i="4"/>
  <c r="N203" i="4" l="1"/>
  <c r="C206" i="4"/>
  <c r="N206" i="4"/>
  <c r="N196" i="4"/>
  <c r="N199" i="4"/>
  <c r="N197" i="4"/>
  <c r="N195" i="4"/>
  <c r="G203" i="4"/>
  <c r="E201" i="4"/>
  <c r="O201" i="4" s="1"/>
  <c r="D206" i="4"/>
  <c r="E208" i="4" s="1"/>
  <c r="O208" i="4" s="1"/>
  <c r="E204" i="4"/>
  <c r="O204" i="4" s="1"/>
  <c r="G193" i="4"/>
  <c r="G198" i="4"/>
  <c r="G208" i="4"/>
  <c r="E205" i="4"/>
  <c r="O205" i="4" s="1"/>
  <c r="F212" i="4"/>
  <c r="F213" i="4" s="1"/>
  <c r="F214" i="4" s="1"/>
  <c r="F215" i="4" s="1"/>
  <c r="F216" i="4" s="1"/>
  <c r="F217" i="4" s="1"/>
  <c r="H212" i="4"/>
  <c r="H213" i="4" s="1"/>
  <c r="H214" i="4" s="1"/>
  <c r="H215" i="4" s="1"/>
  <c r="H216" i="4" s="1"/>
  <c r="H217" i="4" s="1"/>
  <c r="J212" i="4"/>
  <c r="J213" i="4" s="1"/>
  <c r="J214" i="4" s="1"/>
  <c r="J215" i="4" s="1"/>
  <c r="J216" i="4" s="1"/>
  <c r="J217" i="4" s="1"/>
  <c r="G212" i="4"/>
  <c r="G213" i="4" s="1"/>
  <c r="A218" i="4"/>
  <c r="B212" i="4"/>
  <c r="O212" i="4" s="1"/>
  <c r="E202" i="4"/>
  <c r="O202" i="4" s="1"/>
  <c r="C212" i="4" l="1"/>
  <c r="N212" i="4"/>
  <c r="N208" i="4"/>
  <c r="N201" i="4"/>
  <c r="N202" i="4"/>
  <c r="N205" i="4"/>
  <c r="N204" i="4"/>
  <c r="G209" i="4"/>
  <c r="D212" i="4"/>
  <c r="E215" i="4" s="1"/>
  <c r="O215" i="4" s="1"/>
  <c r="G199" i="4"/>
  <c r="E207" i="4"/>
  <c r="O207" i="4" s="1"/>
  <c r="G204" i="4"/>
  <c r="E211" i="4"/>
  <c r="O211" i="4" s="1"/>
  <c r="E210" i="4"/>
  <c r="O210" i="4" s="1"/>
  <c r="J218" i="4"/>
  <c r="J219" i="4" s="1"/>
  <c r="J220" i="4" s="1"/>
  <c r="J221" i="4" s="1"/>
  <c r="J222" i="4" s="1"/>
  <c r="J223" i="4" s="1"/>
  <c r="B218" i="4"/>
  <c r="O218" i="4" s="1"/>
  <c r="A224" i="4"/>
  <c r="H218" i="4"/>
  <c r="H219" i="4" s="1"/>
  <c r="H220" i="4" s="1"/>
  <c r="H221" i="4" s="1"/>
  <c r="H222" i="4" s="1"/>
  <c r="H223" i="4" s="1"/>
  <c r="F218" i="4"/>
  <c r="F219" i="4" s="1"/>
  <c r="F220" i="4" s="1"/>
  <c r="F221" i="4" s="1"/>
  <c r="F222" i="4" s="1"/>
  <c r="F223" i="4" s="1"/>
  <c r="G218" i="4"/>
  <c r="G219" i="4" s="1"/>
  <c r="G214" i="4"/>
  <c r="E209" i="4"/>
  <c r="O209" i="4" s="1"/>
  <c r="N210" i="4" l="1"/>
  <c r="N209" i="4"/>
  <c r="N211" i="4"/>
  <c r="C218" i="4"/>
  <c r="D218" i="4" s="1"/>
  <c r="E220" i="4" s="1"/>
  <c r="O220" i="4" s="1"/>
  <c r="N218" i="4"/>
  <c r="N215" i="4"/>
  <c r="N207" i="4"/>
  <c r="E217" i="4"/>
  <c r="O217" i="4" s="1"/>
  <c r="E213" i="4"/>
  <c r="O213" i="4" s="1"/>
  <c r="E214" i="4"/>
  <c r="O214" i="4" s="1"/>
  <c r="E216" i="4"/>
  <c r="O216" i="4" s="1"/>
  <c r="G205" i="4"/>
  <c r="G215" i="4"/>
  <c r="G220" i="4"/>
  <c r="G224" i="4"/>
  <c r="G225" i="4" s="1"/>
  <c r="A230" i="4"/>
  <c r="B224" i="4"/>
  <c r="O224" i="4" s="1"/>
  <c r="F224" i="4"/>
  <c r="F225" i="4" s="1"/>
  <c r="F226" i="4" s="1"/>
  <c r="F227" i="4" s="1"/>
  <c r="F228" i="4" s="1"/>
  <c r="F229" i="4" s="1"/>
  <c r="H224" i="4"/>
  <c r="H225" i="4" s="1"/>
  <c r="H226" i="4" s="1"/>
  <c r="H227" i="4" s="1"/>
  <c r="H228" i="4" s="1"/>
  <c r="H229" i="4" s="1"/>
  <c r="J224" i="4"/>
  <c r="J225" i="4" s="1"/>
  <c r="J226" i="4" s="1"/>
  <c r="J227" i="4" s="1"/>
  <c r="J228" i="4" s="1"/>
  <c r="J229" i="4" s="1"/>
  <c r="G210" i="4"/>
  <c r="C224" i="4" l="1"/>
  <c r="D224" i="4" s="1"/>
  <c r="E226" i="4" s="1"/>
  <c r="O226" i="4" s="1"/>
  <c r="N224" i="4"/>
  <c r="N214" i="4"/>
  <c r="N213" i="4"/>
  <c r="N220" i="4"/>
  <c r="N217" i="4"/>
  <c r="N216" i="4"/>
  <c r="G226" i="4"/>
  <c r="E223" i="4"/>
  <c r="O223" i="4" s="1"/>
  <c r="G211" i="4"/>
  <c r="G221" i="4"/>
  <c r="E219" i="4"/>
  <c r="O219" i="4" s="1"/>
  <c r="E222" i="4"/>
  <c r="O222" i="4" s="1"/>
  <c r="F230" i="4"/>
  <c r="F231" i="4" s="1"/>
  <c r="F232" i="4" s="1"/>
  <c r="F233" i="4" s="1"/>
  <c r="F234" i="4" s="1"/>
  <c r="F235" i="4" s="1"/>
  <c r="B230" i="4"/>
  <c r="O230" i="4" s="1"/>
  <c r="J230" i="4"/>
  <c r="J231" i="4" s="1"/>
  <c r="J232" i="4" s="1"/>
  <c r="J233" i="4" s="1"/>
  <c r="J234" i="4" s="1"/>
  <c r="J235" i="4" s="1"/>
  <c r="H230" i="4"/>
  <c r="H231" i="4" s="1"/>
  <c r="H232" i="4" s="1"/>
  <c r="H233" i="4" s="1"/>
  <c r="H234" i="4" s="1"/>
  <c r="H235" i="4" s="1"/>
  <c r="A236" i="4"/>
  <c r="G230" i="4"/>
  <c r="G231" i="4" s="1"/>
  <c r="G216" i="4"/>
  <c r="E221" i="4"/>
  <c r="O221" i="4" s="1"/>
  <c r="C230" i="4" l="1"/>
  <c r="N230" i="4"/>
  <c r="N226" i="4"/>
  <c r="N219" i="4"/>
  <c r="N221" i="4"/>
  <c r="N222" i="4"/>
  <c r="N223" i="4"/>
  <c r="G217" i="4"/>
  <c r="F236" i="4"/>
  <c r="F237" i="4" s="1"/>
  <c r="F238" i="4" s="1"/>
  <c r="F239" i="4" s="1"/>
  <c r="F240" i="4" s="1"/>
  <c r="F241" i="4" s="1"/>
  <c r="B236" i="4"/>
  <c r="O236" i="4" s="1"/>
  <c r="J236" i="4"/>
  <c r="J237" i="4" s="1"/>
  <c r="J238" i="4" s="1"/>
  <c r="J239" i="4" s="1"/>
  <c r="J240" i="4" s="1"/>
  <c r="J241" i="4" s="1"/>
  <c r="H236" i="4"/>
  <c r="H237" i="4" s="1"/>
  <c r="H238" i="4" s="1"/>
  <c r="H239" i="4" s="1"/>
  <c r="H240" i="4" s="1"/>
  <c r="H241" i="4" s="1"/>
  <c r="A242" i="4"/>
  <c r="G236" i="4"/>
  <c r="G237" i="4" s="1"/>
  <c r="E229" i="4"/>
  <c r="O229" i="4" s="1"/>
  <c r="E227" i="4"/>
  <c r="O227" i="4" s="1"/>
  <c r="E225" i="4"/>
  <c r="O225" i="4" s="1"/>
  <c r="G227" i="4"/>
  <c r="E228" i="4"/>
  <c r="O228" i="4" s="1"/>
  <c r="G232" i="4"/>
  <c r="D230" i="4"/>
  <c r="E235" i="4" s="1"/>
  <c r="O235" i="4" s="1"/>
  <c r="G222" i="4"/>
  <c r="N228" i="4" l="1"/>
  <c r="C236" i="4"/>
  <c r="D236" i="4" s="1"/>
  <c r="E238" i="4" s="1"/>
  <c r="O238" i="4" s="1"/>
  <c r="N236" i="4"/>
  <c r="N225" i="4"/>
  <c r="N227" i="4"/>
  <c r="N235" i="4"/>
  <c r="N229" i="4"/>
  <c r="G228" i="4"/>
  <c r="G223" i="4"/>
  <c r="E231" i="4"/>
  <c r="O231" i="4" s="1"/>
  <c r="G233" i="4"/>
  <c r="G238" i="4"/>
  <c r="E232" i="4"/>
  <c r="O232" i="4" s="1"/>
  <c r="H242" i="4"/>
  <c r="H243" i="4" s="1"/>
  <c r="H244" i="4" s="1"/>
  <c r="H245" i="4" s="1"/>
  <c r="H246" i="4" s="1"/>
  <c r="H247" i="4" s="1"/>
  <c r="A248" i="4"/>
  <c r="G242" i="4"/>
  <c r="G243" i="4" s="1"/>
  <c r="F242" i="4"/>
  <c r="F243" i="4" s="1"/>
  <c r="F244" i="4" s="1"/>
  <c r="F245" i="4" s="1"/>
  <c r="F246" i="4" s="1"/>
  <c r="F247" i="4" s="1"/>
  <c r="B242" i="4"/>
  <c r="O242" i="4" s="1"/>
  <c r="J242" i="4"/>
  <c r="J243" i="4" s="1"/>
  <c r="J244" i="4" s="1"/>
  <c r="J245" i="4" s="1"/>
  <c r="J246" i="4" s="1"/>
  <c r="J247" i="4" s="1"/>
  <c r="E234" i="4"/>
  <c r="O234" i="4" s="1"/>
  <c r="E233" i="4"/>
  <c r="O233" i="4" s="1"/>
  <c r="N238" i="4" l="1"/>
  <c r="N233" i="4"/>
  <c r="N231" i="4"/>
  <c r="N232" i="4"/>
  <c r="C242" i="4"/>
  <c r="N242" i="4"/>
  <c r="N234" i="4"/>
  <c r="E239" i="4"/>
  <c r="O239" i="4" s="1"/>
  <c r="G239" i="4"/>
  <c r="G244" i="4"/>
  <c r="E241" i="4"/>
  <c r="O241" i="4" s="1"/>
  <c r="E237" i="4"/>
  <c r="O237" i="4" s="1"/>
  <c r="G234" i="4"/>
  <c r="H248" i="4"/>
  <c r="H249" i="4" s="1"/>
  <c r="H250" i="4" s="1"/>
  <c r="H251" i="4" s="1"/>
  <c r="H252" i="4" s="1"/>
  <c r="H253" i="4" s="1"/>
  <c r="A254" i="4"/>
  <c r="G248" i="4"/>
  <c r="G249" i="4" s="1"/>
  <c r="J248" i="4"/>
  <c r="J249" i="4" s="1"/>
  <c r="J250" i="4" s="1"/>
  <c r="J251" i="4" s="1"/>
  <c r="J252" i="4" s="1"/>
  <c r="J253" i="4" s="1"/>
  <c r="F248" i="4"/>
  <c r="F249" i="4" s="1"/>
  <c r="F250" i="4" s="1"/>
  <c r="F251" i="4" s="1"/>
  <c r="F252" i="4" s="1"/>
  <c r="F253" i="4" s="1"/>
  <c r="B248" i="4"/>
  <c r="O248" i="4" s="1"/>
  <c r="E240" i="4"/>
  <c r="O240" i="4" s="1"/>
  <c r="D242" i="4"/>
  <c r="E245" i="4" s="1"/>
  <c r="O245" i="4" s="1"/>
  <c r="G229" i="4"/>
  <c r="C248" i="4" l="1"/>
  <c r="N248" i="4"/>
  <c r="N245" i="4"/>
  <c r="N240" i="4"/>
  <c r="N237" i="4"/>
  <c r="N239" i="4"/>
  <c r="N241" i="4"/>
  <c r="E244" i="4"/>
  <c r="O244" i="4" s="1"/>
  <c r="E246" i="4"/>
  <c r="O246" i="4" s="1"/>
  <c r="G245" i="4"/>
  <c r="G250" i="4"/>
  <c r="E243" i="4"/>
  <c r="O243" i="4" s="1"/>
  <c r="D248" i="4"/>
  <c r="E249" i="4" s="1"/>
  <c r="O249" i="4" s="1"/>
  <c r="B254" i="4"/>
  <c r="O254" i="4" s="1"/>
  <c r="J254" i="4"/>
  <c r="J255" i="4" s="1"/>
  <c r="J256" i="4" s="1"/>
  <c r="J257" i="4" s="1"/>
  <c r="J258" i="4" s="1"/>
  <c r="J259" i="4" s="1"/>
  <c r="A260" i="4"/>
  <c r="F254" i="4"/>
  <c r="F255" i="4" s="1"/>
  <c r="F256" i="4" s="1"/>
  <c r="F257" i="4" s="1"/>
  <c r="F258" i="4" s="1"/>
  <c r="F259" i="4" s="1"/>
  <c r="H254" i="4"/>
  <c r="H255" i="4" s="1"/>
  <c r="H256" i="4" s="1"/>
  <c r="H257" i="4" s="1"/>
  <c r="H258" i="4" s="1"/>
  <c r="H259" i="4" s="1"/>
  <c r="G254" i="4"/>
  <c r="G255" i="4" s="1"/>
  <c r="E247" i="4"/>
  <c r="O247" i="4" s="1"/>
  <c r="G240" i="4"/>
  <c r="G235" i="4"/>
  <c r="C254" i="4" l="1"/>
  <c r="D254" i="4" s="1"/>
  <c r="E255" i="4" s="1"/>
  <c r="O255" i="4" s="1"/>
  <c r="N254" i="4"/>
  <c r="N249" i="4"/>
  <c r="N247" i="4"/>
  <c r="N246" i="4"/>
  <c r="N244" i="4"/>
  <c r="N243" i="4"/>
  <c r="B260" i="4"/>
  <c r="O260" i="4" s="1"/>
  <c r="J260" i="4"/>
  <c r="J261" i="4" s="1"/>
  <c r="J262" i="4" s="1"/>
  <c r="J263" i="4" s="1"/>
  <c r="J264" i="4" s="1"/>
  <c r="J265" i="4" s="1"/>
  <c r="A266" i="4"/>
  <c r="H260" i="4"/>
  <c r="H261" i="4" s="1"/>
  <c r="H262" i="4" s="1"/>
  <c r="H263" i="4" s="1"/>
  <c r="H264" i="4" s="1"/>
  <c r="H265" i="4" s="1"/>
  <c r="F260" i="4"/>
  <c r="F261" i="4" s="1"/>
  <c r="F262" i="4" s="1"/>
  <c r="F263" i="4" s="1"/>
  <c r="F264" i="4" s="1"/>
  <c r="F265" i="4" s="1"/>
  <c r="G260" i="4"/>
  <c r="G261" i="4" s="1"/>
  <c r="E253" i="4"/>
  <c r="O253" i="4" s="1"/>
  <c r="G251" i="4"/>
  <c r="E250" i="4"/>
  <c r="O250" i="4" s="1"/>
  <c r="G241" i="4"/>
  <c r="E251" i="4"/>
  <c r="O251" i="4" s="1"/>
  <c r="E252" i="4"/>
  <c r="O252" i="4" s="1"/>
  <c r="G256" i="4"/>
  <c r="G246" i="4"/>
  <c r="N255" i="4" l="1"/>
  <c r="N250" i="4"/>
  <c r="N252" i="4"/>
  <c r="C260" i="4"/>
  <c r="N260" i="4"/>
  <c r="N251" i="4"/>
  <c r="N253" i="4"/>
  <c r="G247" i="4"/>
  <c r="E259" i="4"/>
  <c r="O259" i="4" s="1"/>
  <c r="E256" i="4"/>
  <c r="O256" i="4" s="1"/>
  <c r="H266" i="4"/>
  <c r="H267" i="4" s="1"/>
  <c r="H268" i="4" s="1"/>
  <c r="H269" i="4" s="1"/>
  <c r="H270" i="4" s="1"/>
  <c r="H271" i="4" s="1"/>
  <c r="G266" i="4"/>
  <c r="G267" i="4" s="1"/>
  <c r="B266" i="4"/>
  <c r="O266" i="4" s="1"/>
  <c r="J266" i="4"/>
  <c r="J267" i="4" s="1"/>
  <c r="J268" i="4" s="1"/>
  <c r="J269" i="4" s="1"/>
  <c r="J270" i="4" s="1"/>
  <c r="J271" i="4" s="1"/>
  <c r="A272" i="4"/>
  <c r="F266" i="4"/>
  <c r="F267" i="4" s="1"/>
  <c r="F268" i="4" s="1"/>
  <c r="F269" i="4" s="1"/>
  <c r="F270" i="4" s="1"/>
  <c r="F271" i="4" s="1"/>
  <c r="E257" i="4"/>
  <c r="O257" i="4" s="1"/>
  <c r="G257" i="4"/>
  <c r="G252" i="4"/>
  <c r="E258" i="4"/>
  <c r="O258" i="4" s="1"/>
  <c r="G262" i="4"/>
  <c r="D260" i="4"/>
  <c r="E263" i="4" s="1"/>
  <c r="O263" i="4" s="1"/>
  <c r="N263" i="4" l="1"/>
  <c r="N256" i="4"/>
  <c r="C266" i="4"/>
  <c r="D266" i="4" s="1"/>
  <c r="E269" i="4" s="1"/>
  <c r="O269" i="4" s="1"/>
  <c r="N266" i="4"/>
  <c r="N259" i="4"/>
  <c r="N257" i="4"/>
  <c r="N258" i="4"/>
  <c r="G253" i="4"/>
  <c r="E261" i="4"/>
  <c r="O261" i="4" s="1"/>
  <c r="E265" i="4"/>
  <c r="O265" i="4" s="1"/>
  <c r="G268" i="4"/>
  <c r="E262" i="4"/>
  <c r="O262" i="4" s="1"/>
  <c r="E264" i="4"/>
  <c r="O264" i="4" s="1"/>
  <c r="G263" i="4"/>
  <c r="G258" i="4"/>
  <c r="H272" i="4"/>
  <c r="H273" i="4" s="1"/>
  <c r="H274" i="4" s="1"/>
  <c r="H275" i="4" s="1"/>
  <c r="H276" i="4" s="1"/>
  <c r="H277" i="4" s="1"/>
  <c r="F272" i="4"/>
  <c r="F273" i="4" s="1"/>
  <c r="F274" i="4" s="1"/>
  <c r="F275" i="4" s="1"/>
  <c r="F276" i="4" s="1"/>
  <c r="F277" i="4" s="1"/>
  <c r="A278" i="4"/>
  <c r="G272" i="4"/>
  <c r="G273" i="4" s="1"/>
  <c r="B272" i="4"/>
  <c r="O272" i="4" s="1"/>
  <c r="J272" i="4"/>
  <c r="J273" i="4" s="1"/>
  <c r="J274" i="4" s="1"/>
  <c r="J275" i="4" s="1"/>
  <c r="J276" i="4" s="1"/>
  <c r="J277" i="4" s="1"/>
  <c r="C272" i="4" l="1"/>
  <c r="N272" i="4"/>
  <c r="N269" i="4"/>
  <c r="N265" i="4"/>
  <c r="N264" i="4"/>
  <c r="N261" i="4"/>
  <c r="N262" i="4"/>
  <c r="G269" i="4"/>
  <c r="E270" i="4"/>
  <c r="O270" i="4" s="1"/>
  <c r="E271" i="4"/>
  <c r="O271" i="4" s="1"/>
  <c r="G264" i="4"/>
  <c r="G274" i="4"/>
  <c r="G259" i="4"/>
  <c r="E267" i="4"/>
  <c r="O267" i="4" s="1"/>
  <c r="D272" i="4"/>
  <c r="E277" i="4" s="1"/>
  <c r="O277" i="4" s="1"/>
  <c r="E268" i="4"/>
  <c r="O268" i="4" s="1"/>
  <c r="G278" i="4"/>
  <c r="G279" i="4" s="1"/>
  <c r="H278" i="4"/>
  <c r="H279" i="4" s="1"/>
  <c r="H280" i="4" s="1"/>
  <c r="H281" i="4" s="1"/>
  <c r="H282" i="4" s="1"/>
  <c r="H283" i="4" s="1"/>
  <c r="B278" i="4"/>
  <c r="O278" i="4" s="1"/>
  <c r="F278" i="4"/>
  <c r="F279" i="4" s="1"/>
  <c r="F280" i="4" s="1"/>
  <c r="F281" i="4" s="1"/>
  <c r="F282" i="4" s="1"/>
  <c r="F283" i="4" s="1"/>
  <c r="J278" i="4"/>
  <c r="J279" i="4" s="1"/>
  <c r="J280" i="4" s="1"/>
  <c r="J281" i="4" s="1"/>
  <c r="J282" i="4" s="1"/>
  <c r="J283" i="4" s="1"/>
  <c r="A284" i="4"/>
  <c r="C278" i="4" l="1"/>
  <c r="N278" i="4"/>
  <c r="N277" i="4"/>
  <c r="N268" i="4"/>
  <c r="N267" i="4"/>
  <c r="N270" i="4"/>
  <c r="N271" i="4"/>
  <c r="G275" i="4"/>
  <c r="G280" i="4"/>
  <c r="E274" i="4"/>
  <c r="O274" i="4" s="1"/>
  <c r="E275" i="4"/>
  <c r="O275" i="4" s="1"/>
  <c r="G270" i="4"/>
  <c r="G284" i="4"/>
  <c r="G285" i="4" s="1"/>
  <c r="B284" i="4"/>
  <c r="O284" i="4" s="1"/>
  <c r="J284" i="4"/>
  <c r="J285" i="4" s="1"/>
  <c r="J286" i="4" s="1"/>
  <c r="J287" i="4" s="1"/>
  <c r="J288" i="4" s="1"/>
  <c r="J289" i="4" s="1"/>
  <c r="A290" i="4"/>
  <c r="H284" i="4"/>
  <c r="H285" i="4" s="1"/>
  <c r="H286" i="4" s="1"/>
  <c r="H287" i="4" s="1"/>
  <c r="H288" i="4" s="1"/>
  <c r="H289" i="4" s="1"/>
  <c r="F284" i="4"/>
  <c r="F285" i="4" s="1"/>
  <c r="F286" i="4" s="1"/>
  <c r="F287" i="4" s="1"/>
  <c r="F288" i="4" s="1"/>
  <c r="F289" i="4" s="1"/>
  <c r="E273" i="4"/>
  <c r="O273" i="4" s="1"/>
  <c r="D278" i="4"/>
  <c r="E280" i="4" s="1"/>
  <c r="O280" i="4" s="1"/>
  <c r="E276" i="4"/>
  <c r="O276" i="4" s="1"/>
  <c r="G265" i="4"/>
  <c r="C284" i="4" l="1"/>
  <c r="N284" i="4"/>
  <c r="N274" i="4"/>
  <c r="N276" i="4"/>
  <c r="N280" i="4"/>
  <c r="N273" i="4"/>
  <c r="N275" i="4"/>
  <c r="E283" i="4"/>
  <c r="O283" i="4" s="1"/>
  <c r="E282" i="4"/>
  <c r="O282" i="4" s="1"/>
  <c r="A296" i="4"/>
  <c r="J290" i="4"/>
  <c r="J291" i="4" s="1"/>
  <c r="J292" i="4" s="1"/>
  <c r="J293" i="4" s="1"/>
  <c r="J294" i="4" s="1"/>
  <c r="J295" i="4" s="1"/>
  <c r="F290" i="4"/>
  <c r="F291" i="4" s="1"/>
  <c r="F292" i="4" s="1"/>
  <c r="F293" i="4" s="1"/>
  <c r="F294" i="4" s="1"/>
  <c r="F295" i="4" s="1"/>
  <c r="H290" i="4"/>
  <c r="H291" i="4" s="1"/>
  <c r="H292" i="4" s="1"/>
  <c r="H293" i="4" s="1"/>
  <c r="H294" i="4" s="1"/>
  <c r="H295" i="4" s="1"/>
  <c r="B290" i="4"/>
  <c r="O290" i="4" s="1"/>
  <c r="G290" i="4"/>
  <c r="G291" i="4" s="1"/>
  <c r="G271" i="4"/>
  <c r="G281" i="4"/>
  <c r="E279" i="4"/>
  <c r="O279" i="4" s="1"/>
  <c r="E281" i="4"/>
  <c r="O281" i="4" s="1"/>
  <c r="D284" i="4"/>
  <c r="E285" i="4" s="1"/>
  <c r="O285" i="4" s="1"/>
  <c r="G276" i="4"/>
  <c r="G286" i="4"/>
  <c r="C290" i="4" l="1"/>
  <c r="D290" i="4" s="1"/>
  <c r="E295" i="4" s="1"/>
  <c r="O295" i="4" s="1"/>
  <c r="N290" i="4"/>
  <c r="N279" i="4"/>
  <c r="N282" i="4"/>
  <c r="N283" i="4"/>
  <c r="N285" i="4"/>
  <c r="N281" i="4"/>
  <c r="G287" i="4"/>
  <c r="E286" i="4"/>
  <c r="O286" i="4" s="1"/>
  <c r="G277" i="4"/>
  <c r="E289" i="4"/>
  <c r="O289" i="4" s="1"/>
  <c r="E288" i="4"/>
  <c r="O288" i="4" s="1"/>
  <c r="E287" i="4"/>
  <c r="O287" i="4" s="1"/>
  <c r="G282" i="4"/>
  <c r="G292" i="4"/>
  <c r="J296" i="4"/>
  <c r="J297" i="4" s="1"/>
  <c r="J298" i="4" s="1"/>
  <c r="J299" i="4" s="1"/>
  <c r="J300" i="4" s="1"/>
  <c r="J301" i="4" s="1"/>
  <c r="G296" i="4"/>
  <c r="G297" i="4" s="1"/>
  <c r="H296" i="4"/>
  <c r="H297" i="4" s="1"/>
  <c r="H298" i="4" s="1"/>
  <c r="H299" i="4" s="1"/>
  <c r="H300" i="4" s="1"/>
  <c r="H301" i="4" s="1"/>
  <c r="F296" i="4"/>
  <c r="F297" i="4" s="1"/>
  <c r="F298" i="4" s="1"/>
  <c r="F299" i="4" s="1"/>
  <c r="F300" i="4" s="1"/>
  <c r="F301" i="4" s="1"/>
  <c r="B296" i="4"/>
  <c r="O296" i="4" s="1"/>
  <c r="C296" i="4" l="1"/>
  <c r="D296" i="4" s="1"/>
  <c r="E300" i="4" s="1"/>
  <c r="O300" i="4" s="1"/>
  <c r="N296" i="4"/>
  <c r="N295" i="4"/>
  <c r="N289" i="4"/>
  <c r="N287" i="4"/>
  <c r="N286" i="4"/>
  <c r="N288" i="4"/>
  <c r="E291" i="4"/>
  <c r="O291" i="4" s="1"/>
  <c r="G293" i="4"/>
  <c r="G298" i="4"/>
  <c r="E294" i="4"/>
  <c r="O294" i="4" s="1"/>
  <c r="E293" i="4"/>
  <c r="O293" i="4" s="1"/>
  <c r="E292" i="4"/>
  <c r="O292" i="4" s="1"/>
  <c r="G283" i="4"/>
  <c r="G288" i="4"/>
  <c r="N300" i="4" l="1"/>
  <c r="N293" i="4"/>
  <c r="N294" i="4"/>
  <c r="N291" i="4"/>
  <c r="N292" i="4"/>
  <c r="E301" i="4"/>
  <c r="O301" i="4" s="1"/>
  <c r="G294" i="4"/>
  <c r="E299" i="4"/>
  <c r="O299" i="4" s="1"/>
  <c r="E298" i="4"/>
  <c r="O298" i="4" s="1"/>
  <c r="G289" i="4"/>
  <c r="E297" i="4"/>
  <c r="O297" i="4" s="1"/>
  <c r="G299" i="4"/>
  <c r="N297" i="4" l="1"/>
  <c r="N298" i="4"/>
  <c r="N301" i="4"/>
  <c r="N299" i="4"/>
  <c r="G295" i="4"/>
  <c r="G300" i="4"/>
  <c r="G301" i="4" l="1"/>
</calcChain>
</file>

<file path=xl/sharedStrings.xml><?xml version="1.0" encoding="utf-8"?>
<sst xmlns="http://schemas.openxmlformats.org/spreadsheetml/2006/main" count="739" uniqueCount="99">
  <si>
    <t>Letter Designator</t>
  </si>
  <si>
    <t>System/Link Type</t>
  </si>
  <si>
    <t>Unit Type</t>
  </si>
  <si>
    <t>S</t>
  </si>
  <si>
    <t>Xmit Sys</t>
  </si>
  <si>
    <t>Link Type</t>
  </si>
  <si>
    <t>VSAT-L</t>
  </si>
  <si>
    <t>SHF SATCOM</t>
  </si>
  <si>
    <t>NOTM POPV</t>
  </si>
  <si>
    <t>SMART-T</t>
  </si>
  <si>
    <t>EHF SATCOM</t>
  </si>
  <si>
    <t>WPPL-T</t>
  </si>
  <si>
    <t>Microwave</t>
  </si>
  <si>
    <t>MRC-142D</t>
  </si>
  <si>
    <t>VSAT-M</t>
  </si>
  <si>
    <t>VSAT-S</t>
  </si>
  <si>
    <t>VSAT-E</t>
  </si>
  <si>
    <t>DSCS SHF Satellite</t>
  </si>
  <si>
    <t>E</t>
  </si>
  <si>
    <t>C-Band Satellite</t>
  </si>
  <si>
    <t>B</t>
  </si>
  <si>
    <t>HF Radio</t>
  </si>
  <si>
    <t>V</t>
  </si>
  <si>
    <t>Ka-Band Satellite</t>
  </si>
  <si>
    <t>Y</t>
  </si>
  <si>
    <t>Ku-Band Satellite</t>
  </si>
  <si>
    <t>G</t>
  </si>
  <si>
    <t>A</t>
  </si>
  <si>
    <t>T</t>
  </si>
  <si>
    <t>M</t>
  </si>
  <si>
    <t>H</t>
  </si>
  <si>
    <t>R or C</t>
  </si>
  <si>
    <t>K</t>
  </si>
  <si>
    <t xml:space="preserve"> F or Q </t>
  </si>
  <si>
    <t>Z</t>
  </si>
  <si>
    <t>Q</t>
  </si>
  <si>
    <t>L</t>
  </si>
  <si>
    <t>U</t>
  </si>
  <si>
    <t>EHF Satellite</t>
  </si>
  <si>
    <t>UHF Satellite</t>
  </si>
  <si>
    <t>TROPO</t>
  </si>
  <si>
    <t>Microwave(UHF/SHF)</t>
  </si>
  <si>
    <t>UHF/VHF Single Channel</t>
  </si>
  <si>
    <t>Cable (26 Pair)</t>
  </si>
  <si>
    <t>Cable (Coaxial Landline)</t>
  </si>
  <si>
    <t>Cable (Fiber Optic)</t>
  </si>
  <si>
    <t>Cable (Other)</t>
  </si>
  <si>
    <t>Commercial (Leased, any type)</t>
  </si>
  <si>
    <t>Submarine Coaxial Cable</t>
  </si>
  <si>
    <t>Submarine Fiber Optic</t>
  </si>
  <si>
    <t>F</t>
  </si>
  <si>
    <t>LCE</t>
  </si>
  <si>
    <t>ACE</t>
  </si>
  <si>
    <t>P</t>
  </si>
  <si>
    <t>GCE</t>
  </si>
  <si>
    <t>MARFOR</t>
  </si>
  <si>
    <t>Type</t>
  </si>
  <si>
    <t>Establishing Unit</t>
  </si>
  <si>
    <t>Terminating Unit</t>
  </si>
  <si>
    <t>XMIT System</t>
  </si>
  <si>
    <t>Rate</t>
  </si>
  <si>
    <t>SLD</t>
  </si>
  <si>
    <t>SLD Prefix</t>
  </si>
  <si>
    <t>Number of links found</t>
  </si>
  <si>
    <t>5 Mbps</t>
  </si>
  <si>
    <t>RCT Main</t>
  </si>
  <si>
    <t>Type2</t>
  </si>
  <si>
    <t>CCSD</t>
  </si>
  <si>
    <t>XMIT SYS</t>
  </si>
  <si>
    <t>FROM</t>
  </si>
  <si>
    <t>TO</t>
  </si>
  <si>
    <t>TYPE</t>
  </si>
  <si>
    <t>RATE</t>
  </si>
  <si>
    <t>LINK PRIORITY</t>
  </si>
  <si>
    <t>CIRCUIT PRIORITY</t>
  </si>
  <si>
    <t>RCT TAC</t>
  </si>
  <si>
    <t>Establishing Task</t>
  </si>
  <si>
    <t>Terminating Task</t>
  </si>
  <si>
    <t>SIPR</t>
  </si>
  <si>
    <t>NIPR</t>
  </si>
  <si>
    <t>BCOR</t>
  </si>
  <si>
    <t>SIP</t>
  </si>
  <si>
    <t>LLOC</t>
  </si>
  <si>
    <t>Action</t>
  </si>
  <si>
    <t>SIPR connection</t>
  </si>
  <si>
    <t>NIPR connection</t>
  </si>
  <si>
    <t>BCOR link</t>
  </si>
  <si>
    <t>SIP connection</t>
  </si>
  <si>
    <t>LLOC connection</t>
  </si>
  <si>
    <t>MLB</t>
  </si>
  <si>
    <t>MLB TAC</t>
  </si>
  <si>
    <t>Wing</t>
  </si>
  <si>
    <t>Suffix</t>
  </si>
  <si>
    <t>Count</t>
  </si>
  <si>
    <t>Link</t>
  </si>
  <si>
    <t>Black Core</t>
  </si>
  <si>
    <t>Long Local</t>
  </si>
  <si>
    <t>Index</t>
  </si>
  <si>
    <t>45 Mbps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</si>
</sst>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0"/>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quotePrefix="1" applyAlignment="1">
      <alignment horizontal="center" vertical="center"/>
    </xf>
    <xf numFmtId="0" fontId="2" fillId="2" borderId="0" xfId="0" applyFont="1" applyFill="1"/>
    <xf numFmtId="0" fontId="1" fillId="2" borderId="2" xfId="0" applyFont="1" applyFill="1" applyBorder="1" applyAlignment="1">
      <alignment horizontal="center" vertical="center"/>
    </xf>
    <xf numFmtId="0" fontId="1" fillId="2" borderId="7" xfId="0" applyFont="1" applyFill="1" applyBorder="1" applyAlignment="1">
      <alignment horizontal="center" vertical="center"/>
    </xf>
    <xf numFmtId="0" fontId="3" fillId="0" borderId="0" xfId="0" applyFont="1"/>
    <xf numFmtId="0" fontId="4" fillId="0" borderId="0" xfId="0" applyFont="1"/>
    <xf numFmtId="0" fontId="0" fillId="2" borderId="1" xfId="0" applyFill="1" applyBorder="1"/>
    <xf numFmtId="0" fontId="0" fillId="0" borderId="1" xfId="0" applyBorder="1"/>
    <xf numFmtId="0" fontId="0" fillId="0" borderId="8" xfId="0" applyBorder="1"/>
    <xf numFmtId="0" fontId="0" fillId="0" borderId="3" xfId="0" applyBorder="1"/>
    <xf numFmtId="0" fontId="0" fillId="0" borderId="4" xfId="0" applyBorder="1"/>
    <xf numFmtId="0" fontId="0" fillId="0" borderId="9" xfId="0" applyBorder="1"/>
    <xf numFmtId="0" fontId="0" fillId="0" borderId="5" xfId="0" applyBorder="1"/>
    <xf numFmtId="0" fontId="0" fillId="0" borderId="10" xfId="0" applyBorder="1"/>
    <xf numFmtId="0" fontId="0" fillId="0" borderId="6" xfId="0" applyBorder="1"/>
    <xf numFmtId="0" fontId="0" fillId="2" borderId="8" xfId="0" applyFill="1" applyBorder="1"/>
    <xf numFmtId="0" fontId="0" fillId="2" borderId="3" xfId="0" applyFill="1" applyBorder="1"/>
    <xf numFmtId="0" fontId="0" fillId="2" borderId="9" xfId="0" applyFill="1" applyBorder="1"/>
    <xf numFmtId="0" fontId="0" fillId="2" borderId="4" xfId="0" applyFill="1" applyBorder="1"/>
    <xf numFmtId="0" fontId="0" fillId="2" borderId="5" xfId="0" applyFill="1" applyBorder="1"/>
    <xf numFmtId="0" fontId="0" fillId="2" borderId="11" xfId="0" applyFill="1" applyBorder="1"/>
    <xf numFmtId="0" fontId="0" fillId="2" borderId="2" xfId="0" applyFill="1" applyBorder="1"/>
    <xf numFmtId="0" fontId="0" fillId="3" borderId="0" xfId="0" applyFill="1"/>
    <xf numFmtId="0" fontId="0" fillId="3" borderId="0" xfId="0" applyFill="1" applyBorder="1"/>
    <xf numFmtId="0" fontId="1" fillId="2" borderId="12" xfId="0" applyFont="1" applyFill="1" applyBorder="1" applyAlignment="1">
      <alignment horizontal="center" vertical="center"/>
    </xf>
  </cellXfs>
  <cellStyles count="1">
    <cellStyle name="Normal" xfId="0" builtinId="0"/>
  </cellStyles>
  <dxfs count="20">
    <dxf>
      <font>
        <b/>
        <i val="0"/>
        <strike val="0"/>
        <condense val="0"/>
        <extend val="0"/>
        <outline val="0"/>
        <shadow val="0"/>
        <u val="none"/>
        <vertAlign val="baseline"/>
        <sz val="8"/>
        <color theme="1"/>
        <name val="Calibri"/>
        <scheme val="minor"/>
      </font>
      <fill>
        <patternFill patternType="solid">
          <fgColor indexed="64"/>
          <bgColor theme="6"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76200</xdr:colOff>
      <xdr:row>3</xdr:row>
      <xdr:rowOff>254000</xdr:rowOff>
    </xdr:from>
    <xdr:to>
      <xdr:col>16</xdr:col>
      <xdr:colOff>0</xdr:colOff>
      <xdr:row>14</xdr:row>
      <xdr:rowOff>50800</xdr:rowOff>
    </xdr:to>
    <xdr:sp macro="" textlink="">
      <xdr:nvSpPr>
        <xdr:cNvPr id="2" name="TextBox 1">
          <a:extLst>
            <a:ext uri="{FF2B5EF4-FFF2-40B4-BE49-F238E27FC236}">
              <a16:creationId xmlns:a16="http://schemas.microsoft.com/office/drawing/2014/main" id="{93760A3C-B939-4C42-99D6-C8266111E173}"/>
            </a:ext>
          </a:extLst>
        </xdr:cNvPr>
        <xdr:cNvSpPr txBox="1"/>
      </xdr:nvSpPr>
      <xdr:spPr>
        <a:xfrm>
          <a:off x="10566400" y="1054100"/>
          <a:ext cx="4635500" cy="273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HOW</a:t>
          </a:r>
          <a:r>
            <a:rPr lang="en-US" sz="1800" b="1" baseline="0"/>
            <a:t> TO USE:</a:t>
          </a:r>
        </a:p>
        <a:p>
          <a:r>
            <a:rPr lang="en-US" sz="1400" b="0" baseline="0"/>
            <a:t>Fill out the table on this sheet with your MCR links. You just need to put in who is connected to whom, the link speed, and the link medium. You do need to select unit types for the SLD to work properly, but the drop down list will give you the right options. The first five links are filled out as an example. You can add more links, but if you go past 50 you will need to add more blocks on the next page too! Once you are done, go to the next tab: SLD-CCSD for your result.</a:t>
          </a:r>
          <a:endParaRPr lang="en-US"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660400</xdr:colOff>
      <xdr:row>7</xdr:row>
      <xdr:rowOff>76200</xdr:rowOff>
    </xdr:from>
    <xdr:to>
      <xdr:col>21</xdr:col>
      <xdr:colOff>342900</xdr:colOff>
      <xdr:row>21</xdr:row>
      <xdr:rowOff>114300</xdr:rowOff>
    </xdr:to>
    <xdr:sp macro="" textlink="">
      <xdr:nvSpPr>
        <xdr:cNvPr id="2" name="TextBox 1">
          <a:extLst>
            <a:ext uri="{FF2B5EF4-FFF2-40B4-BE49-F238E27FC236}">
              <a16:creationId xmlns:a16="http://schemas.microsoft.com/office/drawing/2014/main" id="{3018733D-2970-B64F-9EEA-B5C069AB465F}"/>
            </a:ext>
          </a:extLst>
        </xdr:cNvPr>
        <xdr:cNvSpPr txBox="1"/>
      </xdr:nvSpPr>
      <xdr:spPr>
        <a:xfrm>
          <a:off x="19824700" y="1435100"/>
          <a:ext cx="4635500" cy="273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HOW</a:t>
          </a:r>
          <a:r>
            <a:rPr lang="en-US" sz="1800" b="1" baseline="0"/>
            <a:t> TO USE:</a:t>
          </a:r>
        </a:p>
        <a:p>
          <a:r>
            <a:rPr lang="en-US" sz="1400" b="0" baseline="0"/>
            <a:t>You should not need to fill anything in this table out manually - just fill out the MCR SLD on the previous tab and this should all populate. If you want to use more then 50 links, copy and paste entire blocks at the end of the sheet. </a:t>
          </a:r>
        </a:p>
        <a:p>
          <a:endParaRPr lang="en-US" sz="1400" b="0" baseline="0"/>
        </a:p>
        <a:p>
          <a:r>
            <a:rPr lang="en-US" sz="1400" b="0" baseline="0"/>
            <a:t>Use the filtering options to get just the information you want. for example, If you want to see just MCR links from the main, filter 'FROM' to 'RCT Main' and 'Type' to 'SLD'.</a:t>
          </a:r>
          <a:endParaRPr lang="en-US" sz="1400" b="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I51" totalsRowShown="0" headerRowDxfId="19" dataDxfId="18">
  <autoFilter ref="A1:I51" xr:uid="{00000000-0009-0000-0100-000004000000}"/>
  <tableColumns count="9">
    <tableColumn id="1" xr3:uid="{00000000-0010-0000-0000-000001000000}" name="Establishing Unit" dataDxfId="17"/>
    <tableColumn id="2" xr3:uid="{00000000-0010-0000-0000-000002000000}" name="Type" dataDxfId="16"/>
    <tableColumn id="3" xr3:uid="{00000000-0010-0000-0000-000003000000}" name="Terminating Unit" dataDxfId="15"/>
    <tableColumn id="4" xr3:uid="{00000000-0010-0000-0000-000004000000}" name="Type2" dataDxfId="14"/>
    <tableColumn id="5" xr3:uid="{00000000-0010-0000-0000-000005000000}" name="XMIT System" dataDxfId="13"/>
    <tableColumn id="6" xr3:uid="{00000000-0010-0000-0000-000006000000}" name="Rate" dataDxfId="12"/>
    <tableColumn id="7" xr3:uid="{00000000-0010-0000-0000-000007000000}" name="SLD Prefix" dataDxfId="11">
      <calculatedColumnFormula>CONCATENATE(VLOOKUP(E2,Table1[#All],3,FALSE), VLOOKUP('MCR SLD'!B2,Table3[#All],2,FALSE), VLOOKUP('MCR SLD'!D2,Table3[#All],2,FALSE) )</calculatedColumnFormula>
    </tableColumn>
    <tableColumn id="8" xr3:uid="{00000000-0010-0000-0000-000008000000}" name="Number of links found" dataDxfId="10">
      <calculatedColumnFormula>COUNTIF(OFFSET(G2,-1*ROW(G2)+2,0, ROW(G2)-2), G2)</calculatedColumnFormula>
    </tableColumn>
    <tableColumn id="9" xr3:uid="{00000000-0010-0000-0000-000009000000}" name="SLD" dataDxfId="9">
      <calculatedColumnFormula>CONCATENATE(G2, TEXT(H2+1, "00"))</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G1:I9" totalsRowShown="0">
  <autoFilter ref="G1:I9" xr:uid="{00000000-0009-0000-0100-000001000000}"/>
  <tableColumns count="3">
    <tableColumn id="1" xr3:uid="{00000000-0010-0000-0100-000001000000}" name="Xmit Sys"/>
    <tableColumn id="2" xr3:uid="{00000000-0010-0000-0100-000002000000}" name="Link Type"/>
    <tableColumn id="3" xr3:uid="{00000000-0010-0000-0100-000003000000}" name="Letter Designato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18" totalsRowShown="0" headerRowDxfId="8" dataDxfId="7">
  <autoFilter ref="A1:B18" xr:uid="{00000000-0009-0000-0100-000002000000}"/>
  <tableColumns count="2">
    <tableColumn id="1" xr3:uid="{00000000-0010-0000-0200-000001000000}" name="Letter Designator" dataDxfId="6"/>
    <tableColumn id="2" xr3:uid="{00000000-0010-0000-0200-000002000000}" name="System/Link Type" dataDxfId="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D1:E5" totalsRowShown="0" headerRowDxfId="4" dataDxfId="3">
  <autoFilter ref="D1:E5" xr:uid="{00000000-0009-0000-0100-000003000000}"/>
  <tableColumns count="2">
    <tableColumn id="1" xr3:uid="{00000000-0010-0000-0300-000001000000}" name="Unit Type" dataDxfId="2"/>
    <tableColumn id="2" xr3:uid="{00000000-0010-0000-0300-000002000000}" name="Letter Designator" dataDxfId="1"/>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K1:L6" totalsRowShown="0">
  <autoFilter ref="K1:L6" xr:uid="{00000000-0009-0000-0100-000005000000}"/>
  <tableColumns count="2">
    <tableColumn id="1" xr3:uid="{00000000-0010-0000-0400-000001000000}" name="Link Type" dataDxfId="0"/>
    <tableColumn id="2" xr3:uid="{00000000-0010-0000-0400-000002000000}" name="Act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workbookViewId="0">
      <selection activeCell="H12" sqref="H12"/>
    </sheetView>
  </sheetViews>
  <sheetFormatPr baseColWidth="10" defaultColWidth="8.83203125" defaultRowHeight="21" x14ac:dyDescent="0.25"/>
  <cols>
    <col min="1" max="1" width="24" style="7" customWidth="1"/>
    <col min="2" max="2" width="13.33203125" style="7" customWidth="1"/>
    <col min="3" max="3" width="24.33203125" style="7" customWidth="1"/>
    <col min="4" max="4" width="8.83203125" style="7"/>
    <col min="5" max="5" width="14.5" style="7" customWidth="1"/>
    <col min="6" max="6" width="8.83203125" style="7"/>
    <col min="7" max="7" width="12" style="7" customWidth="1"/>
    <col min="8" max="8" width="23" style="7" customWidth="1"/>
    <col min="9" max="16384" width="8.83203125" style="7"/>
  </cols>
  <sheetData>
    <row r="1" spans="1:9" x14ac:dyDescent="0.25">
      <c r="A1" s="6" t="s">
        <v>57</v>
      </c>
      <c r="B1" s="6" t="s">
        <v>56</v>
      </c>
      <c r="C1" s="6" t="s">
        <v>58</v>
      </c>
      <c r="D1" s="6" t="s">
        <v>66</v>
      </c>
      <c r="E1" s="6" t="s">
        <v>59</v>
      </c>
      <c r="F1" s="6" t="s">
        <v>60</v>
      </c>
      <c r="G1" s="6" t="s">
        <v>62</v>
      </c>
      <c r="H1" s="6" t="s">
        <v>63</v>
      </c>
      <c r="I1" s="6" t="s">
        <v>61</v>
      </c>
    </row>
    <row r="2" spans="1:9" x14ac:dyDescent="0.25">
      <c r="A2" s="7" t="s">
        <v>89</v>
      </c>
      <c r="B2" s="7" t="s">
        <v>51</v>
      </c>
      <c r="C2" s="7" t="s">
        <v>90</v>
      </c>
      <c r="D2" s="7" t="s">
        <v>51</v>
      </c>
      <c r="E2" s="7" t="s">
        <v>6</v>
      </c>
      <c r="F2" s="7" t="s">
        <v>64</v>
      </c>
      <c r="G2" s="7" t="str">
        <f>CONCATENATE(VLOOKUP(E2,Table1[#All],3,FALSE), VLOOKUP('MCR SLD'!B2,Table3[#All],2,FALSE), VLOOKUP('MCR SLD'!D2,Table3[#All],2,FALSE) )</f>
        <v>YFF</v>
      </c>
      <c r="H2" s="7">
        <v>0</v>
      </c>
      <c r="I2" s="7" t="str">
        <f>CONCATENATE(G2, TEXT(H2+1, "00"))</f>
        <v>YFF01</v>
      </c>
    </row>
    <row r="3" spans="1:9" x14ac:dyDescent="0.25">
      <c r="A3" s="7" t="s">
        <v>91</v>
      </c>
      <c r="B3" s="7" t="s">
        <v>52</v>
      </c>
      <c r="C3" s="7" t="s">
        <v>90</v>
      </c>
      <c r="D3" s="7" t="s">
        <v>51</v>
      </c>
      <c r="E3" s="7" t="s">
        <v>6</v>
      </c>
      <c r="F3" s="7" t="s">
        <v>64</v>
      </c>
      <c r="G3" s="7" t="str">
        <f>CONCATENATE(VLOOKUP(E3,Table1[#All],3,FALSE), VLOOKUP('MCR SLD'!B3,Table3[#All],2,FALSE), VLOOKUP('MCR SLD'!D3,Table3[#All],2,FALSE) )</f>
        <v>YLF</v>
      </c>
      <c r="H3" s="7">
        <f ca="1">COUNTIF(OFFSET(G3,-1*ROW(G3)+2,0, ROW(G3)-2), G3)</f>
        <v>0</v>
      </c>
      <c r="I3" s="7" t="str">
        <f ca="1">CONCATENATE(G3, TEXT(H3+1, "00"))</f>
        <v>YLF01</v>
      </c>
    </row>
    <row r="4" spans="1:9" x14ac:dyDescent="0.25">
      <c r="A4" s="7" t="s">
        <v>65</v>
      </c>
      <c r="B4" s="7" t="s">
        <v>54</v>
      </c>
      <c r="C4" s="7" t="s">
        <v>75</v>
      </c>
      <c r="D4" s="7" t="s">
        <v>54</v>
      </c>
      <c r="E4" s="7" t="s">
        <v>6</v>
      </c>
      <c r="F4" s="7" t="s">
        <v>64</v>
      </c>
      <c r="G4" s="7" t="str">
        <f>CONCATENATE(VLOOKUP(E4,Table1[#All],3,FALSE), VLOOKUP('MCR SLD'!B4,Table3[#All],2,FALSE), VLOOKUP('MCR SLD'!D4,Table3[#All],2,FALSE) )</f>
        <v>YPP</v>
      </c>
      <c r="H4" s="7">
        <f ca="1">COUNTIF(OFFSET(G4,-1*ROW(G4)+2,0, ROW(G4)-2), G4)</f>
        <v>0</v>
      </c>
      <c r="I4" s="7" t="str">
        <f t="shared" ref="I4:I5" ca="1" si="0">CONCATENATE(G4, TEXT(H4+1, "00"))</f>
        <v>YPP01</v>
      </c>
    </row>
    <row r="5" spans="1:9" x14ac:dyDescent="0.25">
      <c r="A5" s="7" t="s">
        <v>65</v>
      </c>
      <c r="B5" s="7" t="s">
        <v>54</v>
      </c>
      <c r="C5" s="7" t="s">
        <v>75</v>
      </c>
      <c r="D5" s="7" t="s">
        <v>54</v>
      </c>
      <c r="E5" s="7" t="s">
        <v>6</v>
      </c>
      <c r="F5" s="7" t="s">
        <v>64</v>
      </c>
      <c r="G5" s="7" t="str">
        <f>CONCATENATE(VLOOKUP(E5,Table1[#All],3,FALSE), VLOOKUP('MCR SLD'!B5,Table3[#All],2,FALSE), VLOOKUP('MCR SLD'!D5,Table3[#All],2,FALSE) )</f>
        <v>YPP</v>
      </c>
      <c r="H5" s="7">
        <f t="shared" ref="H5" ca="1" si="1">COUNTIF(OFFSET(G5,-1*ROW(G5)+2,0, ROW(G5)-2), G5)</f>
        <v>1</v>
      </c>
      <c r="I5" s="7" t="str">
        <f t="shared" ca="1" si="0"/>
        <v>YPP02</v>
      </c>
    </row>
    <row r="6" spans="1:9" x14ac:dyDescent="0.25">
      <c r="A6" s="7" t="s">
        <v>65</v>
      </c>
      <c r="B6" s="7" t="s">
        <v>54</v>
      </c>
      <c r="C6" s="7" t="s">
        <v>91</v>
      </c>
      <c r="D6" s="7" t="s">
        <v>52</v>
      </c>
      <c r="E6" s="7" t="s">
        <v>11</v>
      </c>
      <c r="F6" s="7" t="s">
        <v>98</v>
      </c>
      <c r="G6" s="7" t="str">
        <f>CONCATENATE(VLOOKUP(E6,Table1[#All],3,FALSE), VLOOKUP('MCR SLD'!B6,Table3[#All],2,FALSE), VLOOKUP('MCR SLD'!D6,Table3[#All],2,FALSE) )</f>
        <v>MPL</v>
      </c>
      <c r="H6" s="7">
        <f t="shared" ref="H6:H51" ca="1" si="2">COUNTIF(OFFSET(G6,-1*ROW(G6)+2,0, ROW(G6)-2), G6)</f>
        <v>0</v>
      </c>
      <c r="I6" s="7" t="str">
        <f t="shared" ref="I6:I51" ca="1" si="3">CONCATENATE(G6, TEXT(H6+1, "00"))</f>
        <v>MPL01</v>
      </c>
    </row>
    <row r="7" spans="1:9" x14ac:dyDescent="0.25">
      <c r="G7" s="7" t="e">
        <f>CONCATENATE(VLOOKUP(E7,Table1[#All],3,FALSE), VLOOKUP('MCR SLD'!B7,Table3[#All],2,FALSE), VLOOKUP('MCR SLD'!D7,Table3[#All],2,FALSE) )</f>
        <v>#N/A</v>
      </c>
      <c r="H7" s="7">
        <f t="shared" ca="1" si="2"/>
        <v>0</v>
      </c>
      <c r="I7" s="7" t="e">
        <f t="shared" ca="1" si="3"/>
        <v>#N/A</v>
      </c>
    </row>
    <row r="8" spans="1:9" x14ac:dyDescent="0.25">
      <c r="G8" s="7" t="e">
        <f>CONCATENATE(VLOOKUP(E8,Table1[#All],3,FALSE), VLOOKUP('MCR SLD'!B8,Table3[#All],2,FALSE), VLOOKUP('MCR SLD'!D8,Table3[#All],2,FALSE) )</f>
        <v>#N/A</v>
      </c>
      <c r="H8" s="7">
        <f t="shared" ca="1" si="2"/>
        <v>1</v>
      </c>
      <c r="I8" s="7" t="e">
        <f t="shared" ca="1" si="3"/>
        <v>#N/A</v>
      </c>
    </row>
    <row r="9" spans="1:9" x14ac:dyDescent="0.25">
      <c r="G9" s="7" t="e">
        <f>CONCATENATE(VLOOKUP(E9,Table1[#All],3,FALSE), VLOOKUP('MCR SLD'!B9,Table3[#All],2,FALSE), VLOOKUP('MCR SLD'!D9,Table3[#All],2,FALSE) )</f>
        <v>#N/A</v>
      </c>
      <c r="H9" s="7">
        <f t="shared" ca="1" si="2"/>
        <v>2</v>
      </c>
      <c r="I9" s="7" t="e">
        <f t="shared" ca="1" si="3"/>
        <v>#N/A</v>
      </c>
    </row>
    <row r="10" spans="1:9" x14ac:dyDescent="0.25">
      <c r="G10" s="7" t="e">
        <f>CONCATENATE(VLOOKUP(E10,Table1[#All],3,FALSE), VLOOKUP('MCR SLD'!B10,Table3[#All],2,FALSE), VLOOKUP('MCR SLD'!D10,Table3[#All],2,FALSE) )</f>
        <v>#N/A</v>
      </c>
      <c r="H10" s="7">
        <f t="shared" ca="1" si="2"/>
        <v>3</v>
      </c>
      <c r="I10" s="7" t="e">
        <f t="shared" ca="1" si="3"/>
        <v>#N/A</v>
      </c>
    </row>
    <row r="11" spans="1:9" x14ac:dyDescent="0.25">
      <c r="G11" s="7" t="e">
        <f>CONCATENATE(VLOOKUP(E11,Table1[#All],3,FALSE), VLOOKUP('MCR SLD'!B11,Table3[#All],2,FALSE), VLOOKUP('MCR SLD'!D11,Table3[#All],2,FALSE) )</f>
        <v>#N/A</v>
      </c>
      <c r="H11" s="7">
        <f t="shared" ca="1" si="2"/>
        <v>4</v>
      </c>
      <c r="I11" s="7" t="e">
        <f t="shared" ca="1" si="3"/>
        <v>#N/A</v>
      </c>
    </row>
    <row r="12" spans="1:9" x14ac:dyDescent="0.25">
      <c r="G12" s="7" t="e">
        <f>CONCATENATE(VLOOKUP(E12,Table1[#All],3,FALSE), VLOOKUP('MCR SLD'!B12,Table3[#All],2,FALSE), VLOOKUP('MCR SLD'!D12,Table3[#All],2,FALSE) )</f>
        <v>#N/A</v>
      </c>
      <c r="H12" s="7">
        <f t="shared" ca="1" si="2"/>
        <v>5</v>
      </c>
      <c r="I12" s="7" t="e">
        <f t="shared" ca="1" si="3"/>
        <v>#N/A</v>
      </c>
    </row>
    <row r="13" spans="1:9" x14ac:dyDescent="0.25">
      <c r="G13" s="7" t="e">
        <f>CONCATENATE(VLOOKUP(E13,Table1[#All],3,FALSE), VLOOKUP('MCR SLD'!B13,Table3[#All],2,FALSE), VLOOKUP('MCR SLD'!D13,Table3[#All],2,FALSE) )</f>
        <v>#N/A</v>
      </c>
      <c r="H13" s="7">
        <f t="shared" ca="1" si="2"/>
        <v>6</v>
      </c>
      <c r="I13" s="7" t="e">
        <f t="shared" ca="1" si="3"/>
        <v>#N/A</v>
      </c>
    </row>
    <row r="14" spans="1:9" x14ac:dyDescent="0.25">
      <c r="G14" s="7" t="e">
        <f>CONCATENATE(VLOOKUP(E14,Table1[#All],3,FALSE), VLOOKUP('MCR SLD'!B14,Table3[#All],2,FALSE), VLOOKUP('MCR SLD'!D14,Table3[#All],2,FALSE) )</f>
        <v>#N/A</v>
      </c>
      <c r="H14" s="7">
        <f t="shared" ca="1" si="2"/>
        <v>7</v>
      </c>
      <c r="I14" s="7" t="e">
        <f t="shared" ca="1" si="3"/>
        <v>#N/A</v>
      </c>
    </row>
    <row r="15" spans="1:9" x14ac:dyDescent="0.25">
      <c r="G15" s="7" t="e">
        <f>CONCATENATE(VLOOKUP(E15,Table1[#All],3,FALSE), VLOOKUP('MCR SLD'!B15,Table3[#All],2,FALSE), VLOOKUP('MCR SLD'!D15,Table3[#All],2,FALSE) )</f>
        <v>#N/A</v>
      </c>
      <c r="H15" s="7">
        <f t="shared" ca="1" si="2"/>
        <v>8</v>
      </c>
      <c r="I15" s="7" t="e">
        <f t="shared" ca="1" si="3"/>
        <v>#N/A</v>
      </c>
    </row>
    <row r="16" spans="1:9" x14ac:dyDescent="0.25">
      <c r="G16" s="7" t="e">
        <f>CONCATENATE(VLOOKUP(E16,Table1[#All],3,FALSE), VLOOKUP('MCR SLD'!B16,Table3[#All],2,FALSE), VLOOKUP('MCR SLD'!D16,Table3[#All],2,FALSE) )</f>
        <v>#N/A</v>
      </c>
      <c r="H16" s="7">
        <f t="shared" ca="1" si="2"/>
        <v>9</v>
      </c>
      <c r="I16" s="7" t="e">
        <f t="shared" ca="1" si="3"/>
        <v>#N/A</v>
      </c>
    </row>
    <row r="17" spans="7:9" x14ac:dyDescent="0.25">
      <c r="G17" s="7" t="e">
        <f>CONCATENATE(VLOOKUP(E17,Table1[#All],3,FALSE), VLOOKUP('MCR SLD'!B17,Table3[#All],2,FALSE), VLOOKUP('MCR SLD'!D17,Table3[#All],2,FALSE) )</f>
        <v>#N/A</v>
      </c>
      <c r="H17" s="7">
        <f t="shared" ca="1" si="2"/>
        <v>10</v>
      </c>
      <c r="I17" s="7" t="e">
        <f t="shared" ca="1" si="3"/>
        <v>#N/A</v>
      </c>
    </row>
    <row r="18" spans="7:9" x14ac:dyDescent="0.25">
      <c r="G18" s="7" t="e">
        <f>CONCATENATE(VLOOKUP(E18,Table1[#All],3,FALSE), VLOOKUP('MCR SLD'!B18,Table3[#All],2,FALSE), VLOOKUP('MCR SLD'!D18,Table3[#All],2,FALSE) )</f>
        <v>#N/A</v>
      </c>
      <c r="H18" s="7">
        <f t="shared" ca="1" si="2"/>
        <v>11</v>
      </c>
      <c r="I18" s="7" t="e">
        <f t="shared" ca="1" si="3"/>
        <v>#N/A</v>
      </c>
    </row>
    <row r="19" spans="7:9" x14ac:dyDescent="0.25">
      <c r="G19" s="7" t="e">
        <f>CONCATENATE(VLOOKUP(E19,Table1[#All],3,FALSE), VLOOKUP('MCR SLD'!B19,Table3[#All],2,FALSE), VLOOKUP('MCR SLD'!D19,Table3[#All],2,FALSE) )</f>
        <v>#N/A</v>
      </c>
      <c r="H19" s="7">
        <f t="shared" ca="1" si="2"/>
        <v>12</v>
      </c>
      <c r="I19" s="7" t="e">
        <f t="shared" ca="1" si="3"/>
        <v>#N/A</v>
      </c>
    </row>
    <row r="20" spans="7:9" x14ac:dyDescent="0.25">
      <c r="G20" s="7" t="e">
        <f>CONCATENATE(VLOOKUP(E20,Table1[#All],3,FALSE), VLOOKUP('MCR SLD'!B20,Table3[#All],2,FALSE), VLOOKUP('MCR SLD'!D20,Table3[#All],2,FALSE) )</f>
        <v>#N/A</v>
      </c>
      <c r="H20" s="7">
        <f t="shared" ca="1" si="2"/>
        <v>13</v>
      </c>
      <c r="I20" s="7" t="e">
        <f t="shared" ca="1" si="3"/>
        <v>#N/A</v>
      </c>
    </row>
    <row r="21" spans="7:9" x14ac:dyDescent="0.25">
      <c r="G21" s="7" t="e">
        <f>CONCATENATE(VLOOKUP(E21,Table1[#All],3,FALSE), VLOOKUP('MCR SLD'!B21,Table3[#All],2,FALSE), VLOOKUP('MCR SLD'!D21,Table3[#All],2,FALSE) )</f>
        <v>#N/A</v>
      </c>
      <c r="H21" s="7">
        <f t="shared" ca="1" si="2"/>
        <v>14</v>
      </c>
      <c r="I21" s="7" t="e">
        <f t="shared" ca="1" si="3"/>
        <v>#N/A</v>
      </c>
    </row>
    <row r="22" spans="7:9" x14ac:dyDescent="0.25">
      <c r="G22" s="7" t="e">
        <f>CONCATENATE(VLOOKUP(E22,Table1[#All],3,FALSE), VLOOKUP('MCR SLD'!B22,Table3[#All],2,FALSE), VLOOKUP('MCR SLD'!D22,Table3[#All],2,FALSE) )</f>
        <v>#N/A</v>
      </c>
      <c r="H22" s="7">
        <f t="shared" ca="1" si="2"/>
        <v>15</v>
      </c>
      <c r="I22" s="7" t="e">
        <f t="shared" ca="1" si="3"/>
        <v>#N/A</v>
      </c>
    </row>
    <row r="23" spans="7:9" x14ac:dyDescent="0.25">
      <c r="G23" s="7" t="e">
        <f>CONCATENATE(VLOOKUP(E23,Table1[#All],3,FALSE), VLOOKUP('MCR SLD'!B23,Table3[#All],2,FALSE), VLOOKUP('MCR SLD'!D23,Table3[#All],2,FALSE) )</f>
        <v>#N/A</v>
      </c>
      <c r="H23" s="7">
        <f t="shared" ca="1" si="2"/>
        <v>16</v>
      </c>
      <c r="I23" s="7" t="e">
        <f t="shared" ca="1" si="3"/>
        <v>#N/A</v>
      </c>
    </row>
    <row r="24" spans="7:9" x14ac:dyDescent="0.25">
      <c r="G24" s="7" t="e">
        <f>CONCATENATE(VLOOKUP(E24,Table1[#All],3,FALSE), VLOOKUP('MCR SLD'!B24,Table3[#All],2,FALSE), VLOOKUP('MCR SLD'!D24,Table3[#All],2,FALSE) )</f>
        <v>#N/A</v>
      </c>
      <c r="H24" s="7">
        <f t="shared" ca="1" si="2"/>
        <v>17</v>
      </c>
      <c r="I24" s="7" t="e">
        <f t="shared" ca="1" si="3"/>
        <v>#N/A</v>
      </c>
    </row>
    <row r="25" spans="7:9" x14ac:dyDescent="0.25">
      <c r="G25" s="7" t="e">
        <f>CONCATENATE(VLOOKUP(E25,Table1[#All],3,FALSE), VLOOKUP('MCR SLD'!B25,Table3[#All],2,FALSE), VLOOKUP('MCR SLD'!D25,Table3[#All],2,FALSE) )</f>
        <v>#N/A</v>
      </c>
      <c r="H25" s="7">
        <f t="shared" ca="1" si="2"/>
        <v>18</v>
      </c>
      <c r="I25" s="7" t="e">
        <f t="shared" ca="1" si="3"/>
        <v>#N/A</v>
      </c>
    </row>
    <row r="26" spans="7:9" x14ac:dyDescent="0.25">
      <c r="G26" s="7" t="e">
        <f>CONCATENATE(VLOOKUP(E26,Table1[#All],3,FALSE), VLOOKUP('MCR SLD'!B26,Table3[#All],2,FALSE), VLOOKUP('MCR SLD'!D26,Table3[#All],2,FALSE) )</f>
        <v>#N/A</v>
      </c>
      <c r="H26" s="7">
        <f t="shared" ca="1" si="2"/>
        <v>19</v>
      </c>
      <c r="I26" s="7" t="e">
        <f t="shared" ca="1" si="3"/>
        <v>#N/A</v>
      </c>
    </row>
    <row r="27" spans="7:9" x14ac:dyDescent="0.25">
      <c r="G27" s="7" t="e">
        <f>CONCATENATE(VLOOKUP(E27,Table1[#All],3,FALSE), VLOOKUP('MCR SLD'!B27,Table3[#All],2,FALSE), VLOOKUP('MCR SLD'!D27,Table3[#All],2,FALSE) )</f>
        <v>#N/A</v>
      </c>
      <c r="H27" s="7">
        <f t="shared" ca="1" si="2"/>
        <v>20</v>
      </c>
      <c r="I27" s="7" t="e">
        <f t="shared" ca="1" si="3"/>
        <v>#N/A</v>
      </c>
    </row>
    <row r="28" spans="7:9" x14ac:dyDescent="0.25">
      <c r="G28" s="7" t="e">
        <f>CONCATENATE(VLOOKUP(E28,Table1[#All],3,FALSE), VLOOKUP('MCR SLD'!B28,Table3[#All],2,FALSE), VLOOKUP('MCR SLD'!D28,Table3[#All],2,FALSE) )</f>
        <v>#N/A</v>
      </c>
      <c r="H28" s="7">
        <f t="shared" ca="1" si="2"/>
        <v>21</v>
      </c>
      <c r="I28" s="7" t="e">
        <f t="shared" ca="1" si="3"/>
        <v>#N/A</v>
      </c>
    </row>
    <row r="29" spans="7:9" x14ac:dyDescent="0.25">
      <c r="G29" s="7" t="e">
        <f>CONCATENATE(VLOOKUP(E29,Table1[#All],3,FALSE), VLOOKUP('MCR SLD'!B29,Table3[#All],2,FALSE), VLOOKUP('MCR SLD'!D29,Table3[#All],2,FALSE) )</f>
        <v>#N/A</v>
      </c>
      <c r="H29" s="7">
        <f t="shared" ca="1" si="2"/>
        <v>22</v>
      </c>
      <c r="I29" s="7" t="e">
        <f t="shared" ca="1" si="3"/>
        <v>#N/A</v>
      </c>
    </row>
    <row r="30" spans="7:9" x14ac:dyDescent="0.25">
      <c r="G30" s="7" t="e">
        <f>CONCATENATE(VLOOKUP(E30,Table1[#All],3,FALSE), VLOOKUP('MCR SLD'!B30,Table3[#All],2,FALSE), VLOOKUP('MCR SLD'!D30,Table3[#All],2,FALSE) )</f>
        <v>#N/A</v>
      </c>
      <c r="H30" s="7">
        <f t="shared" ca="1" si="2"/>
        <v>23</v>
      </c>
      <c r="I30" s="7" t="e">
        <f t="shared" ca="1" si="3"/>
        <v>#N/A</v>
      </c>
    </row>
    <row r="31" spans="7:9" x14ac:dyDescent="0.25">
      <c r="G31" s="7" t="e">
        <f>CONCATENATE(VLOOKUP(E31,Table1[#All],3,FALSE), VLOOKUP('MCR SLD'!B31,Table3[#All],2,FALSE), VLOOKUP('MCR SLD'!D31,Table3[#All],2,FALSE) )</f>
        <v>#N/A</v>
      </c>
      <c r="H31" s="7">
        <f t="shared" ca="1" si="2"/>
        <v>24</v>
      </c>
      <c r="I31" s="7" t="e">
        <f t="shared" ca="1" si="3"/>
        <v>#N/A</v>
      </c>
    </row>
    <row r="32" spans="7:9" x14ac:dyDescent="0.25">
      <c r="G32" s="7" t="e">
        <f>CONCATENATE(VLOOKUP(E32,Table1[#All],3,FALSE), VLOOKUP('MCR SLD'!B32,Table3[#All],2,FALSE), VLOOKUP('MCR SLD'!D32,Table3[#All],2,FALSE) )</f>
        <v>#N/A</v>
      </c>
      <c r="H32" s="7">
        <f t="shared" ca="1" si="2"/>
        <v>25</v>
      </c>
      <c r="I32" s="7" t="e">
        <f t="shared" ca="1" si="3"/>
        <v>#N/A</v>
      </c>
    </row>
    <row r="33" spans="7:9" x14ac:dyDescent="0.25">
      <c r="G33" s="7" t="e">
        <f>CONCATENATE(VLOOKUP(E33,Table1[#All],3,FALSE), VLOOKUP('MCR SLD'!B33,Table3[#All],2,FALSE), VLOOKUP('MCR SLD'!D33,Table3[#All],2,FALSE) )</f>
        <v>#N/A</v>
      </c>
      <c r="H33" s="7">
        <f t="shared" ca="1" si="2"/>
        <v>26</v>
      </c>
      <c r="I33" s="7" t="e">
        <f t="shared" ca="1" si="3"/>
        <v>#N/A</v>
      </c>
    </row>
    <row r="34" spans="7:9" x14ac:dyDescent="0.25">
      <c r="G34" s="7" t="e">
        <f>CONCATENATE(VLOOKUP(E34,Table1[#All],3,FALSE), VLOOKUP('MCR SLD'!B34,Table3[#All],2,FALSE), VLOOKUP('MCR SLD'!D34,Table3[#All],2,FALSE) )</f>
        <v>#N/A</v>
      </c>
      <c r="H34" s="7">
        <f t="shared" ca="1" si="2"/>
        <v>27</v>
      </c>
      <c r="I34" s="7" t="e">
        <f t="shared" ca="1" si="3"/>
        <v>#N/A</v>
      </c>
    </row>
    <row r="35" spans="7:9" x14ac:dyDescent="0.25">
      <c r="G35" s="7" t="e">
        <f>CONCATENATE(VLOOKUP(E35,Table1[#All],3,FALSE), VLOOKUP('MCR SLD'!B35,Table3[#All],2,FALSE), VLOOKUP('MCR SLD'!D35,Table3[#All],2,FALSE) )</f>
        <v>#N/A</v>
      </c>
      <c r="H35" s="7">
        <f t="shared" ca="1" si="2"/>
        <v>28</v>
      </c>
      <c r="I35" s="7" t="e">
        <f t="shared" ca="1" si="3"/>
        <v>#N/A</v>
      </c>
    </row>
    <row r="36" spans="7:9" x14ac:dyDescent="0.25">
      <c r="G36" s="7" t="e">
        <f>CONCATENATE(VLOOKUP(E36,Table1[#All],3,FALSE), VLOOKUP('MCR SLD'!B36,Table3[#All],2,FALSE), VLOOKUP('MCR SLD'!D36,Table3[#All],2,FALSE) )</f>
        <v>#N/A</v>
      </c>
      <c r="H36" s="7">
        <f t="shared" ca="1" si="2"/>
        <v>29</v>
      </c>
      <c r="I36" s="7" t="e">
        <f t="shared" ca="1" si="3"/>
        <v>#N/A</v>
      </c>
    </row>
    <row r="37" spans="7:9" x14ac:dyDescent="0.25">
      <c r="G37" s="7" t="e">
        <f>CONCATENATE(VLOOKUP(E37,Table1[#All],3,FALSE), VLOOKUP('MCR SLD'!B37,Table3[#All],2,FALSE), VLOOKUP('MCR SLD'!D37,Table3[#All],2,FALSE) )</f>
        <v>#N/A</v>
      </c>
      <c r="H37" s="7">
        <f t="shared" ca="1" si="2"/>
        <v>30</v>
      </c>
      <c r="I37" s="7" t="e">
        <f t="shared" ca="1" si="3"/>
        <v>#N/A</v>
      </c>
    </row>
    <row r="38" spans="7:9" x14ac:dyDescent="0.25">
      <c r="G38" s="7" t="e">
        <f>CONCATENATE(VLOOKUP(E38,Table1[#All],3,FALSE), VLOOKUP('MCR SLD'!B38,Table3[#All],2,FALSE), VLOOKUP('MCR SLD'!D38,Table3[#All],2,FALSE) )</f>
        <v>#N/A</v>
      </c>
      <c r="H38" s="7">
        <f t="shared" ca="1" si="2"/>
        <v>31</v>
      </c>
      <c r="I38" s="7" t="e">
        <f t="shared" ca="1" si="3"/>
        <v>#N/A</v>
      </c>
    </row>
    <row r="39" spans="7:9" x14ac:dyDescent="0.25">
      <c r="G39" s="7" t="e">
        <f>CONCATENATE(VLOOKUP(E39,Table1[#All],3,FALSE), VLOOKUP('MCR SLD'!B39,Table3[#All],2,FALSE), VLOOKUP('MCR SLD'!D39,Table3[#All],2,FALSE) )</f>
        <v>#N/A</v>
      </c>
      <c r="H39" s="7">
        <f t="shared" ca="1" si="2"/>
        <v>32</v>
      </c>
      <c r="I39" s="7" t="e">
        <f t="shared" ca="1" si="3"/>
        <v>#N/A</v>
      </c>
    </row>
    <row r="40" spans="7:9" x14ac:dyDescent="0.25">
      <c r="G40" s="7" t="e">
        <f>CONCATENATE(VLOOKUP(E40,Table1[#All],3,FALSE), VLOOKUP('MCR SLD'!B40,Table3[#All],2,FALSE), VLOOKUP('MCR SLD'!D40,Table3[#All],2,FALSE) )</f>
        <v>#N/A</v>
      </c>
      <c r="H40" s="7">
        <f t="shared" ca="1" si="2"/>
        <v>33</v>
      </c>
      <c r="I40" s="7" t="e">
        <f t="shared" ca="1" si="3"/>
        <v>#N/A</v>
      </c>
    </row>
    <row r="41" spans="7:9" x14ac:dyDescent="0.25">
      <c r="G41" s="7" t="e">
        <f>CONCATENATE(VLOOKUP(E41,Table1[#All],3,FALSE), VLOOKUP('MCR SLD'!B41,Table3[#All],2,FALSE), VLOOKUP('MCR SLD'!D41,Table3[#All],2,FALSE) )</f>
        <v>#N/A</v>
      </c>
      <c r="H41" s="7">
        <f t="shared" ca="1" si="2"/>
        <v>34</v>
      </c>
      <c r="I41" s="7" t="e">
        <f t="shared" ca="1" si="3"/>
        <v>#N/A</v>
      </c>
    </row>
    <row r="42" spans="7:9" x14ac:dyDescent="0.25">
      <c r="G42" s="7" t="e">
        <f>CONCATENATE(VLOOKUP(E42,Table1[#All],3,FALSE), VLOOKUP('MCR SLD'!B42,Table3[#All],2,FALSE), VLOOKUP('MCR SLD'!D42,Table3[#All],2,FALSE) )</f>
        <v>#N/A</v>
      </c>
      <c r="H42" s="7">
        <f t="shared" ca="1" si="2"/>
        <v>35</v>
      </c>
      <c r="I42" s="7" t="e">
        <f t="shared" ca="1" si="3"/>
        <v>#N/A</v>
      </c>
    </row>
    <row r="43" spans="7:9" x14ac:dyDescent="0.25">
      <c r="G43" s="7" t="e">
        <f>CONCATENATE(VLOOKUP(E43,Table1[#All],3,FALSE), VLOOKUP('MCR SLD'!B43,Table3[#All],2,FALSE), VLOOKUP('MCR SLD'!D43,Table3[#All],2,FALSE) )</f>
        <v>#N/A</v>
      </c>
      <c r="H43" s="7">
        <f t="shared" ca="1" si="2"/>
        <v>36</v>
      </c>
      <c r="I43" s="7" t="e">
        <f t="shared" ca="1" si="3"/>
        <v>#N/A</v>
      </c>
    </row>
    <row r="44" spans="7:9" x14ac:dyDescent="0.25">
      <c r="G44" s="7" t="e">
        <f>CONCATENATE(VLOOKUP(E44,Table1[#All],3,FALSE), VLOOKUP('MCR SLD'!B44,Table3[#All],2,FALSE), VLOOKUP('MCR SLD'!D44,Table3[#All],2,FALSE) )</f>
        <v>#N/A</v>
      </c>
      <c r="H44" s="7">
        <f t="shared" ca="1" si="2"/>
        <v>37</v>
      </c>
      <c r="I44" s="7" t="e">
        <f t="shared" ca="1" si="3"/>
        <v>#N/A</v>
      </c>
    </row>
    <row r="45" spans="7:9" x14ac:dyDescent="0.25">
      <c r="G45" s="7" t="e">
        <f>CONCATENATE(VLOOKUP(E45,Table1[#All],3,FALSE), VLOOKUP('MCR SLD'!B45,Table3[#All],2,FALSE), VLOOKUP('MCR SLD'!D45,Table3[#All],2,FALSE) )</f>
        <v>#N/A</v>
      </c>
      <c r="H45" s="7">
        <f t="shared" ca="1" si="2"/>
        <v>38</v>
      </c>
      <c r="I45" s="7" t="e">
        <f t="shared" ca="1" si="3"/>
        <v>#N/A</v>
      </c>
    </row>
    <row r="46" spans="7:9" x14ac:dyDescent="0.25">
      <c r="G46" s="7" t="e">
        <f>CONCATENATE(VLOOKUP(E46,Table1[#All],3,FALSE), VLOOKUP('MCR SLD'!B46,Table3[#All],2,FALSE), VLOOKUP('MCR SLD'!D46,Table3[#All],2,FALSE) )</f>
        <v>#N/A</v>
      </c>
      <c r="H46" s="7">
        <f t="shared" ca="1" si="2"/>
        <v>39</v>
      </c>
      <c r="I46" s="7" t="e">
        <f t="shared" ca="1" si="3"/>
        <v>#N/A</v>
      </c>
    </row>
    <row r="47" spans="7:9" x14ac:dyDescent="0.25">
      <c r="G47" s="7" t="e">
        <f>CONCATENATE(VLOOKUP(E47,Table1[#All],3,FALSE), VLOOKUP('MCR SLD'!B47,Table3[#All],2,FALSE), VLOOKUP('MCR SLD'!D47,Table3[#All],2,FALSE) )</f>
        <v>#N/A</v>
      </c>
      <c r="H47" s="7">
        <f t="shared" ca="1" si="2"/>
        <v>40</v>
      </c>
      <c r="I47" s="7" t="e">
        <f t="shared" ca="1" si="3"/>
        <v>#N/A</v>
      </c>
    </row>
    <row r="48" spans="7:9" x14ac:dyDescent="0.25">
      <c r="G48" s="7" t="e">
        <f>CONCATENATE(VLOOKUP(E48,Table1[#All],3,FALSE), VLOOKUP('MCR SLD'!B48,Table3[#All],2,FALSE), VLOOKUP('MCR SLD'!D48,Table3[#All],2,FALSE) )</f>
        <v>#N/A</v>
      </c>
      <c r="H48" s="7">
        <f t="shared" ca="1" si="2"/>
        <v>41</v>
      </c>
      <c r="I48" s="7" t="e">
        <f t="shared" ca="1" si="3"/>
        <v>#N/A</v>
      </c>
    </row>
    <row r="49" spans="7:9" x14ac:dyDescent="0.25">
      <c r="G49" s="7" t="e">
        <f>CONCATENATE(VLOOKUP(E49,Table1[#All],3,FALSE), VLOOKUP('MCR SLD'!B49,Table3[#All],2,FALSE), VLOOKUP('MCR SLD'!D49,Table3[#All],2,FALSE) )</f>
        <v>#N/A</v>
      </c>
      <c r="H49" s="7">
        <f t="shared" ca="1" si="2"/>
        <v>42</v>
      </c>
      <c r="I49" s="7" t="e">
        <f t="shared" ca="1" si="3"/>
        <v>#N/A</v>
      </c>
    </row>
    <row r="50" spans="7:9" x14ac:dyDescent="0.25">
      <c r="G50" s="7" t="e">
        <f>CONCATENATE(VLOOKUP(E50,Table1[#All],3,FALSE), VLOOKUP('MCR SLD'!B50,Table3[#All],2,FALSE), VLOOKUP('MCR SLD'!D50,Table3[#All],2,FALSE) )</f>
        <v>#N/A</v>
      </c>
      <c r="H50" s="7">
        <f t="shared" ca="1" si="2"/>
        <v>43</v>
      </c>
      <c r="I50" s="7" t="e">
        <f t="shared" ca="1" si="3"/>
        <v>#N/A</v>
      </c>
    </row>
    <row r="51" spans="7:9" x14ac:dyDescent="0.25">
      <c r="G51" s="7" t="e">
        <f>CONCATENATE(VLOOKUP(E51,Table1[#All],3,FALSE), VLOOKUP('MCR SLD'!B51,Table3[#All],2,FALSE), VLOOKUP('MCR SLD'!D51,Table3[#All],2,FALSE) )</f>
        <v>#N/A</v>
      </c>
      <c r="H51" s="7">
        <f t="shared" ca="1" si="2"/>
        <v>44</v>
      </c>
      <c r="I51" s="7" t="e">
        <f t="shared" ca="1" si="3"/>
        <v>#N/A</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Reference!$D$2:$D$5</xm:f>
          </x14:formula1>
          <xm:sqref>D2:D51 B2:B51</xm:sqref>
        </x14:dataValidation>
        <x14:dataValidation type="list" allowBlank="1" showInputMessage="1" showErrorMessage="1" xr:uid="{00000000-0002-0000-0000-000001000000}">
          <x14:formula1>
            <xm:f>Reference!$G$2:$G$9</xm:f>
          </x14:formula1>
          <xm:sqref>E2:E51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D59EF-0AE2-0347-9313-A8CC1C8C6401}">
  <dimension ref="A1:P301"/>
  <sheetViews>
    <sheetView tabSelected="1" topLeftCell="G1" workbookViewId="0">
      <selection activeCell="O70" sqref="O70"/>
    </sheetView>
  </sheetViews>
  <sheetFormatPr baseColWidth="10" defaultRowHeight="15" x14ac:dyDescent="0.2"/>
  <cols>
    <col min="1" max="1" width="5.33203125" bestFit="1" customWidth="1"/>
    <col min="2" max="2" width="6" bestFit="1" customWidth="1"/>
    <col min="3" max="3" width="5.33203125" bestFit="1" customWidth="1"/>
    <col min="4" max="4" width="5.83203125" bestFit="1" customWidth="1"/>
    <col min="5" max="5" width="9.33203125" bestFit="1" customWidth="1"/>
    <col min="6" max="12" width="15.1640625" customWidth="1"/>
    <col min="13" max="13" width="15.5" customWidth="1"/>
    <col min="14" max="15" width="49" customWidth="1"/>
    <col min="16" max="16" width="10.83203125" style="24"/>
    <col min="17" max="16384" width="10.83203125" style="25"/>
  </cols>
  <sheetData>
    <row r="1" spans="1:16" ht="16" thickBot="1" x14ac:dyDescent="0.25">
      <c r="A1" s="3" t="s">
        <v>97</v>
      </c>
      <c r="B1" s="3" t="s">
        <v>61</v>
      </c>
      <c r="C1" s="3" t="s">
        <v>92</v>
      </c>
      <c r="D1" s="3" t="s">
        <v>93</v>
      </c>
      <c r="E1" s="3" t="s">
        <v>67</v>
      </c>
      <c r="F1" s="4" t="s">
        <v>68</v>
      </c>
      <c r="G1" s="4" t="s">
        <v>69</v>
      </c>
      <c r="H1" s="4" t="s">
        <v>70</v>
      </c>
      <c r="I1" s="4" t="s">
        <v>71</v>
      </c>
      <c r="J1" s="4" t="s">
        <v>72</v>
      </c>
      <c r="K1" s="4" t="s">
        <v>73</v>
      </c>
      <c r="L1" s="5" t="s">
        <v>74</v>
      </c>
      <c r="M1" s="4" t="s">
        <v>56</v>
      </c>
      <c r="N1" s="4" t="s">
        <v>76</v>
      </c>
      <c r="O1" s="26" t="s">
        <v>77</v>
      </c>
      <c r="P1" s="25"/>
    </row>
    <row r="2" spans="1:16" x14ac:dyDescent="0.2">
      <c r="A2" s="10">
        <v>1</v>
      </c>
      <c r="B2" s="11" t="str">
        <f>'MCR SLD'!I2</f>
        <v>YFF01</v>
      </c>
      <c r="C2" s="11" t="str">
        <f>RIGHT(LEFT(B2, 3), 2)</f>
        <v>FF</v>
      </c>
      <c r="D2" s="11">
        <v>0</v>
      </c>
      <c r="E2" s="11"/>
      <c r="F2" s="11" t="str">
        <f>'MCR SLD'!E2</f>
        <v>VSAT-L</v>
      </c>
      <c r="G2" s="11" t="str">
        <f>'MCR SLD'!A2</f>
        <v>MLB</v>
      </c>
      <c r="H2" s="11" t="str">
        <f>'MCR SLD'!C2</f>
        <v>MLB TAC</v>
      </c>
      <c r="I2" s="11" t="s">
        <v>94</v>
      </c>
      <c r="J2" s="11" t="str">
        <f>'MCR SLD'!F2</f>
        <v>5 Mbps</v>
      </c>
      <c r="K2" s="11">
        <v>1</v>
      </c>
      <c r="L2" s="11"/>
      <c r="M2" s="11" t="s">
        <v>61</v>
      </c>
      <c r="N2" s="11" t="str">
        <f>CONCATENATE("Establish ", J2, " ", VLOOKUP(F2, Table1[#All], 2, FALSE), " link"," (",B2, ")", " with ", H2)</f>
        <v>Establish 5 Mbps SHF SATCOM link (YFF01) with MLB TAC</v>
      </c>
      <c r="O2" s="12" t="str">
        <f>CONCATENATE("Terminate ", J2, " ", VLOOKUP(F2, Table1[#All], 2, FALSE), " link"," (",B2, ")", " from ", G2)</f>
        <v>Terminate 5 Mbps SHF SATCOM link (YFF01) from MLB</v>
      </c>
      <c r="P2" s="25"/>
    </row>
    <row r="3" spans="1:16" x14ac:dyDescent="0.2">
      <c r="A3" s="13"/>
      <c r="B3" s="9"/>
      <c r="C3" s="9"/>
      <c r="D3" s="9"/>
      <c r="E3" s="9" t="str">
        <f>CONCATENATE("BCOR", C2, TEXT(D2+1, "00"))</f>
        <v>BCORFF01</v>
      </c>
      <c r="F3" s="9" t="str">
        <f>F2</f>
        <v>VSAT-L</v>
      </c>
      <c r="G3" s="9" t="str">
        <f t="shared" ref="G3:J7" si="0">G2</f>
        <v>MLB</v>
      </c>
      <c r="H3" s="9" t="str">
        <f t="shared" si="0"/>
        <v>MLB TAC</v>
      </c>
      <c r="I3" s="9" t="s">
        <v>95</v>
      </c>
      <c r="J3" s="9" t="str">
        <f t="shared" si="0"/>
        <v>5 Mbps</v>
      </c>
      <c r="K3" s="9"/>
      <c r="L3" s="9">
        <v>1</v>
      </c>
      <c r="M3" s="9" t="s">
        <v>67</v>
      </c>
      <c r="N3" s="9" t="str">
        <f>CONCATENATE("Establish ",I3, " connection", " (", E3, ") ", "with ", H3)</f>
        <v>Establish Black Core connection (BCORFF01) with MLB TAC</v>
      </c>
      <c r="O3" s="14" t="str">
        <f>CONCATENATE("Terminate ",I3," connection"," (",E3,") ","from ",G3)</f>
        <v>Terminate Black Core connection (BCORFF01) from MLB</v>
      </c>
      <c r="P3" s="25"/>
    </row>
    <row r="4" spans="1:16" x14ac:dyDescent="0.2">
      <c r="A4" s="13"/>
      <c r="B4" s="9"/>
      <c r="C4" s="9"/>
      <c r="D4" s="9"/>
      <c r="E4" s="9" t="str">
        <f>CONCATENATE("SIPR", C2, TEXT(D2+1, "00"))</f>
        <v>SIPRFF01</v>
      </c>
      <c r="F4" s="9" t="str">
        <f t="shared" ref="F4:F7" si="1">F3</f>
        <v>VSAT-L</v>
      </c>
      <c r="G4" s="9" t="str">
        <f t="shared" ref="G4:G7" si="2">G3</f>
        <v>MLB</v>
      </c>
      <c r="H4" s="9" t="str">
        <f t="shared" ref="H4:H7" si="3">H3</f>
        <v>MLB TAC</v>
      </c>
      <c r="I4" s="9" t="s">
        <v>78</v>
      </c>
      <c r="J4" s="9" t="str">
        <f t="shared" si="0"/>
        <v>5 Mbps</v>
      </c>
      <c r="K4" s="9"/>
      <c r="L4" s="9">
        <v>2</v>
      </c>
      <c r="M4" s="9" t="s">
        <v>67</v>
      </c>
      <c r="N4" s="9" t="str">
        <f t="shared" ref="N4:N7" si="4">CONCATENATE("Establish ",I4, " connection", " (", E4, ") ", "with ", H4)</f>
        <v>Establish SIPR connection (SIPRFF01) with MLB TAC</v>
      </c>
      <c r="O4" s="14" t="str">
        <f t="shared" ref="O4:O7" si="5">CONCATENATE("Terminate ",I4," connection"," (",E4,") ","from ",G4)</f>
        <v>Terminate SIPR connection (SIPRFF01) from MLB</v>
      </c>
      <c r="P4" s="25"/>
    </row>
    <row r="5" spans="1:16" x14ac:dyDescent="0.2">
      <c r="A5" s="13"/>
      <c r="B5" s="9"/>
      <c r="C5" s="9"/>
      <c r="D5" s="9"/>
      <c r="E5" s="9" t="str">
        <f>CONCATENATE("NIPR", C2, TEXT(D2+1, "00"))</f>
        <v>NIPRFF01</v>
      </c>
      <c r="F5" s="9" t="str">
        <f t="shared" si="1"/>
        <v>VSAT-L</v>
      </c>
      <c r="G5" s="9" t="str">
        <f t="shared" si="2"/>
        <v>MLB</v>
      </c>
      <c r="H5" s="9" t="str">
        <f t="shared" si="3"/>
        <v>MLB TAC</v>
      </c>
      <c r="I5" s="9" t="s">
        <v>79</v>
      </c>
      <c r="J5" s="9" t="str">
        <f t="shared" si="0"/>
        <v>5 Mbps</v>
      </c>
      <c r="K5" s="9"/>
      <c r="L5" s="9">
        <v>3</v>
      </c>
      <c r="M5" s="9" t="s">
        <v>67</v>
      </c>
      <c r="N5" s="9" t="str">
        <f t="shared" si="4"/>
        <v>Establish NIPR connection (NIPRFF01) with MLB TAC</v>
      </c>
      <c r="O5" s="14" t="str">
        <f t="shared" si="5"/>
        <v>Terminate NIPR connection (NIPRFF01) from MLB</v>
      </c>
      <c r="P5" s="25"/>
    </row>
    <row r="6" spans="1:16" x14ac:dyDescent="0.2">
      <c r="A6" s="13"/>
      <c r="B6" s="9"/>
      <c r="C6" s="9"/>
      <c r="D6" s="9"/>
      <c r="E6" s="9" t="str">
        <f>CONCATENATE("SIP", C2, TEXT(D2+1, "00"))</f>
        <v>SIPFF01</v>
      </c>
      <c r="F6" s="9" t="str">
        <f t="shared" si="1"/>
        <v>VSAT-L</v>
      </c>
      <c r="G6" s="9" t="str">
        <f t="shared" si="2"/>
        <v>MLB</v>
      </c>
      <c r="H6" s="9" t="str">
        <f t="shared" si="3"/>
        <v>MLB TAC</v>
      </c>
      <c r="I6" s="9" t="s">
        <v>81</v>
      </c>
      <c r="J6" s="9" t="str">
        <f t="shared" si="0"/>
        <v>5 Mbps</v>
      </c>
      <c r="K6" s="9"/>
      <c r="L6" s="9">
        <v>4</v>
      </c>
      <c r="M6" s="9" t="s">
        <v>67</v>
      </c>
      <c r="N6" s="9" t="str">
        <f t="shared" si="4"/>
        <v>Establish SIP connection (SIPFF01) with MLB TAC</v>
      </c>
      <c r="O6" s="14" t="str">
        <f t="shared" si="5"/>
        <v>Terminate SIP connection (SIPFF01) from MLB</v>
      </c>
      <c r="P6" s="25"/>
    </row>
    <row r="7" spans="1:16" ht="16" thickBot="1" x14ac:dyDescent="0.25">
      <c r="A7" s="15"/>
      <c r="B7" s="16"/>
      <c r="C7" s="16"/>
      <c r="D7" s="16"/>
      <c r="E7" s="16" t="str">
        <f>CONCATENATE("LLOC", C2, TEXT(D2+1, "00"))</f>
        <v>LLOCFF01</v>
      </c>
      <c r="F7" s="16" t="str">
        <f t="shared" si="1"/>
        <v>VSAT-L</v>
      </c>
      <c r="G7" s="16" t="str">
        <f t="shared" si="2"/>
        <v>MLB</v>
      </c>
      <c r="H7" s="16" t="str">
        <f t="shared" si="3"/>
        <v>MLB TAC</v>
      </c>
      <c r="I7" s="16" t="s">
        <v>96</v>
      </c>
      <c r="J7" s="16" t="str">
        <f t="shared" si="0"/>
        <v>5 Mbps</v>
      </c>
      <c r="K7" s="16"/>
      <c r="L7" s="16">
        <v>5</v>
      </c>
      <c r="M7" s="16" t="s">
        <v>67</v>
      </c>
      <c r="N7" s="16" t="str">
        <f t="shared" si="4"/>
        <v>Establish Long Local connection (LLOCFF01) with MLB TAC</v>
      </c>
      <c r="O7" s="14" t="str">
        <f t="shared" si="5"/>
        <v>Terminate Long Local connection (LLOCFF01) from MLB</v>
      </c>
      <c r="P7" s="25"/>
    </row>
    <row r="8" spans="1:16" x14ac:dyDescent="0.2">
      <c r="A8" s="17">
        <f>A2+1</f>
        <v>2</v>
      </c>
      <c r="B8" s="18" t="str">
        <f ca="1">INDEX(Table4[SLD], A8)</f>
        <v>YLF01</v>
      </c>
      <c r="C8" s="18" t="str">
        <f ca="1">RIGHT(LEFT(B8, 3), 2)</f>
        <v>LF</v>
      </c>
      <c r="D8" s="18">
        <f ca="1">COUNTIF(OFFSET(C8,-1*ROW(C8)+2,0, ROW(C8)-2), C8)</f>
        <v>0</v>
      </c>
      <c r="E8" s="18"/>
      <c r="F8" s="18" t="str">
        <f>INDEX(Table4[XMIT System], A8)</f>
        <v>VSAT-L</v>
      </c>
      <c r="G8" s="18" t="str">
        <f>INDEX(Table4[Establishing Unit], A8)</f>
        <v>Wing</v>
      </c>
      <c r="H8" s="18" t="str">
        <f>INDEX(Table4[Terminating Unit], A8)</f>
        <v>MLB TAC</v>
      </c>
      <c r="I8" s="18" t="s">
        <v>94</v>
      </c>
      <c r="J8" s="18" t="str">
        <f>INDEX(Table4[Rate], A8)</f>
        <v>5 Mbps</v>
      </c>
      <c r="K8" s="18">
        <f>K2+1</f>
        <v>2</v>
      </c>
      <c r="L8" s="18"/>
      <c r="M8" s="18" t="s">
        <v>61</v>
      </c>
      <c r="N8" s="18" t="str">
        <f ca="1">CONCATENATE("Establish ", J8, " ", VLOOKUP(F8, Table1[#All], 2, FALSE), " link"," (",B8, ")", " with ", H8)</f>
        <v>Establish 5 Mbps SHF SATCOM link (YLF01) with MLB TAC</v>
      </c>
      <c r="O8" s="20" t="str">
        <f ca="1">CONCATENATE("Terminate ", J8, " ", VLOOKUP(F8, Table1[#All], 2, FALSE), " link"," (",B8, ")", " from ", G8)</f>
        <v>Terminate 5 Mbps SHF SATCOM link (YLF01) from Wing</v>
      </c>
      <c r="P8" s="25"/>
    </row>
    <row r="9" spans="1:16" x14ac:dyDescent="0.2">
      <c r="A9" s="19"/>
      <c r="B9" s="8"/>
      <c r="C9" s="8"/>
      <c r="D9" s="8"/>
      <c r="E9" s="8" t="str">
        <f ca="1">CONCATENATE("BCOR", C8, TEXT(D8+1, "00"))</f>
        <v>BCORLF01</v>
      </c>
      <c r="F9" s="8" t="str">
        <f>F8</f>
        <v>VSAT-L</v>
      </c>
      <c r="G9" s="8" t="str">
        <f t="shared" ref="G9:G13" si="6">G8</f>
        <v>Wing</v>
      </c>
      <c r="H9" s="8" t="str">
        <f t="shared" ref="H9:H13" si="7">H8</f>
        <v>MLB TAC</v>
      </c>
      <c r="I9" s="8" t="s">
        <v>95</v>
      </c>
      <c r="J9" s="8" t="str">
        <f t="shared" ref="J9:J13" si="8">J8</f>
        <v>5 Mbps</v>
      </c>
      <c r="K9" s="8"/>
      <c r="L9" s="8">
        <v>1</v>
      </c>
      <c r="M9" s="8" t="s">
        <v>67</v>
      </c>
      <c r="N9" s="8" t="str">
        <f ca="1">CONCATENATE("Establish ",I9, " connection", " (", E9, ") ", "with ", H9)</f>
        <v>Establish Black Core connection (BCORLF01) with MLB TAC</v>
      </c>
      <c r="O9" s="21" t="str">
        <f ca="1">CONCATENATE("Terminate ",I9," connection"," (",E9,") ","from ",G9)</f>
        <v>Terminate Black Core connection (BCORLF01) from Wing</v>
      </c>
      <c r="P9" s="25"/>
    </row>
    <row r="10" spans="1:16" x14ac:dyDescent="0.2">
      <c r="A10" s="19"/>
      <c r="B10" s="8"/>
      <c r="C10" s="8"/>
      <c r="D10" s="8"/>
      <c r="E10" s="8" t="str">
        <f ca="1">CONCATENATE("SIPR", C8, TEXT(D8+1, "00"))</f>
        <v>SIPRLF01</v>
      </c>
      <c r="F10" s="8" t="str">
        <f t="shared" ref="F10:F13" si="9">F9</f>
        <v>VSAT-L</v>
      </c>
      <c r="G10" s="8" t="str">
        <f t="shared" si="6"/>
        <v>Wing</v>
      </c>
      <c r="H10" s="8" t="str">
        <f t="shared" si="7"/>
        <v>MLB TAC</v>
      </c>
      <c r="I10" s="8" t="s">
        <v>78</v>
      </c>
      <c r="J10" s="8" t="str">
        <f t="shared" si="8"/>
        <v>5 Mbps</v>
      </c>
      <c r="K10" s="8"/>
      <c r="L10" s="8">
        <v>2</v>
      </c>
      <c r="M10" s="8" t="s">
        <v>67</v>
      </c>
      <c r="N10" s="8" t="str">
        <f t="shared" ref="N10:N13" ca="1" si="10">CONCATENATE("Establish ",I10, " connection", " (", E10, ") ", "with ", H10)</f>
        <v>Establish SIPR connection (SIPRLF01) with MLB TAC</v>
      </c>
      <c r="O10" s="21" t="str">
        <f t="shared" ref="O10:O13" ca="1" si="11">CONCATENATE("Terminate ",I10," connection"," (",E10,") ","from ",G10)</f>
        <v>Terminate SIPR connection (SIPRLF01) from Wing</v>
      </c>
      <c r="P10" s="25"/>
    </row>
    <row r="11" spans="1:16" x14ac:dyDescent="0.2">
      <c r="A11" s="19"/>
      <c r="B11" s="8"/>
      <c r="C11" s="8"/>
      <c r="D11" s="8"/>
      <c r="E11" s="8" t="str">
        <f ca="1">CONCATENATE("NIPR", C8, TEXT(D8+1, "00"))</f>
        <v>NIPRLF01</v>
      </c>
      <c r="F11" s="8" t="str">
        <f t="shared" si="9"/>
        <v>VSAT-L</v>
      </c>
      <c r="G11" s="8" t="str">
        <f t="shared" si="6"/>
        <v>Wing</v>
      </c>
      <c r="H11" s="8" t="str">
        <f t="shared" si="7"/>
        <v>MLB TAC</v>
      </c>
      <c r="I11" s="8" t="s">
        <v>79</v>
      </c>
      <c r="J11" s="8" t="str">
        <f t="shared" si="8"/>
        <v>5 Mbps</v>
      </c>
      <c r="K11" s="8"/>
      <c r="L11" s="8">
        <v>3</v>
      </c>
      <c r="M11" s="8" t="s">
        <v>67</v>
      </c>
      <c r="N11" s="8" t="str">
        <f t="shared" ca="1" si="10"/>
        <v>Establish NIPR connection (NIPRLF01) with MLB TAC</v>
      </c>
      <c r="O11" s="21" t="str">
        <f t="shared" ca="1" si="11"/>
        <v>Terminate NIPR connection (NIPRLF01) from Wing</v>
      </c>
      <c r="P11" s="25"/>
    </row>
    <row r="12" spans="1:16" x14ac:dyDescent="0.2">
      <c r="A12" s="19"/>
      <c r="B12" s="8"/>
      <c r="C12" s="8"/>
      <c r="D12" s="8"/>
      <c r="E12" s="8" t="str">
        <f ca="1">CONCATENATE("SIP", C8, TEXT(D8+1, "00"))</f>
        <v>SIPLF01</v>
      </c>
      <c r="F12" s="8" t="str">
        <f t="shared" si="9"/>
        <v>VSAT-L</v>
      </c>
      <c r="G12" s="8" t="str">
        <f t="shared" si="6"/>
        <v>Wing</v>
      </c>
      <c r="H12" s="8" t="str">
        <f t="shared" si="7"/>
        <v>MLB TAC</v>
      </c>
      <c r="I12" s="8" t="s">
        <v>81</v>
      </c>
      <c r="J12" s="8" t="str">
        <f t="shared" si="8"/>
        <v>5 Mbps</v>
      </c>
      <c r="K12" s="8"/>
      <c r="L12" s="8">
        <v>4</v>
      </c>
      <c r="M12" s="8" t="s">
        <v>67</v>
      </c>
      <c r="N12" s="8" t="str">
        <f t="shared" ca="1" si="10"/>
        <v>Establish SIP connection (SIPLF01) with MLB TAC</v>
      </c>
      <c r="O12" s="21" t="str">
        <f t="shared" ca="1" si="11"/>
        <v>Terminate SIP connection (SIPLF01) from Wing</v>
      </c>
      <c r="P12" s="25"/>
    </row>
    <row r="13" spans="1:16" ht="16" thickBot="1" x14ac:dyDescent="0.25">
      <c r="A13" s="22"/>
      <c r="B13" s="23"/>
      <c r="C13" s="23"/>
      <c r="D13" s="23"/>
      <c r="E13" s="23" t="str">
        <f ca="1">CONCATENATE("LLOC", C8, TEXT(D8+1, "00"))</f>
        <v>LLOCLF01</v>
      </c>
      <c r="F13" s="23" t="str">
        <f t="shared" si="9"/>
        <v>VSAT-L</v>
      </c>
      <c r="G13" s="23" t="str">
        <f t="shared" si="6"/>
        <v>Wing</v>
      </c>
      <c r="H13" s="23" t="str">
        <f t="shared" si="7"/>
        <v>MLB TAC</v>
      </c>
      <c r="I13" s="23" t="s">
        <v>96</v>
      </c>
      <c r="J13" s="23" t="str">
        <f t="shared" si="8"/>
        <v>5 Mbps</v>
      </c>
      <c r="K13" s="23"/>
      <c r="L13" s="23">
        <v>5</v>
      </c>
      <c r="M13" s="23" t="s">
        <v>67</v>
      </c>
      <c r="N13" s="23" t="str">
        <f t="shared" ca="1" si="10"/>
        <v>Establish Long Local connection (LLOCLF01) with MLB TAC</v>
      </c>
      <c r="O13" s="21" t="str">
        <f t="shared" ca="1" si="11"/>
        <v>Terminate Long Local connection (LLOCLF01) from Wing</v>
      </c>
      <c r="P13" s="25"/>
    </row>
    <row r="14" spans="1:16" x14ac:dyDescent="0.2">
      <c r="A14" s="10">
        <f>A8+1</f>
        <v>3</v>
      </c>
      <c r="B14" s="11" t="str">
        <f ca="1">INDEX(Table4[SLD], A14)</f>
        <v>YPP01</v>
      </c>
      <c r="C14" s="11" t="str">
        <f ca="1">RIGHT(LEFT(B14, 3), 2)</f>
        <v>PP</v>
      </c>
      <c r="D14" s="11">
        <f ca="1">COUNTIF(OFFSET(C14,-1*ROW(C14)+2,0, ROW(C14)-2), C14)</f>
        <v>0</v>
      </c>
      <c r="E14" s="11"/>
      <c r="F14" s="11" t="str">
        <f>INDEX(Table4[XMIT System], A14)</f>
        <v>VSAT-L</v>
      </c>
      <c r="G14" s="11" t="str">
        <f>INDEX(Table4[Establishing Unit], A14)</f>
        <v>RCT Main</v>
      </c>
      <c r="H14" s="11" t="str">
        <f>INDEX(Table4[Terminating Unit], A14)</f>
        <v>RCT TAC</v>
      </c>
      <c r="I14" s="11" t="s">
        <v>94</v>
      </c>
      <c r="J14" s="11" t="str">
        <f>INDEX(Table4[Rate], A14)</f>
        <v>5 Mbps</v>
      </c>
      <c r="K14" s="11">
        <f>K8+1</f>
        <v>3</v>
      </c>
      <c r="L14" s="11"/>
      <c r="M14" s="11" t="s">
        <v>61</v>
      </c>
      <c r="N14" s="11" t="str">
        <f ca="1">CONCATENATE("Establish ", J14, " ", VLOOKUP(F14, Table1[#All], 2, FALSE), " link"," (",B14, ")", " with ", H14)</f>
        <v>Establish 5 Mbps SHF SATCOM link (YPP01) with RCT TAC</v>
      </c>
      <c r="O14" s="12" t="str">
        <f ca="1">CONCATENATE("Terminate ", J14, " ", VLOOKUP(F14, Table1[#All], 2, FALSE), " link"," (",B14, ")", " from ", G14)</f>
        <v>Terminate 5 Mbps SHF SATCOM link (YPP01) from RCT Main</v>
      </c>
    </row>
    <row r="15" spans="1:16" x14ac:dyDescent="0.2">
      <c r="A15" s="13"/>
      <c r="B15" s="9"/>
      <c r="C15" s="9"/>
      <c r="D15" s="9"/>
      <c r="E15" s="9" t="str">
        <f ca="1">CONCATENATE("BCOR", C14, TEXT(D14+1, "00"))</f>
        <v>BCORPP01</v>
      </c>
      <c r="F15" s="9" t="str">
        <f>F14</f>
        <v>VSAT-L</v>
      </c>
      <c r="G15" s="9" t="str">
        <f t="shared" ref="G15:G19" si="12">G14</f>
        <v>RCT Main</v>
      </c>
      <c r="H15" s="9" t="str">
        <f t="shared" ref="H15:H19" si="13">H14</f>
        <v>RCT TAC</v>
      </c>
      <c r="I15" s="9" t="s">
        <v>95</v>
      </c>
      <c r="J15" s="9" t="str">
        <f t="shared" ref="J15:J19" si="14">J14</f>
        <v>5 Mbps</v>
      </c>
      <c r="K15" s="9"/>
      <c r="L15" s="9">
        <v>1</v>
      </c>
      <c r="M15" s="9" t="s">
        <v>67</v>
      </c>
      <c r="N15" s="9" t="str">
        <f ca="1">CONCATENATE("Establish ",I15, " connection", " (", E15, ") ", "with ", H15)</f>
        <v>Establish Black Core connection (BCORPP01) with RCT TAC</v>
      </c>
      <c r="O15" s="14" t="str">
        <f ca="1">CONCATENATE("Terminate ",I15," connection"," (",E15,") ","from ",G15)</f>
        <v>Terminate Black Core connection (BCORPP01) from RCT Main</v>
      </c>
    </row>
    <row r="16" spans="1:16" x14ac:dyDescent="0.2">
      <c r="A16" s="13"/>
      <c r="B16" s="9"/>
      <c r="C16" s="9"/>
      <c r="D16" s="9"/>
      <c r="E16" s="9" t="str">
        <f ca="1">CONCATENATE("SIPR", C14, TEXT(D14+1, "00"))</f>
        <v>SIPRPP01</v>
      </c>
      <c r="F16" s="9" t="str">
        <f t="shared" ref="F16:F19" si="15">F15</f>
        <v>VSAT-L</v>
      </c>
      <c r="G16" s="9" t="str">
        <f t="shared" si="12"/>
        <v>RCT Main</v>
      </c>
      <c r="H16" s="9" t="str">
        <f t="shared" si="13"/>
        <v>RCT TAC</v>
      </c>
      <c r="I16" s="9" t="s">
        <v>78</v>
      </c>
      <c r="J16" s="9" t="str">
        <f t="shared" si="14"/>
        <v>5 Mbps</v>
      </c>
      <c r="K16" s="9"/>
      <c r="L16" s="9">
        <v>2</v>
      </c>
      <c r="M16" s="9" t="s">
        <v>67</v>
      </c>
      <c r="N16" s="9" t="str">
        <f t="shared" ref="N16:N19" ca="1" si="16">CONCATENATE("Establish ",I16, " connection", " (", E16, ") ", "with ", H16)</f>
        <v>Establish SIPR connection (SIPRPP01) with RCT TAC</v>
      </c>
      <c r="O16" s="14" t="str">
        <f t="shared" ref="O16:O19" ca="1" si="17">CONCATENATE("Terminate ",I16," connection"," (",E16,") ","from ",G16)</f>
        <v>Terminate SIPR connection (SIPRPP01) from RCT Main</v>
      </c>
    </row>
    <row r="17" spans="1:15" x14ac:dyDescent="0.2">
      <c r="A17" s="13"/>
      <c r="B17" s="9"/>
      <c r="C17" s="9"/>
      <c r="D17" s="9"/>
      <c r="E17" s="9" t="str">
        <f ca="1">CONCATENATE("NIPR", C14, TEXT(D14+1, "00"))</f>
        <v>NIPRPP01</v>
      </c>
      <c r="F17" s="9" t="str">
        <f t="shared" si="15"/>
        <v>VSAT-L</v>
      </c>
      <c r="G17" s="9" t="str">
        <f t="shared" si="12"/>
        <v>RCT Main</v>
      </c>
      <c r="H17" s="9" t="str">
        <f t="shared" si="13"/>
        <v>RCT TAC</v>
      </c>
      <c r="I17" s="9" t="s">
        <v>79</v>
      </c>
      <c r="J17" s="9" t="str">
        <f t="shared" si="14"/>
        <v>5 Mbps</v>
      </c>
      <c r="K17" s="9"/>
      <c r="L17" s="9">
        <v>3</v>
      </c>
      <c r="M17" s="9" t="s">
        <v>67</v>
      </c>
      <c r="N17" s="9" t="str">
        <f t="shared" ca="1" si="16"/>
        <v>Establish NIPR connection (NIPRPP01) with RCT TAC</v>
      </c>
      <c r="O17" s="14" t="str">
        <f t="shared" ca="1" si="17"/>
        <v>Terminate NIPR connection (NIPRPP01) from RCT Main</v>
      </c>
    </row>
    <row r="18" spans="1:15" x14ac:dyDescent="0.2">
      <c r="A18" s="13"/>
      <c r="B18" s="9"/>
      <c r="C18" s="9"/>
      <c r="D18" s="9"/>
      <c r="E18" s="9" t="str">
        <f ca="1">CONCATENATE("SIP", C14, TEXT(D14+1, "00"))</f>
        <v>SIPPP01</v>
      </c>
      <c r="F18" s="9" t="str">
        <f t="shared" si="15"/>
        <v>VSAT-L</v>
      </c>
      <c r="G18" s="9" t="str">
        <f t="shared" si="12"/>
        <v>RCT Main</v>
      </c>
      <c r="H18" s="9" t="str">
        <f t="shared" si="13"/>
        <v>RCT TAC</v>
      </c>
      <c r="I18" s="9" t="s">
        <v>81</v>
      </c>
      <c r="J18" s="9" t="str">
        <f t="shared" si="14"/>
        <v>5 Mbps</v>
      </c>
      <c r="K18" s="9"/>
      <c r="L18" s="9">
        <v>4</v>
      </c>
      <c r="M18" s="9" t="s">
        <v>67</v>
      </c>
      <c r="N18" s="9" t="str">
        <f t="shared" ca="1" si="16"/>
        <v>Establish SIP connection (SIPPP01) with RCT TAC</v>
      </c>
      <c r="O18" s="14" t="str">
        <f t="shared" ca="1" si="17"/>
        <v>Terminate SIP connection (SIPPP01) from RCT Main</v>
      </c>
    </row>
    <row r="19" spans="1:15" ht="16" thickBot="1" x14ac:dyDescent="0.25">
      <c r="A19" s="15"/>
      <c r="B19" s="16"/>
      <c r="C19" s="16"/>
      <c r="D19" s="16"/>
      <c r="E19" s="16" t="str">
        <f ca="1">CONCATENATE("LLOC", C14, TEXT(D14+1, "00"))</f>
        <v>LLOCPP01</v>
      </c>
      <c r="F19" s="16" t="str">
        <f t="shared" si="15"/>
        <v>VSAT-L</v>
      </c>
      <c r="G19" s="16" t="str">
        <f t="shared" si="12"/>
        <v>RCT Main</v>
      </c>
      <c r="H19" s="16" t="str">
        <f t="shared" si="13"/>
        <v>RCT TAC</v>
      </c>
      <c r="I19" s="16" t="s">
        <v>96</v>
      </c>
      <c r="J19" s="16" t="str">
        <f t="shared" si="14"/>
        <v>5 Mbps</v>
      </c>
      <c r="K19" s="16"/>
      <c r="L19" s="16">
        <v>5</v>
      </c>
      <c r="M19" s="16" t="s">
        <v>67</v>
      </c>
      <c r="N19" s="16" t="str">
        <f t="shared" ca="1" si="16"/>
        <v>Establish Long Local connection (LLOCPP01) with RCT TAC</v>
      </c>
      <c r="O19" s="14" t="str">
        <f t="shared" ca="1" si="17"/>
        <v>Terminate Long Local connection (LLOCPP01) from RCT Main</v>
      </c>
    </row>
    <row r="20" spans="1:15" x14ac:dyDescent="0.2">
      <c r="A20" s="17">
        <f>A14+1</f>
        <v>4</v>
      </c>
      <c r="B20" s="18" t="str">
        <f ca="1">INDEX(Table4[SLD], A20)</f>
        <v>YPP02</v>
      </c>
      <c r="C20" s="18" t="str">
        <f ca="1">RIGHT(LEFT(B20, 3), 2)</f>
        <v>PP</v>
      </c>
      <c r="D20" s="18">
        <f ca="1">COUNTIF(OFFSET(C20,-1*ROW(C20)+2,0, ROW(C20)-2), C20)</f>
        <v>1</v>
      </c>
      <c r="E20" s="18"/>
      <c r="F20" s="18" t="str">
        <f>INDEX(Table4[XMIT System], A20)</f>
        <v>VSAT-L</v>
      </c>
      <c r="G20" s="18" t="str">
        <f>INDEX(Table4[Establishing Unit], A20)</f>
        <v>RCT Main</v>
      </c>
      <c r="H20" s="18" t="str">
        <f>INDEX(Table4[Terminating Unit], A20)</f>
        <v>RCT TAC</v>
      </c>
      <c r="I20" s="18" t="s">
        <v>94</v>
      </c>
      <c r="J20" s="18" t="str">
        <f>INDEX(Table4[Rate], A20)</f>
        <v>5 Mbps</v>
      </c>
      <c r="K20" s="18">
        <f>K14+1</f>
        <v>4</v>
      </c>
      <c r="L20" s="18"/>
      <c r="M20" s="18" t="s">
        <v>61</v>
      </c>
      <c r="N20" s="18" t="str">
        <f ca="1">CONCATENATE("Establish ", J20, " ", VLOOKUP(F20, Table1[#All], 2, FALSE), " link"," (",B20, ")", " with ", H20)</f>
        <v>Establish 5 Mbps SHF SATCOM link (YPP02) with RCT TAC</v>
      </c>
      <c r="O20" s="20" t="str">
        <f ca="1">CONCATENATE("Terminate ", J20, " ", VLOOKUP(F20, Table1[#All], 2, FALSE), " link"," (",B20, ")", " from ", G20)</f>
        <v>Terminate 5 Mbps SHF SATCOM link (YPP02) from RCT Main</v>
      </c>
    </row>
    <row r="21" spans="1:15" x14ac:dyDescent="0.2">
      <c r="A21" s="19"/>
      <c r="B21" s="8"/>
      <c r="C21" s="8"/>
      <c r="D21" s="8"/>
      <c r="E21" s="8" t="str">
        <f ca="1">CONCATENATE("BCOR", C20, TEXT(D20+1, "00"))</f>
        <v>BCORPP02</v>
      </c>
      <c r="F21" s="8" t="str">
        <f>F20</f>
        <v>VSAT-L</v>
      </c>
      <c r="G21" s="8" t="str">
        <f t="shared" ref="G21:G25" si="18">G20</f>
        <v>RCT Main</v>
      </c>
      <c r="H21" s="8" t="str">
        <f t="shared" ref="H21:H25" si="19">H20</f>
        <v>RCT TAC</v>
      </c>
      <c r="I21" s="8" t="s">
        <v>95</v>
      </c>
      <c r="J21" s="8" t="str">
        <f t="shared" ref="J21:J25" si="20">J20</f>
        <v>5 Mbps</v>
      </c>
      <c r="K21" s="8"/>
      <c r="L21" s="8">
        <v>1</v>
      </c>
      <c r="M21" s="8" t="s">
        <v>67</v>
      </c>
      <c r="N21" s="8" t="str">
        <f ca="1">CONCATENATE("Establish ",I21, " connection", " (", E21, ") ", "with ", H21)</f>
        <v>Establish Black Core connection (BCORPP02) with RCT TAC</v>
      </c>
      <c r="O21" s="21" t="str">
        <f ca="1">CONCATENATE("Terminate ",I21," connection"," (",E21,") ","from ",G21)</f>
        <v>Terminate Black Core connection (BCORPP02) from RCT Main</v>
      </c>
    </row>
    <row r="22" spans="1:15" x14ac:dyDescent="0.2">
      <c r="A22" s="19"/>
      <c r="B22" s="8"/>
      <c r="C22" s="8"/>
      <c r="D22" s="8"/>
      <c r="E22" s="8" t="str">
        <f ca="1">CONCATENATE("SIPR", C20, TEXT(D20+1, "00"))</f>
        <v>SIPRPP02</v>
      </c>
      <c r="F22" s="8" t="str">
        <f t="shared" ref="F22:F25" si="21">F21</f>
        <v>VSAT-L</v>
      </c>
      <c r="G22" s="8" t="str">
        <f t="shared" si="18"/>
        <v>RCT Main</v>
      </c>
      <c r="H22" s="8" t="str">
        <f t="shared" si="19"/>
        <v>RCT TAC</v>
      </c>
      <c r="I22" s="8" t="s">
        <v>78</v>
      </c>
      <c r="J22" s="8" t="str">
        <f t="shared" si="20"/>
        <v>5 Mbps</v>
      </c>
      <c r="K22" s="8"/>
      <c r="L22" s="8">
        <v>2</v>
      </c>
      <c r="M22" s="8" t="s">
        <v>67</v>
      </c>
      <c r="N22" s="8" t="str">
        <f t="shared" ref="N22:N25" ca="1" si="22">CONCATENATE("Establish ",I22, " connection", " (", E22, ") ", "with ", H22)</f>
        <v>Establish SIPR connection (SIPRPP02) with RCT TAC</v>
      </c>
      <c r="O22" s="21" t="str">
        <f t="shared" ref="O22:O25" ca="1" si="23">CONCATENATE("Terminate ",I22," connection"," (",E22,") ","from ",G22)</f>
        <v>Terminate SIPR connection (SIPRPP02) from RCT Main</v>
      </c>
    </row>
    <row r="23" spans="1:15" x14ac:dyDescent="0.2">
      <c r="A23" s="19"/>
      <c r="B23" s="8"/>
      <c r="C23" s="8"/>
      <c r="D23" s="8"/>
      <c r="E23" s="8" t="str">
        <f ca="1">CONCATENATE("NIPR", C20, TEXT(D20+1, "00"))</f>
        <v>NIPRPP02</v>
      </c>
      <c r="F23" s="8" t="str">
        <f t="shared" si="21"/>
        <v>VSAT-L</v>
      </c>
      <c r="G23" s="8" t="str">
        <f t="shared" si="18"/>
        <v>RCT Main</v>
      </c>
      <c r="H23" s="8" t="str">
        <f t="shared" si="19"/>
        <v>RCT TAC</v>
      </c>
      <c r="I23" s="8" t="s">
        <v>79</v>
      </c>
      <c r="J23" s="8" t="str">
        <f t="shared" si="20"/>
        <v>5 Mbps</v>
      </c>
      <c r="K23" s="8"/>
      <c r="L23" s="8">
        <v>3</v>
      </c>
      <c r="M23" s="8" t="s">
        <v>67</v>
      </c>
      <c r="N23" s="8" t="str">
        <f t="shared" ca="1" si="22"/>
        <v>Establish NIPR connection (NIPRPP02) with RCT TAC</v>
      </c>
      <c r="O23" s="21" t="str">
        <f t="shared" ca="1" si="23"/>
        <v>Terminate NIPR connection (NIPRPP02) from RCT Main</v>
      </c>
    </row>
    <row r="24" spans="1:15" x14ac:dyDescent="0.2">
      <c r="A24" s="19"/>
      <c r="B24" s="8"/>
      <c r="C24" s="8"/>
      <c r="D24" s="8"/>
      <c r="E24" s="8" t="str">
        <f ca="1">CONCATENATE("SIP", C20, TEXT(D20+1, "00"))</f>
        <v>SIPPP02</v>
      </c>
      <c r="F24" s="8" t="str">
        <f t="shared" si="21"/>
        <v>VSAT-L</v>
      </c>
      <c r="G24" s="8" t="str">
        <f t="shared" si="18"/>
        <v>RCT Main</v>
      </c>
      <c r="H24" s="8" t="str">
        <f t="shared" si="19"/>
        <v>RCT TAC</v>
      </c>
      <c r="I24" s="8" t="s">
        <v>81</v>
      </c>
      <c r="J24" s="8" t="str">
        <f t="shared" si="20"/>
        <v>5 Mbps</v>
      </c>
      <c r="K24" s="8"/>
      <c r="L24" s="8">
        <v>4</v>
      </c>
      <c r="M24" s="8" t="s">
        <v>67</v>
      </c>
      <c r="N24" s="8" t="str">
        <f t="shared" ca="1" si="22"/>
        <v>Establish SIP connection (SIPPP02) with RCT TAC</v>
      </c>
      <c r="O24" s="21" t="str">
        <f t="shared" ca="1" si="23"/>
        <v>Terminate SIP connection (SIPPP02) from RCT Main</v>
      </c>
    </row>
    <row r="25" spans="1:15" ht="16" thickBot="1" x14ac:dyDescent="0.25">
      <c r="A25" s="22"/>
      <c r="B25" s="23"/>
      <c r="C25" s="23"/>
      <c r="D25" s="23"/>
      <c r="E25" s="23" t="str">
        <f ca="1">CONCATENATE("LLOC", C20, TEXT(D20+1, "00"))</f>
        <v>LLOCPP02</v>
      </c>
      <c r="F25" s="23" t="str">
        <f t="shared" si="21"/>
        <v>VSAT-L</v>
      </c>
      <c r="G25" s="23" t="str">
        <f t="shared" si="18"/>
        <v>RCT Main</v>
      </c>
      <c r="H25" s="23" t="str">
        <f t="shared" si="19"/>
        <v>RCT TAC</v>
      </c>
      <c r="I25" s="23" t="s">
        <v>96</v>
      </c>
      <c r="J25" s="23" t="str">
        <f t="shared" si="20"/>
        <v>5 Mbps</v>
      </c>
      <c r="K25" s="23"/>
      <c r="L25" s="23">
        <v>5</v>
      </c>
      <c r="M25" s="23" t="s">
        <v>67</v>
      </c>
      <c r="N25" s="23" t="str">
        <f t="shared" ca="1" si="22"/>
        <v>Establish Long Local connection (LLOCPP02) with RCT TAC</v>
      </c>
      <c r="O25" s="21" t="str">
        <f t="shared" ca="1" si="23"/>
        <v>Terminate Long Local connection (LLOCPP02) from RCT Main</v>
      </c>
    </row>
    <row r="26" spans="1:15" x14ac:dyDescent="0.2">
      <c r="A26" s="10">
        <f>A20+1</f>
        <v>5</v>
      </c>
      <c r="B26" s="11" t="str">
        <f ca="1">INDEX(Table4[SLD], A26)</f>
        <v>MPL01</v>
      </c>
      <c r="C26" s="11" t="str">
        <f ca="1">RIGHT(LEFT(B26, 3), 2)</f>
        <v>PL</v>
      </c>
      <c r="D26" s="11">
        <f ca="1">COUNTIF(OFFSET(C26,-1*ROW(C26)+2,0, ROW(C26)-2), C26)</f>
        <v>0</v>
      </c>
      <c r="E26" s="11"/>
      <c r="F26" s="11" t="str">
        <f>INDEX(Table4[XMIT System], A26)</f>
        <v>WPPL-T</v>
      </c>
      <c r="G26" s="11" t="str">
        <f>INDEX(Table4[Establishing Unit], A26)</f>
        <v>RCT Main</v>
      </c>
      <c r="H26" s="11" t="str">
        <f>INDEX(Table4[Terminating Unit], A26)</f>
        <v>Wing</v>
      </c>
      <c r="I26" s="11" t="s">
        <v>94</v>
      </c>
      <c r="J26" s="11" t="str">
        <f>INDEX(Table4[Rate], A26)</f>
        <v>45 Mbps</v>
      </c>
      <c r="K26" s="11">
        <f>K20+1</f>
        <v>5</v>
      </c>
      <c r="L26" s="11"/>
      <c r="M26" s="11" t="s">
        <v>61</v>
      </c>
      <c r="N26" s="11" t="str">
        <f ca="1">CONCATENATE("Establish ", J26, " ", VLOOKUP(F26, Table1[#All], 2, FALSE), " link"," (",B26, ")", " with ", H26)</f>
        <v>Establish 45 Mbps Microwave link (MPL01) with Wing</v>
      </c>
      <c r="O26" s="12" t="str">
        <f ca="1">CONCATENATE("Terminate ", J26, " ", VLOOKUP(F26, Table1[#All], 2, FALSE), " link"," (",B26, ")", " from ", G26)</f>
        <v>Terminate 45 Mbps Microwave link (MPL01) from RCT Main</v>
      </c>
    </row>
    <row r="27" spans="1:15" x14ac:dyDescent="0.2">
      <c r="A27" s="13"/>
      <c r="B27" s="9"/>
      <c r="C27" s="9"/>
      <c r="D27" s="9"/>
      <c r="E27" s="9" t="str">
        <f ca="1">CONCATENATE("BCOR", C26, TEXT(D26+1, "00"))</f>
        <v>BCORPL01</v>
      </c>
      <c r="F27" s="9" t="str">
        <f>F26</f>
        <v>WPPL-T</v>
      </c>
      <c r="G27" s="9" t="str">
        <f t="shared" ref="G27:G31" si="24">G26</f>
        <v>RCT Main</v>
      </c>
      <c r="H27" s="9" t="str">
        <f t="shared" ref="H27:H31" si="25">H26</f>
        <v>Wing</v>
      </c>
      <c r="I27" s="9" t="s">
        <v>95</v>
      </c>
      <c r="J27" s="9" t="str">
        <f t="shared" ref="J27:J31" si="26">J26</f>
        <v>45 Mbps</v>
      </c>
      <c r="K27" s="9"/>
      <c r="L27" s="9">
        <v>1</v>
      </c>
      <c r="M27" s="9" t="s">
        <v>67</v>
      </c>
      <c r="N27" s="9" t="str">
        <f ca="1">CONCATENATE("Establish ",I27, " connection", " (", E27, ") ", "with ", H27)</f>
        <v>Establish Black Core connection (BCORPL01) with Wing</v>
      </c>
      <c r="O27" s="14" t="str">
        <f ca="1">CONCATENATE("Terminate ",I27," connection"," (",E27,") ","from ",G27)</f>
        <v>Terminate Black Core connection (BCORPL01) from RCT Main</v>
      </c>
    </row>
    <row r="28" spans="1:15" x14ac:dyDescent="0.2">
      <c r="A28" s="13"/>
      <c r="B28" s="9"/>
      <c r="C28" s="9"/>
      <c r="D28" s="9"/>
      <c r="E28" s="9" t="str">
        <f ca="1">CONCATENATE("SIPR", C26, TEXT(D26+1, "00"))</f>
        <v>SIPRPL01</v>
      </c>
      <c r="F28" s="9" t="str">
        <f t="shared" ref="F28:F31" si="27">F27</f>
        <v>WPPL-T</v>
      </c>
      <c r="G28" s="9" t="str">
        <f t="shared" si="24"/>
        <v>RCT Main</v>
      </c>
      <c r="H28" s="9" t="str">
        <f t="shared" si="25"/>
        <v>Wing</v>
      </c>
      <c r="I28" s="9" t="s">
        <v>78</v>
      </c>
      <c r="J28" s="9" t="str">
        <f t="shared" si="26"/>
        <v>45 Mbps</v>
      </c>
      <c r="K28" s="9"/>
      <c r="L28" s="9">
        <v>2</v>
      </c>
      <c r="M28" s="9" t="s">
        <v>67</v>
      </c>
      <c r="N28" s="9" t="str">
        <f t="shared" ref="N28:N31" ca="1" si="28">CONCATENATE("Establish ",I28, " connection", " (", E28, ") ", "with ", H28)</f>
        <v>Establish SIPR connection (SIPRPL01) with Wing</v>
      </c>
      <c r="O28" s="14" t="str">
        <f t="shared" ref="O28:O31" ca="1" si="29">CONCATENATE("Terminate ",I28," connection"," (",E28,") ","from ",G28)</f>
        <v>Terminate SIPR connection (SIPRPL01) from RCT Main</v>
      </c>
    </row>
    <row r="29" spans="1:15" x14ac:dyDescent="0.2">
      <c r="A29" s="13"/>
      <c r="B29" s="9"/>
      <c r="C29" s="9"/>
      <c r="D29" s="9"/>
      <c r="E29" s="9" t="str">
        <f ca="1">CONCATENATE("NIPR", C26, TEXT(D26+1, "00"))</f>
        <v>NIPRPL01</v>
      </c>
      <c r="F29" s="9" t="str">
        <f t="shared" si="27"/>
        <v>WPPL-T</v>
      </c>
      <c r="G29" s="9" t="str">
        <f t="shared" si="24"/>
        <v>RCT Main</v>
      </c>
      <c r="H29" s="9" t="str">
        <f t="shared" si="25"/>
        <v>Wing</v>
      </c>
      <c r="I29" s="9" t="s">
        <v>79</v>
      </c>
      <c r="J29" s="9" t="str">
        <f t="shared" si="26"/>
        <v>45 Mbps</v>
      </c>
      <c r="K29" s="9"/>
      <c r="L29" s="9">
        <v>3</v>
      </c>
      <c r="M29" s="9" t="s">
        <v>67</v>
      </c>
      <c r="N29" s="9" t="str">
        <f t="shared" ca="1" si="28"/>
        <v>Establish NIPR connection (NIPRPL01) with Wing</v>
      </c>
      <c r="O29" s="14" t="str">
        <f t="shared" ca="1" si="29"/>
        <v>Terminate NIPR connection (NIPRPL01) from RCT Main</v>
      </c>
    </row>
    <row r="30" spans="1:15" x14ac:dyDescent="0.2">
      <c r="A30" s="13"/>
      <c r="B30" s="9"/>
      <c r="C30" s="9"/>
      <c r="D30" s="9"/>
      <c r="E30" s="9" t="str">
        <f ca="1">CONCATENATE("SIP", C26, TEXT(D26+1, "00"))</f>
        <v>SIPPL01</v>
      </c>
      <c r="F30" s="9" t="str">
        <f t="shared" si="27"/>
        <v>WPPL-T</v>
      </c>
      <c r="G30" s="9" t="str">
        <f t="shared" si="24"/>
        <v>RCT Main</v>
      </c>
      <c r="H30" s="9" t="str">
        <f t="shared" si="25"/>
        <v>Wing</v>
      </c>
      <c r="I30" s="9" t="s">
        <v>81</v>
      </c>
      <c r="J30" s="9" t="str">
        <f t="shared" si="26"/>
        <v>45 Mbps</v>
      </c>
      <c r="K30" s="9"/>
      <c r="L30" s="9">
        <v>4</v>
      </c>
      <c r="M30" s="9" t="s">
        <v>67</v>
      </c>
      <c r="N30" s="9" t="str">
        <f t="shared" ca="1" si="28"/>
        <v>Establish SIP connection (SIPPL01) with Wing</v>
      </c>
      <c r="O30" s="14" t="str">
        <f t="shared" ca="1" si="29"/>
        <v>Terminate SIP connection (SIPPL01) from RCT Main</v>
      </c>
    </row>
    <row r="31" spans="1:15" ht="16" thickBot="1" x14ac:dyDescent="0.25">
      <c r="A31" s="15"/>
      <c r="B31" s="16"/>
      <c r="C31" s="16"/>
      <c r="D31" s="16"/>
      <c r="E31" s="16" t="str">
        <f ca="1">CONCATENATE("LLOC", C26, TEXT(D26+1, "00"))</f>
        <v>LLOCPL01</v>
      </c>
      <c r="F31" s="16" t="str">
        <f t="shared" si="27"/>
        <v>WPPL-T</v>
      </c>
      <c r="G31" s="16" t="str">
        <f t="shared" si="24"/>
        <v>RCT Main</v>
      </c>
      <c r="H31" s="16" t="str">
        <f t="shared" si="25"/>
        <v>Wing</v>
      </c>
      <c r="I31" s="16" t="s">
        <v>96</v>
      </c>
      <c r="J31" s="16" t="str">
        <f t="shared" si="26"/>
        <v>45 Mbps</v>
      </c>
      <c r="K31" s="16"/>
      <c r="L31" s="16">
        <v>5</v>
      </c>
      <c r="M31" s="16" t="s">
        <v>67</v>
      </c>
      <c r="N31" s="16" t="str">
        <f t="shared" ca="1" si="28"/>
        <v>Establish Long Local connection (LLOCPL01) with Wing</v>
      </c>
      <c r="O31" s="14" t="str">
        <f t="shared" ca="1" si="29"/>
        <v>Terminate Long Local connection (LLOCPL01) from RCT Main</v>
      </c>
    </row>
    <row r="32" spans="1:15" x14ac:dyDescent="0.2">
      <c r="A32" s="17">
        <f>A26+1</f>
        <v>6</v>
      </c>
      <c r="B32" s="18" t="e">
        <f ca="1">INDEX(Table4[SLD], A32)</f>
        <v>#N/A</v>
      </c>
      <c r="C32" s="18" t="e">
        <f ca="1">RIGHT(LEFT(B32, 3), 2)</f>
        <v>#N/A</v>
      </c>
      <c r="D32" s="18">
        <f ca="1">COUNTIF(OFFSET(C32,-1*ROW(C32)+2,0, ROW(C32)-2), C32)</f>
        <v>0</v>
      </c>
      <c r="E32" s="18"/>
      <c r="F32" s="18">
        <f>INDEX(Table4[XMIT System], A32)</f>
        <v>0</v>
      </c>
      <c r="G32" s="18">
        <f>INDEX(Table4[Establishing Unit], A32)</f>
        <v>0</v>
      </c>
      <c r="H32" s="18">
        <f>INDEX(Table4[Terminating Unit], A32)</f>
        <v>0</v>
      </c>
      <c r="I32" s="18" t="s">
        <v>94</v>
      </c>
      <c r="J32" s="18">
        <f>INDEX(Table4[Rate], A32)</f>
        <v>0</v>
      </c>
      <c r="K32" s="18">
        <f>K26+1</f>
        <v>6</v>
      </c>
      <c r="L32" s="18"/>
      <c r="M32" s="18" t="s">
        <v>61</v>
      </c>
      <c r="N32" s="18" t="e">
        <f ca="1">CONCATENATE("Establish ", J32, " ", VLOOKUP(F32, Table1[#All], 2, FALSE), " link"," (",B32, ")", " with ", H32)</f>
        <v>#N/A</v>
      </c>
      <c r="O32" s="20" t="e">
        <f ca="1">CONCATENATE("Terminate ", J32, " ", VLOOKUP(F32, Table1[#All], 2, FALSE), " link"," (",B32, ")", " from ", G32)</f>
        <v>#N/A</v>
      </c>
    </row>
    <row r="33" spans="1:15" x14ac:dyDescent="0.2">
      <c r="A33" s="19"/>
      <c r="B33" s="8"/>
      <c r="C33" s="8"/>
      <c r="D33" s="8"/>
      <c r="E33" s="8" t="e">
        <f ca="1">CONCATENATE("BCOR", C32, TEXT(D32+1, "00"))</f>
        <v>#N/A</v>
      </c>
      <c r="F33" s="8">
        <f>F32</f>
        <v>0</v>
      </c>
      <c r="G33" s="8">
        <f t="shared" ref="G33:G37" si="30">G32</f>
        <v>0</v>
      </c>
      <c r="H33" s="8">
        <f t="shared" ref="H33:H37" si="31">H32</f>
        <v>0</v>
      </c>
      <c r="I33" s="8" t="s">
        <v>95</v>
      </c>
      <c r="J33" s="8">
        <f t="shared" ref="J33:J37" si="32">J32</f>
        <v>0</v>
      </c>
      <c r="K33" s="8"/>
      <c r="L33" s="8">
        <v>1</v>
      </c>
      <c r="M33" s="8" t="s">
        <v>67</v>
      </c>
      <c r="N33" s="8" t="e">
        <f ca="1">CONCATENATE("Establish ",I33, " connection", " (", E33, ") ", "with ", H33)</f>
        <v>#N/A</v>
      </c>
      <c r="O33" s="21" t="e">
        <f ca="1">CONCATENATE("Terminate ",I33," connection"," (",E33,") ","from ",G33)</f>
        <v>#N/A</v>
      </c>
    </row>
    <row r="34" spans="1:15" x14ac:dyDescent="0.2">
      <c r="A34" s="19"/>
      <c r="B34" s="8"/>
      <c r="C34" s="8"/>
      <c r="D34" s="8"/>
      <c r="E34" s="8" t="e">
        <f ca="1">CONCATENATE("SIPR", C32, TEXT(D32+1, "00"))</f>
        <v>#N/A</v>
      </c>
      <c r="F34" s="8">
        <f t="shared" ref="F34:F37" si="33">F33</f>
        <v>0</v>
      </c>
      <c r="G34" s="8">
        <f t="shared" si="30"/>
        <v>0</v>
      </c>
      <c r="H34" s="8">
        <f t="shared" si="31"/>
        <v>0</v>
      </c>
      <c r="I34" s="8" t="s">
        <v>78</v>
      </c>
      <c r="J34" s="8">
        <f t="shared" si="32"/>
        <v>0</v>
      </c>
      <c r="K34" s="8"/>
      <c r="L34" s="8">
        <v>2</v>
      </c>
      <c r="M34" s="8" t="s">
        <v>67</v>
      </c>
      <c r="N34" s="8" t="e">
        <f t="shared" ref="N34:N37" ca="1" si="34">CONCATENATE("Establish ",I34, " connection", " (", E34, ") ", "with ", H34)</f>
        <v>#N/A</v>
      </c>
      <c r="O34" s="21" t="e">
        <f t="shared" ref="O34:O37" ca="1" si="35">CONCATENATE("Terminate ",I34," connection"," (",E34,") ","from ",G34)</f>
        <v>#N/A</v>
      </c>
    </row>
    <row r="35" spans="1:15" x14ac:dyDescent="0.2">
      <c r="A35" s="19"/>
      <c r="B35" s="8"/>
      <c r="C35" s="8"/>
      <c r="D35" s="8"/>
      <c r="E35" s="8" t="e">
        <f ca="1">CONCATENATE("NIPR", C32, TEXT(D32+1, "00"))</f>
        <v>#N/A</v>
      </c>
      <c r="F35" s="8">
        <f t="shared" si="33"/>
        <v>0</v>
      </c>
      <c r="G35" s="8">
        <f t="shared" si="30"/>
        <v>0</v>
      </c>
      <c r="H35" s="8">
        <f t="shared" si="31"/>
        <v>0</v>
      </c>
      <c r="I35" s="8" t="s">
        <v>79</v>
      </c>
      <c r="J35" s="8">
        <f t="shared" si="32"/>
        <v>0</v>
      </c>
      <c r="K35" s="8"/>
      <c r="L35" s="8">
        <v>3</v>
      </c>
      <c r="M35" s="8" t="s">
        <v>67</v>
      </c>
      <c r="N35" s="8" t="e">
        <f t="shared" ca="1" si="34"/>
        <v>#N/A</v>
      </c>
      <c r="O35" s="21" t="e">
        <f t="shared" ca="1" si="35"/>
        <v>#N/A</v>
      </c>
    </row>
    <row r="36" spans="1:15" x14ac:dyDescent="0.2">
      <c r="A36" s="19"/>
      <c r="B36" s="8"/>
      <c r="C36" s="8"/>
      <c r="D36" s="8"/>
      <c r="E36" s="8" t="e">
        <f ca="1">CONCATENATE("SIP", C32, TEXT(D32+1, "00"))</f>
        <v>#N/A</v>
      </c>
      <c r="F36" s="8">
        <f t="shared" si="33"/>
        <v>0</v>
      </c>
      <c r="G36" s="8">
        <f t="shared" si="30"/>
        <v>0</v>
      </c>
      <c r="H36" s="8">
        <f t="shared" si="31"/>
        <v>0</v>
      </c>
      <c r="I36" s="8" t="s">
        <v>81</v>
      </c>
      <c r="J36" s="8">
        <f t="shared" si="32"/>
        <v>0</v>
      </c>
      <c r="K36" s="8"/>
      <c r="L36" s="8">
        <v>4</v>
      </c>
      <c r="M36" s="8" t="s">
        <v>67</v>
      </c>
      <c r="N36" s="8" t="e">
        <f t="shared" ca="1" si="34"/>
        <v>#N/A</v>
      </c>
      <c r="O36" s="21" t="e">
        <f t="shared" ca="1" si="35"/>
        <v>#N/A</v>
      </c>
    </row>
    <row r="37" spans="1:15" ht="16" thickBot="1" x14ac:dyDescent="0.25">
      <c r="A37" s="22"/>
      <c r="B37" s="23"/>
      <c r="C37" s="23"/>
      <c r="D37" s="23"/>
      <c r="E37" s="23" t="e">
        <f ca="1">CONCATENATE("LLOC", C32, TEXT(D32+1, "00"))</f>
        <v>#N/A</v>
      </c>
      <c r="F37" s="23">
        <f t="shared" si="33"/>
        <v>0</v>
      </c>
      <c r="G37" s="23">
        <f t="shared" si="30"/>
        <v>0</v>
      </c>
      <c r="H37" s="23">
        <f t="shared" si="31"/>
        <v>0</v>
      </c>
      <c r="I37" s="23" t="s">
        <v>96</v>
      </c>
      <c r="J37" s="23">
        <f t="shared" si="32"/>
        <v>0</v>
      </c>
      <c r="K37" s="23"/>
      <c r="L37" s="23">
        <v>5</v>
      </c>
      <c r="M37" s="23" t="s">
        <v>67</v>
      </c>
      <c r="N37" s="23" t="e">
        <f t="shared" ca="1" si="34"/>
        <v>#N/A</v>
      </c>
      <c r="O37" s="21" t="e">
        <f t="shared" ca="1" si="35"/>
        <v>#N/A</v>
      </c>
    </row>
    <row r="38" spans="1:15" x14ac:dyDescent="0.2">
      <c r="A38" s="10">
        <f>A32+1</f>
        <v>7</v>
      </c>
      <c r="B38" s="11" t="e">
        <f ca="1">INDEX(Table4[SLD], A38)</f>
        <v>#N/A</v>
      </c>
      <c r="C38" s="11" t="e">
        <f ca="1">RIGHT(LEFT(B38, 3), 2)</f>
        <v>#N/A</v>
      </c>
      <c r="D38" s="11">
        <f ca="1">COUNTIF(OFFSET(C38,-1*ROW(C38)+2,0, ROW(C38)-2), C38)</f>
        <v>1</v>
      </c>
      <c r="E38" s="11"/>
      <c r="F38" s="11">
        <f>INDEX(Table4[XMIT System], A38)</f>
        <v>0</v>
      </c>
      <c r="G38" s="11">
        <f>INDEX(Table4[Establishing Unit], A38)</f>
        <v>0</v>
      </c>
      <c r="H38" s="11">
        <f>INDEX(Table4[Terminating Unit], A38)</f>
        <v>0</v>
      </c>
      <c r="I38" s="11" t="s">
        <v>94</v>
      </c>
      <c r="J38" s="11">
        <f>INDEX(Table4[Rate], A38)</f>
        <v>0</v>
      </c>
      <c r="K38" s="11">
        <f>K32+1</f>
        <v>7</v>
      </c>
      <c r="L38" s="11"/>
      <c r="M38" s="11" t="s">
        <v>61</v>
      </c>
      <c r="N38" s="11" t="e">
        <f ca="1">CONCATENATE("Establish ", J38, " ", VLOOKUP(F38, Table1[#All], 2, FALSE), " link"," (",B38, ")", " with ", H38)</f>
        <v>#N/A</v>
      </c>
      <c r="O38" s="12" t="e">
        <f ca="1">CONCATENATE("Terminate ", J38, " ", VLOOKUP(F38, Table1[#All], 2, FALSE), " link"," (",B38, ")", " from ", G38)</f>
        <v>#N/A</v>
      </c>
    </row>
    <row r="39" spans="1:15" x14ac:dyDescent="0.2">
      <c r="A39" s="13"/>
      <c r="B39" s="9"/>
      <c r="C39" s="9"/>
      <c r="D39" s="9"/>
      <c r="E39" s="9" t="e">
        <f ca="1">CONCATENATE("BCOR", C38, TEXT(D38+1, "00"))</f>
        <v>#N/A</v>
      </c>
      <c r="F39" s="9">
        <f>F38</f>
        <v>0</v>
      </c>
      <c r="G39" s="9">
        <f t="shared" ref="G39:G43" si="36">G38</f>
        <v>0</v>
      </c>
      <c r="H39" s="9">
        <f t="shared" ref="H39:H43" si="37">H38</f>
        <v>0</v>
      </c>
      <c r="I39" s="9" t="s">
        <v>95</v>
      </c>
      <c r="J39" s="9">
        <f t="shared" ref="J39:J43" si="38">J38</f>
        <v>0</v>
      </c>
      <c r="K39" s="9"/>
      <c r="L39" s="9">
        <v>1</v>
      </c>
      <c r="M39" s="9" t="s">
        <v>67</v>
      </c>
      <c r="N39" s="9" t="e">
        <f ca="1">CONCATENATE("Establish ",I39, " connection", " (", E39, ") ", "with ", H39)</f>
        <v>#N/A</v>
      </c>
      <c r="O39" s="14" t="e">
        <f t="shared" ref="O39:O102" ca="1" si="39">CONCATENATE("Terminate ",I39," connection"," (",E39,") ","from ",G39)</f>
        <v>#N/A</v>
      </c>
    </row>
    <row r="40" spans="1:15" x14ac:dyDescent="0.2">
      <c r="A40" s="13"/>
      <c r="B40" s="9"/>
      <c r="C40" s="9"/>
      <c r="D40" s="9"/>
      <c r="E40" s="9" t="e">
        <f ca="1">CONCATENATE("SIPR", C38, TEXT(D38+1, "00"))</f>
        <v>#N/A</v>
      </c>
      <c r="F40" s="9">
        <f t="shared" ref="F40:F43" si="40">F39</f>
        <v>0</v>
      </c>
      <c r="G40" s="9">
        <f t="shared" si="36"/>
        <v>0</v>
      </c>
      <c r="H40" s="9">
        <f t="shared" si="37"/>
        <v>0</v>
      </c>
      <c r="I40" s="9" t="s">
        <v>78</v>
      </c>
      <c r="J40" s="9">
        <f t="shared" si="38"/>
        <v>0</v>
      </c>
      <c r="K40" s="9"/>
      <c r="L40" s="9">
        <v>2</v>
      </c>
      <c r="M40" s="9" t="s">
        <v>67</v>
      </c>
      <c r="N40" s="9" t="e">
        <f t="shared" ref="N40:N43" ca="1" si="41">CONCATENATE("Establish ",I40, " connection", " (", E40, ") ", "with ", H40)</f>
        <v>#N/A</v>
      </c>
      <c r="O40" s="14" t="e">
        <f t="shared" ca="1" si="39"/>
        <v>#N/A</v>
      </c>
    </row>
    <row r="41" spans="1:15" x14ac:dyDescent="0.2">
      <c r="A41" s="13"/>
      <c r="B41" s="9"/>
      <c r="C41" s="9"/>
      <c r="D41" s="9"/>
      <c r="E41" s="9" t="e">
        <f ca="1">CONCATENATE("NIPR", C38, TEXT(D38+1, "00"))</f>
        <v>#N/A</v>
      </c>
      <c r="F41" s="9">
        <f t="shared" si="40"/>
        <v>0</v>
      </c>
      <c r="G41" s="9">
        <f t="shared" si="36"/>
        <v>0</v>
      </c>
      <c r="H41" s="9">
        <f t="shared" si="37"/>
        <v>0</v>
      </c>
      <c r="I41" s="9" t="s">
        <v>79</v>
      </c>
      <c r="J41" s="9">
        <f t="shared" si="38"/>
        <v>0</v>
      </c>
      <c r="K41" s="9"/>
      <c r="L41" s="9">
        <v>3</v>
      </c>
      <c r="M41" s="9" t="s">
        <v>67</v>
      </c>
      <c r="N41" s="9" t="e">
        <f t="shared" ca="1" si="41"/>
        <v>#N/A</v>
      </c>
      <c r="O41" s="14" t="e">
        <f t="shared" ca="1" si="39"/>
        <v>#N/A</v>
      </c>
    </row>
    <row r="42" spans="1:15" x14ac:dyDescent="0.2">
      <c r="A42" s="13"/>
      <c r="B42" s="9"/>
      <c r="C42" s="9"/>
      <c r="D42" s="9"/>
      <c r="E42" s="9" t="e">
        <f ca="1">CONCATENATE("SIP", C38, TEXT(D38+1, "00"))</f>
        <v>#N/A</v>
      </c>
      <c r="F42" s="9">
        <f t="shared" si="40"/>
        <v>0</v>
      </c>
      <c r="G42" s="9">
        <f t="shared" si="36"/>
        <v>0</v>
      </c>
      <c r="H42" s="9">
        <f t="shared" si="37"/>
        <v>0</v>
      </c>
      <c r="I42" s="9" t="s">
        <v>81</v>
      </c>
      <c r="J42" s="9">
        <f t="shared" si="38"/>
        <v>0</v>
      </c>
      <c r="K42" s="9"/>
      <c r="L42" s="9">
        <v>4</v>
      </c>
      <c r="M42" s="9" t="s">
        <v>67</v>
      </c>
      <c r="N42" s="9" t="e">
        <f t="shared" ca="1" si="41"/>
        <v>#N/A</v>
      </c>
      <c r="O42" s="14" t="e">
        <f t="shared" ca="1" si="39"/>
        <v>#N/A</v>
      </c>
    </row>
    <row r="43" spans="1:15" ht="16" thickBot="1" x14ac:dyDescent="0.25">
      <c r="A43" s="15"/>
      <c r="B43" s="16"/>
      <c r="C43" s="16"/>
      <c r="D43" s="16"/>
      <c r="E43" s="16" t="e">
        <f ca="1">CONCATENATE("LLOC", C38, TEXT(D38+1, "00"))</f>
        <v>#N/A</v>
      </c>
      <c r="F43" s="16">
        <f t="shared" si="40"/>
        <v>0</v>
      </c>
      <c r="G43" s="16">
        <f t="shared" si="36"/>
        <v>0</v>
      </c>
      <c r="H43" s="16">
        <f t="shared" si="37"/>
        <v>0</v>
      </c>
      <c r="I43" s="16" t="s">
        <v>96</v>
      </c>
      <c r="J43" s="16">
        <f t="shared" si="38"/>
        <v>0</v>
      </c>
      <c r="K43" s="16"/>
      <c r="L43" s="16">
        <v>5</v>
      </c>
      <c r="M43" s="16" t="s">
        <v>67</v>
      </c>
      <c r="N43" s="16" t="e">
        <f t="shared" ca="1" si="41"/>
        <v>#N/A</v>
      </c>
      <c r="O43" s="14" t="e">
        <f t="shared" ca="1" si="39"/>
        <v>#N/A</v>
      </c>
    </row>
    <row r="44" spans="1:15" x14ac:dyDescent="0.2">
      <c r="A44" s="17">
        <f>A38+1</f>
        <v>8</v>
      </c>
      <c r="B44" s="18" t="e">
        <f ca="1">INDEX(Table4[SLD], A44)</f>
        <v>#N/A</v>
      </c>
      <c r="C44" s="18" t="e">
        <f ca="1">RIGHT(LEFT(B44, 3), 2)</f>
        <v>#N/A</v>
      </c>
      <c r="D44" s="18">
        <f ca="1">COUNTIF(OFFSET(C44,-1*ROW(C44)+2,0, ROW(C44)-2), C44)</f>
        <v>2</v>
      </c>
      <c r="E44" s="18"/>
      <c r="F44" s="18">
        <f>INDEX(Table4[XMIT System], A44)</f>
        <v>0</v>
      </c>
      <c r="G44" s="18">
        <f>INDEX(Table4[Establishing Unit], A44)</f>
        <v>0</v>
      </c>
      <c r="H44" s="18">
        <f>INDEX(Table4[Terminating Unit], A44)</f>
        <v>0</v>
      </c>
      <c r="I44" s="18" t="s">
        <v>94</v>
      </c>
      <c r="J44" s="18">
        <f>INDEX(Table4[Rate], A44)</f>
        <v>0</v>
      </c>
      <c r="K44" s="18">
        <f>K38+1</f>
        <v>8</v>
      </c>
      <c r="L44" s="18"/>
      <c r="M44" s="18" t="s">
        <v>61</v>
      </c>
      <c r="N44" s="18" t="e">
        <f ca="1">CONCATENATE("Establish ", J44, " ", VLOOKUP(F44, Table1[#All], 2, FALSE), " link"," (",B44, ")", " with ", H44)</f>
        <v>#N/A</v>
      </c>
      <c r="O44" s="20" t="e">
        <f ca="1">CONCATENATE("Terminate ", J44, " ", VLOOKUP(F44, Table1[#All], 2, FALSE), " link"," (",B44, ")", " from ", G44)</f>
        <v>#N/A</v>
      </c>
    </row>
    <row r="45" spans="1:15" x14ac:dyDescent="0.2">
      <c r="A45" s="19"/>
      <c r="B45" s="8"/>
      <c r="C45" s="8"/>
      <c r="D45" s="8"/>
      <c r="E45" s="8" t="e">
        <f ca="1">CONCATENATE("BCOR", C44, TEXT(D44+1, "00"))</f>
        <v>#N/A</v>
      </c>
      <c r="F45" s="8">
        <f>F44</f>
        <v>0</v>
      </c>
      <c r="G45" s="8">
        <f t="shared" ref="G45:G49" si="42">G44</f>
        <v>0</v>
      </c>
      <c r="H45" s="8">
        <f t="shared" ref="H45:H49" si="43">H44</f>
        <v>0</v>
      </c>
      <c r="I45" s="8" t="s">
        <v>95</v>
      </c>
      <c r="J45" s="8">
        <f t="shared" ref="J45:J49" si="44">J44</f>
        <v>0</v>
      </c>
      <c r="K45" s="8"/>
      <c r="L45" s="8">
        <v>1</v>
      </c>
      <c r="M45" s="8" t="s">
        <v>67</v>
      </c>
      <c r="N45" s="8" t="e">
        <f ca="1">CONCATENATE("Establish ",I45, " connection", " (", E45, ") ", "with ", H45)</f>
        <v>#N/A</v>
      </c>
      <c r="O45" s="21" t="e">
        <f t="shared" ref="O45:O108" ca="1" si="45">CONCATENATE("Terminate ",I45," connection"," (",E45,") ","from ",G45)</f>
        <v>#N/A</v>
      </c>
    </row>
    <row r="46" spans="1:15" x14ac:dyDescent="0.2">
      <c r="A46" s="19"/>
      <c r="B46" s="8"/>
      <c r="C46" s="8"/>
      <c r="D46" s="8"/>
      <c r="E46" s="8" t="e">
        <f ca="1">CONCATENATE("SIPR", C44, TEXT(D44+1, "00"))</f>
        <v>#N/A</v>
      </c>
      <c r="F46" s="8">
        <f t="shared" ref="F46:F49" si="46">F45</f>
        <v>0</v>
      </c>
      <c r="G46" s="8">
        <f t="shared" si="42"/>
        <v>0</v>
      </c>
      <c r="H46" s="8">
        <f t="shared" si="43"/>
        <v>0</v>
      </c>
      <c r="I46" s="8" t="s">
        <v>78</v>
      </c>
      <c r="J46" s="8">
        <f t="shared" si="44"/>
        <v>0</v>
      </c>
      <c r="K46" s="8"/>
      <c r="L46" s="8">
        <v>2</v>
      </c>
      <c r="M46" s="8" t="s">
        <v>67</v>
      </c>
      <c r="N46" s="8" t="e">
        <f t="shared" ref="N46:N49" ca="1" si="47">CONCATENATE("Establish ",I46, " connection", " (", E46, ") ", "with ", H46)</f>
        <v>#N/A</v>
      </c>
      <c r="O46" s="21" t="e">
        <f t="shared" ca="1" si="45"/>
        <v>#N/A</v>
      </c>
    </row>
    <row r="47" spans="1:15" x14ac:dyDescent="0.2">
      <c r="A47" s="19"/>
      <c r="B47" s="8"/>
      <c r="C47" s="8"/>
      <c r="D47" s="8"/>
      <c r="E47" s="8" t="e">
        <f ca="1">CONCATENATE("NIPR", C44, TEXT(D44+1, "00"))</f>
        <v>#N/A</v>
      </c>
      <c r="F47" s="8">
        <f t="shared" si="46"/>
        <v>0</v>
      </c>
      <c r="G47" s="8">
        <f t="shared" si="42"/>
        <v>0</v>
      </c>
      <c r="H47" s="8">
        <f t="shared" si="43"/>
        <v>0</v>
      </c>
      <c r="I47" s="8" t="s">
        <v>79</v>
      </c>
      <c r="J47" s="8">
        <f t="shared" si="44"/>
        <v>0</v>
      </c>
      <c r="K47" s="8"/>
      <c r="L47" s="8">
        <v>3</v>
      </c>
      <c r="M47" s="8" t="s">
        <v>67</v>
      </c>
      <c r="N47" s="8" t="e">
        <f t="shared" ca="1" si="47"/>
        <v>#N/A</v>
      </c>
      <c r="O47" s="21" t="e">
        <f t="shared" ca="1" si="45"/>
        <v>#N/A</v>
      </c>
    </row>
    <row r="48" spans="1:15" x14ac:dyDescent="0.2">
      <c r="A48" s="19"/>
      <c r="B48" s="8"/>
      <c r="C48" s="8"/>
      <c r="D48" s="8"/>
      <c r="E48" s="8" t="e">
        <f ca="1">CONCATENATE("SIP", C44, TEXT(D44+1, "00"))</f>
        <v>#N/A</v>
      </c>
      <c r="F48" s="8">
        <f t="shared" si="46"/>
        <v>0</v>
      </c>
      <c r="G48" s="8">
        <f t="shared" si="42"/>
        <v>0</v>
      </c>
      <c r="H48" s="8">
        <f t="shared" si="43"/>
        <v>0</v>
      </c>
      <c r="I48" s="8" t="s">
        <v>81</v>
      </c>
      <c r="J48" s="8">
        <f t="shared" si="44"/>
        <v>0</v>
      </c>
      <c r="K48" s="8"/>
      <c r="L48" s="8">
        <v>4</v>
      </c>
      <c r="M48" s="8" t="s">
        <v>67</v>
      </c>
      <c r="N48" s="8" t="e">
        <f t="shared" ca="1" si="47"/>
        <v>#N/A</v>
      </c>
      <c r="O48" s="21" t="e">
        <f t="shared" ca="1" si="45"/>
        <v>#N/A</v>
      </c>
    </row>
    <row r="49" spans="1:15" ht="16" thickBot="1" x14ac:dyDescent="0.25">
      <c r="A49" s="22"/>
      <c r="B49" s="23"/>
      <c r="C49" s="23"/>
      <c r="D49" s="23"/>
      <c r="E49" s="23" t="e">
        <f ca="1">CONCATENATE("LLOC", C44, TEXT(D44+1, "00"))</f>
        <v>#N/A</v>
      </c>
      <c r="F49" s="23">
        <f t="shared" si="46"/>
        <v>0</v>
      </c>
      <c r="G49" s="23">
        <f t="shared" si="42"/>
        <v>0</v>
      </c>
      <c r="H49" s="23">
        <f t="shared" si="43"/>
        <v>0</v>
      </c>
      <c r="I49" s="23" t="s">
        <v>96</v>
      </c>
      <c r="J49" s="23">
        <f t="shared" si="44"/>
        <v>0</v>
      </c>
      <c r="K49" s="23"/>
      <c r="L49" s="23">
        <v>5</v>
      </c>
      <c r="M49" s="23" t="s">
        <v>67</v>
      </c>
      <c r="N49" s="23" t="e">
        <f t="shared" ca="1" si="47"/>
        <v>#N/A</v>
      </c>
      <c r="O49" s="21" t="e">
        <f t="shared" ca="1" si="45"/>
        <v>#N/A</v>
      </c>
    </row>
    <row r="50" spans="1:15" x14ac:dyDescent="0.2">
      <c r="A50" s="10">
        <f>A44+1</f>
        <v>9</v>
      </c>
      <c r="B50" s="11" t="e">
        <f ca="1">INDEX(Table4[SLD], A50)</f>
        <v>#N/A</v>
      </c>
      <c r="C50" s="11" t="e">
        <f ca="1">RIGHT(LEFT(B50, 3), 2)</f>
        <v>#N/A</v>
      </c>
      <c r="D50" s="11">
        <f ca="1">COUNTIF(OFFSET(C50,-1*ROW(C50)+2,0, ROW(C50)-2), C50)</f>
        <v>3</v>
      </c>
      <c r="E50" s="11"/>
      <c r="F50" s="11">
        <f>INDEX(Table4[XMIT System], A50)</f>
        <v>0</v>
      </c>
      <c r="G50" s="11">
        <f>INDEX(Table4[Establishing Unit], A50)</f>
        <v>0</v>
      </c>
      <c r="H50" s="11">
        <f>INDEX(Table4[Terminating Unit], A50)</f>
        <v>0</v>
      </c>
      <c r="I50" s="11" t="s">
        <v>94</v>
      </c>
      <c r="J50" s="11">
        <f>INDEX(Table4[Rate], A50)</f>
        <v>0</v>
      </c>
      <c r="K50" s="11">
        <f>K44+1</f>
        <v>9</v>
      </c>
      <c r="L50" s="11"/>
      <c r="M50" s="11" t="s">
        <v>61</v>
      </c>
      <c r="N50" s="11" t="e">
        <f ca="1">CONCATENATE("Establish ", J50, " ", VLOOKUP(F50, Table1[#All], 2, FALSE), " link"," (",B50, ")", " with ", H50)</f>
        <v>#N/A</v>
      </c>
      <c r="O50" s="12" t="e">
        <f ca="1">CONCATENATE("Terminate ", J50, " ", VLOOKUP(F50, Table1[#All], 2, FALSE), " link"," (",B50, ")", " from ", G50)</f>
        <v>#N/A</v>
      </c>
    </row>
    <row r="51" spans="1:15" x14ac:dyDescent="0.2">
      <c r="A51" s="13"/>
      <c r="B51" s="9"/>
      <c r="C51" s="9"/>
      <c r="D51" s="9"/>
      <c r="E51" s="9" t="e">
        <f ca="1">CONCATENATE("BCOR", C50, TEXT(D50+1, "00"))</f>
        <v>#N/A</v>
      </c>
      <c r="F51" s="9">
        <f>F50</f>
        <v>0</v>
      </c>
      <c r="G51" s="9">
        <f t="shared" ref="G51:G55" si="48">G50</f>
        <v>0</v>
      </c>
      <c r="H51" s="9">
        <f t="shared" ref="H51:H55" si="49">H50</f>
        <v>0</v>
      </c>
      <c r="I51" s="9" t="s">
        <v>95</v>
      </c>
      <c r="J51" s="9">
        <f t="shared" ref="J51:J55" si="50">J50</f>
        <v>0</v>
      </c>
      <c r="K51" s="9"/>
      <c r="L51" s="9">
        <v>1</v>
      </c>
      <c r="M51" s="9" t="s">
        <v>67</v>
      </c>
      <c r="N51" s="9" t="e">
        <f ca="1">CONCATENATE("Establish ",I51, " connection", " (", E51, ") ", "with ", H51)</f>
        <v>#N/A</v>
      </c>
      <c r="O51" s="14" t="e">
        <f t="shared" ref="O51:O114" ca="1" si="51">CONCATENATE("Terminate ",I51," connection"," (",E51,") ","from ",G51)</f>
        <v>#N/A</v>
      </c>
    </row>
    <row r="52" spans="1:15" x14ac:dyDescent="0.2">
      <c r="A52" s="13"/>
      <c r="B52" s="9"/>
      <c r="C52" s="9"/>
      <c r="D52" s="9"/>
      <c r="E52" s="9" t="e">
        <f ca="1">CONCATENATE("SIPR", C50, TEXT(D50+1, "00"))</f>
        <v>#N/A</v>
      </c>
      <c r="F52" s="9">
        <f t="shared" ref="F52:F55" si="52">F51</f>
        <v>0</v>
      </c>
      <c r="G52" s="9">
        <f t="shared" si="48"/>
        <v>0</v>
      </c>
      <c r="H52" s="9">
        <f t="shared" si="49"/>
        <v>0</v>
      </c>
      <c r="I52" s="9" t="s">
        <v>78</v>
      </c>
      <c r="J52" s="9">
        <f t="shared" si="50"/>
        <v>0</v>
      </c>
      <c r="K52" s="9"/>
      <c r="L52" s="9">
        <v>2</v>
      </c>
      <c r="M52" s="9" t="s">
        <v>67</v>
      </c>
      <c r="N52" s="9" t="e">
        <f t="shared" ref="N52:N55" ca="1" si="53">CONCATENATE("Establish ",I52, " connection", " (", E52, ") ", "with ", H52)</f>
        <v>#N/A</v>
      </c>
      <c r="O52" s="14" t="e">
        <f t="shared" ca="1" si="39"/>
        <v>#N/A</v>
      </c>
    </row>
    <row r="53" spans="1:15" x14ac:dyDescent="0.2">
      <c r="A53" s="13"/>
      <c r="B53" s="9"/>
      <c r="C53" s="9"/>
      <c r="D53" s="9"/>
      <c r="E53" s="9" t="e">
        <f ca="1">CONCATENATE("NIPR", C50, TEXT(D50+1, "00"))</f>
        <v>#N/A</v>
      </c>
      <c r="F53" s="9">
        <f t="shared" si="52"/>
        <v>0</v>
      </c>
      <c r="G53" s="9">
        <f t="shared" si="48"/>
        <v>0</v>
      </c>
      <c r="H53" s="9">
        <f t="shared" si="49"/>
        <v>0</v>
      </c>
      <c r="I53" s="9" t="s">
        <v>79</v>
      </c>
      <c r="J53" s="9">
        <f t="shared" si="50"/>
        <v>0</v>
      </c>
      <c r="K53" s="9"/>
      <c r="L53" s="9">
        <v>3</v>
      </c>
      <c r="M53" s="9" t="s">
        <v>67</v>
      </c>
      <c r="N53" s="9" t="e">
        <f t="shared" ca="1" si="53"/>
        <v>#N/A</v>
      </c>
      <c r="O53" s="14" t="e">
        <f t="shared" ca="1" si="39"/>
        <v>#N/A</v>
      </c>
    </row>
    <row r="54" spans="1:15" x14ac:dyDescent="0.2">
      <c r="A54" s="13"/>
      <c r="B54" s="9"/>
      <c r="C54" s="9"/>
      <c r="D54" s="9"/>
      <c r="E54" s="9" t="e">
        <f ca="1">CONCATENATE("SIP", C50, TEXT(D50+1, "00"))</f>
        <v>#N/A</v>
      </c>
      <c r="F54" s="9">
        <f t="shared" si="52"/>
        <v>0</v>
      </c>
      <c r="G54" s="9">
        <f t="shared" si="48"/>
        <v>0</v>
      </c>
      <c r="H54" s="9">
        <f t="shared" si="49"/>
        <v>0</v>
      </c>
      <c r="I54" s="9" t="s">
        <v>81</v>
      </c>
      <c r="J54" s="9">
        <f t="shared" si="50"/>
        <v>0</v>
      </c>
      <c r="K54" s="9"/>
      <c r="L54" s="9">
        <v>4</v>
      </c>
      <c r="M54" s="9" t="s">
        <v>67</v>
      </c>
      <c r="N54" s="9" t="e">
        <f t="shared" ca="1" si="53"/>
        <v>#N/A</v>
      </c>
      <c r="O54" s="14" t="e">
        <f t="shared" ca="1" si="39"/>
        <v>#N/A</v>
      </c>
    </row>
    <row r="55" spans="1:15" ht="16" thickBot="1" x14ac:dyDescent="0.25">
      <c r="A55" s="15"/>
      <c r="B55" s="16"/>
      <c r="C55" s="16"/>
      <c r="D55" s="16"/>
      <c r="E55" s="16" t="e">
        <f ca="1">CONCATENATE("LLOC", C50, TEXT(D50+1, "00"))</f>
        <v>#N/A</v>
      </c>
      <c r="F55" s="16">
        <f t="shared" si="52"/>
        <v>0</v>
      </c>
      <c r="G55" s="16">
        <f t="shared" si="48"/>
        <v>0</v>
      </c>
      <c r="H55" s="16">
        <f t="shared" si="49"/>
        <v>0</v>
      </c>
      <c r="I55" s="16" t="s">
        <v>96</v>
      </c>
      <c r="J55" s="16">
        <f t="shared" si="50"/>
        <v>0</v>
      </c>
      <c r="K55" s="16"/>
      <c r="L55" s="16">
        <v>5</v>
      </c>
      <c r="M55" s="16" t="s">
        <v>67</v>
      </c>
      <c r="N55" s="16" t="e">
        <f t="shared" ca="1" si="53"/>
        <v>#N/A</v>
      </c>
      <c r="O55" s="14" t="e">
        <f t="shared" ca="1" si="39"/>
        <v>#N/A</v>
      </c>
    </row>
    <row r="56" spans="1:15" x14ac:dyDescent="0.2">
      <c r="A56" s="17">
        <f>A50+1</f>
        <v>10</v>
      </c>
      <c r="B56" s="18" t="e">
        <f ca="1">INDEX(Table4[SLD], A56)</f>
        <v>#N/A</v>
      </c>
      <c r="C56" s="18" t="e">
        <f ca="1">RIGHT(LEFT(B56, 3), 2)</f>
        <v>#N/A</v>
      </c>
      <c r="D56" s="18">
        <f ca="1">COUNTIF(OFFSET(C56,-1*ROW(C56)+2,0, ROW(C56)-2), C56)</f>
        <v>4</v>
      </c>
      <c r="E56" s="18"/>
      <c r="F56" s="18">
        <f>INDEX(Table4[XMIT System], A56)</f>
        <v>0</v>
      </c>
      <c r="G56" s="18">
        <f>INDEX(Table4[Establishing Unit], A56)</f>
        <v>0</v>
      </c>
      <c r="H56" s="18">
        <f>INDEX(Table4[Terminating Unit], A56)</f>
        <v>0</v>
      </c>
      <c r="I56" s="18" t="s">
        <v>94</v>
      </c>
      <c r="J56" s="18">
        <f>INDEX(Table4[Rate], A56)</f>
        <v>0</v>
      </c>
      <c r="K56" s="18">
        <f>K50+1</f>
        <v>10</v>
      </c>
      <c r="L56" s="18"/>
      <c r="M56" s="18" t="s">
        <v>61</v>
      </c>
      <c r="N56" s="18" t="e">
        <f ca="1">CONCATENATE("Establish ", J56, " ", VLOOKUP(F56, Table1[#All], 2, FALSE), " link"," (",B56, ")", " with ", H56)</f>
        <v>#N/A</v>
      </c>
      <c r="O56" s="20" t="e">
        <f ca="1">CONCATENATE("Terminate ", J56, " ", VLOOKUP(F56, Table1[#All], 2, FALSE), " link"," (",B56, ")", " from ", G56)</f>
        <v>#N/A</v>
      </c>
    </row>
    <row r="57" spans="1:15" x14ac:dyDescent="0.2">
      <c r="A57" s="19"/>
      <c r="B57" s="8"/>
      <c r="C57" s="8"/>
      <c r="D57" s="8"/>
      <c r="E57" s="8" t="e">
        <f ca="1">CONCATENATE("BCOR", C56, TEXT(D56+1, "00"))</f>
        <v>#N/A</v>
      </c>
      <c r="F57" s="8">
        <f>F56</f>
        <v>0</v>
      </c>
      <c r="G57" s="8">
        <f t="shared" ref="G57:G61" si="54">G56</f>
        <v>0</v>
      </c>
      <c r="H57" s="8">
        <f t="shared" ref="H57:H61" si="55">H56</f>
        <v>0</v>
      </c>
      <c r="I57" s="8" t="s">
        <v>95</v>
      </c>
      <c r="J57" s="8">
        <f t="shared" ref="J57:J61" si="56">J56</f>
        <v>0</v>
      </c>
      <c r="K57" s="8"/>
      <c r="L57" s="8">
        <v>1</v>
      </c>
      <c r="M57" s="8" t="s">
        <v>67</v>
      </c>
      <c r="N57" s="8" t="e">
        <f ca="1">CONCATENATE("Establish ",I57, " connection", " (", E57, ") ", "with ", H57)</f>
        <v>#N/A</v>
      </c>
      <c r="O57" s="21" t="e">
        <f t="shared" ref="O57:O120" ca="1" si="57">CONCATENATE("Terminate ",I57," connection"," (",E57,") ","from ",G57)</f>
        <v>#N/A</v>
      </c>
    </row>
    <row r="58" spans="1:15" x14ac:dyDescent="0.2">
      <c r="A58" s="19"/>
      <c r="B58" s="8"/>
      <c r="C58" s="8"/>
      <c r="D58" s="8"/>
      <c r="E58" s="8" t="e">
        <f ca="1">CONCATENATE("SIPR", C56, TEXT(D56+1, "00"))</f>
        <v>#N/A</v>
      </c>
      <c r="F58" s="8">
        <f t="shared" ref="F58:F61" si="58">F57</f>
        <v>0</v>
      </c>
      <c r="G58" s="8">
        <f t="shared" si="54"/>
        <v>0</v>
      </c>
      <c r="H58" s="8">
        <f t="shared" si="55"/>
        <v>0</v>
      </c>
      <c r="I58" s="8" t="s">
        <v>78</v>
      </c>
      <c r="J58" s="8">
        <f t="shared" si="56"/>
        <v>0</v>
      </c>
      <c r="K58" s="8"/>
      <c r="L58" s="8">
        <v>2</v>
      </c>
      <c r="M58" s="8" t="s">
        <v>67</v>
      </c>
      <c r="N58" s="8" t="e">
        <f t="shared" ref="N58:N61" ca="1" si="59">CONCATENATE("Establish ",I58, " connection", " (", E58, ") ", "with ", H58)</f>
        <v>#N/A</v>
      </c>
      <c r="O58" s="21" t="e">
        <f t="shared" ca="1" si="45"/>
        <v>#N/A</v>
      </c>
    </row>
    <row r="59" spans="1:15" x14ac:dyDescent="0.2">
      <c r="A59" s="19"/>
      <c r="B59" s="8"/>
      <c r="C59" s="8"/>
      <c r="D59" s="8"/>
      <c r="E59" s="8" t="e">
        <f ca="1">CONCATENATE("NIPR", C56, TEXT(D56+1, "00"))</f>
        <v>#N/A</v>
      </c>
      <c r="F59" s="8">
        <f t="shared" si="58"/>
        <v>0</v>
      </c>
      <c r="G59" s="8">
        <f t="shared" si="54"/>
        <v>0</v>
      </c>
      <c r="H59" s="8">
        <f t="shared" si="55"/>
        <v>0</v>
      </c>
      <c r="I59" s="8" t="s">
        <v>79</v>
      </c>
      <c r="J59" s="8">
        <f t="shared" si="56"/>
        <v>0</v>
      </c>
      <c r="K59" s="8"/>
      <c r="L59" s="8">
        <v>3</v>
      </c>
      <c r="M59" s="8" t="s">
        <v>67</v>
      </c>
      <c r="N59" s="8" t="e">
        <f t="shared" ca="1" si="59"/>
        <v>#N/A</v>
      </c>
      <c r="O59" s="21" t="e">
        <f t="shared" ca="1" si="45"/>
        <v>#N/A</v>
      </c>
    </row>
    <row r="60" spans="1:15" x14ac:dyDescent="0.2">
      <c r="A60" s="19"/>
      <c r="B60" s="8"/>
      <c r="C60" s="8"/>
      <c r="D60" s="8"/>
      <c r="E60" s="8" t="e">
        <f ca="1">CONCATENATE("SIP", C56, TEXT(D56+1, "00"))</f>
        <v>#N/A</v>
      </c>
      <c r="F60" s="8">
        <f t="shared" si="58"/>
        <v>0</v>
      </c>
      <c r="G60" s="8">
        <f t="shared" si="54"/>
        <v>0</v>
      </c>
      <c r="H60" s="8">
        <f t="shared" si="55"/>
        <v>0</v>
      </c>
      <c r="I60" s="8" t="s">
        <v>81</v>
      </c>
      <c r="J60" s="8">
        <f t="shared" si="56"/>
        <v>0</v>
      </c>
      <c r="K60" s="8"/>
      <c r="L60" s="8">
        <v>4</v>
      </c>
      <c r="M60" s="8" t="s">
        <v>67</v>
      </c>
      <c r="N60" s="8" t="e">
        <f t="shared" ca="1" si="59"/>
        <v>#N/A</v>
      </c>
      <c r="O60" s="21" t="e">
        <f t="shared" ca="1" si="45"/>
        <v>#N/A</v>
      </c>
    </row>
    <row r="61" spans="1:15" ht="16" thickBot="1" x14ac:dyDescent="0.25">
      <c r="A61" s="22"/>
      <c r="B61" s="23"/>
      <c r="C61" s="23"/>
      <c r="D61" s="23"/>
      <c r="E61" s="23" t="e">
        <f ca="1">CONCATENATE("LLOC", C56, TEXT(D56+1, "00"))</f>
        <v>#N/A</v>
      </c>
      <c r="F61" s="23">
        <f t="shared" si="58"/>
        <v>0</v>
      </c>
      <c r="G61" s="23">
        <f t="shared" si="54"/>
        <v>0</v>
      </c>
      <c r="H61" s="23">
        <f t="shared" si="55"/>
        <v>0</v>
      </c>
      <c r="I61" s="23" t="s">
        <v>96</v>
      </c>
      <c r="J61" s="23">
        <f t="shared" si="56"/>
        <v>0</v>
      </c>
      <c r="K61" s="23"/>
      <c r="L61" s="23">
        <v>5</v>
      </c>
      <c r="M61" s="23" t="s">
        <v>67</v>
      </c>
      <c r="N61" s="23" t="e">
        <f t="shared" ca="1" si="59"/>
        <v>#N/A</v>
      </c>
      <c r="O61" s="21" t="e">
        <f t="shared" ca="1" si="45"/>
        <v>#N/A</v>
      </c>
    </row>
    <row r="62" spans="1:15" x14ac:dyDescent="0.2">
      <c r="A62" s="10">
        <f>A56+1</f>
        <v>11</v>
      </c>
      <c r="B62" s="11" t="e">
        <f ca="1">INDEX(Table4[SLD], A62)</f>
        <v>#N/A</v>
      </c>
      <c r="C62" s="11" t="e">
        <f ca="1">RIGHT(LEFT(B62, 3), 2)</f>
        <v>#N/A</v>
      </c>
      <c r="D62" s="11">
        <f ca="1">COUNTIF(OFFSET(C62,-1*ROW(C62)+2,0, ROW(C62)-2), C62)</f>
        <v>5</v>
      </c>
      <c r="E62" s="11"/>
      <c r="F62" s="11">
        <f>INDEX(Table4[XMIT System], A62)</f>
        <v>0</v>
      </c>
      <c r="G62" s="11">
        <f>INDEX(Table4[Establishing Unit], A62)</f>
        <v>0</v>
      </c>
      <c r="H62" s="11">
        <f>INDEX(Table4[Terminating Unit], A62)</f>
        <v>0</v>
      </c>
      <c r="I62" s="11" t="s">
        <v>94</v>
      </c>
      <c r="J62" s="11">
        <f>INDEX(Table4[Rate], A62)</f>
        <v>0</v>
      </c>
      <c r="K62" s="11">
        <f>K56+1</f>
        <v>11</v>
      </c>
      <c r="L62" s="11"/>
      <c r="M62" s="11" t="s">
        <v>61</v>
      </c>
      <c r="N62" s="11" t="e">
        <f ca="1">CONCATENATE("Establish ", J62, " ", VLOOKUP(F62, Table1[#All], 2, FALSE), " link"," (",B62, ")", " with ", H62)</f>
        <v>#N/A</v>
      </c>
      <c r="O62" s="12" t="e">
        <f ca="1">CONCATENATE("Terminate ", J62, " ", VLOOKUP(F62, Table1[#All], 2, FALSE), " link"," (",B62, ")", " from ", G62)</f>
        <v>#N/A</v>
      </c>
    </row>
    <row r="63" spans="1:15" x14ac:dyDescent="0.2">
      <c r="A63" s="13"/>
      <c r="B63" s="9"/>
      <c r="C63" s="9"/>
      <c r="D63" s="9"/>
      <c r="E63" s="9" t="e">
        <f ca="1">CONCATENATE("BCOR", C62, TEXT(D62+1, "00"))</f>
        <v>#N/A</v>
      </c>
      <c r="F63" s="9">
        <f>F62</f>
        <v>0</v>
      </c>
      <c r="G63" s="9">
        <f t="shared" ref="G63:G67" si="60">G62</f>
        <v>0</v>
      </c>
      <c r="H63" s="9">
        <f t="shared" ref="H63:H67" si="61">H62</f>
        <v>0</v>
      </c>
      <c r="I63" s="9" t="s">
        <v>95</v>
      </c>
      <c r="J63" s="9">
        <f t="shared" ref="J63:J67" si="62">J62</f>
        <v>0</v>
      </c>
      <c r="K63" s="9"/>
      <c r="L63" s="9">
        <v>1</v>
      </c>
      <c r="M63" s="9" t="s">
        <v>67</v>
      </c>
      <c r="N63" s="9" t="e">
        <f ca="1">CONCATENATE("Establish ",I63, " connection", " (", E63, ") ", "with ", H63)</f>
        <v>#N/A</v>
      </c>
      <c r="O63" s="14" t="e">
        <f t="shared" ref="O63:O126" ca="1" si="63">CONCATENATE("Terminate ",I63," connection"," (",E63,") ","from ",G63)</f>
        <v>#N/A</v>
      </c>
    </row>
    <row r="64" spans="1:15" x14ac:dyDescent="0.2">
      <c r="A64" s="13"/>
      <c r="B64" s="9"/>
      <c r="C64" s="9"/>
      <c r="D64" s="9"/>
      <c r="E64" s="9" t="e">
        <f ca="1">CONCATENATE("SIPR", C62, TEXT(D62+1, "00"))</f>
        <v>#N/A</v>
      </c>
      <c r="F64" s="9">
        <f t="shared" ref="F64:F67" si="64">F63</f>
        <v>0</v>
      </c>
      <c r="G64" s="9">
        <f t="shared" si="60"/>
        <v>0</v>
      </c>
      <c r="H64" s="9">
        <f t="shared" si="61"/>
        <v>0</v>
      </c>
      <c r="I64" s="9" t="s">
        <v>78</v>
      </c>
      <c r="J64" s="9">
        <f t="shared" si="62"/>
        <v>0</v>
      </c>
      <c r="K64" s="9"/>
      <c r="L64" s="9">
        <v>2</v>
      </c>
      <c r="M64" s="9" t="s">
        <v>67</v>
      </c>
      <c r="N64" s="9" t="e">
        <f t="shared" ref="N64:N67" ca="1" si="65">CONCATENATE("Establish ",I64, " connection", " (", E64, ") ", "with ", H64)</f>
        <v>#N/A</v>
      </c>
      <c r="O64" s="14" t="e">
        <f t="shared" ca="1" si="39"/>
        <v>#N/A</v>
      </c>
    </row>
    <row r="65" spans="1:15" x14ac:dyDescent="0.2">
      <c r="A65" s="13"/>
      <c r="B65" s="9"/>
      <c r="C65" s="9"/>
      <c r="D65" s="9"/>
      <c r="E65" s="9" t="e">
        <f ca="1">CONCATENATE("NIPR", C62, TEXT(D62+1, "00"))</f>
        <v>#N/A</v>
      </c>
      <c r="F65" s="9">
        <f t="shared" si="64"/>
        <v>0</v>
      </c>
      <c r="G65" s="9">
        <f t="shared" si="60"/>
        <v>0</v>
      </c>
      <c r="H65" s="9">
        <f t="shared" si="61"/>
        <v>0</v>
      </c>
      <c r="I65" s="9" t="s">
        <v>79</v>
      </c>
      <c r="J65" s="9">
        <f t="shared" si="62"/>
        <v>0</v>
      </c>
      <c r="K65" s="9"/>
      <c r="L65" s="9">
        <v>3</v>
      </c>
      <c r="M65" s="9" t="s">
        <v>67</v>
      </c>
      <c r="N65" s="9" t="e">
        <f t="shared" ca="1" si="65"/>
        <v>#N/A</v>
      </c>
      <c r="O65" s="14" t="e">
        <f t="shared" ca="1" si="39"/>
        <v>#N/A</v>
      </c>
    </row>
    <row r="66" spans="1:15" x14ac:dyDescent="0.2">
      <c r="A66" s="13"/>
      <c r="B66" s="9"/>
      <c r="C66" s="9"/>
      <c r="D66" s="9"/>
      <c r="E66" s="9" t="e">
        <f ca="1">CONCATENATE("SIP", C62, TEXT(D62+1, "00"))</f>
        <v>#N/A</v>
      </c>
      <c r="F66" s="9">
        <f t="shared" si="64"/>
        <v>0</v>
      </c>
      <c r="G66" s="9">
        <f t="shared" si="60"/>
        <v>0</v>
      </c>
      <c r="H66" s="9">
        <f t="shared" si="61"/>
        <v>0</v>
      </c>
      <c r="I66" s="9" t="s">
        <v>81</v>
      </c>
      <c r="J66" s="9">
        <f t="shared" si="62"/>
        <v>0</v>
      </c>
      <c r="K66" s="9"/>
      <c r="L66" s="9">
        <v>4</v>
      </c>
      <c r="M66" s="9" t="s">
        <v>67</v>
      </c>
      <c r="N66" s="9" t="e">
        <f t="shared" ca="1" si="65"/>
        <v>#N/A</v>
      </c>
      <c r="O66" s="14" t="e">
        <f t="shared" ca="1" si="39"/>
        <v>#N/A</v>
      </c>
    </row>
    <row r="67" spans="1:15" ht="16" thickBot="1" x14ac:dyDescent="0.25">
      <c r="A67" s="15"/>
      <c r="B67" s="16"/>
      <c r="C67" s="16"/>
      <c r="D67" s="16"/>
      <c r="E67" s="16" t="e">
        <f ca="1">CONCATENATE("LLOC", C62, TEXT(D62+1, "00"))</f>
        <v>#N/A</v>
      </c>
      <c r="F67" s="16">
        <f t="shared" si="64"/>
        <v>0</v>
      </c>
      <c r="G67" s="16">
        <f t="shared" si="60"/>
        <v>0</v>
      </c>
      <c r="H67" s="16">
        <f t="shared" si="61"/>
        <v>0</v>
      </c>
      <c r="I67" s="16" t="s">
        <v>96</v>
      </c>
      <c r="J67" s="16">
        <f t="shared" si="62"/>
        <v>0</v>
      </c>
      <c r="K67" s="16"/>
      <c r="L67" s="16">
        <v>5</v>
      </c>
      <c r="M67" s="16" t="s">
        <v>67</v>
      </c>
      <c r="N67" s="16" t="e">
        <f t="shared" ca="1" si="65"/>
        <v>#N/A</v>
      </c>
      <c r="O67" s="14" t="e">
        <f t="shared" ca="1" si="39"/>
        <v>#N/A</v>
      </c>
    </row>
    <row r="68" spans="1:15" x14ac:dyDescent="0.2">
      <c r="A68" s="17">
        <f>A62+1</f>
        <v>12</v>
      </c>
      <c r="B68" s="18" t="e">
        <f ca="1">INDEX(Table4[SLD], A68)</f>
        <v>#N/A</v>
      </c>
      <c r="C68" s="18" t="e">
        <f ca="1">RIGHT(LEFT(B68, 3), 2)</f>
        <v>#N/A</v>
      </c>
      <c r="D68" s="18">
        <f ca="1">COUNTIF(OFFSET(C68,-1*ROW(C68)+2,0, ROW(C68)-2), C68)</f>
        <v>6</v>
      </c>
      <c r="E68" s="18"/>
      <c r="F68" s="18">
        <f>INDEX(Table4[XMIT System], A68)</f>
        <v>0</v>
      </c>
      <c r="G68" s="18">
        <f>INDEX(Table4[Establishing Unit], A68)</f>
        <v>0</v>
      </c>
      <c r="H68" s="18">
        <f>INDEX(Table4[Terminating Unit], A68)</f>
        <v>0</v>
      </c>
      <c r="I68" s="18" t="s">
        <v>94</v>
      </c>
      <c r="J68" s="18">
        <f>INDEX(Table4[Rate], A68)</f>
        <v>0</v>
      </c>
      <c r="K68" s="18">
        <f>K62+1</f>
        <v>12</v>
      </c>
      <c r="L68" s="18"/>
      <c r="M68" s="18" t="s">
        <v>61</v>
      </c>
      <c r="N68" s="18" t="e">
        <f ca="1">CONCATENATE("Establish ", J68, " ", VLOOKUP(F68, Table1[#All], 2, FALSE), " link"," (",B68, ")", " with ", H68)</f>
        <v>#N/A</v>
      </c>
      <c r="O68" s="20" t="e">
        <f ca="1">CONCATENATE("Terminate ", J68, " ", VLOOKUP(F68, Table1[#All], 2, FALSE), " link"," (",B68, ")", " from ", G68)</f>
        <v>#N/A</v>
      </c>
    </row>
    <row r="69" spans="1:15" x14ac:dyDescent="0.2">
      <c r="A69" s="19"/>
      <c r="B69" s="8"/>
      <c r="C69" s="8"/>
      <c r="D69" s="8"/>
      <c r="E69" s="8" t="e">
        <f ca="1">CONCATENATE("BCOR", C68, TEXT(D68+1, "00"))</f>
        <v>#N/A</v>
      </c>
      <c r="F69" s="8">
        <f>F68</f>
        <v>0</v>
      </c>
      <c r="G69" s="8">
        <f t="shared" ref="G69:G73" si="66">G68</f>
        <v>0</v>
      </c>
      <c r="H69" s="8">
        <f t="shared" ref="H69:H73" si="67">H68</f>
        <v>0</v>
      </c>
      <c r="I69" s="8" t="s">
        <v>95</v>
      </c>
      <c r="J69" s="8">
        <f t="shared" ref="J69:J73" si="68">J68</f>
        <v>0</v>
      </c>
      <c r="K69" s="8"/>
      <c r="L69" s="8">
        <v>1</v>
      </c>
      <c r="M69" s="8" t="s">
        <v>67</v>
      </c>
      <c r="N69" s="8" t="e">
        <f ca="1">CONCATENATE("Establish ",I69, " connection", " (", E69, ") ", "with ", H69)</f>
        <v>#N/A</v>
      </c>
      <c r="O69" s="21" t="e">
        <f t="shared" ref="O69:O132" ca="1" si="69">CONCATENATE("Terminate ",I69," connection"," (",E69,") ","from ",G69)</f>
        <v>#N/A</v>
      </c>
    </row>
    <row r="70" spans="1:15" x14ac:dyDescent="0.2">
      <c r="A70" s="19"/>
      <c r="B70" s="8"/>
      <c r="C70" s="8"/>
      <c r="D70" s="8"/>
      <c r="E70" s="8" t="e">
        <f ca="1">CONCATENATE("SIPR", C68, TEXT(D68+1, "00"))</f>
        <v>#N/A</v>
      </c>
      <c r="F70" s="8">
        <f t="shared" ref="F70:F73" si="70">F69</f>
        <v>0</v>
      </c>
      <c r="G70" s="8">
        <f t="shared" si="66"/>
        <v>0</v>
      </c>
      <c r="H70" s="8">
        <f t="shared" si="67"/>
        <v>0</v>
      </c>
      <c r="I70" s="8" t="s">
        <v>78</v>
      </c>
      <c r="J70" s="8">
        <f t="shared" si="68"/>
        <v>0</v>
      </c>
      <c r="K70" s="8"/>
      <c r="L70" s="8">
        <v>2</v>
      </c>
      <c r="M70" s="8" t="s">
        <v>67</v>
      </c>
      <c r="N70" s="8" t="e">
        <f t="shared" ref="N70:N73" ca="1" si="71">CONCATENATE("Establish ",I70, " connection", " (", E70, ") ", "with ", H70)</f>
        <v>#N/A</v>
      </c>
      <c r="O70" s="21" t="e">
        <f t="shared" ca="1" si="45"/>
        <v>#N/A</v>
      </c>
    </row>
    <row r="71" spans="1:15" x14ac:dyDescent="0.2">
      <c r="A71" s="19"/>
      <c r="B71" s="8"/>
      <c r="C71" s="8"/>
      <c r="D71" s="8"/>
      <c r="E71" s="8" t="e">
        <f ca="1">CONCATENATE("NIPR", C68, TEXT(D68+1, "00"))</f>
        <v>#N/A</v>
      </c>
      <c r="F71" s="8">
        <f t="shared" si="70"/>
        <v>0</v>
      </c>
      <c r="G71" s="8">
        <f t="shared" si="66"/>
        <v>0</v>
      </c>
      <c r="H71" s="8">
        <f t="shared" si="67"/>
        <v>0</v>
      </c>
      <c r="I71" s="8" t="s">
        <v>79</v>
      </c>
      <c r="J71" s="8">
        <f t="shared" si="68"/>
        <v>0</v>
      </c>
      <c r="K71" s="8"/>
      <c r="L71" s="8">
        <v>3</v>
      </c>
      <c r="M71" s="8" t="s">
        <v>67</v>
      </c>
      <c r="N71" s="8" t="e">
        <f t="shared" ca="1" si="71"/>
        <v>#N/A</v>
      </c>
      <c r="O71" s="21" t="e">
        <f t="shared" ca="1" si="45"/>
        <v>#N/A</v>
      </c>
    </row>
    <row r="72" spans="1:15" x14ac:dyDescent="0.2">
      <c r="A72" s="19"/>
      <c r="B72" s="8"/>
      <c r="C72" s="8"/>
      <c r="D72" s="8"/>
      <c r="E72" s="8" t="e">
        <f ca="1">CONCATENATE("SIP", C68, TEXT(D68+1, "00"))</f>
        <v>#N/A</v>
      </c>
      <c r="F72" s="8">
        <f t="shared" si="70"/>
        <v>0</v>
      </c>
      <c r="G72" s="8">
        <f t="shared" si="66"/>
        <v>0</v>
      </c>
      <c r="H72" s="8">
        <f t="shared" si="67"/>
        <v>0</v>
      </c>
      <c r="I72" s="8" t="s">
        <v>81</v>
      </c>
      <c r="J72" s="8">
        <f t="shared" si="68"/>
        <v>0</v>
      </c>
      <c r="K72" s="8"/>
      <c r="L72" s="8">
        <v>4</v>
      </c>
      <c r="M72" s="8" t="s">
        <v>67</v>
      </c>
      <c r="N72" s="8" t="e">
        <f t="shared" ca="1" si="71"/>
        <v>#N/A</v>
      </c>
      <c r="O72" s="21" t="e">
        <f t="shared" ca="1" si="45"/>
        <v>#N/A</v>
      </c>
    </row>
    <row r="73" spans="1:15" ht="16" thickBot="1" x14ac:dyDescent="0.25">
      <c r="A73" s="22"/>
      <c r="B73" s="23"/>
      <c r="C73" s="23"/>
      <c r="D73" s="23"/>
      <c r="E73" s="23" t="e">
        <f ca="1">CONCATENATE("LLOC", C68, TEXT(D68+1, "00"))</f>
        <v>#N/A</v>
      </c>
      <c r="F73" s="23">
        <f t="shared" si="70"/>
        <v>0</v>
      </c>
      <c r="G73" s="23">
        <f t="shared" si="66"/>
        <v>0</v>
      </c>
      <c r="H73" s="23">
        <f t="shared" si="67"/>
        <v>0</v>
      </c>
      <c r="I73" s="23" t="s">
        <v>96</v>
      </c>
      <c r="J73" s="23">
        <f t="shared" si="68"/>
        <v>0</v>
      </c>
      <c r="K73" s="23"/>
      <c r="L73" s="23">
        <v>5</v>
      </c>
      <c r="M73" s="23" t="s">
        <v>67</v>
      </c>
      <c r="N73" s="23" t="e">
        <f t="shared" ca="1" si="71"/>
        <v>#N/A</v>
      </c>
      <c r="O73" s="21" t="e">
        <f t="shared" ca="1" si="45"/>
        <v>#N/A</v>
      </c>
    </row>
    <row r="74" spans="1:15" x14ac:dyDescent="0.2">
      <c r="A74" s="10">
        <f>A68+1</f>
        <v>13</v>
      </c>
      <c r="B74" s="11" t="e">
        <f ca="1">INDEX(Table4[SLD], A74)</f>
        <v>#N/A</v>
      </c>
      <c r="C74" s="11" t="e">
        <f ca="1">RIGHT(LEFT(B74, 3), 2)</f>
        <v>#N/A</v>
      </c>
      <c r="D74" s="11">
        <f ca="1">COUNTIF(OFFSET(C74,-1*ROW(C74)+2,0, ROW(C74)-2), C74)</f>
        <v>7</v>
      </c>
      <c r="E74" s="11"/>
      <c r="F74" s="11">
        <f>INDEX(Table4[XMIT System], A74)</f>
        <v>0</v>
      </c>
      <c r="G74" s="11">
        <f>INDEX(Table4[Establishing Unit], A74)</f>
        <v>0</v>
      </c>
      <c r="H74" s="11">
        <f>INDEX(Table4[Terminating Unit], A74)</f>
        <v>0</v>
      </c>
      <c r="I74" s="11" t="s">
        <v>94</v>
      </c>
      <c r="J74" s="11">
        <f>INDEX(Table4[Rate], A74)</f>
        <v>0</v>
      </c>
      <c r="K74" s="11">
        <f>K68+1</f>
        <v>13</v>
      </c>
      <c r="L74" s="11"/>
      <c r="M74" s="11" t="s">
        <v>61</v>
      </c>
      <c r="N74" s="11" t="e">
        <f ca="1">CONCATENATE("Establish ", J74, " ", VLOOKUP(F74, Table1[#All], 2, FALSE), " link"," (",B74, ")", " with ", H74)</f>
        <v>#N/A</v>
      </c>
      <c r="O74" s="12" t="e">
        <f ca="1">CONCATENATE("Terminate ", J74, " ", VLOOKUP(F74, Table1[#All], 2, FALSE), " link"," (",B74, ")", " from ", G74)</f>
        <v>#N/A</v>
      </c>
    </row>
    <row r="75" spans="1:15" x14ac:dyDescent="0.2">
      <c r="A75" s="13"/>
      <c r="B75" s="9"/>
      <c r="C75" s="9"/>
      <c r="D75" s="9"/>
      <c r="E75" s="9" t="e">
        <f ca="1">CONCATENATE("BCOR", C74, TEXT(D74+1, "00"))</f>
        <v>#N/A</v>
      </c>
      <c r="F75" s="9">
        <f>F74</f>
        <v>0</v>
      </c>
      <c r="G75" s="9">
        <f t="shared" ref="G75:G79" si="72">G74</f>
        <v>0</v>
      </c>
      <c r="H75" s="9">
        <f t="shared" ref="H75:H79" si="73">H74</f>
        <v>0</v>
      </c>
      <c r="I75" s="9" t="s">
        <v>95</v>
      </c>
      <c r="J75" s="9">
        <f t="shared" ref="J75:J79" si="74">J74</f>
        <v>0</v>
      </c>
      <c r="K75" s="9"/>
      <c r="L75" s="9">
        <v>1</v>
      </c>
      <c r="M75" s="9" t="s">
        <v>67</v>
      </c>
      <c r="N75" s="9" t="e">
        <f ca="1">CONCATENATE("Establish ",I75, " connection", " (", E75, ") ", "with ", H75)</f>
        <v>#N/A</v>
      </c>
      <c r="O75" s="14" t="e">
        <f t="shared" ref="O75:O138" ca="1" si="75">CONCATENATE("Terminate ",I75," connection"," (",E75,") ","from ",G75)</f>
        <v>#N/A</v>
      </c>
    </row>
    <row r="76" spans="1:15" x14ac:dyDescent="0.2">
      <c r="A76" s="13"/>
      <c r="B76" s="9"/>
      <c r="C76" s="9"/>
      <c r="D76" s="9"/>
      <c r="E76" s="9" t="e">
        <f ca="1">CONCATENATE("SIPR", C74, TEXT(D74+1, "00"))</f>
        <v>#N/A</v>
      </c>
      <c r="F76" s="9">
        <f t="shared" ref="F76:F79" si="76">F75</f>
        <v>0</v>
      </c>
      <c r="G76" s="9">
        <f t="shared" si="72"/>
        <v>0</v>
      </c>
      <c r="H76" s="9">
        <f t="shared" si="73"/>
        <v>0</v>
      </c>
      <c r="I76" s="9" t="s">
        <v>78</v>
      </c>
      <c r="J76" s="9">
        <f t="shared" si="74"/>
        <v>0</v>
      </c>
      <c r="K76" s="9"/>
      <c r="L76" s="9">
        <v>2</v>
      </c>
      <c r="M76" s="9" t="s">
        <v>67</v>
      </c>
      <c r="N76" s="9" t="e">
        <f t="shared" ref="N76:N79" ca="1" si="77">CONCATENATE("Establish ",I76, " connection", " (", E76, ") ", "with ", H76)</f>
        <v>#N/A</v>
      </c>
      <c r="O76" s="14" t="e">
        <f t="shared" ca="1" si="39"/>
        <v>#N/A</v>
      </c>
    </row>
    <row r="77" spans="1:15" x14ac:dyDescent="0.2">
      <c r="A77" s="13"/>
      <c r="B77" s="9"/>
      <c r="C77" s="9"/>
      <c r="D77" s="9"/>
      <c r="E77" s="9" t="e">
        <f ca="1">CONCATENATE("NIPR", C74, TEXT(D74+1, "00"))</f>
        <v>#N/A</v>
      </c>
      <c r="F77" s="9">
        <f t="shared" si="76"/>
        <v>0</v>
      </c>
      <c r="G77" s="9">
        <f t="shared" si="72"/>
        <v>0</v>
      </c>
      <c r="H77" s="9">
        <f t="shared" si="73"/>
        <v>0</v>
      </c>
      <c r="I77" s="9" t="s">
        <v>79</v>
      </c>
      <c r="J77" s="9">
        <f t="shared" si="74"/>
        <v>0</v>
      </c>
      <c r="K77" s="9"/>
      <c r="L77" s="9">
        <v>3</v>
      </c>
      <c r="M77" s="9" t="s">
        <v>67</v>
      </c>
      <c r="N77" s="9" t="e">
        <f t="shared" ca="1" si="77"/>
        <v>#N/A</v>
      </c>
      <c r="O77" s="14" t="e">
        <f t="shared" ca="1" si="39"/>
        <v>#N/A</v>
      </c>
    </row>
    <row r="78" spans="1:15" x14ac:dyDescent="0.2">
      <c r="A78" s="13"/>
      <c r="B78" s="9"/>
      <c r="C78" s="9"/>
      <c r="D78" s="9"/>
      <c r="E78" s="9" t="e">
        <f ca="1">CONCATENATE("SIP", C74, TEXT(D74+1, "00"))</f>
        <v>#N/A</v>
      </c>
      <c r="F78" s="9">
        <f t="shared" si="76"/>
        <v>0</v>
      </c>
      <c r="G78" s="9">
        <f t="shared" si="72"/>
        <v>0</v>
      </c>
      <c r="H78" s="9">
        <f t="shared" si="73"/>
        <v>0</v>
      </c>
      <c r="I78" s="9" t="s">
        <v>81</v>
      </c>
      <c r="J78" s="9">
        <f t="shared" si="74"/>
        <v>0</v>
      </c>
      <c r="K78" s="9"/>
      <c r="L78" s="9">
        <v>4</v>
      </c>
      <c r="M78" s="9" t="s">
        <v>67</v>
      </c>
      <c r="N78" s="9" t="e">
        <f t="shared" ca="1" si="77"/>
        <v>#N/A</v>
      </c>
      <c r="O78" s="14" t="e">
        <f t="shared" ca="1" si="39"/>
        <v>#N/A</v>
      </c>
    </row>
    <row r="79" spans="1:15" ht="16" thickBot="1" x14ac:dyDescent="0.25">
      <c r="A79" s="15"/>
      <c r="B79" s="16"/>
      <c r="C79" s="16"/>
      <c r="D79" s="16"/>
      <c r="E79" s="16" t="e">
        <f ca="1">CONCATENATE("LLOC", C74, TEXT(D74+1, "00"))</f>
        <v>#N/A</v>
      </c>
      <c r="F79" s="16">
        <f t="shared" si="76"/>
        <v>0</v>
      </c>
      <c r="G79" s="16">
        <f t="shared" si="72"/>
        <v>0</v>
      </c>
      <c r="H79" s="16">
        <f t="shared" si="73"/>
        <v>0</v>
      </c>
      <c r="I79" s="16" t="s">
        <v>96</v>
      </c>
      <c r="J79" s="16">
        <f t="shared" si="74"/>
        <v>0</v>
      </c>
      <c r="K79" s="16"/>
      <c r="L79" s="16">
        <v>5</v>
      </c>
      <c r="M79" s="16" t="s">
        <v>67</v>
      </c>
      <c r="N79" s="16" t="e">
        <f t="shared" ca="1" si="77"/>
        <v>#N/A</v>
      </c>
      <c r="O79" s="14" t="e">
        <f t="shared" ca="1" si="39"/>
        <v>#N/A</v>
      </c>
    </row>
    <row r="80" spans="1:15" x14ac:dyDescent="0.2">
      <c r="A80" s="17">
        <f>A74+1</f>
        <v>14</v>
      </c>
      <c r="B80" s="18" t="e">
        <f ca="1">INDEX(Table4[SLD], A80)</f>
        <v>#N/A</v>
      </c>
      <c r="C80" s="18" t="e">
        <f ca="1">RIGHT(LEFT(B80, 3), 2)</f>
        <v>#N/A</v>
      </c>
      <c r="D80" s="18">
        <f ca="1">COUNTIF(OFFSET(C80,-1*ROW(C80)+2,0, ROW(C80)-2), C80)</f>
        <v>8</v>
      </c>
      <c r="E80" s="18"/>
      <c r="F80" s="18">
        <f>INDEX(Table4[XMIT System], A80)</f>
        <v>0</v>
      </c>
      <c r="G80" s="18">
        <f>INDEX(Table4[Establishing Unit], A80)</f>
        <v>0</v>
      </c>
      <c r="H80" s="18">
        <f>INDEX(Table4[Terminating Unit], A80)</f>
        <v>0</v>
      </c>
      <c r="I80" s="18" t="s">
        <v>94</v>
      </c>
      <c r="J80" s="18">
        <f>INDEX(Table4[Rate], A80)</f>
        <v>0</v>
      </c>
      <c r="K80" s="18">
        <f>K74+1</f>
        <v>14</v>
      </c>
      <c r="L80" s="18"/>
      <c r="M80" s="18" t="s">
        <v>61</v>
      </c>
      <c r="N80" s="18" t="e">
        <f ca="1">CONCATENATE("Establish ", J80, " ", VLOOKUP(F80, Table1[#All], 2, FALSE), " link"," (",B80, ")", " with ", H80)</f>
        <v>#N/A</v>
      </c>
      <c r="O80" s="20" t="e">
        <f ca="1">CONCATENATE("Terminate ", J80, " ", VLOOKUP(F80, Table1[#All], 2, FALSE), " link"," (",B80, ")", " from ", G80)</f>
        <v>#N/A</v>
      </c>
    </row>
    <row r="81" spans="1:15" x14ac:dyDescent="0.2">
      <c r="A81" s="19"/>
      <c r="B81" s="8"/>
      <c r="C81" s="8"/>
      <c r="D81" s="8"/>
      <c r="E81" s="8" t="e">
        <f ca="1">CONCATENATE("BCOR", C80, TEXT(D80+1, "00"))</f>
        <v>#N/A</v>
      </c>
      <c r="F81" s="8">
        <f>F80</f>
        <v>0</v>
      </c>
      <c r="G81" s="8">
        <f t="shared" ref="G81:G85" si="78">G80</f>
        <v>0</v>
      </c>
      <c r="H81" s="8">
        <f t="shared" ref="H81:H85" si="79">H80</f>
        <v>0</v>
      </c>
      <c r="I81" s="8" t="s">
        <v>95</v>
      </c>
      <c r="J81" s="8">
        <f t="shared" ref="J81:J85" si="80">J80</f>
        <v>0</v>
      </c>
      <c r="K81" s="8"/>
      <c r="L81" s="8">
        <v>1</v>
      </c>
      <c r="M81" s="8" t="s">
        <v>67</v>
      </c>
      <c r="N81" s="8" t="e">
        <f ca="1">CONCATENATE("Establish ",I81, " connection", " (", E81, ") ", "with ", H81)</f>
        <v>#N/A</v>
      </c>
      <c r="O81" s="21" t="e">
        <f t="shared" ref="O81:O144" ca="1" si="81">CONCATENATE("Terminate ",I81," connection"," (",E81,") ","from ",G81)</f>
        <v>#N/A</v>
      </c>
    </row>
    <row r="82" spans="1:15" x14ac:dyDescent="0.2">
      <c r="A82" s="19"/>
      <c r="B82" s="8"/>
      <c r="C82" s="8"/>
      <c r="D82" s="8"/>
      <c r="E82" s="8" t="e">
        <f ca="1">CONCATENATE("SIPR", C80, TEXT(D80+1, "00"))</f>
        <v>#N/A</v>
      </c>
      <c r="F82" s="8">
        <f t="shared" ref="F82:F85" si="82">F81</f>
        <v>0</v>
      </c>
      <c r="G82" s="8">
        <f t="shared" si="78"/>
        <v>0</v>
      </c>
      <c r="H82" s="8">
        <f t="shared" si="79"/>
        <v>0</v>
      </c>
      <c r="I82" s="8" t="s">
        <v>78</v>
      </c>
      <c r="J82" s="8">
        <f t="shared" si="80"/>
        <v>0</v>
      </c>
      <c r="K82" s="8"/>
      <c r="L82" s="8">
        <v>2</v>
      </c>
      <c r="M82" s="8" t="s">
        <v>67</v>
      </c>
      <c r="N82" s="8" t="e">
        <f t="shared" ref="N82:N85" ca="1" si="83">CONCATENATE("Establish ",I82, " connection", " (", E82, ") ", "with ", H82)</f>
        <v>#N/A</v>
      </c>
      <c r="O82" s="21" t="e">
        <f t="shared" ca="1" si="45"/>
        <v>#N/A</v>
      </c>
    </row>
    <row r="83" spans="1:15" x14ac:dyDescent="0.2">
      <c r="A83" s="19"/>
      <c r="B83" s="8"/>
      <c r="C83" s="8"/>
      <c r="D83" s="8"/>
      <c r="E83" s="8" t="e">
        <f ca="1">CONCATENATE("NIPR", C80, TEXT(D80+1, "00"))</f>
        <v>#N/A</v>
      </c>
      <c r="F83" s="8">
        <f t="shared" si="82"/>
        <v>0</v>
      </c>
      <c r="G83" s="8">
        <f t="shared" si="78"/>
        <v>0</v>
      </c>
      <c r="H83" s="8">
        <f t="shared" si="79"/>
        <v>0</v>
      </c>
      <c r="I83" s="8" t="s">
        <v>79</v>
      </c>
      <c r="J83" s="8">
        <f t="shared" si="80"/>
        <v>0</v>
      </c>
      <c r="K83" s="8"/>
      <c r="L83" s="8">
        <v>3</v>
      </c>
      <c r="M83" s="8" t="s">
        <v>67</v>
      </c>
      <c r="N83" s="8" t="e">
        <f t="shared" ca="1" si="83"/>
        <v>#N/A</v>
      </c>
      <c r="O83" s="21" t="e">
        <f t="shared" ca="1" si="45"/>
        <v>#N/A</v>
      </c>
    </row>
    <row r="84" spans="1:15" x14ac:dyDescent="0.2">
      <c r="A84" s="19"/>
      <c r="B84" s="8"/>
      <c r="C84" s="8"/>
      <c r="D84" s="8"/>
      <c r="E84" s="8" t="e">
        <f ca="1">CONCATENATE("SIP", C80, TEXT(D80+1, "00"))</f>
        <v>#N/A</v>
      </c>
      <c r="F84" s="8">
        <f t="shared" si="82"/>
        <v>0</v>
      </c>
      <c r="G84" s="8">
        <f t="shared" si="78"/>
        <v>0</v>
      </c>
      <c r="H84" s="8">
        <f t="shared" si="79"/>
        <v>0</v>
      </c>
      <c r="I84" s="8" t="s">
        <v>81</v>
      </c>
      <c r="J84" s="8">
        <f t="shared" si="80"/>
        <v>0</v>
      </c>
      <c r="K84" s="8"/>
      <c r="L84" s="8">
        <v>4</v>
      </c>
      <c r="M84" s="8" t="s">
        <v>67</v>
      </c>
      <c r="N84" s="8" t="e">
        <f t="shared" ca="1" si="83"/>
        <v>#N/A</v>
      </c>
      <c r="O84" s="21" t="e">
        <f t="shared" ca="1" si="45"/>
        <v>#N/A</v>
      </c>
    </row>
    <row r="85" spans="1:15" ht="16" thickBot="1" x14ac:dyDescent="0.25">
      <c r="A85" s="22"/>
      <c r="B85" s="23"/>
      <c r="C85" s="23"/>
      <c r="D85" s="23"/>
      <c r="E85" s="23" t="e">
        <f ca="1">CONCATENATE("LLOC", C80, TEXT(D80+1, "00"))</f>
        <v>#N/A</v>
      </c>
      <c r="F85" s="23">
        <f t="shared" si="82"/>
        <v>0</v>
      </c>
      <c r="G85" s="23">
        <f t="shared" si="78"/>
        <v>0</v>
      </c>
      <c r="H85" s="23">
        <f t="shared" si="79"/>
        <v>0</v>
      </c>
      <c r="I85" s="23" t="s">
        <v>96</v>
      </c>
      <c r="J85" s="23">
        <f t="shared" si="80"/>
        <v>0</v>
      </c>
      <c r="K85" s="23"/>
      <c r="L85" s="23">
        <v>5</v>
      </c>
      <c r="M85" s="23" t="s">
        <v>67</v>
      </c>
      <c r="N85" s="23" t="e">
        <f t="shared" ca="1" si="83"/>
        <v>#N/A</v>
      </c>
      <c r="O85" s="21" t="e">
        <f t="shared" ca="1" si="45"/>
        <v>#N/A</v>
      </c>
    </row>
    <row r="86" spans="1:15" x14ac:dyDescent="0.2">
      <c r="A86" s="10">
        <f>A80+1</f>
        <v>15</v>
      </c>
      <c r="B86" s="11" t="e">
        <f ca="1">INDEX(Table4[SLD], A86)</f>
        <v>#N/A</v>
      </c>
      <c r="C86" s="11" t="e">
        <f ca="1">RIGHT(LEFT(B86, 3), 2)</f>
        <v>#N/A</v>
      </c>
      <c r="D86" s="11">
        <f ca="1">COUNTIF(OFFSET(C86,-1*ROW(C86)+2,0, ROW(C86)-2), C86)</f>
        <v>9</v>
      </c>
      <c r="E86" s="11"/>
      <c r="F86" s="11">
        <f>INDEX(Table4[XMIT System], A86)</f>
        <v>0</v>
      </c>
      <c r="G86" s="11">
        <f>INDEX(Table4[Establishing Unit], A86)</f>
        <v>0</v>
      </c>
      <c r="H86" s="11">
        <f>INDEX(Table4[Terminating Unit], A86)</f>
        <v>0</v>
      </c>
      <c r="I86" s="11" t="s">
        <v>94</v>
      </c>
      <c r="J86" s="11">
        <f>INDEX(Table4[Rate], A86)</f>
        <v>0</v>
      </c>
      <c r="K86" s="11">
        <f>K80+1</f>
        <v>15</v>
      </c>
      <c r="L86" s="11"/>
      <c r="M86" s="11" t="s">
        <v>61</v>
      </c>
      <c r="N86" s="11" t="e">
        <f ca="1">CONCATENATE("Establish ", J86, " ", VLOOKUP(F86, Table1[#All], 2, FALSE), " link"," (",B86, ")", " with ", H86)</f>
        <v>#N/A</v>
      </c>
      <c r="O86" s="12" t="e">
        <f ca="1">CONCATENATE("Terminate ", J86, " ", VLOOKUP(F86, Table1[#All], 2, FALSE), " link"," (",B86, ")", " from ", G86)</f>
        <v>#N/A</v>
      </c>
    </row>
    <row r="87" spans="1:15" x14ac:dyDescent="0.2">
      <c r="A87" s="13"/>
      <c r="B87" s="9"/>
      <c r="C87" s="9"/>
      <c r="D87" s="9"/>
      <c r="E87" s="9" t="e">
        <f ca="1">CONCATENATE("BCOR", C86, TEXT(D86+1, "00"))</f>
        <v>#N/A</v>
      </c>
      <c r="F87" s="9">
        <f>F86</f>
        <v>0</v>
      </c>
      <c r="G87" s="9">
        <f t="shared" ref="G87:G91" si="84">G86</f>
        <v>0</v>
      </c>
      <c r="H87" s="9">
        <f t="shared" ref="H87:H91" si="85">H86</f>
        <v>0</v>
      </c>
      <c r="I87" s="9" t="s">
        <v>95</v>
      </c>
      <c r="J87" s="9">
        <f t="shared" ref="J87:J91" si="86">J86</f>
        <v>0</v>
      </c>
      <c r="K87" s="9"/>
      <c r="L87" s="9">
        <v>1</v>
      </c>
      <c r="M87" s="9" t="s">
        <v>67</v>
      </c>
      <c r="N87" s="9" t="e">
        <f ca="1">CONCATENATE("Establish ",I87, " connection", " (", E87, ") ", "with ", H87)</f>
        <v>#N/A</v>
      </c>
      <c r="O87" s="14" t="e">
        <f t="shared" ref="O87:O150" ca="1" si="87">CONCATENATE("Terminate ",I87," connection"," (",E87,") ","from ",G87)</f>
        <v>#N/A</v>
      </c>
    </row>
    <row r="88" spans="1:15" x14ac:dyDescent="0.2">
      <c r="A88" s="13"/>
      <c r="B88" s="9"/>
      <c r="C88" s="9"/>
      <c r="D88" s="9"/>
      <c r="E88" s="9" t="e">
        <f ca="1">CONCATENATE("SIPR", C86, TEXT(D86+1, "00"))</f>
        <v>#N/A</v>
      </c>
      <c r="F88" s="9">
        <f t="shared" ref="F88:F91" si="88">F87</f>
        <v>0</v>
      </c>
      <c r="G88" s="9">
        <f t="shared" si="84"/>
        <v>0</v>
      </c>
      <c r="H88" s="9">
        <f t="shared" si="85"/>
        <v>0</v>
      </c>
      <c r="I88" s="9" t="s">
        <v>78</v>
      </c>
      <c r="J88" s="9">
        <f t="shared" si="86"/>
        <v>0</v>
      </c>
      <c r="K88" s="9"/>
      <c r="L88" s="9">
        <v>2</v>
      </c>
      <c r="M88" s="9" t="s">
        <v>67</v>
      </c>
      <c r="N88" s="9" t="e">
        <f t="shared" ref="N88:N91" ca="1" si="89">CONCATENATE("Establish ",I88, " connection", " (", E88, ") ", "with ", H88)</f>
        <v>#N/A</v>
      </c>
      <c r="O88" s="14" t="e">
        <f t="shared" ca="1" si="39"/>
        <v>#N/A</v>
      </c>
    </row>
    <row r="89" spans="1:15" x14ac:dyDescent="0.2">
      <c r="A89" s="13"/>
      <c r="B89" s="9"/>
      <c r="C89" s="9"/>
      <c r="D89" s="9"/>
      <c r="E89" s="9" t="e">
        <f ca="1">CONCATENATE("NIPR", C86, TEXT(D86+1, "00"))</f>
        <v>#N/A</v>
      </c>
      <c r="F89" s="9">
        <f t="shared" si="88"/>
        <v>0</v>
      </c>
      <c r="G89" s="9">
        <f t="shared" si="84"/>
        <v>0</v>
      </c>
      <c r="H89" s="9">
        <f t="shared" si="85"/>
        <v>0</v>
      </c>
      <c r="I89" s="9" t="s">
        <v>79</v>
      </c>
      <c r="J89" s="9">
        <f t="shared" si="86"/>
        <v>0</v>
      </c>
      <c r="K89" s="9"/>
      <c r="L89" s="9">
        <v>3</v>
      </c>
      <c r="M89" s="9" t="s">
        <v>67</v>
      </c>
      <c r="N89" s="9" t="e">
        <f t="shared" ca="1" si="89"/>
        <v>#N/A</v>
      </c>
      <c r="O89" s="14" t="e">
        <f t="shared" ca="1" si="39"/>
        <v>#N/A</v>
      </c>
    </row>
    <row r="90" spans="1:15" x14ac:dyDescent="0.2">
      <c r="A90" s="13"/>
      <c r="B90" s="9"/>
      <c r="C90" s="9"/>
      <c r="D90" s="9"/>
      <c r="E90" s="9" t="e">
        <f ca="1">CONCATENATE("SIP", C86, TEXT(D86+1, "00"))</f>
        <v>#N/A</v>
      </c>
      <c r="F90" s="9">
        <f t="shared" si="88"/>
        <v>0</v>
      </c>
      <c r="G90" s="9">
        <f t="shared" si="84"/>
        <v>0</v>
      </c>
      <c r="H90" s="9">
        <f t="shared" si="85"/>
        <v>0</v>
      </c>
      <c r="I90" s="9" t="s">
        <v>81</v>
      </c>
      <c r="J90" s="9">
        <f t="shared" si="86"/>
        <v>0</v>
      </c>
      <c r="K90" s="9"/>
      <c r="L90" s="9">
        <v>4</v>
      </c>
      <c r="M90" s="9" t="s">
        <v>67</v>
      </c>
      <c r="N90" s="9" t="e">
        <f t="shared" ca="1" si="89"/>
        <v>#N/A</v>
      </c>
      <c r="O90" s="14" t="e">
        <f t="shared" ca="1" si="39"/>
        <v>#N/A</v>
      </c>
    </row>
    <row r="91" spans="1:15" ht="16" thickBot="1" x14ac:dyDescent="0.25">
      <c r="A91" s="15"/>
      <c r="B91" s="16"/>
      <c r="C91" s="16"/>
      <c r="D91" s="16"/>
      <c r="E91" s="16" t="e">
        <f ca="1">CONCATENATE("LLOC", C86, TEXT(D86+1, "00"))</f>
        <v>#N/A</v>
      </c>
      <c r="F91" s="16">
        <f t="shared" si="88"/>
        <v>0</v>
      </c>
      <c r="G91" s="16">
        <f t="shared" si="84"/>
        <v>0</v>
      </c>
      <c r="H91" s="16">
        <f t="shared" si="85"/>
        <v>0</v>
      </c>
      <c r="I91" s="16" t="s">
        <v>96</v>
      </c>
      <c r="J91" s="16">
        <f t="shared" si="86"/>
        <v>0</v>
      </c>
      <c r="K91" s="16"/>
      <c r="L91" s="16">
        <v>5</v>
      </c>
      <c r="M91" s="16" t="s">
        <v>67</v>
      </c>
      <c r="N91" s="16" t="e">
        <f t="shared" ca="1" si="89"/>
        <v>#N/A</v>
      </c>
      <c r="O91" s="14" t="e">
        <f t="shared" ca="1" si="39"/>
        <v>#N/A</v>
      </c>
    </row>
    <row r="92" spans="1:15" x14ac:dyDescent="0.2">
      <c r="A92" s="17">
        <f>A86+1</f>
        <v>16</v>
      </c>
      <c r="B92" s="18" t="e">
        <f ca="1">INDEX(Table4[SLD], A92)</f>
        <v>#N/A</v>
      </c>
      <c r="C92" s="18" t="e">
        <f ca="1">RIGHT(LEFT(B92, 3), 2)</f>
        <v>#N/A</v>
      </c>
      <c r="D92" s="18">
        <f ca="1">COUNTIF(OFFSET(C92,-1*ROW(C92)+2,0, ROW(C92)-2), C92)</f>
        <v>10</v>
      </c>
      <c r="E92" s="18"/>
      <c r="F92" s="18">
        <f>INDEX(Table4[XMIT System], A92)</f>
        <v>0</v>
      </c>
      <c r="G92" s="18">
        <f>INDEX(Table4[Establishing Unit], A92)</f>
        <v>0</v>
      </c>
      <c r="H92" s="18">
        <f>INDEX(Table4[Terminating Unit], A92)</f>
        <v>0</v>
      </c>
      <c r="I92" s="18" t="s">
        <v>94</v>
      </c>
      <c r="J92" s="18">
        <f>INDEX(Table4[Rate], A92)</f>
        <v>0</v>
      </c>
      <c r="K92" s="18">
        <f>K86+1</f>
        <v>16</v>
      </c>
      <c r="L92" s="18"/>
      <c r="M92" s="18" t="s">
        <v>61</v>
      </c>
      <c r="N92" s="18" t="e">
        <f ca="1">CONCATENATE("Establish ", J92, " ", VLOOKUP(F92, Table1[#All], 2, FALSE), " link"," (",B92, ")", " with ", H92)</f>
        <v>#N/A</v>
      </c>
      <c r="O92" s="20" t="e">
        <f ca="1">CONCATENATE("Terminate ", J92, " ", VLOOKUP(F92, Table1[#All], 2, FALSE), " link"," (",B92, ")", " from ", G92)</f>
        <v>#N/A</v>
      </c>
    </row>
    <row r="93" spans="1:15" x14ac:dyDescent="0.2">
      <c r="A93" s="19"/>
      <c r="B93" s="8"/>
      <c r="C93" s="8"/>
      <c r="D93" s="8"/>
      <c r="E93" s="8" t="e">
        <f ca="1">CONCATENATE("BCOR", C92, TEXT(D92+1, "00"))</f>
        <v>#N/A</v>
      </c>
      <c r="F93" s="8">
        <f>F92</f>
        <v>0</v>
      </c>
      <c r="G93" s="8">
        <f t="shared" ref="G93:G97" si="90">G92</f>
        <v>0</v>
      </c>
      <c r="H93" s="8">
        <f t="shared" ref="H93:H97" si="91">H92</f>
        <v>0</v>
      </c>
      <c r="I93" s="8" t="s">
        <v>95</v>
      </c>
      <c r="J93" s="8">
        <f t="shared" ref="J93:J97" si="92">J92</f>
        <v>0</v>
      </c>
      <c r="K93" s="8"/>
      <c r="L93" s="8">
        <v>1</v>
      </c>
      <c r="M93" s="8" t="s">
        <v>67</v>
      </c>
      <c r="N93" s="8" t="e">
        <f ca="1">CONCATENATE("Establish ",I93, " connection", " (", E93, ") ", "with ", H93)</f>
        <v>#N/A</v>
      </c>
      <c r="O93" s="21" t="e">
        <f t="shared" ref="O93:O156" ca="1" si="93">CONCATENATE("Terminate ",I93," connection"," (",E93,") ","from ",G93)</f>
        <v>#N/A</v>
      </c>
    </row>
    <row r="94" spans="1:15" x14ac:dyDescent="0.2">
      <c r="A94" s="19"/>
      <c r="B94" s="8"/>
      <c r="C94" s="8"/>
      <c r="D94" s="8"/>
      <c r="E94" s="8" t="e">
        <f ca="1">CONCATENATE("SIPR", C92, TEXT(D92+1, "00"))</f>
        <v>#N/A</v>
      </c>
      <c r="F94" s="8">
        <f t="shared" ref="F94:F97" si="94">F93</f>
        <v>0</v>
      </c>
      <c r="G94" s="8">
        <f t="shared" si="90"/>
        <v>0</v>
      </c>
      <c r="H94" s="8">
        <f t="shared" si="91"/>
        <v>0</v>
      </c>
      <c r="I94" s="8" t="s">
        <v>78</v>
      </c>
      <c r="J94" s="8">
        <f t="shared" si="92"/>
        <v>0</v>
      </c>
      <c r="K94" s="8"/>
      <c r="L94" s="8">
        <v>2</v>
      </c>
      <c r="M94" s="8" t="s">
        <v>67</v>
      </c>
      <c r="N94" s="8" t="e">
        <f t="shared" ref="N94:N97" ca="1" si="95">CONCATENATE("Establish ",I94, " connection", " (", E94, ") ", "with ", H94)</f>
        <v>#N/A</v>
      </c>
      <c r="O94" s="21" t="e">
        <f t="shared" ca="1" si="45"/>
        <v>#N/A</v>
      </c>
    </row>
    <row r="95" spans="1:15" x14ac:dyDescent="0.2">
      <c r="A95" s="19"/>
      <c r="B95" s="8"/>
      <c r="C95" s="8"/>
      <c r="D95" s="8"/>
      <c r="E95" s="8" t="e">
        <f ca="1">CONCATENATE("NIPR", C92, TEXT(D92+1, "00"))</f>
        <v>#N/A</v>
      </c>
      <c r="F95" s="8">
        <f t="shared" si="94"/>
        <v>0</v>
      </c>
      <c r="G95" s="8">
        <f t="shared" si="90"/>
        <v>0</v>
      </c>
      <c r="H95" s="8">
        <f t="shared" si="91"/>
        <v>0</v>
      </c>
      <c r="I95" s="8" t="s">
        <v>79</v>
      </c>
      <c r="J95" s="8">
        <f t="shared" si="92"/>
        <v>0</v>
      </c>
      <c r="K95" s="8"/>
      <c r="L95" s="8">
        <v>3</v>
      </c>
      <c r="M95" s="8" t="s">
        <v>67</v>
      </c>
      <c r="N95" s="8" t="e">
        <f t="shared" ca="1" si="95"/>
        <v>#N/A</v>
      </c>
      <c r="O95" s="21" t="e">
        <f t="shared" ca="1" si="45"/>
        <v>#N/A</v>
      </c>
    </row>
    <row r="96" spans="1:15" x14ac:dyDescent="0.2">
      <c r="A96" s="19"/>
      <c r="B96" s="8"/>
      <c r="C96" s="8"/>
      <c r="D96" s="8"/>
      <c r="E96" s="8" t="e">
        <f ca="1">CONCATENATE("SIP", C92, TEXT(D92+1, "00"))</f>
        <v>#N/A</v>
      </c>
      <c r="F96" s="8">
        <f t="shared" si="94"/>
        <v>0</v>
      </c>
      <c r="G96" s="8">
        <f t="shared" si="90"/>
        <v>0</v>
      </c>
      <c r="H96" s="8">
        <f t="shared" si="91"/>
        <v>0</v>
      </c>
      <c r="I96" s="8" t="s">
        <v>81</v>
      </c>
      <c r="J96" s="8">
        <f t="shared" si="92"/>
        <v>0</v>
      </c>
      <c r="K96" s="8"/>
      <c r="L96" s="8">
        <v>4</v>
      </c>
      <c r="M96" s="8" t="s">
        <v>67</v>
      </c>
      <c r="N96" s="8" t="e">
        <f t="shared" ca="1" si="95"/>
        <v>#N/A</v>
      </c>
      <c r="O96" s="21" t="e">
        <f t="shared" ca="1" si="45"/>
        <v>#N/A</v>
      </c>
    </row>
    <row r="97" spans="1:15" ht="16" thickBot="1" x14ac:dyDescent="0.25">
      <c r="A97" s="22"/>
      <c r="B97" s="23"/>
      <c r="C97" s="23"/>
      <c r="D97" s="23"/>
      <c r="E97" s="23" t="e">
        <f ca="1">CONCATENATE("LLOC", C92, TEXT(D92+1, "00"))</f>
        <v>#N/A</v>
      </c>
      <c r="F97" s="23">
        <f t="shared" si="94"/>
        <v>0</v>
      </c>
      <c r="G97" s="23">
        <f t="shared" si="90"/>
        <v>0</v>
      </c>
      <c r="H97" s="23">
        <f t="shared" si="91"/>
        <v>0</v>
      </c>
      <c r="I97" s="23" t="s">
        <v>96</v>
      </c>
      <c r="J97" s="23">
        <f t="shared" si="92"/>
        <v>0</v>
      </c>
      <c r="K97" s="23"/>
      <c r="L97" s="23">
        <v>5</v>
      </c>
      <c r="M97" s="23" t="s">
        <v>67</v>
      </c>
      <c r="N97" s="23" t="e">
        <f t="shared" ca="1" si="95"/>
        <v>#N/A</v>
      </c>
      <c r="O97" s="21" t="e">
        <f t="shared" ca="1" si="45"/>
        <v>#N/A</v>
      </c>
    </row>
    <row r="98" spans="1:15" x14ac:dyDescent="0.2">
      <c r="A98" s="10">
        <f>A92+1</f>
        <v>17</v>
      </c>
      <c r="B98" s="11" t="e">
        <f ca="1">INDEX(Table4[SLD], A98)</f>
        <v>#N/A</v>
      </c>
      <c r="C98" s="11" t="e">
        <f ca="1">RIGHT(LEFT(B98, 3), 2)</f>
        <v>#N/A</v>
      </c>
      <c r="D98" s="11">
        <f ca="1">COUNTIF(OFFSET(C98,-1*ROW(C98)+2,0, ROW(C98)-2), C98)</f>
        <v>11</v>
      </c>
      <c r="E98" s="11"/>
      <c r="F98" s="11">
        <f>INDEX(Table4[XMIT System], A98)</f>
        <v>0</v>
      </c>
      <c r="G98" s="11">
        <f>INDEX(Table4[Establishing Unit], A98)</f>
        <v>0</v>
      </c>
      <c r="H98" s="11">
        <f>INDEX(Table4[Terminating Unit], A98)</f>
        <v>0</v>
      </c>
      <c r="I98" s="11" t="s">
        <v>94</v>
      </c>
      <c r="J98" s="11">
        <f>INDEX(Table4[Rate], A98)</f>
        <v>0</v>
      </c>
      <c r="K98" s="11">
        <f>K92+1</f>
        <v>17</v>
      </c>
      <c r="L98" s="11"/>
      <c r="M98" s="11" t="s">
        <v>61</v>
      </c>
      <c r="N98" s="11" t="e">
        <f ca="1">CONCATENATE("Establish ", J98, " ", VLOOKUP(F98, Table1[#All], 2, FALSE), " link"," (",B98, ")", " with ", H98)</f>
        <v>#N/A</v>
      </c>
      <c r="O98" s="12" t="e">
        <f ca="1">CONCATENATE("Terminate ", J98, " ", VLOOKUP(F98, Table1[#All], 2, FALSE), " link"," (",B98, ")", " from ", G98)</f>
        <v>#N/A</v>
      </c>
    </row>
    <row r="99" spans="1:15" x14ac:dyDescent="0.2">
      <c r="A99" s="13"/>
      <c r="B99" s="9"/>
      <c r="C99" s="9"/>
      <c r="D99" s="9"/>
      <c r="E99" s="9" t="e">
        <f ca="1">CONCATENATE("BCOR", C98, TEXT(D98+1, "00"))</f>
        <v>#N/A</v>
      </c>
      <c r="F99" s="9">
        <f>F98</f>
        <v>0</v>
      </c>
      <c r="G99" s="9">
        <f t="shared" ref="G99:G103" si="96">G98</f>
        <v>0</v>
      </c>
      <c r="H99" s="9">
        <f t="shared" ref="H99:H103" si="97">H98</f>
        <v>0</v>
      </c>
      <c r="I99" s="9" t="s">
        <v>95</v>
      </c>
      <c r="J99" s="9">
        <f t="shared" ref="J99:J103" si="98">J98</f>
        <v>0</v>
      </c>
      <c r="K99" s="9"/>
      <c r="L99" s="9">
        <v>1</v>
      </c>
      <c r="M99" s="9" t="s">
        <v>67</v>
      </c>
      <c r="N99" s="9" t="e">
        <f ca="1">CONCATENATE("Establish ",I99, " connection", " (", E99, ") ", "with ", H99)</f>
        <v>#N/A</v>
      </c>
      <c r="O99" s="14" t="e">
        <f t="shared" ref="O99:O162" ca="1" si="99">CONCATENATE("Terminate ",I99," connection"," (",E99,") ","from ",G99)</f>
        <v>#N/A</v>
      </c>
    </row>
    <row r="100" spans="1:15" x14ac:dyDescent="0.2">
      <c r="A100" s="13"/>
      <c r="B100" s="9"/>
      <c r="C100" s="9"/>
      <c r="D100" s="9"/>
      <c r="E100" s="9" t="e">
        <f ca="1">CONCATENATE("SIPR", C98, TEXT(D98+1, "00"))</f>
        <v>#N/A</v>
      </c>
      <c r="F100" s="9">
        <f t="shared" ref="F100:F103" si="100">F99</f>
        <v>0</v>
      </c>
      <c r="G100" s="9">
        <f t="shared" si="96"/>
        <v>0</v>
      </c>
      <c r="H100" s="9">
        <f t="shared" si="97"/>
        <v>0</v>
      </c>
      <c r="I100" s="9" t="s">
        <v>78</v>
      </c>
      <c r="J100" s="9">
        <f t="shared" si="98"/>
        <v>0</v>
      </c>
      <c r="K100" s="9"/>
      <c r="L100" s="9">
        <v>2</v>
      </c>
      <c r="M100" s="9" t="s">
        <v>67</v>
      </c>
      <c r="N100" s="9" t="e">
        <f t="shared" ref="N100:N103" ca="1" si="101">CONCATENATE("Establish ",I100, " connection", " (", E100, ") ", "with ", H100)</f>
        <v>#N/A</v>
      </c>
      <c r="O100" s="14" t="e">
        <f t="shared" ca="1" si="39"/>
        <v>#N/A</v>
      </c>
    </row>
    <row r="101" spans="1:15" x14ac:dyDescent="0.2">
      <c r="A101" s="13"/>
      <c r="B101" s="9"/>
      <c r="C101" s="9"/>
      <c r="D101" s="9"/>
      <c r="E101" s="9" t="e">
        <f ca="1">CONCATENATE("NIPR", C98, TEXT(D98+1, "00"))</f>
        <v>#N/A</v>
      </c>
      <c r="F101" s="9">
        <f t="shared" si="100"/>
        <v>0</v>
      </c>
      <c r="G101" s="9">
        <f t="shared" si="96"/>
        <v>0</v>
      </c>
      <c r="H101" s="9">
        <f t="shared" si="97"/>
        <v>0</v>
      </c>
      <c r="I101" s="9" t="s">
        <v>79</v>
      </c>
      <c r="J101" s="9">
        <f t="shared" si="98"/>
        <v>0</v>
      </c>
      <c r="K101" s="9"/>
      <c r="L101" s="9">
        <v>3</v>
      </c>
      <c r="M101" s="9" t="s">
        <v>67</v>
      </c>
      <c r="N101" s="9" t="e">
        <f t="shared" ca="1" si="101"/>
        <v>#N/A</v>
      </c>
      <c r="O101" s="14" t="e">
        <f t="shared" ca="1" si="39"/>
        <v>#N/A</v>
      </c>
    </row>
    <row r="102" spans="1:15" x14ac:dyDescent="0.2">
      <c r="A102" s="13"/>
      <c r="B102" s="9"/>
      <c r="C102" s="9"/>
      <c r="D102" s="9"/>
      <c r="E102" s="9" t="e">
        <f ca="1">CONCATENATE("SIP", C98, TEXT(D98+1, "00"))</f>
        <v>#N/A</v>
      </c>
      <c r="F102" s="9">
        <f t="shared" si="100"/>
        <v>0</v>
      </c>
      <c r="G102" s="9">
        <f t="shared" si="96"/>
        <v>0</v>
      </c>
      <c r="H102" s="9">
        <f t="shared" si="97"/>
        <v>0</v>
      </c>
      <c r="I102" s="9" t="s">
        <v>81</v>
      </c>
      <c r="J102" s="9">
        <f t="shared" si="98"/>
        <v>0</v>
      </c>
      <c r="K102" s="9"/>
      <c r="L102" s="9">
        <v>4</v>
      </c>
      <c r="M102" s="9" t="s">
        <v>67</v>
      </c>
      <c r="N102" s="9" t="e">
        <f t="shared" ca="1" si="101"/>
        <v>#N/A</v>
      </c>
      <c r="O102" s="14" t="e">
        <f t="shared" ca="1" si="39"/>
        <v>#N/A</v>
      </c>
    </row>
    <row r="103" spans="1:15" ht="16" thickBot="1" x14ac:dyDescent="0.25">
      <c r="A103" s="15"/>
      <c r="B103" s="16"/>
      <c r="C103" s="16"/>
      <c r="D103" s="16"/>
      <c r="E103" s="16" t="e">
        <f ca="1">CONCATENATE("LLOC", C98, TEXT(D98+1, "00"))</f>
        <v>#N/A</v>
      </c>
      <c r="F103" s="16">
        <f t="shared" si="100"/>
        <v>0</v>
      </c>
      <c r="G103" s="16">
        <f t="shared" si="96"/>
        <v>0</v>
      </c>
      <c r="H103" s="16">
        <f t="shared" si="97"/>
        <v>0</v>
      </c>
      <c r="I103" s="16" t="s">
        <v>96</v>
      </c>
      <c r="J103" s="16">
        <f t="shared" si="98"/>
        <v>0</v>
      </c>
      <c r="K103" s="16"/>
      <c r="L103" s="16">
        <v>5</v>
      </c>
      <c r="M103" s="16" t="s">
        <v>67</v>
      </c>
      <c r="N103" s="16" t="e">
        <f t="shared" ca="1" si="101"/>
        <v>#N/A</v>
      </c>
      <c r="O103" s="14" t="e">
        <f t="shared" ref="O103:O166" ca="1" si="102">CONCATENATE("Terminate ",I103," connection"," (",E103,") ","from ",G103)</f>
        <v>#N/A</v>
      </c>
    </row>
    <row r="104" spans="1:15" x14ac:dyDescent="0.2">
      <c r="A104" s="17">
        <f>A98+1</f>
        <v>18</v>
      </c>
      <c r="B104" s="18" t="e">
        <f ca="1">INDEX(Table4[SLD], A104)</f>
        <v>#N/A</v>
      </c>
      <c r="C104" s="18" t="e">
        <f ca="1">RIGHT(LEFT(B104, 3), 2)</f>
        <v>#N/A</v>
      </c>
      <c r="D104" s="18">
        <f ca="1">COUNTIF(OFFSET(C104,-1*ROW(C104)+2,0, ROW(C104)-2), C104)</f>
        <v>12</v>
      </c>
      <c r="E104" s="18"/>
      <c r="F104" s="18">
        <f>INDEX(Table4[XMIT System], A104)</f>
        <v>0</v>
      </c>
      <c r="G104" s="18">
        <f>INDEX(Table4[Establishing Unit], A104)</f>
        <v>0</v>
      </c>
      <c r="H104" s="18">
        <f>INDEX(Table4[Terminating Unit], A104)</f>
        <v>0</v>
      </c>
      <c r="I104" s="18" t="s">
        <v>94</v>
      </c>
      <c r="J104" s="18">
        <f>INDEX(Table4[Rate], A104)</f>
        <v>0</v>
      </c>
      <c r="K104" s="18">
        <f>K98+1</f>
        <v>18</v>
      </c>
      <c r="L104" s="18"/>
      <c r="M104" s="18" t="s">
        <v>61</v>
      </c>
      <c r="N104" s="18" t="e">
        <f ca="1">CONCATENATE("Establish ", J104, " ", VLOOKUP(F104, Table1[#All], 2, FALSE), " link"," (",B104, ")", " with ", H104)</f>
        <v>#N/A</v>
      </c>
      <c r="O104" s="20" t="e">
        <f ca="1">CONCATENATE("Terminate ", J104, " ", VLOOKUP(F104, Table1[#All], 2, FALSE), " link"," (",B104, ")", " from ", G104)</f>
        <v>#N/A</v>
      </c>
    </row>
    <row r="105" spans="1:15" x14ac:dyDescent="0.2">
      <c r="A105" s="19"/>
      <c r="B105" s="8"/>
      <c r="C105" s="8"/>
      <c r="D105" s="8"/>
      <c r="E105" s="8" t="e">
        <f ca="1">CONCATENATE("BCOR", C104, TEXT(D104+1, "00"))</f>
        <v>#N/A</v>
      </c>
      <c r="F105" s="8">
        <f>F104</f>
        <v>0</v>
      </c>
      <c r="G105" s="8">
        <f t="shared" ref="G105:G109" si="103">G104</f>
        <v>0</v>
      </c>
      <c r="H105" s="8">
        <f t="shared" ref="H105:H109" si="104">H104</f>
        <v>0</v>
      </c>
      <c r="I105" s="8" t="s">
        <v>95</v>
      </c>
      <c r="J105" s="8">
        <f t="shared" ref="J105:J109" si="105">J104</f>
        <v>0</v>
      </c>
      <c r="K105" s="8"/>
      <c r="L105" s="8">
        <v>1</v>
      </c>
      <c r="M105" s="8" t="s">
        <v>67</v>
      </c>
      <c r="N105" s="8" t="e">
        <f ca="1">CONCATENATE("Establish ",I105, " connection", " (", E105, ") ", "with ", H105)</f>
        <v>#N/A</v>
      </c>
      <c r="O105" s="21" t="e">
        <f t="shared" ref="O105:O136" ca="1" si="106">CONCATENATE("Terminate ",I105," connection"," (",E105,") ","from ",G105)</f>
        <v>#N/A</v>
      </c>
    </row>
    <row r="106" spans="1:15" x14ac:dyDescent="0.2">
      <c r="A106" s="19"/>
      <c r="B106" s="8"/>
      <c r="C106" s="8"/>
      <c r="D106" s="8"/>
      <c r="E106" s="8" t="e">
        <f ca="1">CONCATENATE("SIPR", C104, TEXT(D104+1, "00"))</f>
        <v>#N/A</v>
      </c>
      <c r="F106" s="8">
        <f t="shared" ref="F106:F109" si="107">F105</f>
        <v>0</v>
      </c>
      <c r="G106" s="8">
        <f t="shared" si="103"/>
        <v>0</v>
      </c>
      <c r="H106" s="8">
        <f t="shared" si="104"/>
        <v>0</v>
      </c>
      <c r="I106" s="8" t="s">
        <v>78</v>
      </c>
      <c r="J106" s="8">
        <f t="shared" si="105"/>
        <v>0</v>
      </c>
      <c r="K106" s="8"/>
      <c r="L106" s="8">
        <v>2</v>
      </c>
      <c r="M106" s="8" t="s">
        <v>67</v>
      </c>
      <c r="N106" s="8" t="e">
        <f t="shared" ref="N106:N109" ca="1" si="108">CONCATENATE("Establish ",I106, " connection", " (", E106, ") ", "with ", H106)</f>
        <v>#N/A</v>
      </c>
      <c r="O106" s="21" t="e">
        <f t="shared" ca="1" si="45"/>
        <v>#N/A</v>
      </c>
    </row>
    <row r="107" spans="1:15" x14ac:dyDescent="0.2">
      <c r="A107" s="19"/>
      <c r="B107" s="8"/>
      <c r="C107" s="8"/>
      <c r="D107" s="8"/>
      <c r="E107" s="8" t="e">
        <f ca="1">CONCATENATE("NIPR", C104, TEXT(D104+1, "00"))</f>
        <v>#N/A</v>
      </c>
      <c r="F107" s="8">
        <f t="shared" si="107"/>
        <v>0</v>
      </c>
      <c r="G107" s="8">
        <f t="shared" si="103"/>
        <v>0</v>
      </c>
      <c r="H107" s="8">
        <f t="shared" si="104"/>
        <v>0</v>
      </c>
      <c r="I107" s="8" t="s">
        <v>79</v>
      </c>
      <c r="J107" s="8">
        <f t="shared" si="105"/>
        <v>0</v>
      </c>
      <c r="K107" s="8"/>
      <c r="L107" s="8">
        <v>3</v>
      </c>
      <c r="M107" s="8" t="s">
        <v>67</v>
      </c>
      <c r="N107" s="8" t="e">
        <f t="shared" ca="1" si="108"/>
        <v>#N/A</v>
      </c>
      <c r="O107" s="21" t="e">
        <f t="shared" ca="1" si="45"/>
        <v>#N/A</v>
      </c>
    </row>
    <row r="108" spans="1:15" x14ac:dyDescent="0.2">
      <c r="A108" s="19"/>
      <c r="B108" s="8"/>
      <c r="C108" s="8"/>
      <c r="D108" s="8"/>
      <c r="E108" s="8" t="e">
        <f ca="1">CONCATENATE("SIP", C104, TEXT(D104+1, "00"))</f>
        <v>#N/A</v>
      </c>
      <c r="F108" s="8">
        <f t="shared" si="107"/>
        <v>0</v>
      </c>
      <c r="G108" s="8">
        <f t="shared" si="103"/>
        <v>0</v>
      </c>
      <c r="H108" s="8">
        <f t="shared" si="104"/>
        <v>0</v>
      </c>
      <c r="I108" s="8" t="s">
        <v>81</v>
      </c>
      <c r="J108" s="8">
        <f t="shared" si="105"/>
        <v>0</v>
      </c>
      <c r="K108" s="8"/>
      <c r="L108" s="8">
        <v>4</v>
      </c>
      <c r="M108" s="8" t="s">
        <v>67</v>
      </c>
      <c r="N108" s="8" t="e">
        <f t="shared" ca="1" si="108"/>
        <v>#N/A</v>
      </c>
      <c r="O108" s="21" t="e">
        <f t="shared" ca="1" si="45"/>
        <v>#N/A</v>
      </c>
    </row>
    <row r="109" spans="1:15" ht="16" thickBot="1" x14ac:dyDescent="0.25">
      <c r="A109" s="22"/>
      <c r="B109" s="23"/>
      <c r="C109" s="23"/>
      <c r="D109" s="23"/>
      <c r="E109" s="23" t="e">
        <f ca="1">CONCATENATE("LLOC", C104, TEXT(D104+1, "00"))</f>
        <v>#N/A</v>
      </c>
      <c r="F109" s="23">
        <f t="shared" si="107"/>
        <v>0</v>
      </c>
      <c r="G109" s="23">
        <f t="shared" si="103"/>
        <v>0</v>
      </c>
      <c r="H109" s="23">
        <f t="shared" si="104"/>
        <v>0</v>
      </c>
      <c r="I109" s="23" t="s">
        <v>96</v>
      </c>
      <c r="J109" s="23">
        <f t="shared" si="105"/>
        <v>0</v>
      </c>
      <c r="K109" s="23"/>
      <c r="L109" s="23">
        <v>5</v>
      </c>
      <c r="M109" s="23" t="s">
        <v>67</v>
      </c>
      <c r="N109" s="23" t="e">
        <f t="shared" ca="1" si="108"/>
        <v>#N/A</v>
      </c>
      <c r="O109" s="21" t="e">
        <f t="shared" ref="O109:O172" ca="1" si="109">CONCATENATE("Terminate ",I109," connection"," (",E109,") ","from ",G109)</f>
        <v>#N/A</v>
      </c>
    </row>
    <row r="110" spans="1:15" x14ac:dyDescent="0.2">
      <c r="A110" s="10">
        <f>A104+1</f>
        <v>19</v>
      </c>
      <c r="B110" s="11" t="e">
        <f ca="1">INDEX(Table4[SLD], A110)</f>
        <v>#N/A</v>
      </c>
      <c r="C110" s="11" t="e">
        <f ca="1">RIGHT(LEFT(B110, 3), 2)</f>
        <v>#N/A</v>
      </c>
      <c r="D110" s="11">
        <f ca="1">COUNTIF(OFFSET(C110,-1*ROW(C110)+2,0, ROW(C110)-2), C110)</f>
        <v>13</v>
      </c>
      <c r="E110" s="11"/>
      <c r="F110" s="11">
        <f>INDEX(Table4[XMIT System], A110)</f>
        <v>0</v>
      </c>
      <c r="G110" s="11">
        <f>INDEX(Table4[Establishing Unit], A110)</f>
        <v>0</v>
      </c>
      <c r="H110" s="11">
        <f>INDEX(Table4[Terminating Unit], A110)</f>
        <v>0</v>
      </c>
      <c r="I110" s="11" t="s">
        <v>94</v>
      </c>
      <c r="J110" s="11">
        <f>INDEX(Table4[Rate], A110)</f>
        <v>0</v>
      </c>
      <c r="K110" s="11">
        <f>K104+1</f>
        <v>19</v>
      </c>
      <c r="L110" s="11"/>
      <c r="M110" s="11" t="s">
        <v>61</v>
      </c>
      <c r="N110" s="11" t="e">
        <f ca="1">CONCATENATE("Establish ", J110, " ", VLOOKUP(F110, Table1[#All], 2, FALSE), " link"," (",B110, ")", " with ", H110)</f>
        <v>#N/A</v>
      </c>
      <c r="O110" s="12" t="e">
        <f ca="1">CONCATENATE("Terminate ", J110, " ", VLOOKUP(F110, Table1[#All], 2, FALSE), " link"," (",B110, ")", " from ", G110)</f>
        <v>#N/A</v>
      </c>
    </row>
    <row r="111" spans="1:15" x14ac:dyDescent="0.2">
      <c r="A111" s="13"/>
      <c r="B111" s="9"/>
      <c r="C111" s="9"/>
      <c r="D111" s="9"/>
      <c r="E111" s="9" t="e">
        <f ca="1">CONCATENATE("BCOR", C110, TEXT(D110+1, "00"))</f>
        <v>#N/A</v>
      </c>
      <c r="F111" s="9">
        <f>F110</f>
        <v>0</v>
      </c>
      <c r="G111" s="9">
        <f t="shared" ref="G111:G115" si="110">G110</f>
        <v>0</v>
      </c>
      <c r="H111" s="9">
        <f t="shared" ref="H111:H115" si="111">H110</f>
        <v>0</v>
      </c>
      <c r="I111" s="9" t="s">
        <v>95</v>
      </c>
      <c r="J111" s="9">
        <f t="shared" ref="J111:J115" si="112">J110</f>
        <v>0</v>
      </c>
      <c r="K111" s="9"/>
      <c r="L111" s="9">
        <v>1</v>
      </c>
      <c r="M111" s="9" t="s">
        <v>67</v>
      </c>
      <c r="N111" s="9" t="e">
        <f ca="1">CONCATENATE("Establish ",I111, " connection", " (", E111, ") ", "with ", H111)</f>
        <v>#N/A</v>
      </c>
      <c r="O111" s="14" t="e">
        <f t="shared" ref="O111:O142" ca="1" si="113">CONCATENATE("Terminate ",I111," connection"," (",E111,") ","from ",G111)</f>
        <v>#N/A</v>
      </c>
    </row>
    <row r="112" spans="1:15" x14ac:dyDescent="0.2">
      <c r="A112" s="13"/>
      <c r="B112" s="9"/>
      <c r="C112" s="9"/>
      <c r="D112" s="9"/>
      <c r="E112" s="9" t="e">
        <f ca="1">CONCATENATE("SIPR", C110, TEXT(D110+1, "00"))</f>
        <v>#N/A</v>
      </c>
      <c r="F112" s="9">
        <f t="shared" ref="F112:F115" si="114">F111</f>
        <v>0</v>
      </c>
      <c r="G112" s="9">
        <f t="shared" si="110"/>
        <v>0</v>
      </c>
      <c r="H112" s="9">
        <f t="shared" si="111"/>
        <v>0</v>
      </c>
      <c r="I112" s="9" t="s">
        <v>78</v>
      </c>
      <c r="J112" s="9">
        <f t="shared" si="112"/>
        <v>0</v>
      </c>
      <c r="K112" s="9"/>
      <c r="L112" s="9">
        <v>2</v>
      </c>
      <c r="M112" s="9" t="s">
        <v>67</v>
      </c>
      <c r="N112" s="9" t="e">
        <f t="shared" ref="N112:N115" ca="1" si="115">CONCATENATE("Establish ",I112, " connection", " (", E112, ") ", "with ", H112)</f>
        <v>#N/A</v>
      </c>
      <c r="O112" s="14" t="e">
        <f t="shared" ca="1" si="102"/>
        <v>#N/A</v>
      </c>
    </row>
    <row r="113" spans="1:15" x14ac:dyDescent="0.2">
      <c r="A113" s="13"/>
      <c r="B113" s="9"/>
      <c r="C113" s="9"/>
      <c r="D113" s="9"/>
      <c r="E113" s="9" t="e">
        <f ca="1">CONCATENATE("NIPR", C110, TEXT(D110+1, "00"))</f>
        <v>#N/A</v>
      </c>
      <c r="F113" s="9">
        <f t="shared" si="114"/>
        <v>0</v>
      </c>
      <c r="G113" s="9">
        <f t="shared" si="110"/>
        <v>0</v>
      </c>
      <c r="H113" s="9">
        <f t="shared" si="111"/>
        <v>0</v>
      </c>
      <c r="I113" s="9" t="s">
        <v>79</v>
      </c>
      <c r="J113" s="9">
        <f t="shared" si="112"/>
        <v>0</v>
      </c>
      <c r="K113" s="9"/>
      <c r="L113" s="9">
        <v>3</v>
      </c>
      <c r="M113" s="9" t="s">
        <v>67</v>
      </c>
      <c r="N113" s="9" t="e">
        <f t="shared" ca="1" si="115"/>
        <v>#N/A</v>
      </c>
      <c r="O113" s="14" t="e">
        <f t="shared" ca="1" si="102"/>
        <v>#N/A</v>
      </c>
    </row>
    <row r="114" spans="1:15" x14ac:dyDescent="0.2">
      <c r="A114" s="13"/>
      <c r="B114" s="9"/>
      <c r="C114" s="9"/>
      <c r="D114" s="9"/>
      <c r="E114" s="9" t="e">
        <f ca="1">CONCATENATE("SIP", C110, TEXT(D110+1, "00"))</f>
        <v>#N/A</v>
      </c>
      <c r="F114" s="9">
        <f t="shared" si="114"/>
        <v>0</v>
      </c>
      <c r="G114" s="9">
        <f t="shared" si="110"/>
        <v>0</v>
      </c>
      <c r="H114" s="9">
        <f t="shared" si="111"/>
        <v>0</v>
      </c>
      <c r="I114" s="9" t="s">
        <v>81</v>
      </c>
      <c r="J114" s="9">
        <f t="shared" si="112"/>
        <v>0</v>
      </c>
      <c r="K114" s="9"/>
      <c r="L114" s="9">
        <v>4</v>
      </c>
      <c r="M114" s="9" t="s">
        <v>67</v>
      </c>
      <c r="N114" s="9" t="e">
        <f t="shared" ca="1" si="115"/>
        <v>#N/A</v>
      </c>
      <c r="O114" s="14" t="e">
        <f t="shared" ca="1" si="102"/>
        <v>#N/A</v>
      </c>
    </row>
    <row r="115" spans="1:15" ht="16" thickBot="1" x14ac:dyDescent="0.25">
      <c r="A115" s="15"/>
      <c r="B115" s="16"/>
      <c r="C115" s="16"/>
      <c r="D115" s="16"/>
      <c r="E115" s="16" t="e">
        <f ca="1">CONCATENATE("LLOC", C110, TEXT(D110+1, "00"))</f>
        <v>#N/A</v>
      </c>
      <c r="F115" s="16">
        <f t="shared" si="114"/>
        <v>0</v>
      </c>
      <c r="G115" s="16">
        <f t="shared" si="110"/>
        <v>0</v>
      </c>
      <c r="H115" s="16">
        <f t="shared" si="111"/>
        <v>0</v>
      </c>
      <c r="I115" s="16" t="s">
        <v>96</v>
      </c>
      <c r="J115" s="16">
        <f t="shared" si="112"/>
        <v>0</v>
      </c>
      <c r="K115" s="16"/>
      <c r="L115" s="16">
        <v>5</v>
      </c>
      <c r="M115" s="16" t="s">
        <v>67</v>
      </c>
      <c r="N115" s="16" t="e">
        <f t="shared" ca="1" si="115"/>
        <v>#N/A</v>
      </c>
      <c r="O115" s="14" t="e">
        <f t="shared" ca="1" si="102"/>
        <v>#N/A</v>
      </c>
    </row>
    <row r="116" spans="1:15" x14ac:dyDescent="0.2">
      <c r="A116" s="17">
        <f>A110+1</f>
        <v>20</v>
      </c>
      <c r="B116" s="18" t="e">
        <f ca="1">INDEX(Table4[SLD], A116)</f>
        <v>#N/A</v>
      </c>
      <c r="C116" s="18" t="e">
        <f ca="1">RIGHT(LEFT(B116, 3), 2)</f>
        <v>#N/A</v>
      </c>
      <c r="D116" s="18">
        <f ca="1">COUNTIF(OFFSET(C116,-1*ROW(C116)+2,0, ROW(C116)-2), C116)</f>
        <v>14</v>
      </c>
      <c r="E116" s="18"/>
      <c r="F116" s="18">
        <f>INDEX(Table4[XMIT System], A116)</f>
        <v>0</v>
      </c>
      <c r="G116" s="18">
        <f>INDEX(Table4[Establishing Unit], A116)</f>
        <v>0</v>
      </c>
      <c r="H116" s="18">
        <f>INDEX(Table4[Terminating Unit], A116)</f>
        <v>0</v>
      </c>
      <c r="I116" s="18" t="s">
        <v>94</v>
      </c>
      <c r="J116" s="18">
        <f>INDEX(Table4[Rate], A116)</f>
        <v>0</v>
      </c>
      <c r="K116" s="18">
        <f>K110+1</f>
        <v>20</v>
      </c>
      <c r="L116" s="18"/>
      <c r="M116" s="18" t="s">
        <v>61</v>
      </c>
      <c r="N116" s="18" t="e">
        <f ca="1">CONCATENATE("Establish ", J116, " ", VLOOKUP(F116, Table1[#All], 2, FALSE), " link"," (",B116, ")", " with ", H116)</f>
        <v>#N/A</v>
      </c>
      <c r="O116" s="20" t="e">
        <f ca="1">CONCATENATE("Terminate ", J116, " ", VLOOKUP(F116, Table1[#All], 2, FALSE), " link"," (",B116, ")", " from ", G116)</f>
        <v>#N/A</v>
      </c>
    </row>
    <row r="117" spans="1:15" x14ac:dyDescent="0.2">
      <c r="A117" s="19"/>
      <c r="B117" s="8"/>
      <c r="C117" s="8"/>
      <c r="D117" s="8"/>
      <c r="E117" s="8" t="e">
        <f ca="1">CONCATENATE("BCOR", C116, TEXT(D116+1, "00"))</f>
        <v>#N/A</v>
      </c>
      <c r="F117" s="8">
        <f>F116</f>
        <v>0</v>
      </c>
      <c r="G117" s="8">
        <f t="shared" ref="G117:G121" si="116">G116</f>
        <v>0</v>
      </c>
      <c r="H117" s="8">
        <f t="shared" ref="H117:H121" si="117">H116</f>
        <v>0</v>
      </c>
      <c r="I117" s="8" t="s">
        <v>95</v>
      </c>
      <c r="J117" s="8">
        <f t="shared" ref="J117:J121" si="118">J116</f>
        <v>0</v>
      </c>
      <c r="K117" s="8"/>
      <c r="L117" s="8">
        <v>1</v>
      </c>
      <c r="M117" s="8" t="s">
        <v>67</v>
      </c>
      <c r="N117" s="8" t="e">
        <f ca="1">CONCATENATE("Establish ",I117, " connection", " (", E117, ") ", "with ", H117)</f>
        <v>#N/A</v>
      </c>
      <c r="O117" s="21" t="e">
        <f t="shared" ref="O117:O148" ca="1" si="119">CONCATENATE("Terminate ",I117," connection"," (",E117,") ","from ",G117)</f>
        <v>#N/A</v>
      </c>
    </row>
    <row r="118" spans="1:15" x14ac:dyDescent="0.2">
      <c r="A118" s="19"/>
      <c r="B118" s="8"/>
      <c r="C118" s="8"/>
      <c r="D118" s="8"/>
      <c r="E118" s="8" t="e">
        <f ca="1">CONCATENATE("SIPR", C116, TEXT(D116+1, "00"))</f>
        <v>#N/A</v>
      </c>
      <c r="F118" s="8">
        <f t="shared" ref="F118:F121" si="120">F117</f>
        <v>0</v>
      </c>
      <c r="G118" s="8">
        <f t="shared" si="116"/>
        <v>0</v>
      </c>
      <c r="H118" s="8">
        <f t="shared" si="117"/>
        <v>0</v>
      </c>
      <c r="I118" s="8" t="s">
        <v>78</v>
      </c>
      <c r="J118" s="8">
        <f t="shared" si="118"/>
        <v>0</v>
      </c>
      <c r="K118" s="8"/>
      <c r="L118" s="8">
        <v>2</v>
      </c>
      <c r="M118" s="8" t="s">
        <v>67</v>
      </c>
      <c r="N118" s="8" t="e">
        <f t="shared" ref="N118:N121" ca="1" si="121">CONCATENATE("Establish ",I118, " connection", " (", E118, ") ", "with ", H118)</f>
        <v>#N/A</v>
      </c>
      <c r="O118" s="21" t="e">
        <f t="shared" ca="1" si="109"/>
        <v>#N/A</v>
      </c>
    </row>
    <row r="119" spans="1:15" x14ac:dyDescent="0.2">
      <c r="A119" s="19"/>
      <c r="B119" s="8"/>
      <c r="C119" s="8"/>
      <c r="D119" s="8"/>
      <c r="E119" s="8" t="e">
        <f ca="1">CONCATENATE("NIPR", C116, TEXT(D116+1, "00"))</f>
        <v>#N/A</v>
      </c>
      <c r="F119" s="8">
        <f t="shared" si="120"/>
        <v>0</v>
      </c>
      <c r="G119" s="8">
        <f t="shared" si="116"/>
        <v>0</v>
      </c>
      <c r="H119" s="8">
        <f t="shared" si="117"/>
        <v>0</v>
      </c>
      <c r="I119" s="8" t="s">
        <v>79</v>
      </c>
      <c r="J119" s="8">
        <f t="shared" si="118"/>
        <v>0</v>
      </c>
      <c r="K119" s="8"/>
      <c r="L119" s="8">
        <v>3</v>
      </c>
      <c r="M119" s="8" t="s">
        <v>67</v>
      </c>
      <c r="N119" s="8" t="e">
        <f t="shared" ca="1" si="121"/>
        <v>#N/A</v>
      </c>
      <c r="O119" s="21" t="e">
        <f t="shared" ca="1" si="109"/>
        <v>#N/A</v>
      </c>
    </row>
    <row r="120" spans="1:15" x14ac:dyDescent="0.2">
      <c r="A120" s="19"/>
      <c r="B120" s="8"/>
      <c r="C120" s="8"/>
      <c r="D120" s="8"/>
      <c r="E120" s="8" t="e">
        <f ca="1">CONCATENATE("SIP", C116, TEXT(D116+1, "00"))</f>
        <v>#N/A</v>
      </c>
      <c r="F120" s="8">
        <f t="shared" si="120"/>
        <v>0</v>
      </c>
      <c r="G120" s="8">
        <f t="shared" si="116"/>
        <v>0</v>
      </c>
      <c r="H120" s="8">
        <f t="shared" si="117"/>
        <v>0</v>
      </c>
      <c r="I120" s="8" t="s">
        <v>81</v>
      </c>
      <c r="J120" s="8">
        <f t="shared" si="118"/>
        <v>0</v>
      </c>
      <c r="K120" s="8"/>
      <c r="L120" s="8">
        <v>4</v>
      </c>
      <c r="M120" s="8" t="s">
        <v>67</v>
      </c>
      <c r="N120" s="8" t="e">
        <f t="shared" ca="1" si="121"/>
        <v>#N/A</v>
      </c>
      <c r="O120" s="21" t="e">
        <f t="shared" ca="1" si="109"/>
        <v>#N/A</v>
      </c>
    </row>
    <row r="121" spans="1:15" ht="16" thickBot="1" x14ac:dyDescent="0.25">
      <c r="A121" s="22"/>
      <c r="B121" s="23"/>
      <c r="C121" s="23"/>
      <c r="D121" s="23"/>
      <c r="E121" s="23" t="e">
        <f ca="1">CONCATENATE("LLOC", C116, TEXT(D116+1, "00"))</f>
        <v>#N/A</v>
      </c>
      <c r="F121" s="23">
        <f t="shared" si="120"/>
        <v>0</v>
      </c>
      <c r="G121" s="23">
        <f t="shared" si="116"/>
        <v>0</v>
      </c>
      <c r="H121" s="23">
        <f t="shared" si="117"/>
        <v>0</v>
      </c>
      <c r="I121" s="23" t="s">
        <v>96</v>
      </c>
      <c r="J121" s="23">
        <f t="shared" si="118"/>
        <v>0</v>
      </c>
      <c r="K121" s="23"/>
      <c r="L121" s="23">
        <v>5</v>
      </c>
      <c r="M121" s="23" t="s">
        <v>67</v>
      </c>
      <c r="N121" s="23" t="e">
        <f t="shared" ca="1" si="121"/>
        <v>#N/A</v>
      </c>
      <c r="O121" s="21" t="e">
        <f t="shared" ca="1" si="109"/>
        <v>#N/A</v>
      </c>
    </row>
    <row r="122" spans="1:15" x14ac:dyDescent="0.2">
      <c r="A122" s="10">
        <f>A116+1</f>
        <v>21</v>
      </c>
      <c r="B122" s="11" t="e">
        <f ca="1">INDEX(Table4[SLD], A122)</f>
        <v>#N/A</v>
      </c>
      <c r="C122" s="11" t="e">
        <f ca="1">RIGHT(LEFT(B122, 3), 2)</f>
        <v>#N/A</v>
      </c>
      <c r="D122" s="11">
        <f ca="1">COUNTIF(OFFSET(C122,-1*ROW(C122)+2,0, ROW(C122)-2), C122)</f>
        <v>15</v>
      </c>
      <c r="E122" s="11"/>
      <c r="F122" s="11">
        <f>INDEX(Table4[XMIT System], A122)</f>
        <v>0</v>
      </c>
      <c r="G122" s="11">
        <f>INDEX(Table4[Establishing Unit], A122)</f>
        <v>0</v>
      </c>
      <c r="H122" s="11">
        <f>INDEX(Table4[Terminating Unit], A122)</f>
        <v>0</v>
      </c>
      <c r="I122" s="11" t="s">
        <v>94</v>
      </c>
      <c r="J122" s="11">
        <f>INDEX(Table4[Rate], A122)</f>
        <v>0</v>
      </c>
      <c r="K122" s="11">
        <f>K116+1</f>
        <v>21</v>
      </c>
      <c r="L122" s="11"/>
      <c r="M122" s="11" t="s">
        <v>61</v>
      </c>
      <c r="N122" s="11" t="e">
        <f ca="1">CONCATENATE("Establish ", J122, " ", VLOOKUP(F122, Table1[#All], 2, FALSE), " link"," (",B122, ")", " with ", H122)</f>
        <v>#N/A</v>
      </c>
      <c r="O122" s="12" t="e">
        <f ca="1">CONCATENATE("Terminate ", J122, " ", VLOOKUP(F122, Table1[#All], 2, FALSE), " link"," (",B122, ")", " from ", G122)</f>
        <v>#N/A</v>
      </c>
    </row>
    <row r="123" spans="1:15" x14ac:dyDescent="0.2">
      <c r="A123" s="13"/>
      <c r="B123" s="9"/>
      <c r="C123" s="9"/>
      <c r="D123" s="9"/>
      <c r="E123" s="9" t="e">
        <f ca="1">CONCATENATE("BCOR", C122, TEXT(D122+1, "00"))</f>
        <v>#N/A</v>
      </c>
      <c r="F123" s="9">
        <f>F122</f>
        <v>0</v>
      </c>
      <c r="G123" s="9">
        <f t="shared" ref="G123:G127" si="122">G122</f>
        <v>0</v>
      </c>
      <c r="H123" s="9">
        <f t="shared" ref="H123:H127" si="123">H122</f>
        <v>0</v>
      </c>
      <c r="I123" s="9" t="s">
        <v>95</v>
      </c>
      <c r="J123" s="9">
        <f t="shared" ref="J123:J127" si="124">J122</f>
        <v>0</v>
      </c>
      <c r="K123" s="9"/>
      <c r="L123" s="9">
        <v>1</v>
      </c>
      <c r="M123" s="9" t="s">
        <v>67</v>
      </c>
      <c r="N123" s="9" t="e">
        <f ca="1">CONCATENATE("Establish ",I123, " connection", " (", E123, ") ", "with ", H123)</f>
        <v>#N/A</v>
      </c>
      <c r="O123" s="14" t="e">
        <f t="shared" ref="O123:O154" ca="1" si="125">CONCATENATE("Terminate ",I123," connection"," (",E123,") ","from ",G123)</f>
        <v>#N/A</v>
      </c>
    </row>
    <row r="124" spans="1:15" x14ac:dyDescent="0.2">
      <c r="A124" s="13"/>
      <c r="B124" s="9"/>
      <c r="C124" s="9"/>
      <c r="D124" s="9"/>
      <c r="E124" s="9" t="e">
        <f ca="1">CONCATENATE("SIPR", C122, TEXT(D122+1, "00"))</f>
        <v>#N/A</v>
      </c>
      <c r="F124" s="9">
        <f t="shared" ref="F124:F127" si="126">F123</f>
        <v>0</v>
      </c>
      <c r="G124" s="9">
        <f t="shared" si="122"/>
        <v>0</v>
      </c>
      <c r="H124" s="9">
        <f t="shared" si="123"/>
        <v>0</v>
      </c>
      <c r="I124" s="9" t="s">
        <v>78</v>
      </c>
      <c r="J124" s="9">
        <f t="shared" si="124"/>
        <v>0</v>
      </c>
      <c r="K124" s="9"/>
      <c r="L124" s="9">
        <v>2</v>
      </c>
      <c r="M124" s="9" t="s">
        <v>67</v>
      </c>
      <c r="N124" s="9" t="e">
        <f t="shared" ref="N124:N127" ca="1" si="127">CONCATENATE("Establish ",I124, " connection", " (", E124, ") ", "with ", H124)</f>
        <v>#N/A</v>
      </c>
      <c r="O124" s="14" t="e">
        <f t="shared" ca="1" si="102"/>
        <v>#N/A</v>
      </c>
    </row>
    <row r="125" spans="1:15" x14ac:dyDescent="0.2">
      <c r="A125" s="13"/>
      <c r="B125" s="9"/>
      <c r="C125" s="9"/>
      <c r="D125" s="9"/>
      <c r="E125" s="9" t="e">
        <f ca="1">CONCATENATE("NIPR", C122, TEXT(D122+1, "00"))</f>
        <v>#N/A</v>
      </c>
      <c r="F125" s="9">
        <f t="shared" si="126"/>
        <v>0</v>
      </c>
      <c r="G125" s="9">
        <f t="shared" si="122"/>
        <v>0</v>
      </c>
      <c r="H125" s="9">
        <f t="shared" si="123"/>
        <v>0</v>
      </c>
      <c r="I125" s="9" t="s">
        <v>79</v>
      </c>
      <c r="J125" s="9">
        <f t="shared" si="124"/>
        <v>0</v>
      </c>
      <c r="K125" s="9"/>
      <c r="L125" s="9">
        <v>3</v>
      </c>
      <c r="M125" s="9" t="s">
        <v>67</v>
      </c>
      <c r="N125" s="9" t="e">
        <f t="shared" ca="1" si="127"/>
        <v>#N/A</v>
      </c>
      <c r="O125" s="14" t="e">
        <f t="shared" ca="1" si="102"/>
        <v>#N/A</v>
      </c>
    </row>
    <row r="126" spans="1:15" x14ac:dyDescent="0.2">
      <c r="A126" s="13"/>
      <c r="B126" s="9"/>
      <c r="C126" s="9"/>
      <c r="D126" s="9"/>
      <c r="E126" s="9" t="e">
        <f ca="1">CONCATENATE("SIP", C122, TEXT(D122+1, "00"))</f>
        <v>#N/A</v>
      </c>
      <c r="F126" s="9">
        <f t="shared" si="126"/>
        <v>0</v>
      </c>
      <c r="G126" s="9">
        <f t="shared" si="122"/>
        <v>0</v>
      </c>
      <c r="H126" s="9">
        <f t="shared" si="123"/>
        <v>0</v>
      </c>
      <c r="I126" s="9" t="s">
        <v>81</v>
      </c>
      <c r="J126" s="9">
        <f t="shared" si="124"/>
        <v>0</v>
      </c>
      <c r="K126" s="9"/>
      <c r="L126" s="9">
        <v>4</v>
      </c>
      <c r="M126" s="9" t="s">
        <v>67</v>
      </c>
      <c r="N126" s="9" t="e">
        <f t="shared" ca="1" si="127"/>
        <v>#N/A</v>
      </c>
      <c r="O126" s="14" t="e">
        <f t="shared" ca="1" si="102"/>
        <v>#N/A</v>
      </c>
    </row>
    <row r="127" spans="1:15" ht="16" thickBot="1" x14ac:dyDescent="0.25">
      <c r="A127" s="15"/>
      <c r="B127" s="16"/>
      <c r="C127" s="16"/>
      <c r="D127" s="16"/>
      <c r="E127" s="16" t="e">
        <f ca="1">CONCATENATE("LLOC", C122, TEXT(D122+1, "00"))</f>
        <v>#N/A</v>
      </c>
      <c r="F127" s="16">
        <f t="shared" si="126"/>
        <v>0</v>
      </c>
      <c r="G127" s="16">
        <f t="shared" si="122"/>
        <v>0</v>
      </c>
      <c r="H127" s="16">
        <f t="shared" si="123"/>
        <v>0</v>
      </c>
      <c r="I127" s="16" t="s">
        <v>96</v>
      </c>
      <c r="J127" s="16">
        <f t="shared" si="124"/>
        <v>0</v>
      </c>
      <c r="K127" s="16"/>
      <c r="L127" s="16">
        <v>5</v>
      </c>
      <c r="M127" s="16" t="s">
        <v>67</v>
      </c>
      <c r="N127" s="16" t="e">
        <f t="shared" ca="1" si="127"/>
        <v>#N/A</v>
      </c>
      <c r="O127" s="14" t="e">
        <f t="shared" ca="1" si="102"/>
        <v>#N/A</v>
      </c>
    </row>
    <row r="128" spans="1:15" x14ac:dyDescent="0.2">
      <c r="A128" s="17">
        <f>A122+1</f>
        <v>22</v>
      </c>
      <c r="B128" s="18" t="e">
        <f ca="1">INDEX(Table4[SLD], A128)</f>
        <v>#N/A</v>
      </c>
      <c r="C128" s="18" t="e">
        <f ca="1">RIGHT(LEFT(B128, 3), 2)</f>
        <v>#N/A</v>
      </c>
      <c r="D128" s="18">
        <f ca="1">COUNTIF(OFFSET(C128,-1*ROW(C128)+2,0, ROW(C128)-2), C128)</f>
        <v>16</v>
      </c>
      <c r="E128" s="18"/>
      <c r="F128" s="18">
        <f>INDEX(Table4[XMIT System], A128)</f>
        <v>0</v>
      </c>
      <c r="G128" s="18">
        <f>INDEX(Table4[Establishing Unit], A128)</f>
        <v>0</v>
      </c>
      <c r="H128" s="18">
        <f>INDEX(Table4[Terminating Unit], A128)</f>
        <v>0</v>
      </c>
      <c r="I128" s="18" t="s">
        <v>94</v>
      </c>
      <c r="J128" s="18">
        <f>INDEX(Table4[Rate], A128)</f>
        <v>0</v>
      </c>
      <c r="K128" s="18">
        <f>K122+1</f>
        <v>22</v>
      </c>
      <c r="L128" s="18"/>
      <c r="M128" s="18" t="s">
        <v>61</v>
      </c>
      <c r="N128" s="18" t="e">
        <f ca="1">CONCATENATE("Establish ", J128, " ", VLOOKUP(F128, Table1[#All], 2, FALSE), " link"," (",B128, ")", " with ", H128)</f>
        <v>#N/A</v>
      </c>
      <c r="O128" s="20" t="e">
        <f ca="1">CONCATENATE("Terminate ", J128, " ", VLOOKUP(F128, Table1[#All], 2, FALSE), " link"," (",B128, ")", " from ", G128)</f>
        <v>#N/A</v>
      </c>
    </row>
    <row r="129" spans="1:15" x14ac:dyDescent="0.2">
      <c r="A129" s="19"/>
      <c r="B129" s="8"/>
      <c r="C129" s="8"/>
      <c r="D129" s="8"/>
      <c r="E129" s="8" t="e">
        <f ca="1">CONCATENATE("BCOR", C128, TEXT(D128+1, "00"))</f>
        <v>#N/A</v>
      </c>
      <c r="F129" s="8">
        <f>F128</f>
        <v>0</v>
      </c>
      <c r="G129" s="8">
        <f t="shared" ref="G129:G133" si="128">G128</f>
        <v>0</v>
      </c>
      <c r="H129" s="8">
        <f t="shared" ref="H129:H133" si="129">H128</f>
        <v>0</v>
      </c>
      <c r="I129" s="8" t="s">
        <v>95</v>
      </c>
      <c r="J129" s="8">
        <f t="shared" ref="J129:J133" si="130">J128</f>
        <v>0</v>
      </c>
      <c r="K129" s="8"/>
      <c r="L129" s="8">
        <v>1</v>
      </c>
      <c r="M129" s="8" t="s">
        <v>67</v>
      </c>
      <c r="N129" s="8" t="e">
        <f ca="1">CONCATENATE("Establish ",I129, " connection", " (", E129, ") ", "with ", H129)</f>
        <v>#N/A</v>
      </c>
      <c r="O129" s="21" t="e">
        <f t="shared" ref="O129:O160" ca="1" si="131">CONCATENATE("Terminate ",I129," connection"," (",E129,") ","from ",G129)</f>
        <v>#N/A</v>
      </c>
    </row>
    <row r="130" spans="1:15" x14ac:dyDescent="0.2">
      <c r="A130" s="19"/>
      <c r="B130" s="8"/>
      <c r="C130" s="8"/>
      <c r="D130" s="8"/>
      <c r="E130" s="8" t="e">
        <f ca="1">CONCATENATE("SIPR", C128, TEXT(D128+1, "00"))</f>
        <v>#N/A</v>
      </c>
      <c r="F130" s="8">
        <f t="shared" ref="F130:F133" si="132">F129</f>
        <v>0</v>
      </c>
      <c r="G130" s="8">
        <f t="shared" si="128"/>
        <v>0</v>
      </c>
      <c r="H130" s="8">
        <f t="shared" si="129"/>
        <v>0</v>
      </c>
      <c r="I130" s="8" t="s">
        <v>78</v>
      </c>
      <c r="J130" s="8">
        <f t="shared" si="130"/>
        <v>0</v>
      </c>
      <c r="K130" s="8"/>
      <c r="L130" s="8">
        <v>2</v>
      </c>
      <c r="M130" s="8" t="s">
        <v>67</v>
      </c>
      <c r="N130" s="8" t="e">
        <f t="shared" ref="N130:N133" ca="1" si="133">CONCATENATE("Establish ",I130, " connection", " (", E130, ") ", "with ", H130)</f>
        <v>#N/A</v>
      </c>
      <c r="O130" s="21" t="e">
        <f t="shared" ca="1" si="109"/>
        <v>#N/A</v>
      </c>
    </row>
    <row r="131" spans="1:15" x14ac:dyDescent="0.2">
      <c r="A131" s="19"/>
      <c r="B131" s="8"/>
      <c r="C131" s="8"/>
      <c r="D131" s="8"/>
      <c r="E131" s="8" t="e">
        <f ca="1">CONCATENATE("NIPR", C128, TEXT(D128+1, "00"))</f>
        <v>#N/A</v>
      </c>
      <c r="F131" s="8">
        <f t="shared" si="132"/>
        <v>0</v>
      </c>
      <c r="G131" s="8">
        <f t="shared" si="128"/>
        <v>0</v>
      </c>
      <c r="H131" s="8">
        <f t="shared" si="129"/>
        <v>0</v>
      </c>
      <c r="I131" s="8" t="s">
        <v>79</v>
      </c>
      <c r="J131" s="8">
        <f t="shared" si="130"/>
        <v>0</v>
      </c>
      <c r="K131" s="8"/>
      <c r="L131" s="8">
        <v>3</v>
      </c>
      <c r="M131" s="8" t="s">
        <v>67</v>
      </c>
      <c r="N131" s="8" t="e">
        <f t="shared" ca="1" si="133"/>
        <v>#N/A</v>
      </c>
      <c r="O131" s="21" t="e">
        <f t="shared" ca="1" si="109"/>
        <v>#N/A</v>
      </c>
    </row>
    <row r="132" spans="1:15" x14ac:dyDescent="0.2">
      <c r="A132" s="19"/>
      <c r="B132" s="8"/>
      <c r="C132" s="8"/>
      <c r="D132" s="8"/>
      <c r="E132" s="8" t="e">
        <f ca="1">CONCATENATE("SIP", C128, TEXT(D128+1, "00"))</f>
        <v>#N/A</v>
      </c>
      <c r="F132" s="8">
        <f t="shared" si="132"/>
        <v>0</v>
      </c>
      <c r="G132" s="8">
        <f t="shared" si="128"/>
        <v>0</v>
      </c>
      <c r="H132" s="8">
        <f t="shared" si="129"/>
        <v>0</v>
      </c>
      <c r="I132" s="8" t="s">
        <v>81</v>
      </c>
      <c r="J132" s="8">
        <f t="shared" si="130"/>
        <v>0</v>
      </c>
      <c r="K132" s="8"/>
      <c r="L132" s="8">
        <v>4</v>
      </c>
      <c r="M132" s="8" t="s">
        <v>67</v>
      </c>
      <c r="N132" s="8" t="e">
        <f t="shared" ca="1" si="133"/>
        <v>#N/A</v>
      </c>
      <c r="O132" s="21" t="e">
        <f t="shared" ca="1" si="109"/>
        <v>#N/A</v>
      </c>
    </row>
    <row r="133" spans="1:15" ht="16" thickBot="1" x14ac:dyDescent="0.25">
      <c r="A133" s="22"/>
      <c r="B133" s="23"/>
      <c r="C133" s="23"/>
      <c r="D133" s="23"/>
      <c r="E133" s="23" t="e">
        <f ca="1">CONCATENATE("LLOC", C128, TEXT(D128+1, "00"))</f>
        <v>#N/A</v>
      </c>
      <c r="F133" s="23">
        <f t="shared" si="132"/>
        <v>0</v>
      </c>
      <c r="G133" s="23">
        <f t="shared" si="128"/>
        <v>0</v>
      </c>
      <c r="H133" s="23">
        <f t="shared" si="129"/>
        <v>0</v>
      </c>
      <c r="I133" s="23" t="s">
        <v>96</v>
      </c>
      <c r="J133" s="23">
        <f t="shared" si="130"/>
        <v>0</v>
      </c>
      <c r="K133" s="23"/>
      <c r="L133" s="23">
        <v>5</v>
      </c>
      <c r="M133" s="23" t="s">
        <v>67</v>
      </c>
      <c r="N133" s="23" t="e">
        <f t="shared" ca="1" si="133"/>
        <v>#N/A</v>
      </c>
      <c r="O133" s="21" t="e">
        <f t="shared" ca="1" si="109"/>
        <v>#N/A</v>
      </c>
    </row>
    <row r="134" spans="1:15" x14ac:dyDescent="0.2">
      <c r="A134" s="10">
        <f>A128+1</f>
        <v>23</v>
      </c>
      <c r="B134" s="11" t="e">
        <f ca="1">INDEX(Table4[SLD], A134)</f>
        <v>#N/A</v>
      </c>
      <c r="C134" s="11" t="e">
        <f ca="1">RIGHT(LEFT(B134, 3), 2)</f>
        <v>#N/A</v>
      </c>
      <c r="D134" s="11">
        <f ca="1">COUNTIF(OFFSET(C134,-1*ROW(C134)+2,0, ROW(C134)-2), C134)</f>
        <v>17</v>
      </c>
      <c r="E134" s="11"/>
      <c r="F134" s="11">
        <f>INDEX(Table4[XMIT System], A134)</f>
        <v>0</v>
      </c>
      <c r="G134" s="11">
        <f>INDEX(Table4[Establishing Unit], A134)</f>
        <v>0</v>
      </c>
      <c r="H134" s="11">
        <f>INDEX(Table4[Terminating Unit], A134)</f>
        <v>0</v>
      </c>
      <c r="I134" s="11" t="s">
        <v>94</v>
      </c>
      <c r="J134" s="11">
        <f>INDEX(Table4[Rate], A134)</f>
        <v>0</v>
      </c>
      <c r="K134" s="11">
        <f>K128+1</f>
        <v>23</v>
      </c>
      <c r="L134" s="11"/>
      <c r="M134" s="11" t="s">
        <v>61</v>
      </c>
      <c r="N134" s="11" t="e">
        <f ca="1">CONCATENATE("Establish ", J134, " ", VLOOKUP(F134, Table1[#All], 2, FALSE), " link"," (",B134, ")", " with ", H134)</f>
        <v>#N/A</v>
      </c>
      <c r="O134" s="12" t="e">
        <f ca="1">CONCATENATE("Terminate ", J134, " ", VLOOKUP(F134, Table1[#All], 2, FALSE), " link"," (",B134, ")", " from ", G134)</f>
        <v>#N/A</v>
      </c>
    </row>
    <row r="135" spans="1:15" x14ac:dyDescent="0.2">
      <c r="A135" s="13"/>
      <c r="B135" s="9"/>
      <c r="C135" s="9"/>
      <c r="D135" s="9"/>
      <c r="E135" s="9" t="e">
        <f ca="1">CONCATENATE("BCOR", C134, TEXT(D134+1, "00"))</f>
        <v>#N/A</v>
      </c>
      <c r="F135" s="9">
        <f>F134</f>
        <v>0</v>
      </c>
      <c r="G135" s="9">
        <f t="shared" ref="G135:G139" si="134">G134</f>
        <v>0</v>
      </c>
      <c r="H135" s="9">
        <f t="shared" ref="H135:H139" si="135">H134</f>
        <v>0</v>
      </c>
      <c r="I135" s="9" t="s">
        <v>95</v>
      </c>
      <c r="J135" s="9">
        <f t="shared" ref="J135:J139" si="136">J134</f>
        <v>0</v>
      </c>
      <c r="K135" s="9"/>
      <c r="L135" s="9">
        <v>1</v>
      </c>
      <c r="M135" s="9" t="s">
        <v>67</v>
      </c>
      <c r="N135" s="9" t="e">
        <f ca="1">CONCATENATE("Establish ",I135, " connection", " (", E135, ") ", "with ", H135)</f>
        <v>#N/A</v>
      </c>
      <c r="O135" s="14" t="e">
        <f t="shared" ref="O135:O166" ca="1" si="137">CONCATENATE("Terminate ",I135," connection"," (",E135,") ","from ",G135)</f>
        <v>#N/A</v>
      </c>
    </row>
    <row r="136" spans="1:15" x14ac:dyDescent="0.2">
      <c r="A136" s="13"/>
      <c r="B136" s="9"/>
      <c r="C136" s="9"/>
      <c r="D136" s="9"/>
      <c r="E136" s="9" t="e">
        <f ca="1">CONCATENATE("SIPR", C134, TEXT(D134+1, "00"))</f>
        <v>#N/A</v>
      </c>
      <c r="F136" s="9">
        <f t="shared" ref="F136:F139" si="138">F135</f>
        <v>0</v>
      </c>
      <c r="G136" s="9">
        <f t="shared" si="134"/>
        <v>0</v>
      </c>
      <c r="H136" s="9">
        <f t="shared" si="135"/>
        <v>0</v>
      </c>
      <c r="I136" s="9" t="s">
        <v>78</v>
      </c>
      <c r="J136" s="9">
        <f t="shared" si="136"/>
        <v>0</v>
      </c>
      <c r="K136" s="9"/>
      <c r="L136" s="9">
        <v>2</v>
      </c>
      <c r="M136" s="9" t="s">
        <v>67</v>
      </c>
      <c r="N136" s="9" t="e">
        <f t="shared" ref="N136:N139" ca="1" si="139">CONCATENATE("Establish ",I136, " connection", " (", E136, ") ", "with ", H136)</f>
        <v>#N/A</v>
      </c>
      <c r="O136" s="14" t="e">
        <f t="shared" ca="1" si="102"/>
        <v>#N/A</v>
      </c>
    </row>
    <row r="137" spans="1:15" x14ac:dyDescent="0.2">
      <c r="A137" s="13"/>
      <c r="B137" s="9"/>
      <c r="C137" s="9"/>
      <c r="D137" s="9"/>
      <c r="E137" s="9" t="e">
        <f ca="1">CONCATENATE("NIPR", C134, TEXT(D134+1, "00"))</f>
        <v>#N/A</v>
      </c>
      <c r="F137" s="9">
        <f t="shared" si="138"/>
        <v>0</v>
      </c>
      <c r="G137" s="9">
        <f t="shared" si="134"/>
        <v>0</v>
      </c>
      <c r="H137" s="9">
        <f t="shared" si="135"/>
        <v>0</v>
      </c>
      <c r="I137" s="9" t="s">
        <v>79</v>
      </c>
      <c r="J137" s="9">
        <f t="shared" si="136"/>
        <v>0</v>
      </c>
      <c r="K137" s="9"/>
      <c r="L137" s="9">
        <v>3</v>
      </c>
      <c r="M137" s="9" t="s">
        <v>67</v>
      </c>
      <c r="N137" s="9" t="e">
        <f t="shared" ca="1" si="139"/>
        <v>#N/A</v>
      </c>
      <c r="O137" s="14" t="e">
        <f t="shared" ca="1" si="102"/>
        <v>#N/A</v>
      </c>
    </row>
    <row r="138" spans="1:15" x14ac:dyDescent="0.2">
      <c r="A138" s="13"/>
      <c r="B138" s="9"/>
      <c r="C138" s="9"/>
      <c r="D138" s="9"/>
      <c r="E138" s="9" t="e">
        <f ca="1">CONCATENATE("SIP", C134, TEXT(D134+1, "00"))</f>
        <v>#N/A</v>
      </c>
      <c r="F138" s="9">
        <f t="shared" si="138"/>
        <v>0</v>
      </c>
      <c r="G138" s="9">
        <f t="shared" si="134"/>
        <v>0</v>
      </c>
      <c r="H138" s="9">
        <f t="shared" si="135"/>
        <v>0</v>
      </c>
      <c r="I138" s="9" t="s">
        <v>81</v>
      </c>
      <c r="J138" s="9">
        <f t="shared" si="136"/>
        <v>0</v>
      </c>
      <c r="K138" s="9"/>
      <c r="L138" s="9">
        <v>4</v>
      </c>
      <c r="M138" s="9" t="s">
        <v>67</v>
      </c>
      <c r="N138" s="9" t="e">
        <f t="shared" ca="1" si="139"/>
        <v>#N/A</v>
      </c>
      <c r="O138" s="14" t="e">
        <f t="shared" ca="1" si="102"/>
        <v>#N/A</v>
      </c>
    </row>
    <row r="139" spans="1:15" ht="16" thickBot="1" x14ac:dyDescent="0.25">
      <c r="A139" s="15"/>
      <c r="B139" s="16"/>
      <c r="C139" s="16"/>
      <c r="D139" s="16"/>
      <c r="E139" s="16" t="e">
        <f ca="1">CONCATENATE("LLOC", C134, TEXT(D134+1, "00"))</f>
        <v>#N/A</v>
      </c>
      <c r="F139" s="16">
        <f t="shared" si="138"/>
        <v>0</v>
      </c>
      <c r="G139" s="16">
        <f t="shared" si="134"/>
        <v>0</v>
      </c>
      <c r="H139" s="16">
        <f t="shared" si="135"/>
        <v>0</v>
      </c>
      <c r="I139" s="16" t="s">
        <v>96</v>
      </c>
      <c r="J139" s="16">
        <f t="shared" si="136"/>
        <v>0</v>
      </c>
      <c r="K139" s="16"/>
      <c r="L139" s="16">
        <v>5</v>
      </c>
      <c r="M139" s="16" t="s">
        <v>67</v>
      </c>
      <c r="N139" s="16" t="e">
        <f t="shared" ca="1" si="139"/>
        <v>#N/A</v>
      </c>
      <c r="O139" s="14" t="e">
        <f t="shared" ca="1" si="102"/>
        <v>#N/A</v>
      </c>
    </row>
    <row r="140" spans="1:15" x14ac:dyDescent="0.2">
      <c r="A140" s="17">
        <f>A134+1</f>
        <v>24</v>
      </c>
      <c r="B140" s="18" t="e">
        <f ca="1">INDEX(Table4[SLD], A140)</f>
        <v>#N/A</v>
      </c>
      <c r="C140" s="18" t="e">
        <f ca="1">RIGHT(LEFT(B140, 3), 2)</f>
        <v>#N/A</v>
      </c>
      <c r="D140" s="18">
        <f ca="1">COUNTIF(OFFSET(C140,-1*ROW(C140)+2,0, ROW(C140)-2), C140)</f>
        <v>18</v>
      </c>
      <c r="E140" s="18"/>
      <c r="F140" s="18">
        <f>INDEX(Table4[XMIT System], A140)</f>
        <v>0</v>
      </c>
      <c r="G140" s="18">
        <f>INDEX(Table4[Establishing Unit], A140)</f>
        <v>0</v>
      </c>
      <c r="H140" s="18">
        <f>INDEX(Table4[Terminating Unit], A140)</f>
        <v>0</v>
      </c>
      <c r="I140" s="18" t="s">
        <v>94</v>
      </c>
      <c r="J140" s="18">
        <f>INDEX(Table4[Rate], A140)</f>
        <v>0</v>
      </c>
      <c r="K140" s="18">
        <f>K134+1</f>
        <v>24</v>
      </c>
      <c r="L140" s="18"/>
      <c r="M140" s="18" t="s">
        <v>61</v>
      </c>
      <c r="N140" s="18" t="e">
        <f ca="1">CONCATENATE("Establish ", J140, " ", VLOOKUP(F140, Table1[#All], 2, FALSE), " link"," (",B140, ")", " with ", H140)</f>
        <v>#N/A</v>
      </c>
      <c r="O140" s="20" t="e">
        <f ca="1">CONCATENATE("Terminate ", J140, " ", VLOOKUP(F140, Table1[#All], 2, FALSE), " link"," (",B140, ")", " from ", G140)</f>
        <v>#N/A</v>
      </c>
    </row>
    <row r="141" spans="1:15" x14ac:dyDescent="0.2">
      <c r="A141" s="19"/>
      <c r="B141" s="8"/>
      <c r="C141" s="8"/>
      <c r="D141" s="8"/>
      <c r="E141" s="8" t="e">
        <f ca="1">CONCATENATE("BCOR", C140, TEXT(D140+1, "00"))</f>
        <v>#N/A</v>
      </c>
      <c r="F141" s="8">
        <f>F140</f>
        <v>0</v>
      </c>
      <c r="G141" s="8">
        <f t="shared" ref="G141:G145" si="140">G140</f>
        <v>0</v>
      </c>
      <c r="H141" s="8">
        <f t="shared" ref="H141:H145" si="141">H140</f>
        <v>0</v>
      </c>
      <c r="I141" s="8" t="s">
        <v>95</v>
      </c>
      <c r="J141" s="8">
        <f t="shared" ref="J141:J145" si="142">J140</f>
        <v>0</v>
      </c>
      <c r="K141" s="8"/>
      <c r="L141" s="8">
        <v>1</v>
      </c>
      <c r="M141" s="8" t="s">
        <v>67</v>
      </c>
      <c r="N141" s="8" t="e">
        <f ca="1">CONCATENATE("Establish ",I141, " connection", " (", E141, ") ", "with ", H141)</f>
        <v>#N/A</v>
      </c>
      <c r="O141" s="21" t="e">
        <f t="shared" ref="O141:O172" ca="1" si="143">CONCATENATE("Terminate ",I141," connection"," (",E141,") ","from ",G141)</f>
        <v>#N/A</v>
      </c>
    </row>
    <row r="142" spans="1:15" x14ac:dyDescent="0.2">
      <c r="A142" s="19"/>
      <c r="B142" s="8"/>
      <c r="C142" s="8"/>
      <c r="D142" s="8"/>
      <c r="E142" s="8" t="e">
        <f ca="1">CONCATENATE("SIPR", C140, TEXT(D140+1, "00"))</f>
        <v>#N/A</v>
      </c>
      <c r="F142" s="8">
        <f t="shared" ref="F142:F145" si="144">F141</f>
        <v>0</v>
      </c>
      <c r="G142" s="8">
        <f t="shared" si="140"/>
        <v>0</v>
      </c>
      <c r="H142" s="8">
        <f t="shared" si="141"/>
        <v>0</v>
      </c>
      <c r="I142" s="8" t="s">
        <v>78</v>
      </c>
      <c r="J142" s="8">
        <f t="shared" si="142"/>
        <v>0</v>
      </c>
      <c r="K142" s="8"/>
      <c r="L142" s="8">
        <v>2</v>
      </c>
      <c r="M142" s="8" t="s">
        <v>67</v>
      </c>
      <c r="N142" s="8" t="e">
        <f t="shared" ref="N142:N145" ca="1" si="145">CONCATENATE("Establish ",I142, " connection", " (", E142, ") ", "with ", H142)</f>
        <v>#N/A</v>
      </c>
      <c r="O142" s="21" t="e">
        <f t="shared" ca="1" si="109"/>
        <v>#N/A</v>
      </c>
    </row>
    <row r="143" spans="1:15" x14ac:dyDescent="0.2">
      <c r="A143" s="19"/>
      <c r="B143" s="8"/>
      <c r="C143" s="8"/>
      <c r="D143" s="8"/>
      <c r="E143" s="8" t="e">
        <f ca="1">CONCATENATE("NIPR", C140, TEXT(D140+1, "00"))</f>
        <v>#N/A</v>
      </c>
      <c r="F143" s="8">
        <f t="shared" si="144"/>
        <v>0</v>
      </c>
      <c r="G143" s="8">
        <f t="shared" si="140"/>
        <v>0</v>
      </c>
      <c r="H143" s="8">
        <f t="shared" si="141"/>
        <v>0</v>
      </c>
      <c r="I143" s="8" t="s">
        <v>79</v>
      </c>
      <c r="J143" s="8">
        <f t="shared" si="142"/>
        <v>0</v>
      </c>
      <c r="K143" s="8"/>
      <c r="L143" s="8">
        <v>3</v>
      </c>
      <c r="M143" s="8" t="s">
        <v>67</v>
      </c>
      <c r="N143" s="8" t="e">
        <f t="shared" ca="1" si="145"/>
        <v>#N/A</v>
      </c>
      <c r="O143" s="21" t="e">
        <f t="shared" ca="1" si="109"/>
        <v>#N/A</v>
      </c>
    </row>
    <row r="144" spans="1:15" x14ac:dyDescent="0.2">
      <c r="A144" s="19"/>
      <c r="B144" s="8"/>
      <c r="C144" s="8"/>
      <c r="D144" s="8"/>
      <c r="E144" s="8" t="e">
        <f ca="1">CONCATENATE("SIP", C140, TEXT(D140+1, "00"))</f>
        <v>#N/A</v>
      </c>
      <c r="F144" s="8">
        <f t="shared" si="144"/>
        <v>0</v>
      </c>
      <c r="G144" s="8">
        <f t="shared" si="140"/>
        <v>0</v>
      </c>
      <c r="H144" s="8">
        <f t="shared" si="141"/>
        <v>0</v>
      </c>
      <c r="I144" s="8" t="s">
        <v>81</v>
      </c>
      <c r="J144" s="8">
        <f t="shared" si="142"/>
        <v>0</v>
      </c>
      <c r="K144" s="8"/>
      <c r="L144" s="8">
        <v>4</v>
      </c>
      <c r="M144" s="8" t="s">
        <v>67</v>
      </c>
      <c r="N144" s="8" t="e">
        <f t="shared" ca="1" si="145"/>
        <v>#N/A</v>
      </c>
      <c r="O144" s="21" t="e">
        <f t="shared" ca="1" si="109"/>
        <v>#N/A</v>
      </c>
    </row>
    <row r="145" spans="1:15" ht="16" thickBot="1" x14ac:dyDescent="0.25">
      <c r="A145" s="22"/>
      <c r="B145" s="23"/>
      <c r="C145" s="23"/>
      <c r="D145" s="23"/>
      <c r="E145" s="23" t="e">
        <f ca="1">CONCATENATE("LLOC", C140, TEXT(D140+1, "00"))</f>
        <v>#N/A</v>
      </c>
      <c r="F145" s="23">
        <f t="shared" si="144"/>
        <v>0</v>
      </c>
      <c r="G145" s="23">
        <f t="shared" si="140"/>
        <v>0</v>
      </c>
      <c r="H145" s="23">
        <f t="shared" si="141"/>
        <v>0</v>
      </c>
      <c r="I145" s="23" t="s">
        <v>96</v>
      </c>
      <c r="J145" s="23">
        <f t="shared" si="142"/>
        <v>0</v>
      </c>
      <c r="K145" s="23"/>
      <c r="L145" s="23">
        <v>5</v>
      </c>
      <c r="M145" s="23" t="s">
        <v>67</v>
      </c>
      <c r="N145" s="23" t="e">
        <f t="shared" ca="1" si="145"/>
        <v>#N/A</v>
      </c>
      <c r="O145" s="21" t="e">
        <f t="shared" ca="1" si="109"/>
        <v>#N/A</v>
      </c>
    </row>
    <row r="146" spans="1:15" x14ac:dyDescent="0.2">
      <c r="A146" s="10">
        <f>A140+1</f>
        <v>25</v>
      </c>
      <c r="B146" s="11" t="e">
        <f ca="1">INDEX(Table4[SLD], A146)</f>
        <v>#N/A</v>
      </c>
      <c r="C146" s="11" t="e">
        <f ca="1">RIGHT(LEFT(B146, 3), 2)</f>
        <v>#N/A</v>
      </c>
      <c r="D146" s="11">
        <f ca="1">COUNTIF(OFFSET(C146,-1*ROW(C146)+2,0, ROW(C146)-2), C146)</f>
        <v>19</v>
      </c>
      <c r="E146" s="11"/>
      <c r="F146" s="11">
        <f>INDEX(Table4[XMIT System], A146)</f>
        <v>0</v>
      </c>
      <c r="G146" s="11">
        <f>INDEX(Table4[Establishing Unit], A146)</f>
        <v>0</v>
      </c>
      <c r="H146" s="11">
        <f>INDEX(Table4[Terminating Unit], A146)</f>
        <v>0</v>
      </c>
      <c r="I146" s="11" t="s">
        <v>94</v>
      </c>
      <c r="J146" s="11">
        <f>INDEX(Table4[Rate], A146)</f>
        <v>0</v>
      </c>
      <c r="K146" s="11">
        <f>K140+1</f>
        <v>25</v>
      </c>
      <c r="L146" s="11"/>
      <c r="M146" s="11" t="s">
        <v>61</v>
      </c>
      <c r="N146" s="11" t="e">
        <f ca="1">CONCATENATE("Establish ", J146, " ", VLOOKUP(F146, Table1[#All], 2, FALSE), " link"," (",B146, ")", " with ", H146)</f>
        <v>#N/A</v>
      </c>
      <c r="O146" s="12" t="e">
        <f ca="1">CONCATENATE("Terminate ", J146, " ", VLOOKUP(F146, Table1[#All], 2, FALSE), " link"," (",B146, ")", " from ", G146)</f>
        <v>#N/A</v>
      </c>
    </row>
    <row r="147" spans="1:15" x14ac:dyDescent="0.2">
      <c r="A147" s="13"/>
      <c r="B147" s="9"/>
      <c r="C147" s="9"/>
      <c r="D147" s="9"/>
      <c r="E147" s="9" t="e">
        <f ca="1">CONCATENATE("BCOR", C146, TEXT(D146+1, "00"))</f>
        <v>#N/A</v>
      </c>
      <c r="F147" s="9">
        <f>F146</f>
        <v>0</v>
      </c>
      <c r="G147" s="9">
        <f t="shared" ref="G147:G151" si="146">G146</f>
        <v>0</v>
      </c>
      <c r="H147" s="9">
        <f t="shared" ref="H147:H151" si="147">H146</f>
        <v>0</v>
      </c>
      <c r="I147" s="9" t="s">
        <v>95</v>
      </c>
      <c r="J147" s="9">
        <f t="shared" ref="J147:J151" si="148">J146</f>
        <v>0</v>
      </c>
      <c r="K147" s="9"/>
      <c r="L147" s="9">
        <v>1</v>
      </c>
      <c r="M147" s="9" t="s">
        <v>67</v>
      </c>
      <c r="N147" s="9" t="e">
        <f ca="1">CONCATENATE("Establish ",I147, " connection", " (", E147, ") ", "with ", H147)</f>
        <v>#N/A</v>
      </c>
      <c r="O147" s="14" t="e">
        <f t="shared" ref="O147:O178" ca="1" si="149">CONCATENATE("Terminate ",I147," connection"," (",E147,") ","from ",G147)</f>
        <v>#N/A</v>
      </c>
    </row>
    <row r="148" spans="1:15" x14ac:dyDescent="0.2">
      <c r="A148" s="13"/>
      <c r="B148" s="9"/>
      <c r="C148" s="9"/>
      <c r="D148" s="9"/>
      <c r="E148" s="9" t="e">
        <f ca="1">CONCATENATE("SIPR", C146, TEXT(D146+1, "00"))</f>
        <v>#N/A</v>
      </c>
      <c r="F148" s="9">
        <f t="shared" ref="F148:F151" si="150">F147</f>
        <v>0</v>
      </c>
      <c r="G148" s="9">
        <f t="shared" si="146"/>
        <v>0</v>
      </c>
      <c r="H148" s="9">
        <f t="shared" si="147"/>
        <v>0</v>
      </c>
      <c r="I148" s="9" t="s">
        <v>78</v>
      </c>
      <c r="J148" s="9">
        <f t="shared" si="148"/>
        <v>0</v>
      </c>
      <c r="K148" s="9"/>
      <c r="L148" s="9">
        <v>2</v>
      </c>
      <c r="M148" s="9" t="s">
        <v>67</v>
      </c>
      <c r="N148" s="9" t="e">
        <f t="shared" ref="N148:N151" ca="1" si="151">CONCATENATE("Establish ",I148, " connection", " (", E148, ") ", "with ", H148)</f>
        <v>#N/A</v>
      </c>
      <c r="O148" s="14" t="e">
        <f t="shared" ca="1" si="102"/>
        <v>#N/A</v>
      </c>
    </row>
    <row r="149" spans="1:15" x14ac:dyDescent="0.2">
      <c r="A149" s="13"/>
      <c r="B149" s="9"/>
      <c r="C149" s="9"/>
      <c r="D149" s="9"/>
      <c r="E149" s="9" t="e">
        <f ca="1">CONCATENATE("NIPR", C146, TEXT(D146+1, "00"))</f>
        <v>#N/A</v>
      </c>
      <c r="F149" s="9">
        <f t="shared" si="150"/>
        <v>0</v>
      </c>
      <c r="G149" s="9">
        <f t="shared" si="146"/>
        <v>0</v>
      </c>
      <c r="H149" s="9">
        <f t="shared" si="147"/>
        <v>0</v>
      </c>
      <c r="I149" s="9" t="s">
        <v>79</v>
      </c>
      <c r="J149" s="9">
        <f t="shared" si="148"/>
        <v>0</v>
      </c>
      <c r="K149" s="9"/>
      <c r="L149" s="9">
        <v>3</v>
      </c>
      <c r="M149" s="9" t="s">
        <v>67</v>
      </c>
      <c r="N149" s="9" t="e">
        <f t="shared" ca="1" si="151"/>
        <v>#N/A</v>
      </c>
      <c r="O149" s="14" t="e">
        <f t="shared" ca="1" si="102"/>
        <v>#N/A</v>
      </c>
    </row>
    <row r="150" spans="1:15" x14ac:dyDescent="0.2">
      <c r="A150" s="13"/>
      <c r="B150" s="9"/>
      <c r="C150" s="9"/>
      <c r="D150" s="9"/>
      <c r="E150" s="9" t="e">
        <f ca="1">CONCATENATE("SIP", C146, TEXT(D146+1, "00"))</f>
        <v>#N/A</v>
      </c>
      <c r="F150" s="9">
        <f t="shared" si="150"/>
        <v>0</v>
      </c>
      <c r="G150" s="9">
        <f t="shared" si="146"/>
        <v>0</v>
      </c>
      <c r="H150" s="9">
        <f t="shared" si="147"/>
        <v>0</v>
      </c>
      <c r="I150" s="9" t="s">
        <v>81</v>
      </c>
      <c r="J150" s="9">
        <f t="shared" si="148"/>
        <v>0</v>
      </c>
      <c r="K150" s="9"/>
      <c r="L150" s="9">
        <v>4</v>
      </c>
      <c r="M150" s="9" t="s">
        <v>67</v>
      </c>
      <c r="N150" s="9" t="e">
        <f t="shared" ca="1" si="151"/>
        <v>#N/A</v>
      </c>
      <c r="O150" s="14" t="e">
        <f t="shared" ca="1" si="102"/>
        <v>#N/A</v>
      </c>
    </row>
    <row r="151" spans="1:15" ht="16" thickBot="1" x14ac:dyDescent="0.25">
      <c r="A151" s="15"/>
      <c r="B151" s="16"/>
      <c r="C151" s="16"/>
      <c r="D151" s="16"/>
      <c r="E151" s="16" t="e">
        <f ca="1">CONCATENATE("LLOC", C146, TEXT(D146+1, "00"))</f>
        <v>#N/A</v>
      </c>
      <c r="F151" s="16">
        <f t="shared" si="150"/>
        <v>0</v>
      </c>
      <c r="G151" s="16">
        <f t="shared" si="146"/>
        <v>0</v>
      </c>
      <c r="H151" s="16">
        <f t="shared" si="147"/>
        <v>0</v>
      </c>
      <c r="I151" s="16" t="s">
        <v>96</v>
      </c>
      <c r="J151" s="16">
        <f t="shared" si="148"/>
        <v>0</v>
      </c>
      <c r="K151" s="16"/>
      <c r="L151" s="16">
        <v>5</v>
      </c>
      <c r="M151" s="16" t="s">
        <v>67</v>
      </c>
      <c r="N151" s="16" t="e">
        <f t="shared" ca="1" si="151"/>
        <v>#N/A</v>
      </c>
      <c r="O151" s="14" t="e">
        <f t="shared" ca="1" si="102"/>
        <v>#N/A</v>
      </c>
    </row>
    <row r="152" spans="1:15" x14ac:dyDescent="0.2">
      <c r="A152" s="17">
        <f>A146+1</f>
        <v>26</v>
      </c>
      <c r="B152" s="18" t="e">
        <f ca="1">INDEX(Table4[SLD], A152)</f>
        <v>#N/A</v>
      </c>
      <c r="C152" s="18" t="e">
        <f ca="1">RIGHT(LEFT(B152, 3), 2)</f>
        <v>#N/A</v>
      </c>
      <c r="D152" s="18">
        <f ca="1">COUNTIF(OFFSET(C152,-1*ROW(C152)+2,0, ROW(C152)-2), C152)</f>
        <v>20</v>
      </c>
      <c r="E152" s="18"/>
      <c r="F152" s="18">
        <f>INDEX(Table4[XMIT System], A152)</f>
        <v>0</v>
      </c>
      <c r="G152" s="18">
        <f>INDEX(Table4[Establishing Unit], A152)</f>
        <v>0</v>
      </c>
      <c r="H152" s="18">
        <f>INDEX(Table4[Terminating Unit], A152)</f>
        <v>0</v>
      </c>
      <c r="I152" s="18" t="s">
        <v>94</v>
      </c>
      <c r="J152" s="18">
        <f>INDEX(Table4[Rate], A152)</f>
        <v>0</v>
      </c>
      <c r="K152" s="18">
        <f>K146+1</f>
        <v>26</v>
      </c>
      <c r="L152" s="18"/>
      <c r="M152" s="18" t="s">
        <v>61</v>
      </c>
      <c r="N152" s="18" t="e">
        <f ca="1">CONCATENATE("Establish ", J152, " ", VLOOKUP(F152, Table1[#All], 2, FALSE), " link"," (",B152, ")", " with ", H152)</f>
        <v>#N/A</v>
      </c>
      <c r="O152" s="20" t="e">
        <f ca="1">CONCATENATE("Terminate ", J152, " ", VLOOKUP(F152, Table1[#All], 2, FALSE), " link"," (",B152, ")", " from ", G152)</f>
        <v>#N/A</v>
      </c>
    </row>
    <row r="153" spans="1:15" x14ac:dyDescent="0.2">
      <c r="A153" s="19"/>
      <c r="B153" s="8"/>
      <c r="C153" s="8"/>
      <c r="D153" s="8"/>
      <c r="E153" s="8" t="e">
        <f ca="1">CONCATENATE("BCOR", C152, TEXT(D152+1, "00"))</f>
        <v>#N/A</v>
      </c>
      <c r="F153" s="8">
        <f>F152</f>
        <v>0</v>
      </c>
      <c r="G153" s="8">
        <f t="shared" ref="G153:G157" si="152">G152</f>
        <v>0</v>
      </c>
      <c r="H153" s="8">
        <f t="shared" ref="H153:H157" si="153">H152</f>
        <v>0</v>
      </c>
      <c r="I153" s="8" t="s">
        <v>95</v>
      </c>
      <c r="J153" s="8">
        <f t="shared" ref="J153:J157" si="154">J152</f>
        <v>0</v>
      </c>
      <c r="K153" s="8"/>
      <c r="L153" s="8">
        <v>1</v>
      </c>
      <c r="M153" s="8" t="s">
        <v>67</v>
      </c>
      <c r="N153" s="8" t="e">
        <f ca="1">CONCATENATE("Establish ",I153, " connection", " (", E153, ") ", "with ", H153)</f>
        <v>#N/A</v>
      </c>
      <c r="O153" s="21" t="e">
        <f t="shared" ref="O153:O184" ca="1" si="155">CONCATENATE("Terminate ",I153," connection"," (",E153,") ","from ",G153)</f>
        <v>#N/A</v>
      </c>
    </row>
    <row r="154" spans="1:15" x14ac:dyDescent="0.2">
      <c r="A154" s="19"/>
      <c r="B154" s="8"/>
      <c r="C154" s="8"/>
      <c r="D154" s="8"/>
      <c r="E154" s="8" t="e">
        <f ca="1">CONCATENATE("SIPR", C152, TEXT(D152+1, "00"))</f>
        <v>#N/A</v>
      </c>
      <c r="F154" s="8">
        <f t="shared" ref="F154:F157" si="156">F153</f>
        <v>0</v>
      </c>
      <c r="G154" s="8">
        <f t="shared" si="152"/>
        <v>0</v>
      </c>
      <c r="H154" s="8">
        <f t="shared" si="153"/>
        <v>0</v>
      </c>
      <c r="I154" s="8" t="s">
        <v>78</v>
      </c>
      <c r="J154" s="8">
        <f t="shared" si="154"/>
        <v>0</v>
      </c>
      <c r="K154" s="8"/>
      <c r="L154" s="8">
        <v>2</v>
      </c>
      <c r="M154" s="8" t="s">
        <v>67</v>
      </c>
      <c r="N154" s="8" t="e">
        <f t="shared" ref="N154:N157" ca="1" si="157">CONCATENATE("Establish ",I154, " connection", " (", E154, ") ", "with ", H154)</f>
        <v>#N/A</v>
      </c>
      <c r="O154" s="21" t="e">
        <f t="shared" ca="1" si="109"/>
        <v>#N/A</v>
      </c>
    </row>
    <row r="155" spans="1:15" x14ac:dyDescent="0.2">
      <c r="A155" s="19"/>
      <c r="B155" s="8"/>
      <c r="C155" s="8"/>
      <c r="D155" s="8"/>
      <c r="E155" s="8" t="e">
        <f ca="1">CONCATENATE("NIPR", C152, TEXT(D152+1, "00"))</f>
        <v>#N/A</v>
      </c>
      <c r="F155" s="8">
        <f t="shared" si="156"/>
        <v>0</v>
      </c>
      <c r="G155" s="8">
        <f t="shared" si="152"/>
        <v>0</v>
      </c>
      <c r="H155" s="8">
        <f t="shared" si="153"/>
        <v>0</v>
      </c>
      <c r="I155" s="8" t="s">
        <v>79</v>
      </c>
      <c r="J155" s="8">
        <f t="shared" si="154"/>
        <v>0</v>
      </c>
      <c r="K155" s="8"/>
      <c r="L155" s="8">
        <v>3</v>
      </c>
      <c r="M155" s="8" t="s">
        <v>67</v>
      </c>
      <c r="N155" s="8" t="e">
        <f t="shared" ca="1" si="157"/>
        <v>#N/A</v>
      </c>
      <c r="O155" s="21" t="e">
        <f t="shared" ca="1" si="109"/>
        <v>#N/A</v>
      </c>
    </row>
    <row r="156" spans="1:15" x14ac:dyDescent="0.2">
      <c r="A156" s="19"/>
      <c r="B156" s="8"/>
      <c r="C156" s="8"/>
      <c r="D156" s="8"/>
      <c r="E156" s="8" t="e">
        <f ca="1">CONCATENATE("SIP", C152, TEXT(D152+1, "00"))</f>
        <v>#N/A</v>
      </c>
      <c r="F156" s="8">
        <f t="shared" si="156"/>
        <v>0</v>
      </c>
      <c r="G156" s="8">
        <f t="shared" si="152"/>
        <v>0</v>
      </c>
      <c r="H156" s="8">
        <f t="shared" si="153"/>
        <v>0</v>
      </c>
      <c r="I156" s="8" t="s">
        <v>81</v>
      </c>
      <c r="J156" s="8">
        <f t="shared" si="154"/>
        <v>0</v>
      </c>
      <c r="K156" s="8"/>
      <c r="L156" s="8">
        <v>4</v>
      </c>
      <c r="M156" s="8" t="s">
        <v>67</v>
      </c>
      <c r="N156" s="8" t="e">
        <f t="shared" ca="1" si="157"/>
        <v>#N/A</v>
      </c>
      <c r="O156" s="21" t="e">
        <f t="shared" ca="1" si="109"/>
        <v>#N/A</v>
      </c>
    </row>
    <row r="157" spans="1:15" ht="16" thickBot="1" x14ac:dyDescent="0.25">
      <c r="A157" s="22"/>
      <c r="B157" s="23"/>
      <c r="C157" s="23"/>
      <c r="D157" s="23"/>
      <c r="E157" s="23" t="e">
        <f ca="1">CONCATENATE("LLOC", C152, TEXT(D152+1, "00"))</f>
        <v>#N/A</v>
      </c>
      <c r="F157" s="23">
        <f t="shared" si="156"/>
        <v>0</v>
      </c>
      <c r="G157" s="23">
        <f t="shared" si="152"/>
        <v>0</v>
      </c>
      <c r="H157" s="23">
        <f t="shared" si="153"/>
        <v>0</v>
      </c>
      <c r="I157" s="23" t="s">
        <v>96</v>
      </c>
      <c r="J157" s="23">
        <f t="shared" si="154"/>
        <v>0</v>
      </c>
      <c r="K157" s="23"/>
      <c r="L157" s="23">
        <v>5</v>
      </c>
      <c r="M157" s="23" t="s">
        <v>67</v>
      </c>
      <c r="N157" s="23" t="e">
        <f t="shared" ca="1" si="157"/>
        <v>#N/A</v>
      </c>
      <c r="O157" s="21" t="e">
        <f t="shared" ca="1" si="109"/>
        <v>#N/A</v>
      </c>
    </row>
    <row r="158" spans="1:15" x14ac:dyDescent="0.2">
      <c r="A158" s="10">
        <f>A152+1</f>
        <v>27</v>
      </c>
      <c r="B158" s="11" t="e">
        <f ca="1">INDEX(Table4[SLD], A158)</f>
        <v>#N/A</v>
      </c>
      <c r="C158" s="11" t="e">
        <f ca="1">RIGHT(LEFT(B158, 3), 2)</f>
        <v>#N/A</v>
      </c>
      <c r="D158" s="11">
        <f ca="1">COUNTIF(OFFSET(C158,-1*ROW(C158)+2,0, ROW(C158)-2), C158)</f>
        <v>21</v>
      </c>
      <c r="E158" s="11"/>
      <c r="F158" s="11">
        <f>INDEX(Table4[XMIT System], A158)</f>
        <v>0</v>
      </c>
      <c r="G158" s="11">
        <f>INDEX(Table4[Establishing Unit], A158)</f>
        <v>0</v>
      </c>
      <c r="H158" s="11">
        <f>INDEX(Table4[Terminating Unit], A158)</f>
        <v>0</v>
      </c>
      <c r="I158" s="11" t="s">
        <v>94</v>
      </c>
      <c r="J158" s="11">
        <f>INDEX(Table4[Rate], A158)</f>
        <v>0</v>
      </c>
      <c r="K158" s="11">
        <f>K152+1</f>
        <v>27</v>
      </c>
      <c r="L158" s="11"/>
      <c r="M158" s="11" t="s">
        <v>61</v>
      </c>
      <c r="N158" s="11" t="e">
        <f ca="1">CONCATENATE("Establish ", J158, " ", VLOOKUP(F158, Table1[#All], 2, FALSE), " link"," (",B158, ")", " with ", H158)</f>
        <v>#N/A</v>
      </c>
      <c r="O158" s="12" t="e">
        <f ca="1">CONCATENATE("Terminate ", J158, " ", VLOOKUP(F158, Table1[#All], 2, FALSE), " link"," (",B158, ")", " from ", G158)</f>
        <v>#N/A</v>
      </c>
    </row>
    <row r="159" spans="1:15" x14ac:dyDescent="0.2">
      <c r="A159" s="13"/>
      <c r="B159" s="9"/>
      <c r="C159" s="9"/>
      <c r="D159" s="9"/>
      <c r="E159" s="9" t="e">
        <f ca="1">CONCATENATE("BCOR", C158, TEXT(D158+1, "00"))</f>
        <v>#N/A</v>
      </c>
      <c r="F159" s="9">
        <f>F158</f>
        <v>0</v>
      </c>
      <c r="G159" s="9">
        <f t="shared" ref="G159:G163" si="158">G158</f>
        <v>0</v>
      </c>
      <c r="H159" s="9">
        <f t="shared" ref="H159:H163" si="159">H158</f>
        <v>0</v>
      </c>
      <c r="I159" s="9" t="s">
        <v>95</v>
      </c>
      <c r="J159" s="9">
        <f t="shared" ref="J159:J163" si="160">J158</f>
        <v>0</v>
      </c>
      <c r="K159" s="9"/>
      <c r="L159" s="9">
        <v>1</v>
      </c>
      <c r="M159" s="9" t="s">
        <v>67</v>
      </c>
      <c r="N159" s="9" t="e">
        <f ca="1">CONCATENATE("Establish ",I159, " connection", " (", E159, ") ", "with ", H159)</f>
        <v>#N/A</v>
      </c>
      <c r="O159" s="14" t="e">
        <f t="shared" ref="O159:O190" ca="1" si="161">CONCATENATE("Terminate ",I159," connection"," (",E159,") ","from ",G159)</f>
        <v>#N/A</v>
      </c>
    </row>
    <row r="160" spans="1:15" x14ac:dyDescent="0.2">
      <c r="A160" s="13"/>
      <c r="B160" s="9"/>
      <c r="C160" s="9"/>
      <c r="D160" s="9"/>
      <c r="E160" s="9" t="e">
        <f ca="1">CONCATENATE("SIPR", C158, TEXT(D158+1, "00"))</f>
        <v>#N/A</v>
      </c>
      <c r="F160" s="9">
        <f t="shared" ref="F160:F163" si="162">F159</f>
        <v>0</v>
      </c>
      <c r="G160" s="9">
        <f t="shared" si="158"/>
        <v>0</v>
      </c>
      <c r="H160" s="9">
        <f t="shared" si="159"/>
        <v>0</v>
      </c>
      <c r="I160" s="9" t="s">
        <v>78</v>
      </c>
      <c r="J160" s="9">
        <f t="shared" si="160"/>
        <v>0</v>
      </c>
      <c r="K160" s="9"/>
      <c r="L160" s="9">
        <v>2</v>
      </c>
      <c r="M160" s="9" t="s">
        <v>67</v>
      </c>
      <c r="N160" s="9" t="e">
        <f t="shared" ref="N160:N163" ca="1" si="163">CONCATENATE("Establish ",I160, " connection", " (", E160, ") ", "with ", H160)</f>
        <v>#N/A</v>
      </c>
      <c r="O160" s="14" t="e">
        <f t="shared" ca="1" si="102"/>
        <v>#N/A</v>
      </c>
    </row>
    <row r="161" spans="1:15" x14ac:dyDescent="0.2">
      <c r="A161" s="13"/>
      <c r="B161" s="9"/>
      <c r="C161" s="9"/>
      <c r="D161" s="9"/>
      <c r="E161" s="9" t="e">
        <f ca="1">CONCATENATE("NIPR", C158, TEXT(D158+1, "00"))</f>
        <v>#N/A</v>
      </c>
      <c r="F161" s="9">
        <f t="shared" si="162"/>
        <v>0</v>
      </c>
      <c r="G161" s="9">
        <f t="shared" si="158"/>
        <v>0</v>
      </c>
      <c r="H161" s="9">
        <f t="shared" si="159"/>
        <v>0</v>
      </c>
      <c r="I161" s="9" t="s">
        <v>79</v>
      </c>
      <c r="J161" s="9">
        <f t="shared" si="160"/>
        <v>0</v>
      </c>
      <c r="K161" s="9"/>
      <c r="L161" s="9">
        <v>3</v>
      </c>
      <c r="M161" s="9" t="s">
        <v>67</v>
      </c>
      <c r="N161" s="9" t="e">
        <f t="shared" ca="1" si="163"/>
        <v>#N/A</v>
      </c>
      <c r="O161" s="14" t="e">
        <f t="shared" ca="1" si="102"/>
        <v>#N/A</v>
      </c>
    </row>
    <row r="162" spans="1:15" x14ac:dyDescent="0.2">
      <c r="A162" s="13"/>
      <c r="B162" s="9"/>
      <c r="C162" s="9"/>
      <c r="D162" s="9"/>
      <c r="E162" s="9" t="e">
        <f ca="1">CONCATENATE("SIP", C158, TEXT(D158+1, "00"))</f>
        <v>#N/A</v>
      </c>
      <c r="F162" s="9">
        <f t="shared" si="162"/>
        <v>0</v>
      </c>
      <c r="G162" s="9">
        <f t="shared" si="158"/>
        <v>0</v>
      </c>
      <c r="H162" s="9">
        <f t="shared" si="159"/>
        <v>0</v>
      </c>
      <c r="I162" s="9" t="s">
        <v>81</v>
      </c>
      <c r="J162" s="9">
        <f t="shared" si="160"/>
        <v>0</v>
      </c>
      <c r="K162" s="9"/>
      <c r="L162" s="9">
        <v>4</v>
      </c>
      <c r="M162" s="9" t="s">
        <v>67</v>
      </c>
      <c r="N162" s="9" t="e">
        <f t="shared" ca="1" si="163"/>
        <v>#N/A</v>
      </c>
      <c r="O162" s="14" t="e">
        <f t="shared" ca="1" si="102"/>
        <v>#N/A</v>
      </c>
    </row>
    <row r="163" spans="1:15" ht="16" thickBot="1" x14ac:dyDescent="0.25">
      <c r="A163" s="15"/>
      <c r="B163" s="16"/>
      <c r="C163" s="16"/>
      <c r="D163" s="16"/>
      <c r="E163" s="16" t="e">
        <f ca="1">CONCATENATE("LLOC", C158, TEXT(D158+1, "00"))</f>
        <v>#N/A</v>
      </c>
      <c r="F163" s="16">
        <f t="shared" si="162"/>
        <v>0</v>
      </c>
      <c r="G163" s="16">
        <f t="shared" si="158"/>
        <v>0</v>
      </c>
      <c r="H163" s="16">
        <f t="shared" si="159"/>
        <v>0</v>
      </c>
      <c r="I163" s="16" t="s">
        <v>96</v>
      </c>
      <c r="J163" s="16">
        <f t="shared" si="160"/>
        <v>0</v>
      </c>
      <c r="K163" s="16"/>
      <c r="L163" s="16">
        <v>5</v>
      </c>
      <c r="M163" s="16" t="s">
        <v>67</v>
      </c>
      <c r="N163" s="16" t="e">
        <f t="shared" ca="1" si="163"/>
        <v>#N/A</v>
      </c>
      <c r="O163" s="14" t="e">
        <f t="shared" ca="1" si="102"/>
        <v>#N/A</v>
      </c>
    </row>
    <row r="164" spans="1:15" x14ac:dyDescent="0.2">
      <c r="A164" s="17">
        <f>A158+1</f>
        <v>28</v>
      </c>
      <c r="B164" s="18" t="e">
        <f ca="1">INDEX(Table4[SLD], A164)</f>
        <v>#N/A</v>
      </c>
      <c r="C164" s="18" t="e">
        <f ca="1">RIGHT(LEFT(B164, 3), 2)</f>
        <v>#N/A</v>
      </c>
      <c r="D164" s="18">
        <f ca="1">COUNTIF(OFFSET(C164,-1*ROW(C164)+2,0, ROW(C164)-2), C164)</f>
        <v>22</v>
      </c>
      <c r="E164" s="18"/>
      <c r="F164" s="18">
        <f>INDEX(Table4[XMIT System], A164)</f>
        <v>0</v>
      </c>
      <c r="G164" s="18">
        <f>INDEX(Table4[Establishing Unit], A164)</f>
        <v>0</v>
      </c>
      <c r="H164" s="18">
        <f>INDEX(Table4[Terminating Unit], A164)</f>
        <v>0</v>
      </c>
      <c r="I164" s="18" t="s">
        <v>94</v>
      </c>
      <c r="J164" s="18">
        <f>INDEX(Table4[Rate], A164)</f>
        <v>0</v>
      </c>
      <c r="K164" s="18">
        <f>K158+1</f>
        <v>28</v>
      </c>
      <c r="L164" s="18"/>
      <c r="M164" s="18" t="s">
        <v>61</v>
      </c>
      <c r="N164" s="18" t="e">
        <f ca="1">CONCATENATE("Establish ", J164, " ", VLOOKUP(F164, Table1[#All], 2, FALSE), " link"," (",B164, ")", " with ", H164)</f>
        <v>#N/A</v>
      </c>
      <c r="O164" s="20" t="e">
        <f ca="1">CONCATENATE("Terminate ", J164, " ", VLOOKUP(F164, Table1[#All], 2, FALSE), " link"," (",B164, ")", " from ", G164)</f>
        <v>#N/A</v>
      </c>
    </row>
    <row r="165" spans="1:15" x14ac:dyDescent="0.2">
      <c r="A165" s="19"/>
      <c r="B165" s="8"/>
      <c r="C165" s="8"/>
      <c r="D165" s="8"/>
      <c r="E165" s="8" t="e">
        <f ca="1">CONCATENATE("BCOR", C164, TEXT(D164+1, "00"))</f>
        <v>#N/A</v>
      </c>
      <c r="F165" s="8">
        <f>F164</f>
        <v>0</v>
      </c>
      <c r="G165" s="8">
        <f t="shared" ref="G165:G169" si="164">G164</f>
        <v>0</v>
      </c>
      <c r="H165" s="8">
        <f t="shared" ref="H165:H169" si="165">H164</f>
        <v>0</v>
      </c>
      <c r="I165" s="8" t="s">
        <v>95</v>
      </c>
      <c r="J165" s="8">
        <f t="shared" ref="J165:J169" si="166">J164</f>
        <v>0</v>
      </c>
      <c r="K165" s="8"/>
      <c r="L165" s="8">
        <v>1</v>
      </c>
      <c r="M165" s="8" t="s">
        <v>67</v>
      </c>
      <c r="N165" s="8" t="e">
        <f ca="1">CONCATENATE("Establish ",I165, " connection", " (", E165, ") ", "with ", H165)</f>
        <v>#N/A</v>
      </c>
      <c r="O165" s="21" t="e">
        <f t="shared" ref="O165:O196" ca="1" si="167">CONCATENATE("Terminate ",I165," connection"," (",E165,") ","from ",G165)</f>
        <v>#N/A</v>
      </c>
    </row>
    <row r="166" spans="1:15" x14ac:dyDescent="0.2">
      <c r="A166" s="19"/>
      <c r="B166" s="8"/>
      <c r="C166" s="8"/>
      <c r="D166" s="8"/>
      <c r="E166" s="8" t="e">
        <f ca="1">CONCATENATE("SIPR", C164, TEXT(D164+1, "00"))</f>
        <v>#N/A</v>
      </c>
      <c r="F166" s="8">
        <f t="shared" ref="F166:F169" si="168">F165</f>
        <v>0</v>
      </c>
      <c r="G166" s="8">
        <f t="shared" si="164"/>
        <v>0</v>
      </c>
      <c r="H166" s="8">
        <f t="shared" si="165"/>
        <v>0</v>
      </c>
      <c r="I166" s="8" t="s">
        <v>78</v>
      </c>
      <c r="J166" s="8">
        <f t="shared" si="166"/>
        <v>0</v>
      </c>
      <c r="K166" s="8"/>
      <c r="L166" s="8">
        <v>2</v>
      </c>
      <c r="M166" s="8" t="s">
        <v>67</v>
      </c>
      <c r="N166" s="8" t="e">
        <f t="shared" ref="N166:N169" ca="1" si="169">CONCATENATE("Establish ",I166, " connection", " (", E166, ") ", "with ", H166)</f>
        <v>#N/A</v>
      </c>
      <c r="O166" s="21" t="e">
        <f t="shared" ca="1" si="109"/>
        <v>#N/A</v>
      </c>
    </row>
    <row r="167" spans="1:15" x14ac:dyDescent="0.2">
      <c r="A167" s="19"/>
      <c r="B167" s="8"/>
      <c r="C167" s="8"/>
      <c r="D167" s="8"/>
      <c r="E167" s="8" t="e">
        <f ca="1">CONCATENATE("NIPR", C164, TEXT(D164+1, "00"))</f>
        <v>#N/A</v>
      </c>
      <c r="F167" s="8">
        <f t="shared" si="168"/>
        <v>0</v>
      </c>
      <c r="G167" s="8">
        <f t="shared" si="164"/>
        <v>0</v>
      </c>
      <c r="H167" s="8">
        <f t="shared" si="165"/>
        <v>0</v>
      </c>
      <c r="I167" s="8" t="s">
        <v>79</v>
      </c>
      <c r="J167" s="8">
        <f t="shared" si="166"/>
        <v>0</v>
      </c>
      <c r="K167" s="8"/>
      <c r="L167" s="8">
        <v>3</v>
      </c>
      <c r="M167" s="8" t="s">
        <v>67</v>
      </c>
      <c r="N167" s="8" t="e">
        <f t="shared" ca="1" si="169"/>
        <v>#N/A</v>
      </c>
      <c r="O167" s="21" t="e">
        <f t="shared" ca="1" si="109"/>
        <v>#N/A</v>
      </c>
    </row>
    <row r="168" spans="1:15" x14ac:dyDescent="0.2">
      <c r="A168" s="19"/>
      <c r="B168" s="8"/>
      <c r="C168" s="8"/>
      <c r="D168" s="8"/>
      <c r="E168" s="8" t="e">
        <f ca="1">CONCATENATE("SIP", C164, TEXT(D164+1, "00"))</f>
        <v>#N/A</v>
      </c>
      <c r="F168" s="8">
        <f t="shared" si="168"/>
        <v>0</v>
      </c>
      <c r="G168" s="8">
        <f t="shared" si="164"/>
        <v>0</v>
      </c>
      <c r="H168" s="8">
        <f t="shared" si="165"/>
        <v>0</v>
      </c>
      <c r="I168" s="8" t="s">
        <v>81</v>
      </c>
      <c r="J168" s="8">
        <f t="shared" si="166"/>
        <v>0</v>
      </c>
      <c r="K168" s="8"/>
      <c r="L168" s="8">
        <v>4</v>
      </c>
      <c r="M168" s="8" t="s">
        <v>67</v>
      </c>
      <c r="N168" s="8" t="e">
        <f t="shared" ca="1" si="169"/>
        <v>#N/A</v>
      </c>
      <c r="O168" s="21" t="e">
        <f t="shared" ca="1" si="109"/>
        <v>#N/A</v>
      </c>
    </row>
    <row r="169" spans="1:15" ht="16" thickBot="1" x14ac:dyDescent="0.25">
      <c r="A169" s="22"/>
      <c r="B169" s="23"/>
      <c r="C169" s="23"/>
      <c r="D169" s="23"/>
      <c r="E169" s="23" t="e">
        <f ca="1">CONCATENATE("LLOC", C164, TEXT(D164+1, "00"))</f>
        <v>#N/A</v>
      </c>
      <c r="F169" s="23">
        <f t="shared" si="168"/>
        <v>0</v>
      </c>
      <c r="G169" s="23">
        <f t="shared" si="164"/>
        <v>0</v>
      </c>
      <c r="H169" s="23">
        <f t="shared" si="165"/>
        <v>0</v>
      </c>
      <c r="I169" s="23" t="s">
        <v>96</v>
      </c>
      <c r="J169" s="23">
        <f t="shared" si="166"/>
        <v>0</v>
      </c>
      <c r="K169" s="23"/>
      <c r="L169" s="23">
        <v>5</v>
      </c>
      <c r="M169" s="23" t="s">
        <v>67</v>
      </c>
      <c r="N169" s="23" t="e">
        <f t="shared" ca="1" si="169"/>
        <v>#N/A</v>
      </c>
      <c r="O169" s="21" t="e">
        <f t="shared" ca="1" si="109"/>
        <v>#N/A</v>
      </c>
    </row>
    <row r="170" spans="1:15" x14ac:dyDescent="0.2">
      <c r="A170" s="10">
        <f>A164+1</f>
        <v>29</v>
      </c>
      <c r="B170" s="11" t="e">
        <f ca="1">INDEX(Table4[SLD], A170)</f>
        <v>#N/A</v>
      </c>
      <c r="C170" s="11" t="e">
        <f ca="1">RIGHT(LEFT(B170, 3), 2)</f>
        <v>#N/A</v>
      </c>
      <c r="D170" s="11">
        <f ca="1">COUNTIF(OFFSET(C170,-1*ROW(C170)+2,0, ROW(C170)-2), C170)</f>
        <v>23</v>
      </c>
      <c r="E170" s="11"/>
      <c r="F170" s="11">
        <f>INDEX(Table4[XMIT System], A170)</f>
        <v>0</v>
      </c>
      <c r="G170" s="11">
        <f>INDEX(Table4[Establishing Unit], A170)</f>
        <v>0</v>
      </c>
      <c r="H170" s="11">
        <f>INDEX(Table4[Terminating Unit], A170)</f>
        <v>0</v>
      </c>
      <c r="I170" s="11" t="s">
        <v>94</v>
      </c>
      <c r="J170" s="11">
        <f>INDEX(Table4[Rate], A170)</f>
        <v>0</v>
      </c>
      <c r="K170" s="11">
        <f>K164+1</f>
        <v>29</v>
      </c>
      <c r="L170" s="11"/>
      <c r="M170" s="11" t="s">
        <v>61</v>
      </c>
      <c r="N170" s="11" t="e">
        <f ca="1">CONCATENATE("Establish ", J170, " ", VLOOKUP(F170, Table1[#All], 2, FALSE), " link"," (",B170, ")", " with ", H170)</f>
        <v>#N/A</v>
      </c>
      <c r="O170" s="12" t="e">
        <f ca="1">CONCATENATE("Terminate ", J170, " ", VLOOKUP(F170, Table1[#All], 2, FALSE), " link"," (",B170, ")", " from ", G170)</f>
        <v>#N/A</v>
      </c>
    </row>
    <row r="171" spans="1:15" x14ac:dyDescent="0.2">
      <c r="A171" s="13"/>
      <c r="B171" s="9"/>
      <c r="C171" s="9"/>
      <c r="D171" s="9"/>
      <c r="E171" s="9" t="e">
        <f ca="1">CONCATENATE("BCOR", C170, TEXT(D170+1, "00"))</f>
        <v>#N/A</v>
      </c>
      <c r="F171" s="9">
        <f>F170</f>
        <v>0</v>
      </c>
      <c r="G171" s="9">
        <f t="shared" ref="G171:G175" si="170">G170</f>
        <v>0</v>
      </c>
      <c r="H171" s="9">
        <f t="shared" ref="H171:H175" si="171">H170</f>
        <v>0</v>
      </c>
      <c r="I171" s="9" t="s">
        <v>95</v>
      </c>
      <c r="J171" s="9">
        <f t="shared" ref="J171:J175" si="172">J170</f>
        <v>0</v>
      </c>
      <c r="K171" s="9"/>
      <c r="L171" s="9">
        <v>1</v>
      </c>
      <c r="M171" s="9" t="s">
        <v>67</v>
      </c>
      <c r="N171" s="9" t="e">
        <f ca="1">CONCATENATE("Establish ",I171, " connection", " (", E171, ") ", "with ", H171)</f>
        <v>#N/A</v>
      </c>
      <c r="O171" s="14" t="e">
        <f t="shared" ref="O171:O234" ca="1" si="173">CONCATENATE("Terminate ",I171," connection"," (",E171,") ","from ",G171)</f>
        <v>#N/A</v>
      </c>
    </row>
    <row r="172" spans="1:15" x14ac:dyDescent="0.2">
      <c r="A172" s="13"/>
      <c r="B172" s="9"/>
      <c r="C172" s="9"/>
      <c r="D172" s="9"/>
      <c r="E172" s="9" t="e">
        <f ca="1">CONCATENATE("SIPR", C170, TEXT(D170+1, "00"))</f>
        <v>#N/A</v>
      </c>
      <c r="F172" s="9">
        <f t="shared" ref="F172:F175" si="174">F171</f>
        <v>0</v>
      </c>
      <c r="G172" s="9">
        <f t="shared" si="170"/>
        <v>0</v>
      </c>
      <c r="H172" s="9">
        <f t="shared" si="171"/>
        <v>0</v>
      </c>
      <c r="I172" s="9" t="s">
        <v>78</v>
      </c>
      <c r="J172" s="9">
        <f t="shared" si="172"/>
        <v>0</v>
      </c>
      <c r="K172" s="9"/>
      <c r="L172" s="9">
        <v>2</v>
      </c>
      <c r="M172" s="9" t="s">
        <v>67</v>
      </c>
      <c r="N172" s="9" t="e">
        <f t="shared" ref="N172:N175" ca="1" si="175">CONCATENATE("Establish ",I172, " connection", " (", E172, ") ", "with ", H172)</f>
        <v>#N/A</v>
      </c>
      <c r="O172" s="14" t="e">
        <f t="shared" ca="1" si="173"/>
        <v>#N/A</v>
      </c>
    </row>
    <row r="173" spans="1:15" x14ac:dyDescent="0.2">
      <c r="A173" s="13"/>
      <c r="B173" s="9"/>
      <c r="C173" s="9"/>
      <c r="D173" s="9"/>
      <c r="E173" s="9" t="e">
        <f ca="1">CONCATENATE("NIPR", C170, TEXT(D170+1, "00"))</f>
        <v>#N/A</v>
      </c>
      <c r="F173" s="9">
        <f t="shared" si="174"/>
        <v>0</v>
      </c>
      <c r="G173" s="9">
        <f t="shared" si="170"/>
        <v>0</v>
      </c>
      <c r="H173" s="9">
        <f t="shared" si="171"/>
        <v>0</v>
      </c>
      <c r="I173" s="9" t="s">
        <v>79</v>
      </c>
      <c r="J173" s="9">
        <f t="shared" si="172"/>
        <v>0</v>
      </c>
      <c r="K173" s="9"/>
      <c r="L173" s="9">
        <v>3</v>
      </c>
      <c r="M173" s="9" t="s">
        <v>67</v>
      </c>
      <c r="N173" s="9" t="e">
        <f t="shared" ca="1" si="175"/>
        <v>#N/A</v>
      </c>
      <c r="O173" s="14" t="e">
        <f t="shared" ca="1" si="173"/>
        <v>#N/A</v>
      </c>
    </row>
    <row r="174" spans="1:15" x14ac:dyDescent="0.2">
      <c r="A174" s="13"/>
      <c r="B174" s="9"/>
      <c r="C174" s="9"/>
      <c r="D174" s="9"/>
      <c r="E174" s="9" t="e">
        <f ca="1">CONCATENATE("SIP", C170, TEXT(D170+1, "00"))</f>
        <v>#N/A</v>
      </c>
      <c r="F174" s="9">
        <f t="shared" si="174"/>
        <v>0</v>
      </c>
      <c r="G174" s="9">
        <f t="shared" si="170"/>
        <v>0</v>
      </c>
      <c r="H174" s="9">
        <f t="shared" si="171"/>
        <v>0</v>
      </c>
      <c r="I174" s="9" t="s">
        <v>81</v>
      </c>
      <c r="J174" s="9">
        <f t="shared" si="172"/>
        <v>0</v>
      </c>
      <c r="K174" s="9"/>
      <c r="L174" s="9">
        <v>4</v>
      </c>
      <c r="M174" s="9" t="s">
        <v>67</v>
      </c>
      <c r="N174" s="9" t="e">
        <f t="shared" ca="1" si="175"/>
        <v>#N/A</v>
      </c>
      <c r="O174" s="14" t="e">
        <f t="shared" ca="1" si="173"/>
        <v>#N/A</v>
      </c>
    </row>
    <row r="175" spans="1:15" ht="16" thickBot="1" x14ac:dyDescent="0.25">
      <c r="A175" s="15"/>
      <c r="B175" s="16"/>
      <c r="C175" s="16"/>
      <c r="D175" s="16"/>
      <c r="E175" s="16" t="e">
        <f ca="1">CONCATENATE("LLOC", C170, TEXT(D170+1, "00"))</f>
        <v>#N/A</v>
      </c>
      <c r="F175" s="16">
        <f t="shared" si="174"/>
        <v>0</v>
      </c>
      <c r="G175" s="16">
        <f t="shared" si="170"/>
        <v>0</v>
      </c>
      <c r="H175" s="16">
        <f t="shared" si="171"/>
        <v>0</v>
      </c>
      <c r="I175" s="16" t="s">
        <v>96</v>
      </c>
      <c r="J175" s="16">
        <f t="shared" si="172"/>
        <v>0</v>
      </c>
      <c r="K175" s="16"/>
      <c r="L175" s="16">
        <v>5</v>
      </c>
      <c r="M175" s="16" t="s">
        <v>67</v>
      </c>
      <c r="N175" s="16" t="e">
        <f t="shared" ca="1" si="175"/>
        <v>#N/A</v>
      </c>
      <c r="O175" s="14" t="e">
        <f t="shared" ca="1" si="173"/>
        <v>#N/A</v>
      </c>
    </row>
    <row r="176" spans="1:15" x14ac:dyDescent="0.2">
      <c r="A176" s="17">
        <f>A170+1</f>
        <v>30</v>
      </c>
      <c r="B176" s="18" t="e">
        <f ca="1">INDEX(Table4[SLD], A176)</f>
        <v>#N/A</v>
      </c>
      <c r="C176" s="18" t="e">
        <f ca="1">RIGHT(LEFT(B176, 3), 2)</f>
        <v>#N/A</v>
      </c>
      <c r="D176" s="18">
        <f ca="1">COUNTIF(OFFSET(C176,-1*ROW(C176)+2,0, ROW(C176)-2), C176)</f>
        <v>24</v>
      </c>
      <c r="E176" s="18"/>
      <c r="F176" s="18">
        <f>INDEX(Table4[XMIT System], A176)</f>
        <v>0</v>
      </c>
      <c r="G176" s="18">
        <f>INDEX(Table4[Establishing Unit], A176)</f>
        <v>0</v>
      </c>
      <c r="H176" s="18">
        <f>INDEX(Table4[Terminating Unit], A176)</f>
        <v>0</v>
      </c>
      <c r="I176" s="18" t="s">
        <v>94</v>
      </c>
      <c r="J176" s="18">
        <f>INDEX(Table4[Rate], A176)</f>
        <v>0</v>
      </c>
      <c r="K176" s="18">
        <f>K170+1</f>
        <v>30</v>
      </c>
      <c r="L176" s="18"/>
      <c r="M176" s="18" t="s">
        <v>61</v>
      </c>
      <c r="N176" s="18" t="e">
        <f ca="1">CONCATENATE("Establish ", J176, " ", VLOOKUP(F176, Table1[#All], 2, FALSE), " link"," (",B176, ")", " with ", H176)</f>
        <v>#N/A</v>
      </c>
      <c r="O176" s="20" t="e">
        <f ca="1">CONCATENATE("Terminate ", J176, " ", VLOOKUP(F176, Table1[#All], 2, FALSE), " link"," (",B176, ")", " from ", G176)</f>
        <v>#N/A</v>
      </c>
    </row>
    <row r="177" spans="1:15" x14ac:dyDescent="0.2">
      <c r="A177" s="19"/>
      <c r="B177" s="8"/>
      <c r="C177" s="8"/>
      <c r="D177" s="8"/>
      <c r="E177" s="8" t="e">
        <f ca="1">CONCATENATE("BCOR", C176, TEXT(D176+1, "00"))</f>
        <v>#N/A</v>
      </c>
      <c r="F177" s="8">
        <f>F176</f>
        <v>0</v>
      </c>
      <c r="G177" s="8">
        <f t="shared" ref="G177:G181" si="176">G176</f>
        <v>0</v>
      </c>
      <c r="H177" s="8">
        <f t="shared" ref="H177:H181" si="177">H176</f>
        <v>0</v>
      </c>
      <c r="I177" s="8" t="s">
        <v>95</v>
      </c>
      <c r="J177" s="8">
        <f t="shared" ref="J177:J181" si="178">J176</f>
        <v>0</v>
      </c>
      <c r="K177" s="8"/>
      <c r="L177" s="8">
        <v>1</v>
      </c>
      <c r="M177" s="8" t="s">
        <v>67</v>
      </c>
      <c r="N177" s="8" t="e">
        <f ca="1">CONCATENATE("Establish ",I177, " connection", " (", E177, ") ", "with ", H177)</f>
        <v>#N/A</v>
      </c>
      <c r="O177" s="21" t="e">
        <f t="shared" ref="O177:O240" ca="1" si="179">CONCATENATE("Terminate ",I177," connection"," (",E177,") ","from ",G177)</f>
        <v>#N/A</v>
      </c>
    </row>
    <row r="178" spans="1:15" x14ac:dyDescent="0.2">
      <c r="A178" s="19"/>
      <c r="B178" s="8"/>
      <c r="C178" s="8"/>
      <c r="D178" s="8"/>
      <c r="E178" s="8" t="e">
        <f ca="1">CONCATENATE("SIPR", C176, TEXT(D176+1, "00"))</f>
        <v>#N/A</v>
      </c>
      <c r="F178" s="8">
        <f t="shared" ref="F178:F181" si="180">F177</f>
        <v>0</v>
      </c>
      <c r="G178" s="8">
        <f t="shared" si="176"/>
        <v>0</v>
      </c>
      <c r="H178" s="8">
        <f t="shared" si="177"/>
        <v>0</v>
      </c>
      <c r="I178" s="8" t="s">
        <v>78</v>
      </c>
      <c r="J178" s="8">
        <f t="shared" si="178"/>
        <v>0</v>
      </c>
      <c r="K178" s="8"/>
      <c r="L178" s="8">
        <v>2</v>
      </c>
      <c r="M178" s="8" t="s">
        <v>67</v>
      </c>
      <c r="N178" s="8" t="e">
        <f t="shared" ref="N178:N181" ca="1" si="181">CONCATENATE("Establish ",I178, " connection", " (", E178, ") ", "with ", H178)</f>
        <v>#N/A</v>
      </c>
      <c r="O178" s="21" t="e">
        <f t="shared" ca="1" si="179"/>
        <v>#N/A</v>
      </c>
    </row>
    <row r="179" spans="1:15" x14ac:dyDescent="0.2">
      <c r="A179" s="19"/>
      <c r="B179" s="8"/>
      <c r="C179" s="8"/>
      <c r="D179" s="8"/>
      <c r="E179" s="8" t="e">
        <f ca="1">CONCATENATE("NIPR", C176, TEXT(D176+1, "00"))</f>
        <v>#N/A</v>
      </c>
      <c r="F179" s="8">
        <f t="shared" si="180"/>
        <v>0</v>
      </c>
      <c r="G179" s="8">
        <f t="shared" si="176"/>
        <v>0</v>
      </c>
      <c r="H179" s="8">
        <f t="shared" si="177"/>
        <v>0</v>
      </c>
      <c r="I179" s="8" t="s">
        <v>79</v>
      </c>
      <c r="J179" s="8">
        <f t="shared" si="178"/>
        <v>0</v>
      </c>
      <c r="K179" s="8"/>
      <c r="L179" s="8">
        <v>3</v>
      </c>
      <c r="M179" s="8" t="s">
        <v>67</v>
      </c>
      <c r="N179" s="8" t="e">
        <f t="shared" ca="1" si="181"/>
        <v>#N/A</v>
      </c>
      <c r="O179" s="21" t="e">
        <f t="shared" ca="1" si="179"/>
        <v>#N/A</v>
      </c>
    </row>
    <row r="180" spans="1:15" x14ac:dyDescent="0.2">
      <c r="A180" s="19"/>
      <c r="B180" s="8"/>
      <c r="C180" s="8"/>
      <c r="D180" s="8"/>
      <c r="E180" s="8" t="e">
        <f ca="1">CONCATENATE("SIP", C176, TEXT(D176+1, "00"))</f>
        <v>#N/A</v>
      </c>
      <c r="F180" s="8">
        <f t="shared" si="180"/>
        <v>0</v>
      </c>
      <c r="G180" s="8">
        <f t="shared" si="176"/>
        <v>0</v>
      </c>
      <c r="H180" s="8">
        <f t="shared" si="177"/>
        <v>0</v>
      </c>
      <c r="I180" s="8" t="s">
        <v>81</v>
      </c>
      <c r="J180" s="8">
        <f t="shared" si="178"/>
        <v>0</v>
      </c>
      <c r="K180" s="8"/>
      <c r="L180" s="8">
        <v>4</v>
      </c>
      <c r="M180" s="8" t="s">
        <v>67</v>
      </c>
      <c r="N180" s="8" t="e">
        <f t="shared" ca="1" si="181"/>
        <v>#N/A</v>
      </c>
      <c r="O180" s="21" t="e">
        <f t="shared" ca="1" si="179"/>
        <v>#N/A</v>
      </c>
    </row>
    <row r="181" spans="1:15" ht="16" thickBot="1" x14ac:dyDescent="0.25">
      <c r="A181" s="22"/>
      <c r="B181" s="23"/>
      <c r="C181" s="23"/>
      <c r="D181" s="23"/>
      <c r="E181" s="23" t="e">
        <f ca="1">CONCATENATE("LLOC", C176, TEXT(D176+1, "00"))</f>
        <v>#N/A</v>
      </c>
      <c r="F181" s="23">
        <f t="shared" si="180"/>
        <v>0</v>
      </c>
      <c r="G181" s="23">
        <f t="shared" si="176"/>
        <v>0</v>
      </c>
      <c r="H181" s="23">
        <f t="shared" si="177"/>
        <v>0</v>
      </c>
      <c r="I181" s="23" t="s">
        <v>96</v>
      </c>
      <c r="J181" s="23">
        <f t="shared" si="178"/>
        <v>0</v>
      </c>
      <c r="K181" s="23"/>
      <c r="L181" s="23">
        <v>5</v>
      </c>
      <c r="M181" s="23" t="s">
        <v>67</v>
      </c>
      <c r="N181" s="23" t="e">
        <f t="shared" ca="1" si="181"/>
        <v>#N/A</v>
      </c>
      <c r="O181" s="21" t="e">
        <f t="shared" ca="1" si="179"/>
        <v>#N/A</v>
      </c>
    </row>
    <row r="182" spans="1:15" x14ac:dyDescent="0.2">
      <c r="A182" s="10">
        <f>A176+1</f>
        <v>31</v>
      </c>
      <c r="B182" s="11" t="e">
        <f ca="1">INDEX(Table4[SLD], A182)</f>
        <v>#N/A</v>
      </c>
      <c r="C182" s="11" t="e">
        <f ca="1">RIGHT(LEFT(B182, 3), 2)</f>
        <v>#N/A</v>
      </c>
      <c r="D182" s="11">
        <f ca="1">COUNTIF(OFFSET(C182,-1*ROW(C182)+2,0, ROW(C182)-2), C182)</f>
        <v>25</v>
      </c>
      <c r="E182" s="11"/>
      <c r="F182" s="11">
        <f>INDEX(Table4[XMIT System], A182)</f>
        <v>0</v>
      </c>
      <c r="G182" s="11">
        <f>INDEX(Table4[Establishing Unit], A182)</f>
        <v>0</v>
      </c>
      <c r="H182" s="11">
        <f>INDEX(Table4[Terminating Unit], A182)</f>
        <v>0</v>
      </c>
      <c r="I182" s="11" t="s">
        <v>94</v>
      </c>
      <c r="J182" s="11">
        <f>INDEX(Table4[Rate], A182)</f>
        <v>0</v>
      </c>
      <c r="K182" s="11">
        <f>K176+1</f>
        <v>31</v>
      </c>
      <c r="L182" s="11"/>
      <c r="M182" s="11" t="s">
        <v>61</v>
      </c>
      <c r="N182" s="11" t="e">
        <f ca="1">CONCATENATE("Establish ", J182, " ", VLOOKUP(F182, Table1[#All], 2, FALSE), " link"," (",B182, ")", " with ", H182)</f>
        <v>#N/A</v>
      </c>
      <c r="O182" s="12" t="e">
        <f ca="1">CONCATENATE("Terminate ", J182, " ", VLOOKUP(F182, Table1[#All], 2, FALSE), " link"," (",B182, ")", " from ", G182)</f>
        <v>#N/A</v>
      </c>
    </row>
    <row r="183" spans="1:15" x14ac:dyDescent="0.2">
      <c r="A183" s="13"/>
      <c r="B183" s="9"/>
      <c r="C183" s="9"/>
      <c r="D183" s="9"/>
      <c r="E183" s="9" t="e">
        <f ca="1">CONCATENATE("BCOR", C182, TEXT(D182+1, "00"))</f>
        <v>#N/A</v>
      </c>
      <c r="F183" s="9">
        <f>F182</f>
        <v>0</v>
      </c>
      <c r="G183" s="9">
        <f t="shared" ref="G183:G187" si="182">G182</f>
        <v>0</v>
      </c>
      <c r="H183" s="9">
        <f t="shared" ref="H183:H187" si="183">H182</f>
        <v>0</v>
      </c>
      <c r="I183" s="9" t="s">
        <v>95</v>
      </c>
      <c r="J183" s="9">
        <f t="shared" ref="J183:J187" si="184">J182</f>
        <v>0</v>
      </c>
      <c r="K183" s="9"/>
      <c r="L183" s="9">
        <v>1</v>
      </c>
      <c r="M183" s="9" t="s">
        <v>67</v>
      </c>
      <c r="N183" s="9" t="e">
        <f ca="1">CONCATENATE("Establish ",I183, " connection", " (", E183, ") ", "with ", H183)</f>
        <v>#N/A</v>
      </c>
      <c r="O183" s="14" t="e">
        <f t="shared" ref="O183:O214" ca="1" si="185">CONCATENATE("Terminate ",I183," connection"," (",E183,") ","from ",G183)</f>
        <v>#N/A</v>
      </c>
    </row>
    <row r="184" spans="1:15" x14ac:dyDescent="0.2">
      <c r="A184" s="13"/>
      <c r="B184" s="9"/>
      <c r="C184" s="9"/>
      <c r="D184" s="9"/>
      <c r="E184" s="9" t="e">
        <f ca="1">CONCATENATE("SIPR", C182, TEXT(D182+1, "00"))</f>
        <v>#N/A</v>
      </c>
      <c r="F184" s="9">
        <f t="shared" ref="F184:F187" si="186">F183</f>
        <v>0</v>
      </c>
      <c r="G184" s="9">
        <f t="shared" si="182"/>
        <v>0</v>
      </c>
      <c r="H184" s="9">
        <f t="shared" si="183"/>
        <v>0</v>
      </c>
      <c r="I184" s="9" t="s">
        <v>78</v>
      </c>
      <c r="J184" s="9">
        <f t="shared" si="184"/>
        <v>0</v>
      </c>
      <c r="K184" s="9"/>
      <c r="L184" s="9">
        <v>2</v>
      </c>
      <c r="M184" s="9" t="s">
        <v>67</v>
      </c>
      <c r="N184" s="9" t="e">
        <f t="shared" ref="N184:N187" ca="1" si="187">CONCATENATE("Establish ",I184, " connection", " (", E184, ") ", "with ", H184)</f>
        <v>#N/A</v>
      </c>
      <c r="O184" s="14" t="e">
        <f t="shared" ca="1" si="173"/>
        <v>#N/A</v>
      </c>
    </row>
    <row r="185" spans="1:15" x14ac:dyDescent="0.2">
      <c r="A185" s="13"/>
      <c r="B185" s="9"/>
      <c r="C185" s="9"/>
      <c r="D185" s="9"/>
      <c r="E185" s="9" t="e">
        <f ca="1">CONCATENATE("NIPR", C182, TEXT(D182+1, "00"))</f>
        <v>#N/A</v>
      </c>
      <c r="F185" s="9">
        <f t="shared" si="186"/>
        <v>0</v>
      </c>
      <c r="G185" s="9">
        <f t="shared" si="182"/>
        <v>0</v>
      </c>
      <c r="H185" s="9">
        <f t="shared" si="183"/>
        <v>0</v>
      </c>
      <c r="I185" s="9" t="s">
        <v>79</v>
      </c>
      <c r="J185" s="9">
        <f t="shared" si="184"/>
        <v>0</v>
      </c>
      <c r="K185" s="9"/>
      <c r="L185" s="9">
        <v>3</v>
      </c>
      <c r="M185" s="9" t="s">
        <v>67</v>
      </c>
      <c r="N185" s="9" t="e">
        <f t="shared" ca="1" si="187"/>
        <v>#N/A</v>
      </c>
      <c r="O185" s="14" t="e">
        <f t="shared" ca="1" si="173"/>
        <v>#N/A</v>
      </c>
    </row>
    <row r="186" spans="1:15" x14ac:dyDescent="0.2">
      <c r="A186" s="13"/>
      <c r="B186" s="9"/>
      <c r="C186" s="9"/>
      <c r="D186" s="9"/>
      <c r="E186" s="9" t="e">
        <f ca="1">CONCATENATE("SIP", C182, TEXT(D182+1, "00"))</f>
        <v>#N/A</v>
      </c>
      <c r="F186" s="9">
        <f t="shared" si="186"/>
        <v>0</v>
      </c>
      <c r="G186" s="9">
        <f t="shared" si="182"/>
        <v>0</v>
      </c>
      <c r="H186" s="9">
        <f t="shared" si="183"/>
        <v>0</v>
      </c>
      <c r="I186" s="9" t="s">
        <v>81</v>
      </c>
      <c r="J186" s="9">
        <f t="shared" si="184"/>
        <v>0</v>
      </c>
      <c r="K186" s="9"/>
      <c r="L186" s="9">
        <v>4</v>
      </c>
      <c r="M186" s="9" t="s">
        <v>67</v>
      </c>
      <c r="N186" s="9" t="e">
        <f t="shared" ca="1" si="187"/>
        <v>#N/A</v>
      </c>
      <c r="O186" s="14" t="e">
        <f t="shared" ca="1" si="173"/>
        <v>#N/A</v>
      </c>
    </row>
    <row r="187" spans="1:15" ht="16" thickBot="1" x14ac:dyDescent="0.25">
      <c r="A187" s="15"/>
      <c r="B187" s="16"/>
      <c r="C187" s="16"/>
      <c r="D187" s="16"/>
      <c r="E187" s="16" t="e">
        <f ca="1">CONCATENATE("LLOC", C182, TEXT(D182+1, "00"))</f>
        <v>#N/A</v>
      </c>
      <c r="F187" s="16">
        <f t="shared" si="186"/>
        <v>0</v>
      </c>
      <c r="G187" s="16">
        <f t="shared" si="182"/>
        <v>0</v>
      </c>
      <c r="H187" s="16">
        <f t="shared" si="183"/>
        <v>0</v>
      </c>
      <c r="I187" s="16" t="s">
        <v>96</v>
      </c>
      <c r="J187" s="16">
        <f t="shared" si="184"/>
        <v>0</v>
      </c>
      <c r="K187" s="16"/>
      <c r="L187" s="16">
        <v>5</v>
      </c>
      <c r="M187" s="16" t="s">
        <v>67</v>
      </c>
      <c r="N187" s="16" t="e">
        <f t="shared" ca="1" si="187"/>
        <v>#N/A</v>
      </c>
      <c r="O187" s="14" t="e">
        <f t="shared" ca="1" si="173"/>
        <v>#N/A</v>
      </c>
    </row>
    <row r="188" spans="1:15" x14ac:dyDescent="0.2">
      <c r="A188" s="17">
        <f>A182+1</f>
        <v>32</v>
      </c>
      <c r="B188" s="18" t="e">
        <f ca="1">INDEX(Table4[SLD], A188)</f>
        <v>#N/A</v>
      </c>
      <c r="C188" s="18" t="e">
        <f ca="1">RIGHT(LEFT(B188, 3), 2)</f>
        <v>#N/A</v>
      </c>
      <c r="D188" s="18">
        <f ca="1">COUNTIF(OFFSET(C188,-1*ROW(C188)+2,0, ROW(C188)-2), C188)</f>
        <v>26</v>
      </c>
      <c r="E188" s="18"/>
      <c r="F188" s="18">
        <f>INDEX(Table4[XMIT System], A188)</f>
        <v>0</v>
      </c>
      <c r="G188" s="18">
        <f>INDEX(Table4[Establishing Unit], A188)</f>
        <v>0</v>
      </c>
      <c r="H188" s="18">
        <f>INDEX(Table4[Terminating Unit], A188)</f>
        <v>0</v>
      </c>
      <c r="I188" s="18" t="s">
        <v>94</v>
      </c>
      <c r="J188" s="18">
        <f>INDEX(Table4[Rate], A188)</f>
        <v>0</v>
      </c>
      <c r="K188" s="18">
        <f>K182+1</f>
        <v>32</v>
      </c>
      <c r="L188" s="18"/>
      <c r="M188" s="18" t="s">
        <v>61</v>
      </c>
      <c r="N188" s="18" t="e">
        <f ca="1">CONCATENATE("Establish ", J188, " ", VLOOKUP(F188, Table1[#All], 2, FALSE), " link"," (",B188, ")", " with ", H188)</f>
        <v>#N/A</v>
      </c>
      <c r="O188" s="20" t="e">
        <f ca="1">CONCATENATE("Terminate ", J188, " ", VLOOKUP(F188, Table1[#All], 2, FALSE), " link"," (",B188, ")", " from ", G188)</f>
        <v>#N/A</v>
      </c>
    </row>
    <row r="189" spans="1:15" x14ac:dyDescent="0.2">
      <c r="A189" s="19"/>
      <c r="B189" s="8"/>
      <c r="C189" s="8"/>
      <c r="D189" s="8"/>
      <c r="E189" s="8" t="e">
        <f ca="1">CONCATENATE("BCOR", C188, TEXT(D188+1, "00"))</f>
        <v>#N/A</v>
      </c>
      <c r="F189" s="8">
        <f>F188</f>
        <v>0</v>
      </c>
      <c r="G189" s="8">
        <f t="shared" ref="G189:G193" si="188">G188</f>
        <v>0</v>
      </c>
      <c r="H189" s="8">
        <f t="shared" ref="H189:H193" si="189">H188</f>
        <v>0</v>
      </c>
      <c r="I189" s="8" t="s">
        <v>95</v>
      </c>
      <c r="J189" s="8">
        <f t="shared" ref="J189:J193" si="190">J188</f>
        <v>0</v>
      </c>
      <c r="K189" s="8"/>
      <c r="L189" s="8">
        <v>1</v>
      </c>
      <c r="M189" s="8" t="s">
        <v>67</v>
      </c>
      <c r="N189" s="8" t="e">
        <f ca="1">CONCATENATE("Establish ",I189, " connection", " (", E189, ") ", "with ", H189)</f>
        <v>#N/A</v>
      </c>
      <c r="O189" s="21" t="e">
        <f t="shared" ref="O189:O220" ca="1" si="191">CONCATENATE("Terminate ",I189," connection"," (",E189,") ","from ",G189)</f>
        <v>#N/A</v>
      </c>
    </row>
    <row r="190" spans="1:15" x14ac:dyDescent="0.2">
      <c r="A190" s="19"/>
      <c r="B190" s="8"/>
      <c r="C190" s="8"/>
      <c r="D190" s="8"/>
      <c r="E190" s="8" t="e">
        <f ca="1">CONCATENATE("SIPR", C188, TEXT(D188+1, "00"))</f>
        <v>#N/A</v>
      </c>
      <c r="F190" s="8">
        <f t="shared" ref="F190:F193" si="192">F189</f>
        <v>0</v>
      </c>
      <c r="G190" s="8">
        <f t="shared" si="188"/>
        <v>0</v>
      </c>
      <c r="H190" s="8">
        <f t="shared" si="189"/>
        <v>0</v>
      </c>
      <c r="I190" s="8" t="s">
        <v>78</v>
      </c>
      <c r="J190" s="8">
        <f t="shared" si="190"/>
        <v>0</v>
      </c>
      <c r="K190" s="8"/>
      <c r="L190" s="8">
        <v>2</v>
      </c>
      <c r="M190" s="8" t="s">
        <v>67</v>
      </c>
      <c r="N190" s="8" t="e">
        <f t="shared" ref="N190:N193" ca="1" si="193">CONCATENATE("Establish ",I190, " connection", " (", E190, ") ", "with ", H190)</f>
        <v>#N/A</v>
      </c>
      <c r="O190" s="21" t="e">
        <f t="shared" ca="1" si="179"/>
        <v>#N/A</v>
      </c>
    </row>
    <row r="191" spans="1:15" x14ac:dyDescent="0.2">
      <c r="A191" s="19"/>
      <c r="B191" s="8"/>
      <c r="C191" s="8"/>
      <c r="D191" s="8"/>
      <c r="E191" s="8" t="e">
        <f ca="1">CONCATENATE("NIPR", C188, TEXT(D188+1, "00"))</f>
        <v>#N/A</v>
      </c>
      <c r="F191" s="8">
        <f t="shared" si="192"/>
        <v>0</v>
      </c>
      <c r="G191" s="8">
        <f t="shared" si="188"/>
        <v>0</v>
      </c>
      <c r="H191" s="8">
        <f t="shared" si="189"/>
        <v>0</v>
      </c>
      <c r="I191" s="8" t="s">
        <v>79</v>
      </c>
      <c r="J191" s="8">
        <f t="shared" si="190"/>
        <v>0</v>
      </c>
      <c r="K191" s="8"/>
      <c r="L191" s="8">
        <v>3</v>
      </c>
      <c r="M191" s="8" t="s">
        <v>67</v>
      </c>
      <c r="N191" s="8" t="e">
        <f t="shared" ca="1" si="193"/>
        <v>#N/A</v>
      </c>
      <c r="O191" s="21" t="e">
        <f t="shared" ca="1" si="179"/>
        <v>#N/A</v>
      </c>
    </row>
    <row r="192" spans="1:15" x14ac:dyDescent="0.2">
      <c r="A192" s="19"/>
      <c r="B192" s="8"/>
      <c r="C192" s="8"/>
      <c r="D192" s="8"/>
      <c r="E192" s="8" t="e">
        <f ca="1">CONCATENATE("SIP", C188, TEXT(D188+1, "00"))</f>
        <v>#N/A</v>
      </c>
      <c r="F192" s="8">
        <f t="shared" si="192"/>
        <v>0</v>
      </c>
      <c r="G192" s="8">
        <f t="shared" si="188"/>
        <v>0</v>
      </c>
      <c r="H192" s="8">
        <f t="shared" si="189"/>
        <v>0</v>
      </c>
      <c r="I192" s="8" t="s">
        <v>81</v>
      </c>
      <c r="J192" s="8">
        <f t="shared" si="190"/>
        <v>0</v>
      </c>
      <c r="K192" s="8"/>
      <c r="L192" s="8">
        <v>4</v>
      </c>
      <c r="M192" s="8" t="s">
        <v>67</v>
      </c>
      <c r="N192" s="8" t="e">
        <f t="shared" ca="1" si="193"/>
        <v>#N/A</v>
      </c>
      <c r="O192" s="21" t="e">
        <f t="shared" ca="1" si="179"/>
        <v>#N/A</v>
      </c>
    </row>
    <row r="193" spans="1:15" ht="16" thickBot="1" x14ac:dyDescent="0.25">
      <c r="A193" s="22"/>
      <c r="B193" s="23"/>
      <c r="C193" s="23"/>
      <c r="D193" s="23"/>
      <c r="E193" s="23" t="e">
        <f ca="1">CONCATENATE("LLOC", C188, TEXT(D188+1, "00"))</f>
        <v>#N/A</v>
      </c>
      <c r="F193" s="23">
        <f t="shared" si="192"/>
        <v>0</v>
      </c>
      <c r="G193" s="23">
        <f t="shared" si="188"/>
        <v>0</v>
      </c>
      <c r="H193" s="23">
        <f t="shared" si="189"/>
        <v>0</v>
      </c>
      <c r="I193" s="23" t="s">
        <v>96</v>
      </c>
      <c r="J193" s="23">
        <f t="shared" si="190"/>
        <v>0</v>
      </c>
      <c r="K193" s="23"/>
      <c r="L193" s="23">
        <v>5</v>
      </c>
      <c r="M193" s="23" t="s">
        <v>67</v>
      </c>
      <c r="N193" s="23" t="e">
        <f t="shared" ca="1" si="193"/>
        <v>#N/A</v>
      </c>
      <c r="O193" s="21" t="e">
        <f t="shared" ca="1" si="179"/>
        <v>#N/A</v>
      </c>
    </row>
    <row r="194" spans="1:15" x14ac:dyDescent="0.2">
      <c r="A194" s="10">
        <f>A188+1</f>
        <v>33</v>
      </c>
      <c r="B194" s="11" t="e">
        <f ca="1">INDEX(Table4[SLD], A194)</f>
        <v>#N/A</v>
      </c>
      <c r="C194" s="11" t="e">
        <f ca="1">RIGHT(LEFT(B194, 3), 2)</f>
        <v>#N/A</v>
      </c>
      <c r="D194" s="11">
        <f ca="1">COUNTIF(OFFSET(C194,-1*ROW(C194)+2,0, ROW(C194)-2), C194)</f>
        <v>27</v>
      </c>
      <c r="E194" s="11"/>
      <c r="F194" s="11">
        <f>INDEX(Table4[XMIT System], A194)</f>
        <v>0</v>
      </c>
      <c r="G194" s="11">
        <f>INDEX(Table4[Establishing Unit], A194)</f>
        <v>0</v>
      </c>
      <c r="H194" s="11">
        <f>INDEX(Table4[Terminating Unit], A194)</f>
        <v>0</v>
      </c>
      <c r="I194" s="11" t="s">
        <v>94</v>
      </c>
      <c r="J194" s="11">
        <f>INDEX(Table4[Rate], A194)</f>
        <v>0</v>
      </c>
      <c r="K194" s="11">
        <f>K188+1</f>
        <v>33</v>
      </c>
      <c r="L194" s="11"/>
      <c r="M194" s="11" t="s">
        <v>61</v>
      </c>
      <c r="N194" s="11" t="e">
        <f ca="1">CONCATENATE("Establish ", J194, " ", VLOOKUP(F194, Table1[#All], 2, FALSE), " link"," (",B194, ")", " with ", H194)</f>
        <v>#N/A</v>
      </c>
      <c r="O194" s="12" t="e">
        <f ca="1">CONCATENATE("Terminate ", J194, " ", VLOOKUP(F194, Table1[#All], 2, FALSE), " link"," (",B194, ")", " from ", G194)</f>
        <v>#N/A</v>
      </c>
    </row>
    <row r="195" spans="1:15" x14ac:dyDescent="0.2">
      <c r="A195" s="13"/>
      <c r="B195" s="9"/>
      <c r="C195" s="9"/>
      <c r="D195" s="9"/>
      <c r="E195" s="9" t="e">
        <f ca="1">CONCATENATE("BCOR", C194, TEXT(D194+1, "00"))</f>
        <v>#N/A</v>
      </c>
      <c r="F195" s="9">
        <f>F194</f>
        <v>0</v>
      </c>
      <c r="G195" s="9">
        <f t="shared" ref="G195:G199" si="194">G194</f>
        <v>0</v>
      </c>
      <c r="H195" s="9">
        <f t="shared" ref="H195:H199" si="195">H194</f>
        <v>0</v>
      </c>
      <c r="I195" s="9" t="s">
        <v>95</v>
      </c>
      <c r="J195" s="9">
        <f t="shared" ref="J195:J199" si="196">J194</f>
        <v>0</v>
      </c>
      <c r="K195" s="9"/>
      <c r="L195" s="9">
        <v>1</v>
      </c>
      <c r="M195" s="9" t="s">
        <v>67</v>
      </c>
      <c r="N195" s="9" t="e">
        <f ca="1">CONCATENATE("Establish ",I195, " connection", " (", E195, ") ", "with ", H195)</f>
        <v>#N/A</v>
      </c>
      <c r="O195" s="14" t="e">
        <f t="shared" ref="O195:O226" ca="1" si="197">CONCATENATE("Terminate ",I195," connection"," (",E195,") ","from ",G195)</f>
        <v>#N/A</v>
      </c>
    </row>
    <row r="196" spans="1:15" x14ac:dyDescent="0.2">
      <c r="A196" s="13"/>
      <c r="B196" s="9"/>
      <c r="C196" s="9"/>
      <c r="D196" s="9"/>
      <c r="E196" s="9" t="e">
        <f ca="1">CONCATENATE("SIPR", C194, TEXT(D194+1, "00"))</f>
        <v>#N/A</v>
      </c>
      <c r="F196" s="9">
        <f t="shared" ref="F196:F199" si="198">F195</f>
        <v>0</v>
      </c>
      <c r="G196" s="9">
        <f t="shared" si="194"/>
        <v>0</v>
      </c>
      <c r="H196" s="9">
        <f t="shared" si="195"/>
        <v>0</v>
      </c>
      <c r="I196" s="9" t="s">
        <v>78</v>
      </c>
      <c r="J196" s="9">
        <f t="shared" si="196"/>
        <v>0</v>
      </c>
      <c r="K196" s="9"/>
      <c r="L196" s="9">
        <v>2</v>
      </c>
      <c r="M196" s="9" t="s">
        <v>67</v>
      </c>
      <c r="N196" s="9" t="e">
        <f t="shared" ref="N196:N199" ca="1" si="199">CONCATENATE("Establish ",I196, " connection", " (", E196, ") ", "with ", H196)</f>
        <v>#N/A</v>
      </c>
      <c r="O196" s="14" t="e">
        <f t="shared" ca="1" si="173"/>
        <v>#N/A</v>
      </c>
    </row>
    <row r="197" spans="1:15" x14ac:dyDescent="0.2">
      <c r="A197" s="13"/>
      <c r="B197" s="9"/>
      <c r="C197" s="9"/>
      <c r="D197" s="9"/>
      <c r="E197" s="9" t="e">
        <f ca="1">CONCATENATE("NIPR", C194, TEXT(D194+1, "00"))</f>
        <v>#N/A</v>
      </c>
      <c r="F197" s="9">
        <f t="shared" si="198"/>
        <v>0</v>
      </c>
      <c r="G197" s="9">
        <f t="shared" si="194"/>
        <v>0</v>
      </c>
      <c r="H197" s="9">
        <f t="shared" si="195"/>
        <v>0</v>
      </c>
      <c r="I197" s="9" t="s">
        <v>79</v>
      </c>
      <c r="J197" s="9">
        <f t="shared" si="196"/>
        <v>0</v>
      </c>
      <c r="K197" s="9"/>
      <c r="L197" s="9">
        <v>3</v>
      </c>
      <c r="M197" s="9" t="s">
        <v>67</v>
      </c>
      <c r="N197" s="9" t="e">
        <f t="shared" ca="1" si="199"/>
        <v>#N/A</v>
      </c>
      <c r="O197" s="14" t="e">
        <f t="shared" ca="1" si="173"/>
        <v>#N/A</v>
      </c>
    </row>
    <row r="198" spans="1:15" x14ac:dyDescent="0.2">
      <c r="A198" s="13"/>
      <c r="B198" s="9"/>
      <c r="C198" s="9"/>
      <c r="D198" s="9"/>
      <c r="E198" s="9" t="e">
        <f ca="1">CONCATENATE("SIP", C194, TEXT(D194+1, "00"))</f>
        <v>#N/A</v>
      </c>
      <c r="F198" s="9">
        <f t="shared" si="198"/>
        <v>0</v>
      </c>
      <c r="G198" s="9">
        <f t="shared" si="194"/>
        <v>0</v>
      </c>
      <c r="H198" s="9">
        <f t="shared" si="195"/>
        <v>0</v>
      </c>
      <c r="I198" s="9" t="s">
        <v>81</v>
      </c>
      <c r="J198" s="9">
        <f t="shared" si="196"/>
        <v>0</v>
      </c>
      <c r="K198" s="9"/>
      <c r="L198" s="9">
        <v>4</v>
      </c>
      <c r="M198" s="9" t="s">
        <v>67</v>
      </c>
      <c r="N198" s="9" t="e">
        <f t="shared" ca="1" si="199"/>
        <v>#N/A</v>
      </c>
      <c r="O198" s="14" t="e">
        <f t="shared" ca="1" si="173"/>
        <v>#N/A</v>
      </c>
    </row>
    <row r="199" spans="1:15" ht="16" thickBot="1" x14ac:dyDescent="0.25">
      <c r="A199" s="15"/>
      <c r="B199" s="16"/>
      <c r="C199" s="16"/>
      <c r="D199" s="16"/>
      <c r="E199" s="16" t="e">
        <f ca="1">CONCATENATE("LLOC", C194, TEXT(D194+1, "00"))</f>
        <v>#N/A</v>
      </c>
      <c r="F199" s="16">
        <f t="shared" si="198"/>
        <v>0</v>
      </c>
      <c r="G199" s="16">
        <f t="shared" si="194"/>
        <v>0</v>
      </c>
      <c r="H199" s="16">
        <f t="shared" si="195"/>
        <v>0</v>
      </c>
      <c r="I199" s="16" t="s">
        <v>96</v>
      </c>
      <c r="J199" s="16">
        <f t="shared" si="196"/>
        <v>0</v>
      </c>
      <c r="K199" s="16"/>
      <c r="L199" s="16">
        <v>5</v>
      </c>
      <c r="M199" s="16" t="s">
        <v>67</v>
      </c>
      <c r="N199" s="16" t="e">
        <f t="shared" ca="1" si="199"/>
        <v>#N/A</v>
      </c>
      <c r="O199" s="14" t="e">
        <f t="shared" ca="1" si="173"/>
        <v>#N/A</v>
      </c>
    </row>
    <row r="200" spans="1:15" x14ac:dyDescent="0.2">
      <c r="A200" s="17">
        <f>A194+1</f>
        <v>34</v>
      </c>
      <c r="B200" s="18" t="e">
        <f ca="1">INDEX(Table4[SLD], A200)</f>
        <v>#N/A</v>
      </c>
      <c r="C200" s="18" t="e">
        <f ca="1">RIGHT(LEFT(B200, 3), 2)</f>
        <v>#N/A</v>
      </c>
      <c r="D200" s="18">
        <f ca="1">COUNTIF(OFFSET(C200,-1*ROW(C200)+2,0, ROW(C200)-2), C200)</f>
        <v>28</v>
      </c>
      <c r="E200" s="18"/>
      <c r="F200" s="18">
        <f>INDEX(Table4[XMIT System], A200)</f>
        <v>0</v>
      </c>
      <c r="G200" s="18">
        <f>INDEX(Table4[Establishing Unit], A200)</f>
        <v>0</v>
      </c>
      <c r="H200" s="18">
        <f>INDEX(Table4[Terminating Unit], A200)</f>
        <v>0</v>
      </c>
      <c r="I200" s="18" t="s">
        <v>94</v>
      </c>
      <c r="J200" s="18">
        <f>INDEX(Table4[Rate], A200)</f>
        <v>0</v>
      </c>
      <c r="K200" s="18">
        <f>K194+1</f>
        <v>34</v>
      </c>
      <c r="L200" s="18"/>
      <c r="M200" s="18" t="s">
        <v>61</v>
      </c>
      <c r="N200" s="18" t="e">
        <f ca="1">CONCATENATE("Establish ", J200, " ", VLOOKUP(F200, Table1[#All], 2, FALSE), " link"," (",B200, ")", " with ", H200)</f>
        <v>#N/A</v>
      </c>
      <c r="O200" s="20" t="e">
        <f ca="1">CONCATENATE("Terminate ", J200, " ", VLOOKUP(F200, Table1[#All], 2, FALSE), " link"," (",B200, ")", " from ", G200)</f>
        <v>#N/A</v>
      </c>
    </row>
    <row r="201" spans="1:15" x14ac:dyDescent="0.2">
      <c r="A201" s="19"/>
      <c r="B201" s="8"/>
      <c r="C201" s="8"/>
      <c r="D201" s="8"/>
      <c r="E201" s="8" t="e">
        <f ca="1">CONCATENATE("BCOR", C200, TEXT(D200+1, "00"))</f>
        <v>#N/A</v>
      </c>
      <c r="F201" s="8">
        <f>F200</f>
        <v>0</v>
      </c>
      <c r="G201" s="8">
        <f t="shared" ref="G201:G205" si="200">G200</f>
        <v>0</v>
      </c>
      <c r="H201" s="8">
        <f t="shared" ref="H201:H205" si="201">H200</f>
        <v>0</v>
      </c>
      <c r="I201" s="8" t="s">
        <v>95</v>
      </c>
      <c r="J201" s="8">
        <f t="shared" ref="J201:J205" si="202">J200</f>
        <v>0</v>
      </c>
      <c r="K201" s="8"/>
      <c r="L201" s="8">
        <v>1</v>
      </c>
      <c r="M201" s="8" t="s">
        <v>67</v>
      </c>
      <c r="N201" s="8" t="e">
        <f ca="1">CONCATENATE("Establish ",I201, " connection", " (", E201, ") ", "with ", H201)</f>
        <v>#N/A</v>
      </c>
      <c r="O201" s="21" t="e">
        <f t="shared" ref="O201:O232" ca="1" si="203">CONCATENATE("Terminate ",I201," connection"," (",E201,") ","from ",G201)</f>
        <v>#N/A</v>
      </c>
    </row>
    <row r="202" spans="1:15" x14ac:dyDescent="0.2">
      <c r="A202" s="19"/>
      <c r="B202" s="8"/>
      <c r="C202" s="8"/>
      <c r="D202" s="8"/>
      <c r="E202" s="8" t="e">
        <f ca="1">CONCATENATE("SIPR", C200, TEXT(D200+1, "00"))</f>
        <v>#N/A</v>
      </c>
      <c r="F202" s="8">
        <f t="shared" ref="F202:F205" si="204">F201</f>
        <v>0</v>
      </c>
      <c r="G202" s="8">
        <f t="shared" si="200"/>
        <v>0</v>
      </c>
      <c r="H202" s="8">
        <f t="shared" si="201"/>
        <v>0</v>
      </c>
      <c r="I202" s="8" t="s">
        <v>78</v>
      </c>
      <c r="J202" s="8">
        <f t="shared" si="202"/>
        <v>0</v>
      </c>
      <c r="K202" s="8"/>
      <c r="L202" s="8">
        <v>2</v>
      </c>
      <c r="M202" s="8" t="s">
        <v>67</v>
      </c>
      <c r="N202" s="8" t="e">
        <f t="shared" ref="N202:N205" ca="1" si="205">CONCATENATE("Establish ",I202, " connection", " (", E202, ") ", "with ", H202)</f>
        <v>#N/A</v>
      </c>
      <c r="O202" s="21" t="e">
        <f t="shared" ca="1" si="179"/>
        <v>#N/A</v>
      </c>
    </row>
    <row r="203" spans="1:15" x14ac:dyDescent="0.2">
      <c r="A203" s="19"/>
      <c r="B203" s="8"/>
      <c r="C203" s="8"/>
      <c r="D203" s="8"/>
      <c r="E203" s="8" t="e">
        <f ca="1">CONCATENATE("NIPR", C200, TEXT(D200+1, "00"))</f>
        <v>#N/A</v>
      </c>
      <c r="F203" s="8">
        <f t="shared" si="204"/>
        <v>0</v>
      </c>
      <c r="G203" s="8">
        <f t="shared" si="200"/>
        <v>0</v>
      </c>
      <c r="H203" s="8">
        <f t="shared" si="201"/>
        <v>0</v>
      </c>
      <c r="I203" s="8" t="s">
        <v>79</v>
      </c>
      <c r="J203" s="8">
        <f t="shared" si="202"/>
        <v>0</v>
      </c>
      <c r="K203" s="8"/>
      <c r="L203" s="8">
        <v>3</v>
      </c>
      <c r="M203" s="8" t="s">
        <v>67</v>
      </c>
      <c r="N203" s="8" t="e">
        <f t="shared" ca="1" si="205"/>
        <v>#N/A</v>
      </c>
      <c r="O203" s="21" t="e">
        <f t="shared" ca="1" si="179"/>
        <v>#N/A</v>
      </c>
    </row>
    <row r="204" spans="1:15" x14ac:dyDescent="0.2">
      <c r="A204" s="19"/>
      <c r="B204" s="8"/>
      <c r="C204" s="8"/>
      <c r="D204" s="8"/>
      <c r="E204" s="8" t="e">
        <f ca="1">CONCATENATE("SIP", C200, TEXT(D200+1, "00"))</f>
        <v>#N/A</v>
      </c>
      <c r="F204" s="8">
        <f t="shared" si="204"/>
        <v>0</v>
      </c>
      <c r="G204" s="8">
        <f t="shared" si="200"/>
        <v>0</v>
      </c>
      <c r="H204" s="8">
        <f t="shared" si="201"/>
        <v>0</v>
      </c>
      <c r="I204" s="8" t="s">
        <v>81</v>
      </c>
      <c r="J204" s="8">
        <f t="shared" si="202"/>
        <v>0</v>
      </c>
      <c r="K204" s="8"/>
      <c r="L204" s="8">
        <v>4</v>
      </c>
      <c r="M204" s="8" t="s">
        <v>67</v>
      </c>
      <c r="N204" s="8" t="e">
        <f t="shared" ca="1" si="205"/>
        <v>#N/A</v>
      </c>
      <c r="O204" s="21" t="e">
        <f t="shared" ca="1" si="179"/>
        <v>#N/A</v>
      </c>
    </row>
    <row r="205" spans="1:15" ht="16" thickBot="1" x14ac:dyDescent="0.25">
      <c r="A205" s="22"/>
      <c r="B205" s="23"/>
      <c r="C205" s="23"/>
      <c r="D205" s="23"/>
      <c r="E205" s="23" t="e">
        <f ca="1">CONCATENATE("LLOC", C200, TEXT(D200+1, "00"))</f>
        <v>#N/A</v>
      </c>
      <c r="F205" s="23">
        <f t="shared" si="204"/>
        <v>0</v>
      </c>
      <c r="G205" s="23">
        <f t="shared" si="200"/>
        <v>0</v>
      </c>
      <c r="H205" s="23">
        <f t="shared" si="201"/>
        <v>0</v>
      </c>
      <c r="I205" s="23" t="s">
        <v>96</v>
      </c>
      <c r="J205" s="23">
        <f t="shared" si="202"/>
        <v>0</v>
      </c>
      <c r="K205" s="23"/>
      <c r="L205" s="23">
        <v>5</v>
      </c>
      <c r="M205" s="23" t="s">
        <v>67</v>
      </c>
      <c r="N205" s="23" t="e">
        <f t="shared" ca="1" si="205"/>
        <v>#N/A</v>
      </c>
      <c r="O205" s="21" t="e">
        <f t="shared" ca="1" si="179"/>
        <v>#N/A</v>
      </c>
    </row>
    <row r="206" spans="1:15" x14ac:dyDescent="0.2">
      <c r="A206" s="10">
        <f>A200+1</f>
        <v>35</v>
      </c>
      <c r="B206" s="11" t="e">
        <f ca="1">INDEX(Table4[SLD], A206)</f>
        <v>#N/A</v>
      </c>
      <c r="C206" s="11" t="e">
        <f ca="1">RIGHT(LEFT(B206, 3), 2)</f>
        <v>#N/A</v>
      </c>
      <c r="D206" s="11">
        <f ca="1">COUNTIF(OFFSET(C206,-1*ROW(C206)+2,0, ROW(C206)-2), C206)</f>
        <v>29</v>
      </c>
      <c r="E206" s="11"/>
      <c r="F206" s="11">
        <f>INDEX(Table4[XMIT System], A206)</f>
        <v>0</v>
      </c>
      <c r="G206" s="11">
        <f>INDEX(Table4[Establishing Unit], A206)</f>
        <v>0</v>
      </c>
      <c r="H206" s="11">
        <f>INDEX(Table4[Terminating Unit], A206)</f>
        <v>0</v>
      </c>
      <c r="I206" s="11" t="s">
        <v>94</v>
      </c>
      <c r="J206" s="11">
        <f>INDEX(Table4[Rate], A206)</f>
        <v>0</v>
      </c>
      <c r="K206" s="11">
        <f>K200+1</f>
        <v>35</v>
      </c>
      <c r="L206" s="11"/>
      <c r="M206" s="11" t="s">
        <v>61</v>
      </c>
      <c r="N206" s="11" t="e">
        <f ca="1">CONCATENATE("Establish ", J206, " ", VLOOKUP(F206, Table1[#All], 2, FALSE), " link"," (",B206, ")", " with ", H206)</f>
        <v>#N/A</v>
      </c>
      <c r="O206" s="12" t="e">
        <f ca="1">CONCATENATE("Terminate ", J206, " ", VLOOKUP(F206, Table1[#All], 2, FALSE), " link"," (",B206, ")", " from ", G206)</f>
        <v>#N/A</v>
      </c>
    </row>
    <row r="207" spans="1:15" x14ac:dyDescent="0.2">
      <c r="A207" s="13"/>
      <c r="B207" s="9"/>
      <c r="C207" s="9"/>
      <c r="D207" s="9"/>
      <c r="E207" s="9" t="e">
        <f ca="1">CONCATENATE("BCOR", C206, TEXT(D206+1, "00"))</f>
        <v>#N/A</v>
      </c>
      <c r="F207" s="9">
        <f>F206</f>
        <v>0</v>
      </c>
      <c r="G207" s="9">
        <f t="shared" ref="G207:G211" si="206">G206</f>
        <v>0</v>
      </c>
      <c r="H207" s="9">
        <f t="shared" ref="H207:H211" si="207">H206</f>
        <v>0</v>
      </c>
      <c r="I207" s="9" t="s">
        <v>95</v>
      </c>
      <c r="J207" s="9">
        <f t="shared" ref="J207:J211" si="208">J206</f>
        <v>0</v>
      </c>
      <c r="K207" s="9"/>
      <c r="L207" s="9">
        <v>1</v>
      </c>
      <c r="M207" s="9" t="s">
        <v>67</v>
      </c>
      <c r="N207" s="9" t="e">
        <f ca="1">CONCATENATE("Establish ",I207, " connection", " (", E207, ") ", "with ", H207)</f>
        <v>#N/A</v>
      </c>
      <c r="O207" s="14" t="e">
        <f t="shared" ref="O207:O238" ca="1" si="209">CONCATENATE("Terminate ",I207," connection"," (",E207,") ","from ",G207)</f>
        <v>#N/A</v>
      </c>
    </row>
    <row r="208" spans="1:15" x14ac:dyDescent="0.2">
      <c r="A208" s="13"/>
      <c r="B208" s="9"/>
      <c r="C208" s="9"/>
      <c r="D208" s="9"/>
      <c r="E208" s="9" t="e">
        <f ca="1">CONCATENATE("SIPR", C206, TEXT(D206+1, "00"))</f>
        <v>#N/A</v>
      </c>
      <c r="F208" s="9">
        <f t="shared" ref="F208:F211" si="210">F207</f>
        <v>0</v>
      </c>
      <c r="G208" s="9">
        <f t="shared" si="206"/>
        <v>0</v>
      </c>
      <c r="H208" s="9">
        <f t="shared" si="207"/>
        <v>0</v>
      </c>
      <c r="I208" s="9" t="s">
        <v>78</v>
      </c>
      <c r="J208" s="9">
        <f t="shared" si="208"/>
        <v>0</v>
      </c>
      <c r="K208" s="9"/>
      <c r="L208" s="9">
        <v>2</v>
      </c>
      <c r="M208" s="9" t="s">
        <v>67</v>
      </c>
      <c r="N208" s="9" t="e">
        <f t="shared" ref="N208:N211" ca="1" si="211">CONCATENATE("Establish ",I208, " connection", " (", E208, ") ", "with ", H208)</f>
        <v>#N/A</v>
      </c>
      <c r="O208" s="14" t="e">
        <f t="shared" ca="1" si="173"/>
        <v>#N/A</v>
      </c>
    </row>
    <row r="209" spans="1:15" x14ac:dyDescent="0.2">
      <c r="A209" s="13"/>
      <c r="B209" s="9"/>
      <c r="C209" s="9"/>
      <c r="D209" s="9"/>
      <c r="E209" s="9" t="e">
        <f ca="1">CONCATENATE("NIPR", C206, TEXT(D206+1, "00"))</f>
        <v>#N/A</v>
      </c>
      <c r="F209" s="9">
        <f t="shared" si="210"/>
        <v>0</v>
      </c>
      <c r="G209" s="9">
        <f t="shared" si="206"/>
        <v>0</v>
      </c>
      <c r="H209" s="9">
        <f t="shared" si="207"/>
        <v>0</v>
      </c>
      <c r="I209" s="9" t="s">
        <v>79</v>
      </c>
      <c r="J209" s="9">
        <f t="shared" si="208"/>
        <v>0</v>
      </c>
      <c r="K209" s="9"/>
      <c r="L209" s="9">
        <v>3</v>
      </c>
      <c r="M209" s="9" t="s">
        <v>67</v>
      </c>
      <c r="N209" s="9" t="e">
        <f t="shared" ca="1" si="211"/>
        <v>#N/A</v>
      </c>
      <c r="O209" s="14" t="e">
        <f t="shared" ca="1" si="173"/>
        <v>#N/A</v>
      </c>
    </row>
    <row r="210" spans="1:15" x14ac:dyDescent="0.2">
      <c r="A210" s="13"/>
      <c r="B210" s="9"/>
      <c r="C210" s="9"/>
      <c r="D210" s="9"/>
      <c r="E210" s="9" t="e">
        <f ca="1">CONCATENATE("SIP", C206, TEXT(D206+1, "00"))</f>
        <v>#N/A</v>
      </c>
      <c r="F210" s="9">
        <f t="shared" si="210"/>
        <v>0</v>
      </c>
      <c r="G210" s="9">
        <f t="shared" si="206"/>
        <v>0</v>
      </c>
      <c r="H210" s="9">
        <f t="shared" si="207"/>
        <v>0</v>
      </c>
      <c r="I210" s="9" t="s">
        <v>81</v>
      </c>
      <c r="J210" s="9">
        <f t="shared" si="208"/>
        <v>0</v>
      </c>
      <c r="K210" s="9"/>
      <c r="L210" s="9">
        <v>4</v>
      </c>
      <c r="M210" s="9" t="s">
        <v>67</v>
      </c>
      <c r="N210" s="9" t="e">
        <f t="shared" ca="1" si="211"/>
        <v>#N/A</v>
      </c>
      <c r="O210" s="14" t="e">
        <f t="shared" ca="1" si="173"/>
        <v>#N/A</v>
      </c>
    </row>
    <row r="211" spans="1:15" ht="16" thickBot="1" x14ac:dyDescent="0.25">
      <c r="A211" s="15"/>
      <c r="B211" s="16"/>
      <c r="C211" s="16"/>
      <c r="D211" s="16"/>
      <c r="E211" s="16" t="e">
        <f ca="1">CONCATENATE("LLOC", C206, TEXT(D206+1, "00"))</f>
        <v>#N/A</v>
      </c>
      <c r="F211" s="16">
        <f t="shared" si="210"/>
        <v>0</v>
      </c>
      <c r="G211" s="16">
        <f t="shared" si="206"/>
        <v>0</v>
      </c>
      <c r="H211" s="16">
        <f t="shared" si="207"/>
        <v>0</v>
      </c>
      <c r="I211" s="16" t="s">
        <v>96</v>
      </c>
      <c r="J211" s="16">
        <f t="shared" si="208"/>
        <v>0</v>
      </c>
      <c r="K211" s="16"/>
      <c r="L211" s="16">
        <v>5</v>
      </c>
      <c r="M211" s="16" t="s">
        <v>67</v>
      </c>
      <c r="N211" s="16" t="e">
        <f t="shared" ca="1" si="211"/>
        <v>#N/A</v>
      </c>
      <c r="O211" s="14" t="e">
        <f t="shared" ca="1" si="173"/>
        <v>#N/A</v>
      </c>
    </row>
    <row r="212" spans="1:15" x14ac:dyDescent="0.2">
      <c r="A212" s="17">
        <f>A206+1</f>
        <v>36</v>
      </c>
      <c r="B212" s="18" t="e">
        <f ca="1">INDEX(Table4[SLD], A212)</f>
        <v>#N/A</v>
      </c>
      <c r="C212" s="18" t="e">
        <f ca="1">RIGHT(LEFT(B212, 3), 2)</f>
        <v>#N/A</v>
      </c>
      <c r="D212" s="18">
        <f ca="1">COUNTIF(OFFSET(C212,-1*ROW(C212)+2,0, ROW(C212)-2), C212)</f>
        <v>30</v>
      </c>
      <c r="E212" s="18"/>
      <c r="F212" s="18">
        <f>INDEX(Table4[XMIT System], A212)</f>
        <v>0</v>
      </c>
      <c r="G212" s="18">
        <f>INDEX(Table4[Establishing Unit], A212)</f>
        <v>0</v>
      </c>
      <c r="H212" s="18">
        <f>INDEX(Table4[Terminating Unit], A212)</f>
        <v>0</v>
      </c>
      <c r="I212" s="18" t="s">
        <v>94</v>
      </c>
      <c r="J212" s="18">
        <f>INDEX(Table4[Rate], A212)</f>
        <v>0</v>
      </c>
      <c r="K212" s="18">
        <f>K206+1</f>
        <v>36</v>
      </c>
      <c r="L212" s="18"/>
      <c r="M212" s="18" t="s">
        <v>61</v>
      </c>
      <c r="N212" s="18" t="e">
        <f ca="1">CONCATENATE("Establish ", J212, " ", VLOOKUP(F212, Table1[#All], 2, FALSE), " link"," (",B212, ")", " with ", H212)</f>
        <v>#N/A</v>
      </c>
      <c r="O212" s="20" t="e">
        <f ca="1">CONCATENATE("Terminate ", J212, " ", VLOOKUP(F212, Table1[#All], 2, FALSE), " link"," (",B212, ")", " from ", G212)</f>
        <v>#N/A</v>
      </c>
    </row>
    <row r="213" spans="1:15" x14ac:dyDescent="0.2">
      <c r="A213" s="19"/>
      <c r="B213" s="8"/>
      <c r="C213" s="8"/>
      <c r="D213" s="8"/>
      <c r="E213" s="8" t="e">
        <f ca="1">CONCATENATE("BCOR", C212, TEXT(D212+1, "00"))</f>
        <v>#N/A</v>
      </c>
      <c r="F213" s="8">
        <f>F212</f>
        <v>0</v>
      </c>
      <c r="G213" s="8">
        <f t="shared" ref="G213:G217" si="212">G212</f>
        <v>0</v>
      </c>
      <c r="H213" s="8">
        <f t="shared" ref="H213:H217" si="213">H212</f>
        <v>0</v>
      </c>
      <c r="I213" s="8" t="s">
        <v>95</v>
      </c>
      <c r="J213" s="8">
        <f t="shared" ref="J213:J217" si="214">J212</f>
        <v>0</v>
      </c>
      <c r="K213" s="8"/>
      <c r="L213" s="8">
        <v>1</v>
      </c>
      <c r="M213" s="8" t="s">
        <v>67</v>
      </c>
      <c r="N213" s="8" t="e">
        <f ca="1">CONCATENATE("Establish ",I213, " connection", " (", E213, ") ", "with ", H213)</f>
        <v>#N/A</v>
      </c>
      <c r="O213" s="21" t="e">
        <f t="shared" ref="O213:O244" ca="1" si="215">CONCATENATE("Terminate ",I213," connection"," (",E213,") ","from ",G213)</f>
        <v>#N/A</v>
      </c>
    </row>
    <row r="214" spans="1:15" x14ac:dyDescent="0.2">
      <c r="A214" s="19"/>
      <c r="B214" s="8"/>
      <c r="C214" s="8"/>
      <c r="D214" s="8"/>
      <c r="E214" s="8" t="e">
        <f ca="1">CONCATENATE("SIPR", C212, TEXT(D212+1, "00"))</f>
        <v>#N/A</v>
      </c>
      <c r="F214" s="8">
        <f t="shared" ref="F214:F217" si="216">F213</f>
        <v>0</v>
      </c>
      <c r="G214" s="8">
        <f t="shared" si="212"/>
        <v>0</v>
      </c>
      <c r="H214" s="8">
        <f t="shared" si="213"/>
        <v>0</v>
      </c>
      <c r="I214" s="8" t="s">
        <v>78</v>
      </c>
      <c r="J214" s="8">
        <f t="shared" si="214"/>
        <v>0</v>
      </c>
      <c r="K214" s="8"/>
      <c r="L214" s="8">
        <v>2</v>
      </c>
      <c r="M214" s="8" t="s">
        <v>67</v>
      </c>
      <c r="N214" s="8" t="e">
        <f t="shared" ref="N214:N217" ca="1" si="217">CONCATENATE("Establish ",I214, " connection", " (", E214, ") ", "with ", H214)</f>
        <v>#N/A</v>
      </c>
      <c r="O214" s="21" t="e">
        <f t="shared" ca="1" si="179"/>
        <v>#N/A</v>
      </c>
    </row>
    <row r="215" spans="1:15" x14ac:dyDescent="0.2">
      <c r="A215" s="19"/>
      <c r="B215" s="8"/>
      <c r="C215" s="8"/>
      <c r="D215" s="8"/>
      <c r="E215" s="8" t="e">
        <f ca="1">CONCATENATE("NIPR", C212, TEXT(D212+1, "00"))</f>
        <v>#N/A</v>
      </c>
      <c r="F215" s="8">
        <f t="shared" si="216"/>
        <v>0</v>
      </c>
      <c r="G215" s="8">
        <f t="shared" si="212"/>
        <v>0</v>
      </c>
      <c r="H215" s="8">
        <f t="shared" si="213"/>
        <v>0</v>
      </c>
      <c r="I215" s="8" t="s">
        <v>79</v>
      </c>
      <c r="J215" s="8">
        <f t="shared" si="214"/>
        <v>0</v>
      </c>
      <c r="K215" s="8"/>
      <c r="L215" s="8">
        <v>3</v>
      </c>
      <c r="M215" s="8" t="s">
        <v>67</v>
      </c>
      <c r="N215" s="8" t="e">
        <f t="shared" ca="1" si="217"/>
        <v>#N/A</v>
      </c>
      <c r="O215" s="21" t="e">
        <f t="shared" ca="1" si="179"/>
        <v>#N/A</v>
      </c>
    </row>
    <row r="216" spans="1:15" x14ac:dyDescent="0.2">
      <c r="A216" s="19"/>
      <c r="B216" s="8"/>
      <c r="C216" s="8"/>
      <c r="D216" s="8"/>
      <c r="E216" s="8" t="e">
        <f ca="1">CONCATENATE("SIP", C212, TEXT(D212+1, "00"))</f>
        <v>#N/A</v>
      </c>
      <c r="F216" s="8">
        <f t="shared" si="216"/>
        <v>0</v>
      </c>
      <c r="G216" s="8">
        <f t="shared" si="212"/>
        <v>0</v>
      </c>
      <c r="H216" s="8">
        <f t="shared" si="213"/>
        <v>0</v>
      </c>
      <c r="I216" s="8" t="s">
        <v>81</v>
      </c>
      <c r="J216" s="8">
        <f t="shared" si="214"/>
        <v>0</v>
      </c>
      <c r="K216" s="8"/>
      <c r="L216" s="8">
        <v>4</v>
      </c>
      <c r="M216" s="8" t="s">
        <v>67</v>
      </c>
      <c r="N216" s="8" t="e">
        <f t="shared" ca="1" si="217"/>
        <v>#N/A</v>
      </c>
      <c r="O216" s="21" t="e">
        <f t="shared" ca="1" si="179"/>
        <v>#N/A</v>
      </c>
    </row>
    <row r="217" spans="1:15" ht="16" thickBot="1" x14ac:dyDescent="0.25">
      <c r="A217" s="22"/>
      <c r="B217" s="23"/>
      <c r="C217" s="23"/>
      <c r="D217" s="23"/>
      <c r="E217" s="23" t="e">
        <f ca="1">CONCATENATE("LLOC", C212, TEXT(D212+1, "00"))</f>
        <v>#N/A</v>
      </c>
      <c r="F217" s="23">
        <f t="shared" si="216"/>
        <v>0</v>
      </c>
      <c r="G217" s="23">
        <f t="shared" si="212"/>
        <v>0</v>
      </c>
      <c r="H217" s="23">
        <f t="shared" si="213"/>
        <v>0</v>
      </c>
      <c r="I217" s="23" t="s">
        <v>96</v>
      </c>
      <c r="J217" s="23">
        <f t="shared" si="214"/>
        <v>0</v>
      </c>
      <c r="K217" s="23"/>
      <c r="L217" s="23">
        <v>5</v>
      </c>
      <c r="M217" s="23" t="s">
        <v>67</v>
      </c>
      <c r="N217" s="23" t="e">
        <f t="shared" ca="1" si="217"/>
        <v>#N/A</v>
      </c>
      <c r="O217" s="21" t="e">
        <f t="shared" ca="1" si="179"/>
        <v>#N/A</v>
      </c>
    </row>
    <row r="218" spans="1:15" x14ac:dyDescent="0.2">
      <c r="A218" s="10">
        <f>A212+1</f>
        <v>37</v>
      </c>
      <c r="B218" s="11" t="e">
        <f ca="1">INDEX(Table4[SLD], A218)</f>
        <v>#N/A</v>
      </c>
      <c r="C218" s="11" t="e">
        <f ca="1">RIGHT(LEFT(B218, 3), 2)</f>
        <v>#N/A</v>
      </c>
      <c r="D218" s="11">
        <f ca="1">COUNTIF(OFFSET(C218,-1*ROW(C218)+2,0, ROW(C218)-2), C218)</f>
        <v>31</v>
      </c>
      <c r="E218" s="11"/>
      <c r="F218" s="11">
        <f>INDEX(Table4[XMIT System], A218)</f>
        <v>0</v>
      </c>
      <c r="G218" s="11">
        <f>INDEX(Table4[Establishing Unit], A218)</f>
        <v>0</v>
      </c>
      <c r="H218" s="11">
        <f>INDEX(Table4[Terminating Unit], A218)</f>
        <v>0</v>
      </c>
      <c r="I218" s="11" t="s">
        <v>94</v>
      </c>
      <c r="J218" s="11">
        <f>INDEX(Table4[Rate], A218)</f>
        <v>0</v>
      </c>
      <c r="K218" s="11">
        <f>K212+1</f>
        <v>37</v>
      </c>
      <c r="L218" s="11"/>
      <c r="M218" s="11" t="s">
        <v>61</v>
      </c>
      <c r="N218" s="11" t="e">
        <f ca="1">CONCATENATE("Establish ", J218, " ", VLOOKUP(F218, Table1[#All], 2, FALSE), " link"," (",B218, ")", " with ", H218)</f>
        <v>#N/A</v>
      </c>
      <c r="O218" s="12" t="e">
        <f ca="1">CONCATENATE("Terminate ", J218, " ", VLOOKUP(F218, Table1[#All], 2, FALSE), " link"," (",B218, ")", " from ", G218)</f>
        <v>#N/A</v>
      </c>
    </row>
    <row r="219" spans="1:15" x14ac:dyDescent="0.2">
      <c r="A219" s="13"/>
      <c r="B219" s="9"/>
      <c r="C219" s="9"/>
      <c r="D219" s="9"/>
      <c r="E219" s="9" t="e">
        <f ca="1">CONCATENATE("BCOR", C218, TEXT(D218+1, "00"))</f>
        <v>#N/A</v>
      </c>
      <c r="F219" s="9">
        <f>F218</f>
        <v>0</v>
      </c>
      <c r="G219" s="9">
        <f t="shared" ref="G219:G223" si="218">G218</f>
        <v>0</v>
      </c>
      <c r="H219" s="9">
        <f t="shared" ref="H219:H223" si="219">H218</f>
        <v>0</v>
      </c>
      <c r="I219" s="9" t="s">
        <v>95</v>
      </c>
      <c r="J219" s="9">
        <f t="shared" ref="J219:J223" si="220">J218</f>
        <v>0</v>
      </c>
      <c r="K219" s="9"/>
      <c r="L219" s="9">
        <v>1</v>
      </c>
      <c r="M219" s="9" t="s">
        <v>67</v>
      </c>
      <c r="N219" s="9" t="e">
        <f ca="1">CONCATENATE("Establish ",I219, " connection", " (", E219, ") ", "with ", H219)</f>
        <v>#N/A</v>
      </c>
      <c r="O219" s="14" t="e">
        <f t="shared" ref="O219:O250" ca="1" si="221">CONCATENATE("Terminate ",I219," connection"," (",E219,") ","from ",G219)</f>
        <v>#N/A</v>
      </c>
    </row>
    <row r="220" spans="1:15" x14ac:dyDescent="0.2">
      <c r="A220" s="13"/>
      <c r="B220" s="9"/>
      <c r="C220" s="9"/>
      <c r="D220" s="9"/>
      <c r="E220" s="9" t="e">
        <f ca="1">CONCATENATE("SIPR", C218, TEXT(D218+1, "00"))</f>
        <v>#N/A</v>
      </c>
      <c r="F220" s="9">
        <f t="shared" ref="F220:F223" si="222">F219</f>
        <v>0</v>
      </c>
      <c r="G220" s="9">
        <f t="shared" si="218"/>
        <v>0</v>
      </c>
      <c r="H220" s="9">
        <f t="shared" si="219"/>
        <v>0</v>
      </c>
      <c r="I220" s="9" t="s">
        <v>78</v>
      </c>
      <c r="J220" s="9">
        <f t="shared" si="220"/>
        <v>0</v>
      </c>
      <c r="K220" s="9"/>
      <c r="L220" s="9">
        <v>2</v>
      </c>
      <c r="M220" s="9" t="s">
        <v>67</v>
      </c>
      <c r="N220" s="9" t="e">
        <f t="shared" ref="N220:N223" ca="1" si="223">CONCATENATE("Establish ",I220, " connection", " (", E220, ") ", "with ", H220)</f>
        <v>#N/A</v>
      </c>
      <c r="O220" s="14" t="e">
        <f t="shared" ca="1" si="173"/>
        <v>#N/A</v>
      </c>
    </row>
    <row r="221" spans="1:15" x14ac:dyDescent="0.2">
      <c r="A221" s="13"/>
      <c r="B221" s="9"/>
      <c r="C221" s="9"/>
      <c r="D221" s="9"/>
      <c r="E221" s="9" t="e">
        <f ca="1">CONCATENATE("NIPR", C218, TEXT(D218+1, "00"))</f>
        <v>#N/A</v>
      </c>
      <c r="F221" s="9">
        <f t="shared" si="222"/>
        <v>0</v>
      </c>
      <c r="G221" s="9">
        <f t="shared" si="218"/>
        <v>0</v>
      </c>
      <c r="H221" s="9">
        <f t="shared" si="219"/>
        <v>0</v>
      </c>
      <c r="I221" s="9" t="s">
        <v>79</v>
      </c>
      <c r="J221" s="9">
        <f t="shared" si="220"/>
        <v>0</v>
      </c>
      <c r="K221" s="9"/>
      <c r="L221" s="9">
        <v>3</v>
      </c>
      <c r="M221" s="9" t="s">
        <v>67</v>
      </c>
      <c r="N221" s="9" t="e">
        <f t="shared" ca="1" si="223"/>
        <v>#N/A</v>
      </c>
      <c r="O221" s="14" t="e">
        <f t="shared" ca="1" si="173"/>
        <v>#N/A</v>
      </c>
    </row>
    <row r="222" spans="1:15" x14ac:dyDescent="0.2">
      <c r="A222" s="13"/>
      <c r="B222" s="9"/>
      <c r="C222" s="9"/>
      <c r="D222" s="9"/>
      <c r="E222" s="9" t="e">
        <f ca="1">CONCATENATE("SIP", C218, TEXT(D218+1, "00"))</f>
        <v>#N/A</v>
      </c>
      <c r="F222" s="9">
        <f t="shared" si="222"/>
        <v>0</v>
      </c>
      <c r="G222" s="9">
        <f t="shared" si="218"/>
        <v>0</v>
      </c>
      <c r="H222" s="9">
        <f t="shared" si="219"/>
        <v>0</v>
      </c>
      <c r="I222" s="9" t="s">
        <v>81</v>
      </c>
      <c r="J222" s="9">
        <f t="shared" si="220"/>
        <v>0</v>
      </c>
      <c r="K222" s="9"/>
      <c r="L222" s="9">
        <v>4</v>
      </c>
      <c r="M222" s="9" t="s">
        <v>67</v>
      </c>
      <c r="N222" s="9" t="e">
        <f t="shared" ca="1" si="223"/>
        <v>#N/A</v>
      </c>
      <c r="O222" s="14" t="e">
        <f t="shared" ca="1" si="173"/>
        <v>#N/A</v>
      </c>
    </row>
    <row r="223" spans="1:15" ht="16" thickBot="1" x14ac:dyDescent="0.25">
      <c r="A223" s="15"/>
      <c r="B223" s="16"/>
      <c r="C223" s="16"/>
      <c r="D223" s="16"/>
      <c r="E223" s="16" t="e">
        <f ca="1">CONCATENATE("LLOC", C218, TEXT(D218+1, "00"))</f>
        <v>#N/A</v>
      </c>
      <c r="F223" s="16">
        <f t="shared" si="222"/>
        <v>0</v>
      </c>
      <c r="G223" s="16">
        <f t="shared" si="218"/>
        <v>0</v>
      </c>
      <c r="H223" s="16">
        <f t="shared" si="219"/>
        <v>0</v>
      </c>
      <c r="I223" s="16" t="s">
        <v>96</v>
      </c>
      <c r="J223" s="16">
        <f t="shared" si="220"/>
        <v>0</v>
      </c>
      <c r="K223" s="16"/>
      <c r="L223" s="16">
        <v>5</v>
      </c>
      <c r="M223" s="16" t="s">
        <v>67</v>
      </c>
      <c r="N223" s="16" t="e">
        <f t="shared" ca="1" si="223"/>
        <v>#N/A</v>
      </c>
      <c r="O223" s="14" t="e">
        <f t="shared" ca="1" si="173"/>
        <v>#N/A</v>
      </c>
    </row>
    <row r="224" spans="1:15" x14ac:dyDescent="0.2">
      <c r="A224" s="17">
        <f>A218+1</f>
        <v>38</v>
      </c>
      <c r="B224" s="18" t="e">
        <f ca="1">INDEX(Table4[SLD], A224)</f>
        <v>#N/A</v>
      </c>
      <c r="C224" s="18" t="e">
        <f ca="1">RIGHT(LEFT(B224, 3), 2)</f>
        <v>#N/A</v>
      </c>
      <c r="D224" s="18">
        <f ca="1">COUNTIF(OFFSET(C224,-1*ROW(C224)+2,0, ROW(C224)-2), C224)</f>
        <v>32</v>
      </c>
      <c r="E224" s="18"/>
      <c r="F224" s="18">
        <f>INDEX(Table4[XMIT System], A224)</f>
        <v>0</v>
      </c>
      <c r="G224" s="18">
        <f>INDEX(Table4[Establishing Unit], A224)</f>
        <v>0</v>
      </c>
      <c r="H224" s="18">
        <f>INDEX(Table4[Terminating Unit], A224)</f>
        <v>0</v>
      </c>
      <c r="I224" s="18" t="s">
        <v>94</v>
      </c>
      <c r="J224" s="18">
        <f>INDEX(Table4[Rate], A224)</f>
        <v>0</v>
      </c>
      <c r="K224" s="18">
        <f>K218+1</f>
        <v>38</v>
      </c>
      <c r="L224" s="18"/>
      <c r="M224" s="18" t="s">
        <v>61</v>
      </c>
      <c r="N224" s="18" t="e">
        <f ca="1">CONCATENATE("Establish ", J224, " ", VLOOKUP(F224, Table1[#All], 2, FALSE), " link"," (",B224, ")", " with ", H224)</f>
        <v>#N/A</v>
      </c>
      <c r="O224" s="20" t="e">
        <f ca="1">CONCATENATE("Terminate ", J224, " ", VLOOKUP(F224, Table1[#All], 2, FALSE), " link"," (",B224, ")", " from ", G224)</f>
        <v>#N/A</v>
      </c>
    </row>
    <row r="225" spans="1:15" x14ac:dyDescent="0.2">
      <c r="A225" s="19"/>
      <c r="B225" s="8"/>
      <c r="C225" s="8"/>
      <c r="D225" s="8"/>
      <c r="E225" s="8" t="e">
        <f ca="1">CONCATENATE("BCOR", C224, TEXT(D224+1, "00"))</f>
        <v>#N/A</v>
      </c>
      <c r="F225" s="8">
        <f>F224</f>
        <v>0</v>
      </c>
      <c r="G225" s="8">
        <f t="shared" ref="G225:G229" si="224">G224</f>
        <v>0</v>
      </c>
      <c r="H225" s="8">
        <f t="shared" ref="H225:H229" si="225">H224</f>
        <v>0</v>
      </c>
      <c r="I225" s="8" t="s">
        <v>95</v>
      </c>
      <c r="J225" s="8">
        <f t="shared" ref="J225:J229" si="226">J224</f>
        <v>0</v>
      </c>
      <c r="K225" s="8"/>
      <c r="L225" s="8">
        <v>1</v>
      </c>
      <c r="M225" s="8" t="s">
        <v>67</v>
      </c>
      <c r="N225" s="8" t="e">
        <f ca="1">CONCATENATE("Establish ",I225, " connection", " (", E225, ") ", "with ", H225)</f>
        <v>#N/A</v>
      </c>
      <c r="O225" s="21" t="e">
        <f t="shared" ref="O225:O256" ca="1" si="227">CONCATENATE("Terminate ",I225," connection"," (",E225,") ","from ",G225)</f>
        <v>#N/A</v>
      </c>
    </row>
    <row r="226" spans="1:15" x14ac:dyDescent="0.2">
      <c r="A226" s="19"/>
      <c r="B226" s="8"/>
      <c r="C226" s="8"/>
      <c r="D226" s="8"/>
      <c r="E226" s="8" t="e">
        <f ca="1">CONCATENATE("SIPR", C224, TEXT(D224+1, "00"))</f>
        <v>#N/A</v>
      </c>
      <c r="F226" s="8">
        <f t="shared" ref="F226:F229" si="228">F225</f>
        <v>0</v>
      </c>
      <c r="G226" s="8">
        <f t="shared" si="224"/>
        <v>0</v>
      </c>
      <c r="H226" s="8">
        <f t="shared" si="225"/>
        <v>0</v>
      </c>
      <c r="I226" s="8" t="s">
        <v>78</v>
      </c>
      <c r="J226" s="8">
        <f t="shared" si="226"/>
        <v>0</v>
      </c>
      <c r="K226" s="8"/>
      <c r="L226" s="8">
        <v>2</v>
      </c>
      <c r="M226" s="8" t="s">
        <v>67</v>
      </c>
      <c r="N226" s="8" t="e">
        <f t="shared" ref="N226:N229" ca="1" si="229">CONCATENATE("Establish ",I226, " connection", " (", E226, ") ", "with ", H226)</f>
        <v>#N/A</v>
      </c>
      <c r="O226" s="21" t="e">
        <f t="shared" ca="1" si="179"/>
        <v>#N/A</v>
      </c>
    </row>
    <row r="227" spans="1:15" x14ac:dyDescent="0.2">
      <c r="A227" s="19"/>
      <c r="B227" s="8"/>
      <c r="C227" s="8"/>
      <c r="D227" s="8"/>
      <c r="E227" s="8" t="e">
        <f ca="1">CONCATENATE("NIPR", C224, TEXT(D224+1, "00"))</f>
        <v>#N/A</v>
      </c>
      <c r="F227" s="8">
        <f t="shared" si="228"/>
        <v>0</v>
      </c>
      <c r="G227" s="8">
        <f t="shared" si="224"/>
        <v>0</v>
      </c>
      <c r="H227" s="8">
        <f t="shared" si="225"/>
        <v>0</v>
      </c>
      <c r="I227" s="8" t="s">
        <v>79</v>
      </c>
      <c r="J227" s="8">
        <f t="shared" si="226"/>
        <v>0</v>
      </c>
      <c r="K227" s="8"/>
      <c r="L227" s="8">
        <v>3</v>
      </c>
      <c r="M227" s="8" t="s">
        <v>67</v>
      </c>
      <c r="N227" s="8" t="e">
        <f t="shared" ca="1" si="229"/>
        <v>#N/A</v>
      </c>
      <c r="O227" s="21" t="e">
        <f t="shared" ca="1" si="179"/>
        <v>#N/A</v>
      </c>
    </row>
    <row r="228" spans="1:15" x14ac:dyDescent="0.2">
      <c r="A228" s="19"/>
      <c r="B228" s="8"/>
      <c r="C228" s="8"/>
      <c r="D228" s="8"/>
      <c r="E228" s="8" t="e">
        <f ca="1">CONCATENATE("SIP", C224, TEXT(D224+1, "00"))</f>
        <v>#N/A</v>
      </c>
      <c r="F228" s="8">
        <f t="shared" si="228"/>
        <v>0</v>
      </c>
      <c r="G228" s="8">
        <f t="shared" si="224"/>
        <v>0</v>
      </c>
      <c r="H228" s="8">
        <f t="shared" si="225"/>
        <v>0</v>
      </c>
      <c r="I228" s="8" t="s">
        <v>81</v>
      </c>
      <c r="J228" s="8">
        <f t="shared" si="226"/>
        <v>0</v>
      </c>
      <c r="K228" s="8"/>
      <c r="L228" s="8">
        <v>4</v>
      </c>
      <c r="M228" s="8" t="s">
        <v>67</v>
      </c>
      <c r="N228" s="8" t="e">
        <f t="shared" ca="1" si="229"/>
        <v>#N/A</v>
      </c>
      <c r="O228" s="21" t="e">
        <f t="shared" ca="1" si="179"/>
        <v>#N/A</v>
      </c>
    </row>
    <row r="229" spans="1:15" ht="16" thickBot="1" x14ac:dyDescent="0.25">
      <c r="A229" s="22"/>
      <c r="B229" s="23"/>
      <c r="C229" s="23"/>
      <c r="D229" s="23"/>
      <c r="E229" s="23" t="e">
        <f ca="1">CONCATENATE("LLOC", C224, TEXT(D224+1, "00"))</f>
        <v>#N/A</v>
      </c>
      <c r="F229" s="23">
        <f t="shared" si="228"/>
        <v>0</v>
      </c>
      <c r="G229" s="23">
        <f t="shared" si="224"/>
        <v>0</v>
      </c>
      <c r="H229" s="23">
        <f t="shared" si="225"/>
        <v>0</v>
      </c>
      <c r="I229" s="23" t="s">
        <v>96</v>
      </c>
      <c r="J229" s="23">
        <f t="shared" si="226"/>
        <v>0</v>
      </c>
      <c r="K229" s="23"/>
      <c r="L229" s="23">
        <v>5</v>
      </c>
      <c r="M229" s="23" t="s">
        <v>67</v>
      </c>
      <c r="N229" s="23" t="e">
        <f t="shared" ca="1" si="229"/>
        <v>#N/A</v>
      </c>
      <c r="O229" s="21" t="e">
        <f t="shared" ca="1" si="179"/>
        <v>#N/A</v>
      </c>
    </row>
    <row r="230" spans="1:15" x14ac:dyDescent="0.2">
      <c r="A230" s="10">
        <f>A224+1</f>
        <v>39</v>
      </c>
      <c r="B230" s="11" t="e">
        <f ca="1">INDEX(Table4[SLD], A230)</f>
        <v>#N/A</v>
      </c>
      <c r="C230" s="11" t="e">
        <f ca="1">RIGHT(LEFT(B230, 3), 2)</f>
        <v>#N/A</v>
      </c>
      <c r="D230" s="11">
        <f ca="1">COUNTIF(OFFSET(C230,-1*ROW(C230)+2,0, ROW(C230)-2), C230)</f>
        <v>33</v>
      </c>
      <c r="E230" s="11"/>
      <c r="F230" s="11">
        <f>INDEX(Table4[XMIT System], A230)</f>
        <v>0</v>
      </c>
      <c r="G230" s="11">
        <f>INDEX(Table4[Establishing Unit], A230)</f>
        <v>0</v>
      </c>
      <c r="H230" s="11">
        <f>INDEX(Table4[Terminating Unit], A230)</f>
        <v>0</v>
      </c>
      <c r="I230" s="11" t="s">
        <v>94</v>
      </c>
      <c r="J230" s="11">
        <f>INDEX(Table4[Rate], A230)</f>
        <v>0</v>
      </c>
      <c r="K230" s="11">
        <f>K224+1</f>
        <v>39</v>
      </c>
      <c r="L230" s="11"/>
      <c r="M230" s="11" t="s">
        <v>61</v>
      </c>
      <c r="N230" s="11" t="e">
        <f ca="1">CONCATENATE("Establish ", J230, " ", VLOOKUP(F230, Table1[#All], 2, FALSE), " link"," (",B230, ")", " with ", H230)</f>
        <v>#N/A</v>
      </c>
      <c r="O230" s="12" t="e">
        <f ca="1">CONCATENATE("Terminate ", J230, " ", VLOOKUP(F230, Table1[#All], 2, FALSE), " link"," (",B230, ")", " from ", G230)</f>
        <v>#N/A</v>
      </c>
    </row>
    <row r="231" spans="1:15" x14ac:dyDescent="0.2">
      <c r="A231" s="13"/>
      <c r="B231" s="9"/>
      <c r="C231" s="9"/>
      <c r="D231" s="9"/>
      <c r="E231" s="9" t="e">
        <f ca="1">CONCATENATE("BCOR", C230, TEXT(D230+1, "00"))</f>
        <v>#N/A</v>
      </c>
      <c r="F231" s="9">
        <f>F230</f>
        <v>0</v>
      </c>
      <c r="G231" s="9">
        <f t="shared" ref="G231:G235" si="230">G230</f>
        <v>0</v>
      </c>
      <c r="H231" s="9">
        <f t="shared" ref="H231:H235" si="231">H230</f>
        <v>0</v>
      </c>
      <c r="I231" s="9" t="s">
        <v>95</v>
      </c>
      <c r="J231" s="9">
        <f t="shared" ref="J231:J235" si="232">J230</f>
        <v>0</v>
      </c>
      <c r="K231" s="9"/>
      <c r="L231" s="9">
        <v>1</v>
      </c>
      <c r="M231" s="9" t="s">
        <v>67</v>
      </c>
      <c r="N231" s="9" t="e">
        <f ca="1">CONCATENATE("Establish ",I231, " connection", " (", E231, ") ", "with ", H231)</f>
        <v>#N/A</v>
      </c>
      <c r="O231" s="14" t="e">
        <f t="shared" ref="O231:O262" ca="1" si="233">CONCATENATE("Terminate ",I231," connection"," (",E231,") ","from ",G231)</f>
        <v>#N/A</v>
      </c>
    </row>
    <row r="232" spans="1:15" x14ac:dyDescent="0.2">
      <c r="A232" s="13"/>
      <c r="B232" s="9"/>
      <c r="C232" s="9"/>
      <c r="D232" s="9"/>
      <c r="E232" s="9" t="e">
        <f ca="1">CONCATENATE("SIPR", C230, TEXT(D230+1, "00"))</f>
        <v>#N/A</v>
      </c>
      <c r="F232" s="9">
        <f t="shared" ref="F232:F235" si="234">F231</f>
        <v>0</v>
      </c>
      <c r="G232" s="9">
        <f t="shared" si="230"/>
        <v>0</v>
      </c>
      <c r="H232" s="9">
        <f t="shared" si="231"/>
        <v>0</v>
      </c>
      <c r="I232" s="9" t="s">
        <v>78</v>
      </c>
      <c r="J232" s="9">
        <f t="shared" si="232"/>
        <v>0</v>
      </c>
      <c r="K232" s="9"/>
      <c r="L232" s="9">
        <v>2</v>
      </c>
      <c r="M232" s="9" t="s">
        <v>67</v>
      </c>
      <c r="N232" s="9" t="e">
        <f t="shared" ref="N232:N235" ca="1" si="235">CONCATENATE("Establish ",I232, " connection", " (", E232, ") ", "with ", H232)</f>
        <v>#N/A</v>
      </c>
      <c r="O232" s="14" t="e">
        <f t="shared" ca="1" si="173"/>
        <v>#N/A</v>
      </c>
    </row>
    <row r="233" spans="1:15" x14ac:dyDescent="0.2">
      <c r="A233" s="13"/>
      <c r="B233" s="9"/>
      <c r="C233" s="9"/>
      <c r="D233" s="9"/>
      <c r="E233" s="9" t="e">
        <f ca="1">CONCATENATE("NIPR", C230, TEXT(D230+1, "00"))</f>
        <v>#N/A</v>
      </c>
      <c r="F233" s="9">
        <f t="shared" si="234"/>
        <v>0</v>
      </c>
      <c r="G233" s="9">
        <f t="shared" si="230"/>
        <v>0</v>
      </c>
      <c r="H233" s="9">
        <f t="shared" si="231"/>
        <v>0</v>
      </c>
      <c r="I233" s="9" t="s">
        <v>79</v>
      </c>
      <c r="J233" s="9">
        <f t="shared" si="232"/>
        <v>0</v>
      </c>
      <c r="K233" s="9"/>
      <c r="L233" s="9">
        <v>3</v>
      </c>
      <c r="M233" s="9" t="s">
        <v>67</v>
      </c>
      <c r="N233" s="9" t="e">
        <f t="shared" ca="1" si="235"/>
        <v>#N/A</v>
      </c>
      <c r="O233" s="14" t="e">
        <f t="shared" ca="1" si="173"/>
        <v>#N/A</v>
      </c>
    </row>
    <row r="234" spans="1:15" x14ac:dyDescent="0.2">
      <c r="A234" s="13"/>
      <c r="B234" s="9"/>
      <c r="C234" s="9"/>
      <c r="D234" s="9"/>
      <c r="E234" s="9" t="e">
        <f ca="1">CONCATENATE("SIP", C230, TEXT(D230+1, "00"))</f>
        <v>#N/A</v>
      </c>
      <c r="F234" s="9">
        <f t="shared" si="234"/>
        <v>0</v>
      </c>
      <c r="G234" s="9">
        <f t="shared" si="230"/>
        <v>0</v>
      </c>
      <c r="H234" s="9">
        <f t="shared" si="231"/>
        <v>0</v>
      </c>
      <c r="I234" s="9" t="s">
        <v>81</v>
      </c>
      <c r="J234" s="9">
        <f t="shared" si="232"/>
        <v>0</v>
      </c>
      <c r="K234" s="9"/>
      <c r="L234" s="9">
        <v>4</v>
      </c>
      <c r="M234" s="9" t="s">
        <v>67</v>
      </c>
      <c r="N234" s="9" t="e">
        <f t="shared" ca="1" si="235"/>
        <v>#N/A</v>
      </c>
      <c r="O234" s="14" t="e">
        <f t="shared" ca="1" si="173"/>
        <v>#N/A</v>
      </c>
    </row>
    <row r="235" spans="1:15" ht="16" thickBot="1" x14ac:dyDescent="0.25">
      <c r="A235" s="15"/>
      <c r="B235" s="16"/>
      <c r="C235" s="16"/>
      <c r="D235" s="16"/>
      <c r="E235" s="16" t="e">
        <f ca="1">CONCATENATE("LLOC", C230, TEXT(D230+1, "00"))</f>
        <v>#N/A</v>
      </c>
      <c r="F235" s="16">
        <f t="shared" si="234"/>
        <v>0</v>
      </c>
      <c r="G235" s="16">
        <f t="shared" si="230"/>
        <v>0</v>
      </c>
      <c r="H235" s="16">
        <f t="shared" si="231"/>
        <v>0</v>
      </c>
      <c r="I235" s="16" t="s">
        <v>96</v>
      </c>
      <c r="J235" s="16">
        <f t="shared" si="232"/>
        <v>0</v>
      </c>
      <c r="K235" s="16"/>
      <c r="L235" s="16">
        <v>5</v>
      </c>
      <c r="M235" s="16" t="s">
        <v>67</v>
      </c>
      <c r="N235" s="16" t="e">
        <f t="shared" ca="1" si="235"/>
        <v>#N/A</v>
      </c>
      <c r="O235" s="14" t="e">
        <f t="shared" ref="O235:O298" ca="1" si="236">CONCATENATE("Terminate ",I235," connection"," (",E235,") ","from ",G235)</f>
        <v>#N/A</v>
      </c>
    </row>
    <row r="236" spans="1:15" x14ac:dyDescent="0.2">
      <c r="A236" s="17">
        <f>A230+1</f>
        <v>40</v>
      </c>
      <c r="B236" s="18" t="e">
        <f ca="1">INDEX(Table4[SLD], A236)</f>
        <v>#N/A</v>
      </c>
      <c r="C236" s="18" t="e">
        <f ca="1">RIGHT(LEFT(B236, 3), 2)</f>
        <v>#N/A</v>
      </c>
      <c r="D236" s="18">
        <f ca="1">COUNTIF(OFFSET(C236,-1*ROW(C236)+2,0, ROW(C236)-2), C236)</f>
        <v>34</v>
      </c>
      <c r="E236" s="18"/>
      <c r="F236" s="18">
        <f>INDEX(Table4[XMIT System], A236)</f>
        <v>0</v>
      </c>
      <c r="G236" s="18">
        <f>INDEX(Table4[Establishing Unit], A236)</f>
        <v>0</v>
      </c>
      <c r="H236" s="18">
        <f>INDEX(Table4[Terminating Unit], A236)</f>
        <v>0</v>
      </c>
      <c r="I236" s="18" t="s">
        <v>94</v>
      </c>
      <c r="J236" s="18">
        <f>INDEX(Table4[Rate], A236)</f>
        <v>0</v>
      </c>
      <c r="K236" s="18">
        <f>K230+1</f>
        <v>40</v>
      </c>
      <c r="L236" s="18"/>
      <c r="M236" s="18" t="s">
        <v>61</v>
      </c>
      <c r="N236" s="18" t="e">
        <f ca="1">CONCATENATE("Establish ", J236, " ", VLOOKUP(F236, Table1[#All], 2, FALSE), " link"," (",B236, ")", " with ", H236)</f>
        <v>#N/A</v>
      </c>
      <c r="O236" s="20" t="e">
        <f ca="1">CONCATENATE("Terminate ", J236, " ", VLOOKUP(F236, Table1[#All], 2, FALSE), " link"," (",B236, ")", " from ", G236)</f>
        <v>#N/A</v>
      </c>
    </row>
    <row r="237" spans="1:15" x14ac:dyDescent="0.2">
      <c r="A237" s="19"/>
      <c r="B237" s="8"/>
      <c r="C237" s="8"/>
      <c r="D237" s="8"/>
      <c r="E237" s="8" t="e">
        <f ca="1">CONCATENATE("BCOR", C236, TEXT(D236+1, "00"))</f>
        <v>#N/A</v>
      </c>
      <c r="F237" s="8">
        <f>F236</f>
        <v>0</v>
      </c>
      <c r="G237" s="8">
        <f t="shared" ref="G237:G241" si="237">G236</f>
        <v>0</v>
      </c>
      <c r="H237" s="8">
        <f t="shared" ref="H237:H241" si="238">H236</f>
        <v>0</v>
      </c>
      <c r="I237" s="8" t="s">
        <v>95</v>
      </c>
      <c r="J237" s="8">
        <f t="shared" ref="J237:J241" si="239">J236</f>
        <v>0</v>
      </c>
      <c r="K237" s="8"/>
      <c r="L237" s="8">
        <v>1</v>
      </c>
      <c r="M237" s="8" t="s">
        <v>67</v>
      </c>
      <c r="N237" s="8" t="e">
        <f ca="1">CONCATENATE("Establish ",I237, " connection", " (", E237, ") ", "with ", H237)</f>
        <v>#N/A</v>
      </c>
      <c r="O237" s="21" t="e">
        <f t="shared" ref="O237:O268" ca="1" si="240">CONCATENATE("Terminate ",I237," connection"," (",E237,") ","from ",G237)</f>
        <v>#N/A</v>
      </c>
    </row>
    <row r="238" spans="1:15" x14ac:dyDescent="0.2">
      <c r="A238" s="19"/>
      <c r="B238" s="8"/>
      <c r="C238" s="8"/>
      <c r="D238" s="8"/>
      <c r="E238" s="8" t="e">
        <f ca="1">CONCATENATE("SIPR", C236, TEXT(D236+1, "00"))</f>
        <v>#N/A</v>
      </c>
      <c r="F238" s="8">
        <f t="shared" ref="F238:F241" si="241">F237</f>
        <v>0</v>
      </c>
      <c r="G238" s="8">
        <f t="shared" si="237"/>
        <v>0</v>
      </c>
      <c r="H238" s="8">
        <f t="shared" si="238"/>
        <v>0</v>
      </c>
      <c r="I238" s="8" t="s">
        <v>78</v>
      </c>
      <c r="J238" s="8">
        <f t="shared" si="239"/>
        <v>0</v>
      </c>
      <c r="K238" s="8"/>
      <c r="L238" s="8">
        <v>2</v>
      </c>
      <c r="M238" s="8" t="s">
        <v>67</v>
      </c>
      <c r="N238" s="8" t="e">
        <f t="shared" ref="N238:N241" ca="1" si="242">CONCATENATE("Establish ",I238, " connection", " (", E238, ") ", "with ", H238)</f>
        <v>#N/A</v>
      </c>
      <c r="O238" s="21" t="e">
        <f t="shared" ca="1" si="179"/>
        <v>#N/A</v>
      </c>
    </row>
    <row r="239" spans="1:15" x14ac:dyDescent="0.2">
      <c r="A239" s="19"/>
      <c r="B239" s="8"/>
      <c r="C239" s="8"/>
      <c r="D239" s="8"/>
      <c r="E239" s="8" t="e">
        <f ca="1">CONCATENATE("NIPR", C236, TEXT(D236+1, "00"))</f>
        <v>#N/A</v>
      </c>
      <c r="F239" s="8">
        <f t="shared" si="241"/>
        <v>0</v>
      </c>
      <c r="G239" s="8">
        <f t="shared" si="237"/>
        <v>0</v>
      </c>
      <c r="H239" s="8">
        <f t="shared" si="238"/>
        <v>0</v>
      </c>
      <c r="I239" s="8" t="s">
        <v>79</v>
      </c>
      <c r="J239" s="8">
        <f t="shared" si="239"/>
        <v>0</v>
      </c>
      <c r="K239" s="8"/>
      <c r="L239" s="8">
        <v>3</v>
      </c>
      <c r="M239" s="8" t="s">
        <v>67</v>
      </c>
      <c r="N239" s="8" t="e">
        <f t="shared" ca="1" si="242"/>
        <v>#N/A</v>
      </c>
      <c r="O239" s="21" t="e">
        <f t="shared" ca="1" si="179"/>
        <v>#N/A</v>
      </c>
    </row>
    <row r="240" spans="1:15" x14ac:dyDescent="0.2">
      <c r="A240" s="19"/>
      <c r="B240" s="8"/>
      <c r="C240" s="8"/>
      <c r="D240" s="8"/>
      <c r="E240" s="8" t="e">
        <f ca="1">CONCATENATE("SIP", C236, TEXT(D236+1, "00"))</f>
        <v>#N/A</v>
      </c>
      <c r="F240" s="8">
        <f t="shared" si="241"/>
        <v>0</v>
      </c>
      <c r="G240" s="8">
        <f t="shared" si="237"/>
        <v>0</v>
      </c>
      <c r="H240" s="8">
        <f t="shared" si="238"/>
        <v>0</v>
      </c>
      <c r="I240" s="8" t="s">
        <v>81</v>
      </c>
      <c r="J240" s="8">
        <f t="shared" si="239"/>
        <v>0</v>
      </c>
      <c r="K240" s="8"/>
      <c r="L240" s="8">
        <v>4</v>
      </c>
      <c r="M240" s="8" t="s">
        <v>67</v>
      </c>
      <c r="N240" s="8" t="e">
        <f t="shared" ca="1" si="242"/>
        <v>#N/A</v>
      </c>
      <c r="O240" s="21" t="e">
        <f t="shared" ca="1" si="179"/>
        <v>#N/A</v>
      </c>
    </row>
    <row r="241" spans="1:15" ht="16" thickBot="1" x14ac:dyDescent="0.25">
      <c r="A241" s="22"/>
      <c r="B241" s="23"/>
      <c r="C241" s="23"/>
      <c r="D241" s="23"/>
      <c r="E241" s="23" t="e">
        <f ca="1">CONCATENATE("LLOC", C236, TEXT(D236+1, "00"))</f>
        <v>#N/A</v>
      </c>
      <c r="F241" s="23">
        <f t="shared" si="241"/>
        <v>0</v>
      </c>
      <c r="G241" s="23">
        <f t="shared" si="237"/>
        <v>0</v>
      </c>
      <c r="H241" s="23">
        <f t="shared" si="238"/>
        <v>0</v>
      </c>
      <c r="I241" s="23" t="s">
        <v>96</v>
      </c>
      <c r="J241" s="23">
        <f t="shared" si="239"/>
        <v>0</v>
      </c>
      <c r="K241" s="23"/>
      <c r="L241" s="23">
        <v>5</v>
      </c>
      <c r="M241" s="23" t="s">
        <v>67</v>
      </c>
      <c r="N241" s="23" t="e">
        <f t="shared" ca="1" si="242"/>
        <v>#N/A</v>
      </c>
      <c r="O241" s="21" t="e">
        <f t="shared" ref="O241:O301" ca="1" si="243">CONCATENATE("Terminate ",I241," connection"," (",E241,") ","from ",G241)</f>
        <v>#N/A</v>
      </c>
    </row>
    <row r="242" spans="1:15" x14ac:dyDescent="0.2">
      <c r="A242" s="10">
        <f>A236+1</f>
        <v>41</v>
      </c>
      <c r="B242" s="11" t="e">
        <f ca="1">INDEX(Table4[SLD], A242)</f>
        <v>#N/A</v>
      </c>
      <c r="C242" s="11" t="e">
        <f ca="1">RIGHT(LEFT(B242, 3), 2)</f>
        <v>#N/A</v>
      </c>
      <c r="D242" s="11">
        <f ca="1">COUNTIF(OFFSET(C242,-1*ROW(C242)+2,0, ROW(C242)-2), C242)</f>
        <v>35</v>
      </c>
      <c r="E242" s="11"/>
      <c r="F242" s="11">
        <f>INDEX(Table4[XMIT System], A242)</f>
        <v>0</v>
      </c>
      <c r="G242" s="11">
        <f>INDEX(Table4[Establishing Unit], A242)</f>
        <v>0</v>
      </c>
      <c r="H242" s="11">
        <f>INDEX(Table4[Terminating Unit], A242)</f>
        <v>0</v>
      </c>
      <c r="I242" s="11" t="s">
        <v>94</v>
      </c>
      <c r="J242" s="11">
        <f>INDEX(Table4[Rate], A242)</f>
        <v>0</v>
      </c>
      <c r="K242" s="11">
        <f>K236+1</f>
        <v>41</v>
      </c>
      <c r="L242" s="11"/>
      <c r="M242" s="11" t="s">
        <v>61</v>
      </c>
      <c r="N242" s="11" t="e">
        <f ca="1">CONCATENATE("Establish ", J242, " ", VLOOKUP(F242, Table1[#All], 2, FALSE), " link"," (",B242, ")", " with ", H242)</f>
        <v>#N/A</v>
      </c>
      <c r="O242" s="12" t="e">
        <f ca="1">CONCATENATE("Terminate ", J242, " ", VLOOKUP(F242, Table1[#All], 2, FALSE), " link"," (",B242, ")", " from ", G242)</f>
        <v>#N/A</v>
      </c>
    </row>
    <row r="243" spans="1:15" x14ac:dyDescent="0.2">
      <c r="A243" s="13"/>
      <c r="B243" s="9"/>
      <c r="C243" s="9"/>
      <c r="D243" s="9"/>
      <c r="E243" s="9" t="e">
        <f ca="1">CONCATENATE("BCOR", C242, TEXT(D242+1, "00"))</f>
        <v>#N/A</v>
      </c>
      <c r="F243" s="9">
        <f>F242</f>
        <v>0</v>
      </c>
      <c r="G243" s="9">
        <f t="shared" ref="G243:G247" si="244">G242</f>
        <v>0</v>
      </c>
      <c r="H243" s="9">
        <f t="shared" ref="H243:H247" si="245">H242</f>
        <v>0</v>
      </c>
      <c r="I243" s="9" t="s">
        <v>95</v>
      </c>
      <c r="J243" s="9">
        <f t="shared" ref="J243:J247" si="246">J242</f>
        <v>0</v>
      </c>
      <c r="K243" s="9"/>
      <c r="L243" s="9">
        <v>1</v>
      </c>
      <c r="M243" s="9" t="s">
        <v>67</v>
      </c>
      <c r="N243" s="9" t="e">
        <f ca="1">CONCATENATE("Establish ",I243, " connection", " (", E243, ") ", "with ", H243)</f>
        <v>#N/A</v>
      </c>
      <c r="O243" s="14" t="e">
        <f t="shared" ref="O243:O274" ca="1" si="247">CONCATENATE("Terminate ",I243," connection"," (",E243,") ","from ",G243)</f>
        <v>#N/A</v>
      </c>
    </row>
    <row r="244" spans="1:15" x14ac:dyDescent="0.2">
      <c r="A244" s="13"/>
      <c r="B244" s="9"/>
      <c r="C244" s="9"/>
      <c r="D244" s="9"/>
      <c r="E244" s="9" t="e">
        <f ca="1">CONCATENATE("SIPR", C242, TEXT(D242+1, "00"))</f>
        <v>#N/A</v>
      </c>
      <c r="F244" s="9">
        <f t="shared" ref="F244:F247" si="248">F243</f>
        <v>0</v>
      </c>
      <c r="G244" s="9">
        <f t="shared" si="244"/>
        <v>0</v>
      </c>
      <c r="H244" s="9">
        <f t="shared" si="245"/>
        <v>0</v>
      </c>
      <c r="I244" s="9" t="s">
        <v>78</v>
      </c>
      <c r="J244" s="9">
        <f t="shared" si="246"/>
        <v>0</v>
      </c>
      <c r="K244" s="9"/>
      <c r="L244" s="9">
        <v>2</v>
      </c>
      <c r="M244" s="9" t="s">
        <v>67</v>
      </c>
      <c r="N244" s="9" t="e">
        <f t="shared" ref="N244:N247" ca="1" si="249">CONCATENATE("Establish ",I244, " connection", " (", E244, ") ", "with ", H244)</f>
        <v>#N/A</v>
      </c>
      <c r="O244" s="14" t="e">
        <f t="shared" ca="1" si="236"/>
        <v>#N/A</v>
      </c>
    </row>
    <row r="245" spans="1:15" x14ac:dyDescent="0.2">
      <c r="A245" s="13"/>
      <c r="B245" s="9"/>
      <c r="C245" s="9"/>
      <c r="D245" s="9"/>
      <c r="E245" s="9" t="e">
        <f ca="1">CONCATENATE("NIPR", C242, TEXT(D242+1, "00"))</f>
        <v>#N/A</v>
      </c>
      <c r="F245" s="9">
        <f t="shared" si="248"/>
        <v>0</v>
      </c>
      <c r="G245" s="9">
        <f t="shared" si="244"/>
        <v>0</v>
      </c>
      <c r="H245" s="9">
        <f t="shared" si="245"/>
        <v>0</v>
      </c>
      <c r="I245" s="9" t="s">
        <v>79</v>
      </c>
      <c r="J245" s="9">
        <f t="shared" si="246"/>
        <v>0</v>
      </c>
      <c r="K245" s="9"/>
      <c r="L245" s="9">
        <v>3</v>
      </c>
      <c r="M245" s="9" t="s">
        <v>67</v>
      </c>
      <c r="N245" s="9" t="e">
        <f t="shared" ca="1" si="249"/>
        <v>#N/A</v>
      </c>
      <c r="O245" s="14" t="e">
        <f t="shared" ca="1" si="236"/>
        <v>#N/A</v>
      </c>
    </row>
    <row r="246" spans="1:15" x14ac:dyDescent="0.2">
      <c r="A246" s="13"/>
      <c r="B246" s="9"/>
      <c r="C246" s="9"/>
      <c r="D246" s="9"/>
      <c r="E246" s="9" t="e">
        <f ca="1">CONCATENATE("SIP", C242, TEXT(D242+1, "00"))</f>
        <v>#N/A</v>
      </c>
      <c r="F246" s="9">
        <f t="shared" si="248"/>
        <v>0</v>
      </c>
      <c r="G246" s="9">
        <f t="shared" si="244"/>
        <v>0</v>
      </c>
      <c r="H246" s="9">
        <f t="shared" si="245"/>
        <v>0</v>
      </c>
      <c r="I246" s="9" t="s">
        <v>81</v>
      </c>
      <c r="J246" s="9">
        <f t="shared" si="246"/>
        <v>0</v>
      </c>
      <c r="K246" s="9"/>
      <c r="L246" s="9">
        <v>4</v>
      </c>
      <c r="M246" s="9" t="s">
        <v>67</v>
      </c>
      <c r="N246" s="9" t="e">
        <f t="shared" ca="1" si="249"/>
        <v>#N/A</v>
      </c>
      <c r="O246" s="14" t="e">
        <f t="shared" ca="1" si="236"/>
        <v>#N/A</v>
      </c>
    </row>
    <row r="247" spans="1:15" ht="16" thickBot="1" x14ac:dyDescent="0.25">
      <c r="A247" s="15"/>
      <c r="B247" s="16"/>
      <c r="C247" s="16"/>
      <c r="D247" s="16"/>
      <c r="E247" s="16" t="e">
        <f ca="1">CONCATENATE("LLOC", C242, TEXT(D242+1, "00"))</f>
        <v>#N/A</v>
      </c>
      <c r="F247" s="16">
        <f t="shared" si="248"/>
        <v>0</v>
      </c>
      <c r="G247" s="16">
        <f t="shared" si="244"/>
        <v>0</v>
      </c>
      <c r="H247" s="16">
        <f t="shared" si="245"/>
        <v>0</v>
      </c>
      <c r="I247" s="16" t="s">
        <v>96</v>
      </c>
      <c r="J247" s="16">
        <f t="shared" si="246"/>
        <v>0</v>
      </c>
      <c r="K247" s="16"/>
      <c r="L247" s="16">
        <v>5</v>
      </c>
      <c r="M247" s="16" t="s">
        <v>67</v>
      </c>
      <c r="N247" s="16" t="e">
        <f t="shared" ca="1" si="249"/>
        <v>#N/A</v>
      </c>
      <c r="O247" s="14" t="e">
        <f t="shared" ca="1" si="236"/>
        <v>#N/A</v>
      </c>
    </row>
    <row r="248" spans="1:15" x14ac:dyDescent="0.2">
      <c r="A248" s="17">
        <f>A242+1</f>
        <v>42</v>
      </c>
      <c r="B248" s="18" t="e">
        <f ca="1">INDEX(Table4[SLD], A248)</f>
        <v>#N/A</v>
      </c>
      <c r="C248" s="18" t="e">
        <f ca="1">RIGHT(LEFT(B248, 3), 2)</f>
        <v>#N/A</v>
      </c>
      <c r="D248" s="18">
        <f ca="1">COUNTIF(OFFSET(C248,-1*ROW(C248)+2,0, ROW(C248)-2), C248)</f>
        <v>36</v>
      </c>
      <c r="E248" s="18"/>
      <c r="F248" s="18">
        <f>INDEX(Table4[XMIT System], A248)</f>
        <v>0</v>
      </c>
      <c r="G248" s="18">
        <f>INDEX(Table4[Establishing Unit], A248)</f>
        <v>0</v>
      </c>
      <c r="H248" s="18">
        <f>INDEX(Table4[Terminating Unit], A248)</f>
        <v>0</v>
      </c>
      <c r="I248" s="18" t="s">
        <v>94</v>
      </c>
      <c r="J248" s="18">
        <f>INDEX(Table4[Rate], A248)</f>
        <v>0</v>
      </c>
      <c r="K248" s="18">
        <f>K242+1</f>
        <v>42</v>
      </c>
      <c r="L248" s="18"/>
      <c r="M248" s="18" t="s">
        <v>61</v>
      </c>
      <c r="N248" s="18" t="e">
        <f ca="1">CONCATENATE("Establish ", J248, " ", VLOOKUP(F248, Table1[#All], 2, FALSE), " link"," (",B248, ")", " with ", H248)</f>
        <v>#N/A</v>
      </c>
      <c r="O248" s="20" t="e">
        <f ca="1">CONCATENATE("Terminate ", J248, " ", VLOOKUP(F248, Table1[#All], 2, FALSE), " link"," (",B248, ")", " from ", G248)</f>
        <v>#N/A</v>
      </c>
    </row>
    <row r="249" spans="1:15" x14ac:dyDescent="0.2">
      <c r="A249" s="19"/>
      <c r="B249" s="8"/>
      <c r="C249" s="8"/>
      <c r="D249" s="8"/>
      <c r="E249" s="8" t="e">
        <f ca="1">CONCATENATE("BCOR", C248, TEXT(D248+1, "00"))</f>
        <v>#N/A</v>
      </c>
      <c r="F249" s="8">
        <f>F248</f>
        <v>0</v>
      </c>
      <c r="G249" s="8">
        <f t="shared" ref="G249:G253" si="250">G248</f>
        <v>0</v>
      </c>
      <c r="H249" s="8">
        <f t="shared" ref="H249:H253" si="251">H248</f>
        <v>0</v>
      </c>
      <c r="I249" s="8" t="s">
        <v>95</v>
      </c>
      <c r="J249" s="8">
        <f t="shared" ref="J249:J253" si="252">J248</f>
        <v>0</v>
      </c>
      <c r="K249" s="8"/>
      <c r="L249" s="8">
        <v>1</v>
      </c>
      <c r="M249" s="8" t="s">
        <v>67</v>
      </c>
      <c r="N249" s="8" t="e">
        <f ca="1">CONCATENATE("Establish ",I249, " connection", " (", E249, ") ", "with ", H249)</f>
        <v>#N/A</v>
      </c>
      <c r="O249" s="21" t="e">
        <f t="shared" ref="O249:O280" ca="1" si="253">CONCATENATE("Terminate ",I249," connection"," (",E249,") ","from ",G249)</f>
        <v>#N/A</v>
      </c>
    </row>
    <row r="250" spans="1:15" x14ac:dyDescent="0.2">
      <c r="A250" s="19"/>
      <c r="B250" s="8"/>
      <c r="C250" s="8"/>
      <c r="D250" s="8"/>
      <c r="E250" s="8" t="e">
        <f ca="1">CONCATENATE("SIPR", C248, TEXT(D248+1, "00"))</f>
        <v>#N/A</v>
      </c>
      <c r="F250" s="8">
        <f t="shared" ref="F250:F253" si="254">F249</f>
        <v>0</v>
      </c>
      <c r="G250" s="8">
        <f t="shared" si="250"/>
        <v>0</v>
      </c>
      <c r="H250" s="8">
        <f t="shared" si="251"/>
        <v>0</v>
      </c>
      <c r="I250" s="8" t="s">
        <v>78</v>
      </c>
      <c r="J250" s="8">
        <f t="shared" si="252"/>
        <v>0</v>
      </c>
      <c r="K250" s="8"/>
      <c r="L250" s="8">
        <v>2</v>
      </c>
      <c r="M250" s="8" t="s">
        <v>67</v>
      </c>
      <c r="N250" s="8" t="e">
        <f t="shared" ref="N250:N253" ca="1" si="255">CONCATENATE("Establish ",I250, " connection", " (", E250, ") ", "with ", H250)</f>
        <v>#N/A</v>
      </c>
      <c r="O250" s="21" t="e">
        <f t="shared" ca="1" si="243"/>
        <v>#N/A</v>
      </c>
    </row>
    <row r="251" spans="1:15" x14ac:dyDescent="0.2">
      <c r="A251" s="19"/>
      <c r="B251" s="8"/>
      <c r="C251" s="8"/>
      <c r="D251" s="8"/>
      <c r="E251" s="8" t="e">
        <f ca="1">CONCATENATE("NIPR", C248, TEXT(D248+1, "00"))</f>
        <v>#N/A</v>
      </c>
      <c r="F251" s="8">
        <f t="shared" si="254"/>
        <v>0</v>
      </c>
      <c r="G251" s="8">
        <f t="shared" si="250"/>
        <v>0</v>
      </c>
      <c r="H251" s="8">
        <f t="shared" si="251"/>
        <v>0</v>
      </c>
      <c r="I251" s="8" t="s">
        <v>79</v>
      </c>
      <c r="J251" s="8">
        <f t="shared" si="252"/>
        <v>0</v>
      </c>
      <c r="K251" s="8"/>
      <c r="L251" s="8">
        <v>3</v>
      </c>
      <c r="M251" s="8" t="s">
        <v>67</v>
      </c>
      <c r="N251" s="8" t="e">
        <f t="shared" ca="1" si="255"/>
        <v>#N/A</v>
      </c>
      <c r="O251" s="21" t="e">
        <f t="shared" ca="1" si="243"/>
        <v>#N/A</v>
      </c>
    </row>
    <row r="252" spans="1:15" x14ac:dyDescent="0.2">
      <c r="A252" s="19"/>
      <c r="B252" s="8"/>
      <c r="C252" s="8"/>
      <c r="D252" s="8"/>
      <c r="E252" s="8" t="e">
        <f ca="1">CONCATENATE("SIP", C248, TEXT(D248+1, "00"))</f>
        <v>#N/A</v>
      </c>
      <c r="F252" s="8">
        <f t="shared" si="254"/>
        <v>0</v>
      </c>
      <c r="G252" s="8">
        <f t="shared" si="250"/>
        <v>0</v>
      </c>
      <c r="H252" s="8">
        <f t="shared" si="251"/>
        <v>0</v>
      </c>
      <c r="I252" s="8" t="s">
        <v>81</v>
      </c>
      <c r="J252" s="8">
        <f t="shared" si="252"/>
        <v>0</v>
      </c>
      <c r="K252" s="8"/>
      <c r="L252" s="8">
        <v>4</v>
      </c>
      <c r="M252" s="8" t="s">
        <v>67</v>
      </c>
      <c r="N252" s="8" t="e">
        <f t="shared" ca="1" si="255"/>
        <v>#N/A</v>
      </c>
      <c r="O252" s="21" t="e">
        <f t="shared" ca="1" si="243"/>
        <v>#N/A</v>
      </c>
    </row>
    <row r="253" spans="1:15" ht="16" thickBot="1" x14ac:dyDescent="0.25">
      <c r="A253" s="22"/>
      <c r="B253" s="23"/>
      <c r="C253" s="23"/>
      <c r="D253" s="23"/>
      <c r="E253" s="23" t="e">
        <f ca="1">CONCATENATE("LLOC", C248, TEXT(D248+1, "00"))</f>
        <v>#N/A</v>
      </c>
      <c r="F253" s="23">
        <f t="shared" si="254"/>
        <v>0</v>
      </c>
      <c r="G253" s="23">
        <f t="shared" si="250"/>
        <v>0</v>
      </c>
      <c r="H253" s="23">
        <f t="shared" si="251"/>
        <v>0</v>
      </c>
      <c r="I253" s="23" t="s">
        <v>96</v>
      </c>
      <c r="J253" s="23">
        <f t="shared" si="252"/>
        <v>0</v>
      </c>
      <c r="K253" s="23"/>
      <c r="L253" s="23">
        <v>5</v>
      </c>
      <c r="M253" s="23" t="s">
        <v>67</v>
      </c>
      <c r="N253" s="23" t="e">
        <f t="shared" ca="1" si="255"/>
        <v>#N/A</v>
      </c>
      <c r="O253" s="21" t="e">
        <f t="shared" ca="1" si="243"/>
        <v>#N/A</v>
      </c>
    </row>
    <row r="254" spans="1:15" x14ac:dyDescent="0.2">
      <c r="A254" s="10">
        <f>A248+1</f>
        <v>43</v>
      </c>
      <c r="B254" s="11" t="e">
        <f ca="1">INDEX(Table4[SLD], A254)</f>
        <v>#N/A</v>
      </c>
      <c r="C254" s="11" t="e">
        <f ca="1">RIGHT(LEFT(B254, 3), 2)</f>
        <v>#N/A</v>
      </c>
      <c r="D254" s="11">
        <f ca="1">COUNTIF(OFFSET(C254,-1*ROW(C254)+2,0, ROW(C254)-2), C254)</f>
        <v>37</v>
      </c>
      <c r="E254" s="11"/>
      <c r="F254" s="11">
        <f>INDEX(Table4[XMIT System], A254)</f>
        <v>0</v>
      </c>
      <c r="G254" s="11">
        <f>INDEX(Table4[Establishing Unit], A254)</f>
        <v>0</v>
      </c>
      <c r="H254" s="11">
        <f>INDEX(Table4[Terminating Unit], A254)</f>
        <v>0</v>
      </c>
      <c r="I254" s="11" t="s">
        <v>94</v>
      </c>
      <c r="J254" s="11">
        <f>INDEX(Table4[Rate], A254)</f>
        <v>0</v>
      </c>
      <c r="K254" s="11">
        <f>K248+1</f>
        <v>43</v>
      </c>
      <c r="L254" s="11"/>
      <c r="M254" s="11" t="s">
        <v>61</v>
      </c>
      <c r="N254" s="11" t="e">
        <f ca="1">CONCATENATE("Establish ", J254, " ", VLOOKUP(F254, Table1[#All], 2, FALSE), " link"," (",B254, ")", " with ", H254)</f>
        <v>#N/A</v>
      </c>
      <c r="O254" s="12" t="e">
        <f ca="1">CONCATENATE("Terminate ", J254, " ", VLOOKUP(F254, Table1[#All], 2, FALSE), " link"," (",B254, ")", " from ", G254)</f>
        <v>#N/A</v>
      </c>
    </row>
    <row r="255" spans="1:15" x14ac:dyDescent="0.2">
      <c r="A255" s="13"/>
      <c r="B255" s="9"/>
      <c r="C255" s="9"/>
      <c r="D255" s="9"/>
      <c r="E255" s="9" t="e">
        <f ca="1">CONCATENATE("BCOR", C254, TEXT(D254+1, "00"))</f>
        <v>#N/A</v>
      </c>
      <c r="F255" s="9">
        <f>F254</f>
        <v>0</v>
      </c>
      <c r="G255" s="9">
        <f t="shared" ref="G255:G259" si="256">G254</f>
        <v>0</v>
      </c>
      <c r="H255" s="9">
        <f t="shared" ref="H255:H259" si="257">H254</f>
        <v>0</v>
      </c>
      <c r="I255" s="9" t="s">
        <v>95</v>
      </c>
      <c r="J255" s="9">
        <f t="shared" ref="J255:J259" si="258">J254</f>
        <v>0</v>
      </c>
      <c r="K255" s="9"/>
      <c r="L255" s="9">
        <v>1</v>
      </c>
      <c r="M255" s="9" t="s">
        <v>67</v>
      </c>
      <c r="N255" s="9" t="e">
        <f ca="1">CONCATENATE("Establish ",I255, " connection", " (", E255, ") ", "with ", H255)</f>
        <v>#N/A</v>
      </c>
      <c r="O255" s="14" t="e">
        <f t="shared" ref="O255:O301" ca="1" si="259">CONCATENATE("Terminate ",I255," connection"," (",E255,") ","from ",G255)</f>
        <v>#N/A</v>
      </c>
    </row>
    <row r="256" spans="1:15" x14ac:dyDescent="0.2">
      <c r="A256" s="13"/>
      <c r="B256" s="9"/>
      <c r="C256" s="9"/>
      <c r="D256" s="9"/>
      <c r="E256" s="9" t="e">
        <f ca="1">CONCATENATE("SIPR", C254, TEXT(D254+1, "00"))</f>
        <v>#N/A</v>
      </c>
      <c r="F256" s="9">
        <f t="shared" ref="F256:F259" si="260">F255</f>
        <v>0</v>
      </c>
      <c r="G256" s="9">
        <f t="shared" si="256"/>
        <v>0</v>
      </c>
      <c r="H256" s="9">
        <f t="shared" si="257"/>
        <v>0</v>
      </c>
      <c r="I256" s="9" t="s">
        <v>78</v>
      </c>
      <c r="J256" s="9">
        <f t="shared" si="258"/>
        <v>0</v>
      </c>
      <c r="K256" s="9"/>
      <c r="L256" s="9">
        <v>2</v>
      </c>
      <c r="M256" s="9" t="s">
        <v>67</v>
      </c>
      <c r="N256" s="9" t="e">
        <f t="shared" ref="N256:N259" ca="1" si="261">CONCATENATE("Establish ",I256, " connection", " (", E256, ") ", "with ", H256)</f>
        <v>#N/A</v>
      </c>
      <c r="O256" s="14" t="e">
        <f t="shared" ca="1" si="236"/>
        <v>#N/A</v>
      </c>
    </row>
    <row r="257" spans="1:15" x14ac:dyDescent="0.2">
      <c r="A257" s="13"/>
      <c r="B257" s="9"/>
      <c r="C257" s="9"/>
      <c r="D257" s="9"/>
      <c r="E257" s="9" t="e">
        <f ca="1">CONCATENATE("NIPR", C254, TEXT(D254+1, "00"))</f>
        <v>#N/A</v>
      </c>
      <c r="F257" s="9">
        <f t="shared" si="260"/>
        <v>0</v>
      </c>
      <c r="G257" s="9">
        <f t="shared" si="256"/>
        <v>0</v>
      </c>
      <c r="H257" s="9">
        <f t="shared" si="257"/>
        <v>0</v>
      </c>
      <c r="I257" s="9" t="s">
        <v>79</v>
      </c>
      <c r="J257" s="9">
        <f t="shared" si="258"/>
        <v>0</v>
      </c>
      <c r="K257" s="9"/>
      <c r="L257" s="9">
        <v>3</v>
      </c>
      <c r="M257" s="9" t="s">
        <v>67</v>
      </c>
      <c r="N257" s="9" t="e">
        <f t="shared" ca="1" si="261"/>
        <v>#N/A</v>
      </c>
      <c r="O257" s="14" t="e">
        <f t="shared" ca="1" si="236"/>
        <v>#N/A</v>
      </c>
    </row>
    <row r="258" spans="1:15" x14ac:dyDescent="0.2">
      <c r="A258" s="13"/>
      <c r="B258" s="9"/>
      <c r="C258" s="9"/>
      <c r="D258" s="9"/>
      <c r="E258" s="9" t="e">
        <f ca="1">CONCATENATE("SIP", C254, TEXT(D254+1, "00"))</f>
        <v>#N/A</v>
      </c>
      <c r="F258" s="9">
        <f t="shared" si="260"/>
        <v>0</v>
      </c>
      <c r="G258" s="9">
        <f t="shared" si="256"/>
        <v>0</v>
      </c>
      <c r="H258" s="9">
        <f t="shared" si="257"/>
        <v>0</v>
      </c>
      <c r="I258" s="9" t="s">
        <v>81</v>
      </c>
      <c r="J258" s="9">
        <f t="shared" si="258"/>
        <v>0</v>
      </c>
      <c r="K258" s="9"/>
      <c r="L258" s="9">
        <v>4</v>
      </c>
      <c r="M258" s="9" t="s">
        <v>67</v>
      </c>
      <c r="N258" s="9" t="e">
        <f t="shared" ca="1" si="261"/>
        <v>#N/A</v>
      </c>
      <c r="O258" s="14" t="e">
        <f t="shared" ca="1" si="236"/>
        <v>#N/A</v>
      </c>
    </row>
    <row r="259" spans="1:15" ht="16" thickBot="1" x14ac:dyDescent="0.25">
      <c r="A259" s="15"/>
      <c r="B259" s="16"/>
      <c r="C259" s="16"/>
      <c r="D259" s="16"/>
      <c r="E259" s="16" t="e">
        <f ca="1">CONCATENATE("LLOC", C254, TEXT(D254+1, "00"))</f>
        <v>#N/A</v>
      </c>
      <c r="F259" s="16">
        <f t="shared" si="260"/>
        <v>0</v>
      </c>
      <c r="G259" s="16">
        <f t="shared" si="256"/>
        <v>0</v>
      </c>
      <c r="H259" s="16">
        <f t="shared" si="257"/>
        <v>0</v>
      </c>
      <c r="I259" s="16" t="s">
        <v>96</v>
      </c>
      <c r="J259" s="16">
        <f t="shared" si="258"/>
        <v>0</v>
      </c>
      <c r="K259" s="16"/>
      <c r="L259" s="16">
        <v>5</v>
      </c>
      <c r="M259" s="16" t="s">
        <v>67</v>
      </c>
      <c r="N259" s="16" t="e">
        <f t="shared" ca="1" si="261"/>
        <v>#N/A</v>
      </c>
      <c r="O259" s="14" t="e">
        <f t="shared" ca="1" si="236"/>
        <v>#N/A</v>
      </c>
    </row>
    <row r="260" spans="1:15" x14ac:dyDescent="0.2">
      <c r="A260" s="17">
        <f>A254+1</f>
        <v>44</v>
      </c>
      <c r="B260" s="18" t="e">
        <f ca="1">INDEX(Table4[SLD], A260)</f>
        <v>#N/A</v>
      </c>
      <c r="C260" s="18" t="e">
        <f ca="1">RIGHT(LEFT(B260, 3), 2)</f>
        <v>#N/A</v>
      </c>
      <c r="D260" s="18">
        <f ca="1">COUNTIF(OFFSET(C260,-1*ROW(C260)+2,0, ROW(C260)-2), C260)</f>
        <v>38</v>
      </c>
      <c r="E260" s="18"/>
      <c r="F260" s="18">
        <f>INDEX(Table4[XMIT System], A260)</f>
        <v>0</v>
      </c>
      <c r="G260" s="18">
        <f>INDEX(Table4[Establishing Unit], A260)</f>
        <v>0</v>
      </c>
      <c r="H260" s="18">
        <f>INDEX(Table4[Terminating Unit], A260)</f>
        <v>0</v>
      </c>
      <c r="I260" s="18" t="s">
        <v>94</v>
      </c>
      <c r="J260" s="18">
        <f>INDEX(Table4[Rate], A260)</f>
        <v>0</v>
      </c>
      <c r="K260" s="18">
        <f>K254+1</f>
        <v>44</v>
      </c>
      <c r="L260" s="18"/>
      <c r="M260" s="18" t="s">
        <v>61</v>
      </c>
      <c r="N260" s="18" t="e">
        <f ca="1">CONCATENATE("Establish ", J260, " ", VLOOKUP(F260, Table1[#All], 2, FALSE), " link"," (",B260, ")", " with ", H260)</f>
        <v>#N/A</v>
      </c>
      <c r="O260" s="20" t="e">
        <f ca="1">CONCATENATE("Terminate ", J260, " ", VLOOKUP(F260, Table1[#All], 2, FALSE), " link"," (",B260, ")", " from ", G260)</f>
        <v>#N/A</v>
      </c>
    </row>
    <row r="261" spans="1:15" x14ac:dyDescent="0.2">
      <c r="A261" s="19"/>
      <c r="B261" s="8"/>
      <c r="C261" s="8"/>
      <c r="D261" s="8"/>
      <c r="E261" s="8" t="e">
        <f ca="1">CONCATENATE("BCOR", C260, TEXT(D260+1, "00"))</f>
        <v>#N/A</v>
      </c>
      <c r="F261" s="8">
        <f>F260</f>
        <v>0</v>
      </c>
      <c r="G261" s="8">
        <f t="shared" ref="G261:G265" si="262">G260</f>
        <v>0</v>
      </c>
      <c r="H261" s="8">
        <f t="shared" ref="H261:H265" si="263">H260</f>
        <v>0</v>
      </c>
      <c r="I261" s="8" t="s">
        <v>95</v>
      </c>
      <c r="J261" s="8">
        <f t="shared" ref="J261:J265" si="264">J260</f>
        <v>0</v>
      </c>
      <c r="K261" s="8"/>
      <c r="L261" s="8">
        <v>1</v>
      </c>
      <c r="M261" s="8" t="s">
        <v>67</v>
      </c>
      <c r="N261" s="8" t="e">
        <f ca="1">CONCATENATE("Establish ",I261, " connection", " (", E261, ") ", "with ", H261)</f>
        <v>#N/A</v>
      </c>
      <c r="O261" s="21" t="e">
        <f t="shared" ref="O261:O301" ca="1" si="265">CONCATENATE("Terminate ",I261," connection"," (",E261,") ","from ",G261)</f>
        <v>#N/A</v>
      </c>
    </row>
    <row r="262" spans="1:15" x14ac:dyDescent="0.2">
      <c r="A262" s="19"/>
      <c r="B262" s="8"/>
      <c r="C262" s="8"/>
      <c r="D262" s="8"/>
      <c r="E262" s="8" t="e">
        <f ca="1">CONCATENATE("SIPR", C260, TEXT(D260+1, "00"))</f>
        <v>#N/A</v>
      </c>
      <c r="F262" s="8">
        <f t="shared" ref="F262:F265" si="266">F261</f>
        <v>0</v>
      </c>
      <c r="G262" s="8">
        <f t="shared" si="262"/>
        <v>0</v>
      </c>
      <c r="H262" s="8">
        <f t="shared" si="263"/>
        <v>0</v>
      </c>
      <c r="I262" s="8" t="s">
        <v>78</v>
      </c>
      <c r="J262" s="8">
        <f t="shared" si="264"/>
        <v>0</v>
      </c>
      <c r="K262" s="8"/>
      <c r="L262" s="8">
        <v>2</v>
      </c>
      <c r="M262" s="8" t="s">
        <v>67</v>
      </c>
      <c r="N262" s="8" t="e">
        <f t="shared" ref="N262:N265" ca="1" si="267">CONCATENATE("Establish ",I262, " connection", " (", E262, ") ", "with ", H262)</f>
        <v>#N/A</v>
      </c>
      <c r="O262" s="21" t="e">
        <f t="shared" ca="1" si="243"/>
        <v>#N/A</v>
      </c>
    </row>
    <row r="263" spans="1:15" x14ac:dyDescent="0.2">
      <c r="A263" s="19"/>
      <c r="B263" s="8"/>
      <c r="C263" s="8"/>
      <c r="D263" s="8"/>
      <c r="E263" s="8" t="e">
        <f ca="1">CONCATENATE("NIPR", C260, TEXT(D260+1, "00"))</f>
        <v>#N/A</v>
      </c>
      <c r="F263" s="8">
        <f t="shared" si="266"/>
        <v>0</v>
      </c>
      <c r="G263" s="8">
        <f t="shared" si="262"/>
        <v>0</v>
      </c>
      <c r="H263" s="8">
        <f t="shared" si="263"/>
        <v>0</v>
      </c>
      <c r="I263" s="8" t="s">
        <v>79</v>
      </c>
      <c r="J263" s="8">
        <f t="shared" si="264"/>
        <v>0</v>
      </c>
      <c r="K263" s="8"/>
      <c r="L263" s="8">
        <v>3</v>
      </c>
      <c r="M263" s="8" t="s">
        <v>67</v>
      </c>
      <c r="N263" s="8" t="e">
        <f t="shared" ca="1" si="267"/>
        <v>#N/A</v>
      </c>
      <c r="O263" s="21" t="e">
        <f t="shared" ca="1" si="243"/>
        <v>#N/A</v>
      </c>
    </row>
    <row r="264" spans="1:15" x14ac:dyDescent="0.2">
      <c r="A264" s="19"/>
      <c r="B264" s="8"/>
      <c r="C264" s="8"/>
      <c r="D264" s="8"/>
      <c r="E264" s="8" t="e">
        <f ca="1">CONCATENATE("SIP", C260, TEXT(D260+1, "00"))</f>
        <v>#N/A</v>
      </c>
      <c r="F264" s="8">
        <f t="shared" si="266"/>
        <v>0</v>
      </c>
      <c r="G264" s="8">
        <f t="shared" si="262"/>
        <v>0</v>
      </c>
      <c r="H264" s="8">
        <f t="shared" si="263"/>
        <v>0</v>
      </c>
      <c r="I264" s="8" t="s">
        <v>81</v>
      </c>
      <c r="J264" s="8">
        <f t="shared" si="264"/>
        <v>0</v>
      </c>
      <c r="K264" s="8"/>
      <c r="L264" s="8">
        <v>4</v>
      </c>
      <c r="M264" s="8" t="s">
        <v>67</v>
      </c>
      <c r="N264" s="8" t="e">
        <f t="shared" ca="1" si="267"/>
        <v>#N/A</v>
      </c>
      <c r="O264" s="21" t="e">
        <f t="shared" ca="1" si="243"/>
        <v>#N/A</v>
      </c>
    </row>
    <row r="265" spans="1:15" ht="16" thickBot="1" x14ac:dyDescent="0.25">
      <c r="A265" s="22"/>
      <c r="B265" s="23"/>
      <c r="C265" s="23"/>
      <c r="D265" s="23"/>
      <c r="E265" s="23" t="e">
        <f ca="1">CONCATENATE("LLOC", C260, TEXT(D260+1, "00"))</f>
        <v>#N/A</v>
      </c>
      <c r="F265" s="23">
        <f t="shared" si="266"/>
        <v>0</v>
      </c>
      <c r="G265" s="23">
        <f t="shared" si="262"/>
        <v>0</v>
      </c>
      <c r="H265" s="23">
        <f t="shared" si="263"/>
        <v>0</v>
      </c>
      <c r="I265" s="23" t="s">
        <v>96</v>
      </c>
      <c r="J265" s="23">
        <f t="shared" si="264"/>
        <v>0</v>
      </c>
      <c r="K265" s="23"/>
      <c r="L265" s="23">
        <v>5</v>
      </c>
      <c r="M265" s="23" t="s">
        <v>67</v>
      </c>
      <c r="N265" s="23" t="e">
        <f t="shared" ca="1" si="267"/>
        <v>#N/A</v>
      </c>
      <c r="O265" s="21" t="e">
        <f t="shared" ca="1" si="243"/>
        <v>#N/A</v>
      </c>
    </row>
    <row r="266" spans="1:15" x14ac:dyDescent="0.2">
      <c r="A266" s="10">
        <f>A260+1</f>
        <v>45</v>
      </c>
      <c r="B266" s="11" t="e">
        <f ca="1">INDEX(Table4[SLD], A266)</f>
        <v>#N/A</v>
      </c>
      <c r="C266" s="11" t="e">
        <f ca="1">RIGHT(LEFT(B266, 3), 2)</f>
        <v>#N/A</v>
      </c>
      <c r="D266" s="11">
        <f ca="1">COUNTIF(OFFSET(C266,-1*ROW(C266)+2,0, ROW(C266)-2), C266)</f>
        <v>39</v>
      </c>
      <c r="E266" s="11"/>
      <c r="F266" s="11">
        <f>INDEX(Table4[XMIT System], A266)</f>
        <v>0</v>
      </c>
      <c r="G266" s="11">
        <f>INDEX(Table4[Establishing Unit], A266)</f>
        <v>0</v>
      </c>
      <c r="H266" s="11">
        <f>INDEX(Table4[Terminating Unit], A266)</f>
        <v>0</v>
      </c>
      <c r="I266" s="11" t="s">
        <v>94</v>
      </c>
      <c r="J266" s="11">
        <f>INDEX(Table4[Rate], A266)</f>
        <v>0</v>
      </c>
      <c r="K266" s="11">
        <f>K260+1</f>
        <v>45</v>
      </c>
      <c r="L266" s="11"/>
      <c r="M266" s="11" t="s">
        <v>61</v>
      </c>
      <c r="N266" s="11" t="e">
        <f ca="1">CONCATENATE("Establish ", J266, " ", VLOOKUP(F266, Table1[#All], 2, FALSE), " link"," (",B266, ")", " with ", H266)</f>
        <v>#N/A</v>
      </c>
      <c r="O266" s="12" t="e">
        <f ca="1">CONCATENATE("Terminate ", J266, " ", VLOOKUP(F266, Table1[#All], 2, FALSE), " link"," (",B266, ")", " from ", G266)</f>
        <v>#N/A</v>
      </c>
    </row>
    <row r="267" spans="1:15" x14ac:dyDescent="0.2">
      <c r="A267" s="13"/>
      <c r="B267" s="9"/>
      <c r="C267" s="9"/>
      <c r="D267" s="9"/>
      <c r="E267" s="9" t="e">
        <f ca="1">CONCATENATE("BCOR", C266, TEXT(D266+1, "00"))</f>
        <v>#N/A</v>
      </c>
      <c r="F267" s="9">
        <f>F266</f>
        <v>0</v>
      </c>
      <c r="G267" s="9">
        <f t="shared" ref="G267:G271" si="268">G266</f>
        <v>0</v>
      </c>
      <c r="H267" s="9">
        <f t="shared" ref="H267:H271" si="269">H266</f>
        <v>0</v>
      </c>
      <c r="I267" s="9" t="s">
        <v>95</v>
      </c>
      <c r="J267" s="9">
        <f t="shared" ref="J267:J271" si="270">J266</f>
        <v>0</v>
      </c>
      <c r="K267" s="9"/>
      <c r="L267" s="9">
        <v>1</v>
      </c>
      <c r="M267" s="9" t="s">
        <v>67</v>
      </c>
      <c r="N267" s="9" t="e">
        <f ca="1">CONCATENATE("Establish ",I267, " connection", " (", E267, ") ", "with ", H267)</f>
        <v>#N/A</v>
      </c>
      <c r="O267" s="14" t="e">
        <f t="shared" ref="O267:O301" ca="1" si="271">CONCATENATE("Terminate ",I267," connection"," (",E267,") ","from ",G267)</f>
        <v>#N/A</v>
      </c>
    </row>
    <row r="268" spans="1:15" x14ac:dyDescent="0.2">
      <c r="A268" s="13"/>
      <c r="B268" s="9"/>
      <c r="C268" s="9"/>
      <c r="D268" s="9"/>
      <c r="E268" s="9" t="e">
        <f ca="1">CONCATENATE("SIPR", C266, TEXT(D266+1, "00"))</f>
        <v>#N/A</v>
      </c>
      <c r="F268" s="9">
        <f t="shared" ref="F268:F271" si="272">F267</f>
        <v>0</v>
      </c>
      <c r="G268" s="9">
        <f t="shared" si="268"/>
        <v>0</v>
      </c>
      <c r="H268" s="9">
        <f t="shared" si="269"/>
        <v>0</v>
      </c>
      <c r="I268" s="9" t="s">
        <v>78</v>
      </c>
      <c r="J268" s="9">
        <f t="shared" si="270"/>
        <v>0</v>
      </c>
      <c r="K268" s="9"/>
      <c r="L268" s="9">
        <v>2</v>
      </c>
      <c r="M268" s="9" t="s">
        <v>67</v>
      </c>
      <c r="N268" s="9" t="e">
        <f t="shared" ref="N268:N271" ca="1" si="273">CONCATENATE("Establish ",I268, " connection", " (", E268, ") ", "with ", H268)</f>
        <v>#N/A</v>
      </c>
      <c r="O268" s="14" t="e">
        <f t="shared" ca="1" si="236"/>
        <v>#N/A</v>
      </c>
    </row>
    <row r="269" spans="1:15" x14ac:dyDescent="0.2">
      <c r="A269" s="13"/>
      <c r="B269" s="9"/>
      <c r="C269" s="9"/>
      <c r="D269" s="9"/>
      <c r="E269" s="9" t="e">
        <f ca="1">CONCATENATE("NIPR", C266, TEXT(D266+1, "00"))</f>
        <v>#N/A</v>
      </c>
      <c r="F269" s="9">
        <f t="shared" si="272"/>
        <v>0</v>
      </c>
      <c r="G269" s="9">
        <f t="shared" si="268"/>
        <v>0</v>
      </c>
      <c r="H269" s="9">
        <f t="shared" si="269"/>
        <v>0</v>
      </c>
      <c r="I269" s="9" t="s">
        <v>79</v>
      </c>
      <c r="J269" s="9">
        <f t="shared" si="270"/>
        <v>0</v>
      </c>
      <c r="K269" s="9"/>
      <c r="L269" s="9">
        <v>3</v>
      </c>
      <c r="M269" s="9" t="s">
        <v>67</v>
      </c>
      <c r="N269" s="9" t="e">
        <f t="shared" ca="1" si="273"/>
        <v>#N/A</v>
      </c>
      <c r="O269" s="14" t="e">
        <f t="shared" ca="1" si="236"/>
        <v>#N/A</v>
      </c>
    </row>
    <row r="270" spans="1:15" x14ac:dyDescent="0.2">
      <c r="A270" s="13"/>
      <c r="B270" s="9"/>
      <c r="C270" s="9"/>
      <c r="D270" s="9"/>
      <c r="E270" s="9" t="e">
        <f ca="1">CONCATENATE("SIP", C266, TEXT(D266+1, "00"))</f>
        <v>#N/A</v>
      </c>
      <c r="F270" s="9">
        <f t="shared" si="272"/>
        <v>0</v>
      </c>
      <c r="G270" s="9">
        <f t="shared" si="268"/>
        <v>0</v>
      </c>
      <c r="H270" s="9">
        <f t="shared" si="269"/>
        <v>0</v>
      </c>
      <c r="I270" s="9" t="s">
        <v>81</v>
      </c>
      <c r="J270" s="9">
        <f t="shared" si="270"/>
        <v>0</v>
      </c>
      <c r="K270" s="9"/>
      <c r="L270" s="9">
        <v>4</v>
      </c>
      <c r="M270" s="9" t="s">
        <v>67</v>
      </c>
      <c r="N270" s="9" t="e">
        <f t="shared" ca="1" si="273"/>
        <v>#N/A</v>
      </c>
      <c r="O270" s="14" t="e">
        <f t="shared" ca="1" si="236"/>
        <v>#N/A</v>
      </c>
    </row>
    <row r="271" spans="1:15" ht="16" thickBot="1" x14ac:dyDescent="0.25">
      <c r="A271" s="15"/>
      <c r="B271" s="16"/>
      <c r="C271" s="16"/>
      <c r="D271" s="16"/>
      <c r="E271" s="16" t="e">
        <f ca="1">CONCATENATE("LLOC", C266, TEXT(D266+1, "00"))</f>
        <v>#N/A</v>
      </c>
      <c r="F271" s="16">
        <f t="shared" si="272"/>
        <v>0</v>
      </c>
      <c r="G271" s="16">
        <f t="shared" si="268"/>
        <v>0</v>
      </c>
      <c r="H271" s="16">
        <f t="shared" si="269"/>
        <v>0</v>
      </c>
      <c r="I271" s="16" t="s">
        <v>96</v>
      </c>
      <c r="J271" s="16">
        <f t="shared" si="270"/>
        <v>0</v>
      </c>
      <c r="K271" s="16"/>
      <c r="L271" s="16">
        <v>5</v>
      </c>
      <c r="M271" s="16" t="s">
        <v>67</v>
      </c>
      <c r="N271" s="16" t="e">
        <f t="shared" ca="1" si="273"/>
        <v>#N/A</v>
      </c>
      <c r="O271" s="14" t="e">
        <f t="shared" ca="1" si="236"/>
        <v>#N/A</v>
      </c>
    </row>
    <row r="272" spans="1:15" x14ac:dyDescent="0.2">
      <c r="A272" s="17">
        <f>A266+1</f>
        <v>46</v>
      </c>
      <c r="B272" s="18" t="e">
        <f ca="1">INDEX(Table4[SLD], A272)</f>
        <v>#N/A</v>
      </c>
      <c r="C272" s="18" t="e">
        <f ca="1">RIGHT(LEFT(B272, 3), 2)</f>
        <v>#N/A</v>
      </c>
      <c r="D272" s="18">
        <f ca="1">COUNTIF(OFFSET(C272,-1*ROW(C272)+2,0, ROW(C272)-2), C272)</f>
        <v>40</v>
      </c>
      <c r="E272" s="18"/>
      <c r="F272" s="18">
        <f>INDEX(Table4[XMIT System], A272)</f>
        <v>0</v>
      </c>
      <c r="G272" s="18">
        <f>INDEX(Table4[Establishing Unit], A272)</f>
        <v>0</v>
      </c>
      <c r="H272" s="18">
        <f>INDEX(Table4[Terminating Unit], A272)</f>
        <v>0</v>
      </c>
      <c r="I272" s="18" t="s">
        <v>94</v>
      </c>
      <c r="J272" s="18">
        <f>INDEX(Table4[Rate], A272)</f>
        <v>0</v>
      </c>
      <c r="K272" s="18">
        <f>K266+1</f>
        <v>46</v>
      </c>
      <c r="L272" s="18"/>
      <c r="M272" s="18" t="s">
        <v>61</v>
      </c>
      <c r="N272" s="18" t="e">
        <f ca="1">CONCATENATE("Establish ", J272, " ", VLOOKUP(F272, Table1[#All], 2, FALSE), " link"," (",B272, ")", " with ", H272)</f>
        <v>#N/A</v>
      </c>
      <c r="O272" s="20" t="e">
        <f ca="1">CONCATENATE("Terminate ", J272, " ", VLOOKUP(F272, Table1[#All], 2, FALSE), " link"," (",B272, ")", " from ", G272)</f>
        <v>#N/A</v>
      </c>
    </row>
    <row r="273" spans="1:15" x14ac:dyDescent="0.2">
      <c r="A273" s="19"/>
      <c r="B273" s="8"/>
      <c r="C273" s="8"/>
      <c r="D273" s="8"/>
      <c r="E273" s="8" t="e">
        <f ca="1">CONCATENATE("BCOR", C272, TEXT(D272+1, "00"))</f>
        <v>#N/A</v>
      </c>
      <c r="F273" s="8">
        <f>F272</f>
        <v>0</v>
      </c>
      <c r="G273" s="8">
        <f t="shared" ref="G273:G277" si="274">G272</f>
        <v>0</v>
      </c>
      <c r="H273" s="8">
        <f t="shared" ref="H273:H277" si="275">H272</f>
        <v>0</v>
      </c>
      <c r="I273" s="8" t="s">
        <v>95</v>
      </c>
      <c r="J273" s="8">
        <f t="shared" ref="J273:J277" si="276">J272</f>
        <v>0</v>
      </c>
      <c r="K273" s="8"/>
      <c r="L273" s="8">
        <v>1</v>
      </c>
      <c r="M273" s="8" t="s">
        <v>67</v>
      </c>
      <c r="N273" s="8" t="e">
        <f ca="1">CONCATENATE("Establish ",I273, " connection", " (", E273, ") ", "with ", H273)</f>
        <v>#N/A</v>
      </c>
      <c r="O273" s="21" t="e">
        <f t="shared" ref="O273:O301" ca="1" si="277">CONCATENATE("Terminate ",I273," connection"," (",E273,") ","from ",G273)</f>
        <v>#N/A</v>
      </c>
    </row>
    <row r="274" spans="1:15" x14ac:dyDescent="0.2">
      <c r="A274" s="19"/>
      <c r="B274" s="8"/>
      <c r="C274" s="8"/>
      <c r="D274" s="8"/>
      <c r="E274" s="8" t="e">
        <f ca="1">CONCATENATE("SIPR", C272, TEXT(D272+1, "00"))</f>
        <v>#N/A</v>
      </c>
      <c r="F274" s="8">
        <f t="shared" ref="F274:F277" si="278">F273</f>
        <v>0</v>
      </c>
      <c r="G274" s="8">
        <f t="shared" si="274"/>
        <v>0</v>
      </c>
      <c r="H274" s="8">
        <f t="shared" si="275"/>
        <v>0</v>
      </c>
      <c r="I274" s="8" t="s">
        <v>78</v>
      </c>
      <c r="J274" s="8">
        <f t="shared" si="276"/>
        <v>0</v>
      </c>
      <c r="K274" s="8"/>
      <c r="L274" s="8">
        <v>2</v>
      </c>
      <c r="M274" s="8" t="s">
        <v>67</v>
      </c>
      <c r="N274" s="8" t="e">
        <f t="shared" ref="N274:N277" ca="1" si="279">CONCATENATE("Establish ",I274, " connection", " (", E274, ") ", "with ", H274)</f>
        <v>#N/A</v>
      </c>
      <c r="O274" s="21" t="e">
        <f t="shared" ca="1" si="243"/>
        <v>#N/A</v>
      </c>
    </row>
    <row r="275" spans="1:15" x14ac:dyDescent="0.2">
      <c r="A275" s="19"/>
      <c r="B275" s="8"/>
      <c r="C275" s="8"/>
      <c r="D275" s="8"/>
      <c r="E275" s="8" t="e">
        <f ca="1">CONCATENATE("NIPR", C272, TEXT(D272+1, "00"))</f>
        <v>#N/A</v>
      </c>
      <c r="F275" s="8">
        <f t="shared" si="278"/>
        <v>0</v>
      </c>
      <c r="G275" s="8">
        <f t="shared" si="274"/>
        <v>0</v>
      </c>
      <c r="H275" s="8">
        <f t="shared" si="275"/>
        <v>0</v>
      </c>
      <c r="I275" s="8" t="s">
        <v>79</v>
      </c>
      <c r="J275" s="8">
        <f t="shared" si="276"/>
        <v>0</v>
      </c>
      <c r="K275" s="8"/>
      <c r="L275" s="8">
        <v>3</v>
      </c>
      <c r="M275" s="8" t="s">
        <v>67</v>
      </c>
      <c r="N275" s="8" t="e">
        <f t="shared" ca="1" si="279"/>
        <v>#N/A</v>
      </c>
      <c r="O275" s="21" t="e">
        <f t="shared" ca="1" si="243"/>
        <v>#N/A</v>
      </c>
    </row>
    <row r="276" spans="1:15" x14ac:dyDescent="0.2">
      <c r="A276" s="19"/>
      <c r="B276" s="8"/>
      <c r="C276" s="8"/>
      <c r="D276" s="8"/>
      <c r="E276" s="8" t="e">
        <f ca="1">CONCATENATE("SIP", C272, TEXT(D272+1, "00"))</f>
        <v>#N/A</v>
      </c>
      <c r="F276" s="8">
        <f t="shared" si="278"/>
        <v>0</v>
      </c>
      <c r="G276" s="8">
        <f t="shared" si="274"/>
        <v>0</v>
      </c>
      <c r="H276" s="8">
        <f t="shared" si="275"/>
        <v>0</v>
      </c>
      <c r="I276" s="8" t="s">
        <v>81</v>
      </c>
      <c r="J276" s="8">
        <f t="shared" si="276"/>
        <v>0</v>
      </c>
      <c r="K276" s="8"/>
      <c r="L276" s="8">
        <v>4</v>
      </c>
      <c r="M276" s="8" t="s">
        <v>67</v>
      </c>
      <c r="N276" s="8" t="e">
        <f t="shared" ca="1" si="279"/>
        <v>#N/A</v>
      </c>
      <c r="O276" s="21" t="e">
        <f t="shared" ca="1" si="243"/>
        <v>#N/A</v>
      </c>
    </row>
    <row r="277" spans="1:15" ht="16" thickBot="1" x14ac:dyDescent="0.25">
      <c r="A277" s="22"/>
      <c r="B277" s="23"/>
      <c r="C277" s="23"/>
      <c r="D277" s="23"/>
      <c r="E277" s="23" t="e">
        <f ca="1">CONCATENATE("LLOC", C272, TEXT(D272+1, "00"))</f>
        <v>#N/A</v>
      </c>
      <c r="F277" s="23">
        <f t="shared" si="278"/>
        <v>0</v>
      </c>
      <c r="G277" s="23">
        <f t="shared" si="274"/>
        <v>0</v>
      </c>
      <c r="H277" s="23">
        <f t="shared" si="275"/>
        <v>0</v>
      </c>
      <c r="I277" s="23" t="s">
        <v>96</v>
      </c>
      <c r="J277" s="23">
        <f t="shared" si="276"/>
        <v>0</v>
      </c>
      <c r="K277" s="23"/>
      <c r="L277" s="23">
        <v>5</v>
      </c>
      <c r="M277" s="23" t="s">
        <v>67</v>
      </c>
      <c r="N277" s="23" t="e">
        <f t="shared" ca="1" si="279"/>
        <v>#N/A</v>
      </c>
      <c r="O277" s="21" t="e">
        <f t="shared" ca="1" si="243"/>
        <v>#N/A</v>
      </c>
    </row>
    <row r="278" spans="1:15" x14ac:dyDescent="0.2">
      <c r="A278" s="10">
        <f>A272+1</f>
        <v>47</v>
      </c>
      <c r="B278" s="11" t="e">
        <f ca="1">INDEX(Table4[SLD], A278)</f>
        <v>#N/A</v>
      </c>
      <c r="C278" s="11" t="e">
        <f ca="1">RIGHT(LEFT(B278, 3), 2)</f>
        <v>#N/A</v>
      </c>
      <c r="D278" s="11">
        <f ca="1">COUNTIF(OFFSET(C278,-1*ROW(C278)+2,0, ROW(C278)-2), C278)</f>
        <v>41</v>
      </c>
      <c r="E278" s="11"/>
      <c r="F278" s="11">
        <f>INDEX(Table4[XMIT System], A278)</f>
        <v>0</v>
      </c>
      <c r="G278" s="11">
        <f>INDEX(Table4[Establishing Unit], A278)</f>
        <v>0</v>
      </c>
      <c r="H278" s="11">
        <f>INDEX(Table4[Terminating Unit], A278)</f>
        <v>0</v>
      </c>
      <c r="I278" s="11" t="s">
        <v>94</v>
      </c>
      <c r="J278" s="11">
        <f>INDEX(Table4[Rate], A278)</f>
        <v>0</v>
      </c>
      <c r="K278" s="11">
        <f>K272+1</f>
        <v>47</v>
      </c>
      <c r="L278" s="11"/>
      <c r="M278" s="11" t="s">
        <v>61</v>
      </c>
      <c r="N278" s="11" t="e">
        <f ca="1">CONCATENATE("Establish ", J278, " ", VLOOKUP(F278, Table1[#All], 2, FALSE), " link"," (",B278, ")", " with ", H278)</f>
        <v>#N/A</v>
      </c>
      <c r="O278" s="12" t="e">
        <f ca="1">CONCATENATE("Terminate ", J278, " ", VLOOKUP(F278, Table1[#All], 2, FALSE), " link"," (",B278, ")", " from ", G278)</f>
        <v>#N/A</v>
      </c>
    </row>
    <row r="279" spans="1:15" x14ac:dyDescent="0.2">
      <c r="A279" s="13"/>
      <c r="B279" s="9"/>
      <c r="C279" s="9"/>
      <c r="D279" s="9"/>
      <c r="E279" s="9" t="e">
        <f ca="1">CONCATENATE("BCOR", C278, TEXT(D278+1, "00"))</f>
        <v>#N/A</v>
      </c>
      <c r="F279" s="9">
        <f>F278</f>
        <v>0</v>
      </c>
      <c r="G279" s="9">
        <f t="shared" ref="G279:G283" si="280">G278</f>
        <v>0</v>
      </c>
      <c r="H279" s="9">
        <f t="shared" ref="H279:H283" si="281">H278</f>
        <v>0</v>
      </c>
      <c r="I279" s="9" t="s">
        <v>95</v>
      </c>
      <c r="J279" s="9">
        <f t="shared" ref="J279:J283" si="282">J278</f>
        <v>0</v>
      </c>
      <c r="K279" s="9"/>
      <c r="L279" s="9">
        <v>1</v>
      </c>
      <c r="M279" s="9" t="s">
        <v>67</v>
      </c>
      <c r="N279" s="9" t="e">
        <f ca="1">CONCATENATE("Establish ",I279, " connection", " (", E279, ") ", "with ", H279)</f>
        <v>#N/A</v>
      </c>
      <c r="O279" s="14" t="e">
        <f t="shared" ref="O279:O301" ca="1" si="283">CONCATENATE("Terminate ",I279," connection"," (",E279,") ","from ",G279)</f>
        <v>#N/A</v>
      </c>
    </row>
    <row r="280" spans="1:15" x14ac:dyDescent="0.2">
      <c r="A280" s="13"/>
      <c r="B280" s="9"/>
      <c r="C280" s="9"/>
      <c r="D280" s="9"/>
      <c r="E280" s="9" t="e">
        <f ca="1">CONCATENATE("SIPR", C278, TEXT(D278+1, "00"))</f>
        <v>#N/A</v>
      </c>
      <c r="F280" s="9">
        <f t="shared" ref="F280:F283" si="284">F279</f>
        <v>0</v>
      </c>
      <c r="G280" s="9">
        <f t="shared" si="280"/>
        <v>0</v>
      </c>
      <c r="H280" s="9">
        <f t="shared" si="281"/>
        <v>0</v>
      </c>
      <c r="I280" s="9" t="s">
        <v>78</v>
      </c>
      <c r="J280" s="9">
        <f t="shared" si="282"/>
        <v>0</v>
      </c>
      <c r="K280" s="9"/>
      <c r="L280" s="9">
        <v>2</v>
      </c>
      <c r="M280" s="9" t="s">
        <v>67</v>
      </c>
      <c r="N280" s="9" t="e">
        <f t="shared" ref="N280:N283" ca="1" si="285">CONCATENATE("Establish ",I280, " connection", " (", E280, ") ", "with ", H280)</f>
        <v>#N/A</v>
      </c>
      <c r="O280" s="14" t="e">
        <f t="shared" ca="1" si="236"/>
        <v>#N/A</v>
      </c>
    </row>
    <row r="281" spans="1:15" x14ac:dyDescent="0.2">
      <c r="A281" s="13"/>
      <c r="B281" s="9"/>
      <c r="C281" s="9"/>
      <c r="D281" s="9"/>
      <c r="E281" s="9" t="e">
        <f ca="1">CONCATENATE("NIPR", C278, TEXT(D278+1, "00"))</f>
        <v>#N/A</v>
      </c>
      <c r="F281" s="9">
        <f t="shared" si="284"/>
        <v>0</v>
      </c>
      <c r="G281" s="9">
        <f t="shared" si="280"/>
        <v>0</v>
      </c>
      <c r="H281" s="9">
        <f t="shared" si="281"/>
        <v>0</v>
      </c>
      <c r="I281" s="9" t="s">
        <v>79</v>
      </c>
      <c r="J281" s="9">
        <f t="shared" si="282"/>
        <v>0</v>
      </c>
      <c r="K281" s="9"/>
      <c r="L281" s="9">
        <v>3</v>
      </c>
      <c r="M281" s="9" t="s">
        <v>67</v>
      </c>
      <c r="N281" s="9" t="e">
        <f t="shared" ca="1" si="285"/>
        <v>#N/A</v>
      </c>
      <c r="O281" s="14" t="e">
        <f t="shared" ca="1" si="236"/>
        <v>#N/A</v>
      </c>
    </row>
    <row r="282" spans="1:15" x14ac:dyDescent="0.2">
      <c r="A282" s="13"/>
      <c r="B282" s="9"/>
      <c r="C282" s="9"/>
      <c r="D282" s="9"/>
      <c r="E282" s="9" t="e">
        <f ca="1">CONCATENATE("SIP", C278, TEXT(D278+1, "00"))</f>
        <v>#N/A</v>
      </c>
      <c r="F282" s="9">
        <f t="shared" si="284"/>
        <v>0</v>
      </c>
      <c r="G282" s="9">
        <f t="shared" si="280"/>
        <v>0</v>
      </c>
      <c r="H282" s="9">
        <f t="shared" si="281"/>
        <v>0</v>
      </c>
      <c r="I282" s="9" t="s">
        <v>81</v>
      </c>
      <c r="J282" s="9">
        <f t="shared" si="282"/>
        <v>0</v>
      </c>
      <c r="K282" s="9"/>
      <c r="L282" s="9">
        <v>4</v>
      </c>
      <c r="M282" s="9" t="s">
        <v>67</v>
      </c>
      <c r="N282" s="9" t="e">
        <f t="shared" ca="1" si="285"/>
        <v>#N/A</v>
      </c>
      <c r="O282" s="14" t="e">
        <f t="shared" ca="1" si="236"/>
        <v>#N/A</v>
      </c>
    </row>
    <row r="283" spans="1:15" ht="16" thickBot="1" x14ac:dyDescent="0.25">
      <c r="A283" s="15"/>
      <c r="B283" s="16"/>
      <c r="C283" s="16"/>
      <c r="D283" s="16"/>
      <c r="E283" s="16" t="e">
        <f ca="1">CONCATENATE("LLOC", C278, TEXT(D278+1, "00"))</f>
        <v>#N/A</v>
      </c>
      <c r="F283" s="16">
        <f t="shared" si="284"/>
        <v>0</v>
      </c>
      <c r="G283" s="16">
        <f t="shared" si="280"/>
        <v>0</v>
      </c>
      <c r="H283" s="16">
        <f t="shared" si="281"/>
        <v>0</v>
      </c>
      <c r="I283" s="16" t="s">
        <v>96</v>
      </c>
      <c r="J283" s="16">
        <f t="shared" si="282"/>
        <v>0</v>
      </c>
      <c r="K283" s="16"/>
      <c r="L283" s="16">
        <v>5</v>
      </c>
      <c r="M283" s="16" t="s">
        <v>67</v>
      </c>
      <c r="N283" s="16" t="e">
        <f t="shared" ca="1" si="285"/>
        <v>#N/A</v>
      </c>
      <c r="O283" s="14" t="e">
        <f t="shared" ca="1" si="236"/>
        <v>#N/A</v>
      </c>
    </row>
    <row r="284" spans="1:15" x14ac:dyDescent="0.2">
      <c r="A284" s="17">
        <f>A278+1</f>
        <v>48</v>
      </c>
      <c r="B284" s="18" t="e">
        <f ca="1">INDEX(Table4[SLD], A284)</f>
        <v>#N/A</v>
      </c>
      <c r="C284" s="18" t="e">
        <f ca="1">RIGHT(LEFT(B284, 3), 2)</f>
        <v>#N/A</v>
      </c>
      <c r="D284" s="18">
        <f ca="1">COUNTIF(OFFSET(C284,-1*ROW(C284)+2,0, ROW(C284)-2), C284)</f>
        <v>42</v>
      </c>
      <c r="E284" s="18"/>
      <c r="F284" s="18">
        <f>INDEX(Table4[XMIT System], A284)</f>
        <v>0</v>
      </c>
      <c r="G284" s="18">
        <f>INDEX(Table4[Establishing Unit], A284)</f>
        <v>0</v>
      </c>
      <c r="H284" s="18">
        <f>INDEX(Table4[Terminating Unit], A284)</f>
        <v>0</v>
      </c>
      <c r="I284" s="18" t="s">
        <v>94</v>
      </c>
      <c r="J284" s="18">
        <f>INDEX(Table4[Rate], A284)</f>
        <v>0</v>
      </c>
      <c r="K284" s="18">
        <f>K278+1</f>
        <v>48</v>
      </c>
      <c r="L284" s="18"/>
      <c r="M284" s="18" t="s">
        <v>61</v>
      </c>
      <c r="N284" s="18" t="e">
        <f ca="1">CONCATENATE("Establish ", J284, " ", VLOOKUP(F284, Table1[#All], 2, FALSE), " link"," (",B284, ")", " with ", H284)</f>
        <v>#N/A</v>
      </c>
      <c r="O284" s="20" t="e">
        <f ca="1">CONCATENATE("Terminate ", J284, " ", VLOOKUP(F284, Table1[#All], 2, FALSE), " link"," (",B284, ")", " from ", G284)</f>
        <v>#N/A</v>
      </c>
    </row>
    <row r="285" spans="1:15" x14ac:dyDescent="0.2">
      <c r="A285" s="19"/>
      <c r="B285" s="8"/>
      <c r="C285" s="8"/>
      <c r="D285" s="8"/>
      <c r="E285" s="8" t="e">
        <f ca="1">CONCATENATE("BCOR", C284, TEXT(D284+1, "00"))</f>
        <v>#N/A</v>
      </c>
      <c r="F285" s="8">
        <f>F284</f>
        <v>0</v>
      </c>
      <c r="G285" s="8">
        <f t="shared" ref="G285:G289" si="286">G284</f>
        <v>0</v>
      </c>
      <c r="H285" s="8">
        <f t="shared" ref="H285:H289" si="287">H284</f>
        <v>0</v>
      </c>
      <c r="I285" s="8" t="s">
        <v>95</v>
      </c>
      <c r="J285" s="8">
        <f t="shared" ref="J285:J289" si="288">J284</f>
        <v>0</v>
      </c>
      <c r="K285" s="8"/>
      <c r="L285" s="8">
        <v>1</v>
      </c>
      <c r="M285" s="8" t="s">
        <v>67</v>
      </c>
      <c r="N285" s="8" t="e">
        <f ca="1">CONCATENATE("Establish ",I285, " connection", " (", E285, ") ", "with ", H285)</f>
        <v>#N/A</v>
      </c>
      <c r="O285" s="21" t="e">
        <f t="shared" ref="O285:O301" ca="1" si="289">CONCATENATE("Terminate ",I285," connection"," (",E285,") ","from ",G285)</f>
        <v>#N/A</v>
      </c>
    </row>
    <row r="286" spans="1:15" x14ac:dyDescent="0.2">
      <c r="A286" s="19"/>
      <c r="B286" s="8"/>
      <c r="C286" s="8"/>
      <c r="D286" s="8"/>
      <c r="E286" s="8" t="e">
        <f ca="1">CONCATENATE("SIPR", C284, TEXT(D284+1, "00"))</f>
        <v>#N/A</v>
      </c>
      <c r="F286" s="8">
        <f t="shared" ref="F286:F289" si="290">F285</f>
        <v>0</v>
      </c>
      <c r="G286" s="8">
        <f t="shared" si="286"/>
        <v>0</v>
      </c>
      <c r="H286" s="8">
        <f t="shared" si="287"/>
        <v>0</v>
      </c>
      <c r="I286" s="8" t="s">
        <v>78</v>
      </c>
      <c r="J286" s="8">
        <f t="shared" si="288"/>
        <v>0</v>
      </c>
      <c r="K286" s="8"/>
      <c r="L286" s="8">
        <v>2</v>
      </c>
      <c r="M286" s="8" t="s">
        <v>67</v>
      </c>
      <c r="N286" s="8" t="e">
        <f t="shared" ref="N286:N289" ca="1" si="291">CONCATENATE("Establish ",I286, " connection", " (", E286, ") ", "with ", H286)</f>
        <v>#N/A</v>
      </c>
      <c r="O286" s="21" t="e">
        <f t="shared" ca="1" si="243"/>
        <v>#N/A</v>
      </c>
    </row>
    <row r="287" spans="1:15" x14ac:dyDescent="0.2">
      <c r="A287" s="19"/>
      <c r="B287" s="8"/>
      <c r="C287" s="8"/>
      <c r="D287" s="8"/>
      <c r="E287" s="8" t="e">
        <f ca="1">CONCATENATE("NIPR", C284, TEXT(D284+1, "00"))</f>
        <v>#N/A</v>
      </c>
      <c r="F287" s="8">
        <f t="shared" si="290"/>
        <v>0</v>
      </c>
      <c r="G287" s="8">
        <f t="shared" si="286"/>
        <v>0</v>
      </c>
      <c r="H287" s="8">
        <f t="shared" si="287"/>
        <v>0</v>
      </c>
      <c r="I287" s="8" t="s">
        <v>79</v>
      </c>
      <c r="J287" s="8">
        <f t="shared" si="288"/>
        <v>0</v>
      </c>
      <c r="K287" s="8"/>
      <c r="L287" s="8">
        <v>3</v>
      </c>
      <c r="M287" s="8" t="s">
        <v>67</v>
      </c>
      <c r="N287" s="8" t="e">
        <f t="shared" ca="1" si="291"/>
        <v>#N/A</v>
      </c>
      <c r="O287" s="21" t="e">
        <f t="shared" ca="1" si="243"/>
        <v>#N/A</v>
      </c>
    </row>
    <row r="288" spans="1:15" x14ac:dyDescent="0.2">
      <c r="A288" s="19"/>
      <c r="B288" s="8"/>
      <c r="C288" s="8"/>
      <c r="D288" s="8"/>
      <c r="E288" s="8" t="e">
        <f ca="1">CONCATENATE("SIP", C284, TEXT(D284+1, "00"))</f>
        <v>#N/A</v>
      </c>
      <c r="F288" s="8">
        <f t="shared" si="290"/>
        <v>0</v>
      </c>
      <c r="G288" s="8">
        <f t="shared" si="286"/>
        <v>0</v>
      </c>
      <c r="H288" s="8">
        <f t="shared" si="287"/>
        <v>0</v>
      </c>
      <c r="I288" s="8" t="s">
        <v>81</v>
      </c>
      <c r="J288" s="8">
        <f t="shared" si="288"/>
        <v>0</v>
      </c>
      <c r="K288" s="8"/>
      <c r="L288" s="8">
        <v>4</v>
      </c>
      <c r="M288" s="8" t="s">
        <v>67</v>
      </c>
      <c r="N288" s="8" t="e">
        <f t="shared" ca="1" si="291"/>
        <v>#N/A</v>
      </c>
      <c r="O288" s="21" t="e">
        <f t="shared" ca="1" si="243"/>
        <v>#N/A</v>
      </c>
    </row>
    <row r="289" spans="1:15" ht="16" thickBot="1" x14ac:dyDescent="0.25">
      <c r="A289" s="22"/>
      <c r="B289" s="23"/>
      <c r="C289" s="23"/>
      <c r="D289" s="23"/>
      <c r="E289" s="23" t="e">
        <f ca="1">CONCATENATE("LLOC", C284, TEXT(D284+1, "00"))</f>
        <v>#N/A</v>
      </c>
      <c r="F289" s="23">
        <f t="shared" si="290"/>
        <v>0</v>
      </c>
      <c r="G289" s="23">
        <f t="shared" si="286"/>
        <v>0</v>
      </c>
      <c r="H289" s="23">
        <f t="shared" si="287"/>
        <v>0</v>
      </c>
      <c r="I289" s="23" t="s">
        <v>96</v>
      </c>
      <c r="J289" s="23">
        <f t="shared" si="288"/>
        <v>0</v>
      </c>
      <c r="K289" s="23"/>
      <c r="L289" s="23">
        <v>5</v>
      </c>
      <c r="M289" s="23" t="s">
        <v>67</v>
      </c>
      <c r="N289" s="23" t="e">
        <f t="shared" ca="1" si="291"/>
        <v>#N/A</v>
      </c>
      <c r="O289" s="21" t="e">
        <f t="shared" ca="1" si="243"/>
        <v>#N/A</v>
      </c>
    </row>
    <row r="290" spans="1:15" x14ac:dyDescent="0.2">
      <c r="A290" s="10">
        <f>A284+1</f>
        <v>49</v>
      </c>
      <c r="B290" s="11" t="e">
        <f ca="1">INDEX(Table4[SLD], A290)</f>
        <v>#N/A</v>
      </c>
      <c r="C290" s="11" t="e">
        <f ca="1">RIGHT(LEFT(B290, 3), 2)</f>
        <v>#N/A</v>
      </c>
      <c r="D290" s="11">
        <f ca="1">COUNTIF(OFFSET(C290,-1*ROW(C290)+2,0, ROW(C290)-2), C290)</f>
        <v>43</v>
      </c>
      <c r="E290" s="11"/>
      <c r="F290" s="11">
        <f>INDEX(Table4[XMIT System], A290)</f>
        <v>0</v>
      </c>
      <c r="G290" s="11">
        <f>INDEX(Table4[Establishing Unit], A290)</f>
        <v>0</v>
      </c>
      <c r="H290" s="11">
        <f>INDEX(Table4[Terminating Unit], A290)</f>
        <v>0</v>
      </c>
      <c r="I290" s="11" t="s">
        <v>94</v>
      </c>
      <c r="J290" s="11">
        <f>INDEX(Table4[Rate], A290)</f>
        <v>0</v>
      </c>
      <c r="K290" s="11">
        <f>K284+1</f>
        <v>49</v>
      </c>
      <c r="L290" s="11"/>
      <c r="M290" s="11" t="s">
        <v>61</v>
      </c>
      <c r="N290" s="11" t="e">
        <f ca="1">CONCATENATE("Establish ", J290, " ", VLOOKUP(F290, Table1[#All], 2, FALSE), " link"," (",B290, ")", " with ", H290)</f>
        <v>#N/A</v>
      </c>
      <c r="O290" s="12" t="e">
        <f ca="1">CONCATENATE("Terminate ", J290, " ", VLOOKUP(F290, Table1[#All], 2, FALSE), " link"," (",B290, ")", " from ", G290)</f>
        <v>#N/A</v>
      </c>
    </row>
    <row r="291" spans="1:15" x14ac:dyDescent="0.2">
      <c r="A291" s="13"/>
      <c r="B291" s="9"/>
      <c r="C291" s="9"/>
      <c r="D291" s="9"/>
      <c r="E291" s="9" t="e">
        <f ca="1">CONCATENATE("BCOR", C290, TEXT(D290+1, "00"))</f>
        <v>#N/A</v>
      </c>
      <c r="F291" s="9">
        <f>F290</f>
        <v>0</v>
      </c>
      <c r="G291" s="9">
        <f t="shared" ref="G291:G295" si="292">G290</f>
        <v>0</v>
      </c>
      <c r="H291" s="9">
        <f t="shared" ref="H291:H295" si="293">H290</f>
        <v>0</v>
      </c>
      <c r="I291" s="9" t="s">
        <v>95</v>
      </c>
      <c r="J291" s="9">
        <f t="shared" ref="J291:J295" si="294">J290</f>
        <v>0</v>
      </c>
      <c r="K291" s="9"/>
      <c r="L291" s="9">
        <v>1</v>
      </c>
      <c r="M291" s="9" t="s">
        <v>67</v>
      </c>
      <c r="N291" s="9" t="e">
        <f ca="1">CONCATENATE("Establish ",I291, " connection", " (", E291, ") ", "with ", H291)</f>
        <v>#N/A</v>
      </c>
      <c r="O291" s="14" t="e">
        <f t="shared" ref="O291:O301" ca="1" si="295">CONCATENATE("Terminate ",I291," connection"," (",E291,") ","from ",G291)</f>
        <v>#N/A</v>
      </c>
    </row>
    <row r="292" spans="1:15" x14ac:dyDescent="0.2">
      <c r="A292" s="13"/>
      <c r="B292" s="9"/>
      <c r="C292" s="9"/>
      <c r="D292" s="9"/>
      <c r="E292" s="9" t="e">
        <f ca="1">CONCATENATE("SIPR", C290, TEXT(D290+1, "00"))</f>
        <v>#N/A</v>
      </c>
      <c r="F292" s="9">
        <f t="shared" ref="F292:F295" si="296">F291</f>
        <v>0</v>
      </c>
      <c r="G292" s="9">
        <f t="shared" si="292"/>
        <v>0</v>
      </c>
      <c r="H292" s="9">
        <f t="shared" si="293"/>
        <v>0</v>
      </c>
      <c r="I292" s="9" t="s">
        <v>78</v>
      </c>
      <c r="J292" s="9">
        <f t="shared" si="294"/>
        <v>0</v>
      </c>
      <c r="K292" s="9"/>
      <c r="L292" s="9">
        <v>2</v>
      </c>
      <c r="M292" s="9" t="s">
        <v>67</v>
      </c>
      <c r="N292" s="9" t="e">
        <f t="shared" ref="N292:N295" ca="1" si="297">CONCATENATE("Establish ",I292, " connection", " (", E292, ") ", "with ", H292)</f>
        <v>#N/A</v>
      </c>
      <c r="O292" s="14" t="e">
        <f t="shared" ca="1" si="236"/>
        <v>#N/A</v>
      </c>
    </row>
    <row r="293" spans="1:15" x14ac:dyDescent="0.2">
      <c r="A293" s="13"/>
      <c r="B293" s="9"/>
      <c r="C293" s="9"/>
      <c r="D293" s="9"/>
      <c r="E293" s="9" t="e">
        <f ca="1">CONCATENATE("NIPR", C290, TEXT(D290+1, "00"))</f>
        <v>#N/A</v>
      </c>
      <c r="F293" s="9">
        <f t="shared" si="296"/>
        <v>0</v>
      </c>
      <c r="G293" s="9">
        <f t="shared" si="292"/>
        <v>0</v>
      </c>
      <c r="H293" s="9">
        <f t="shared" si="293"/>
        <v>0</v>
      </c>
      <c r="I293" s="9" t="s">
        <v>79</v>
      </c>
      <c r="J293" s="9">
        <f t="shared" si="294"/>
        <v>0</v>
      </c>
      <c r="K293" s="9"/>
      <c r="L293" s="9">
        <v>3</v>
      </c>
      <c r="M293" s="9" t="s">
        <v>67</v>
      </c>
      <c r="N293" s="9" t="e">
        <f t="shared" ca="1" si="297"/>
        <v>#N/A</v>
      </c>
      <c r="O293" s="14" t="e">
        <f t="shared" ca="1" si="236"/>
        <v>#N/A</v>
      </c>
    </row>
    <row r="294" spans="1:15" x14ac:dyDescent="0.2">
      <c r="A294" s="13"/>
      <c r="B294" s="9"/>
      <c r="C294" s="9"/>
      <c r="D294" s="9"/>
      <c r="E294" s="9" t="e">
        <f ca="1">CONCATENATE("SIP", C290, TEXT(D290+1, "00"))</f>
        <v>#N/A</v>
      </c>
      <c r="F294" s="9">
        <f t="shared" si="296"/>
        <v>0</v>
      </c>
      <c r="G294" s="9">
        <f t="shared" si="292"/>
        <v>0</v>
      </c>
      <c r="H294" s="9">
        <f t="shared" si="293"/>
        <v>0</v>
      </c>
      <c r="I294" s="9" t="s">
        <v>81</v>
      </c>
      <c r="J294" s="9">
        <f t="shared" si="294"/>
        <v>0</v>
      </c>
      <c r="K294" s="9"/>
      <c r="L294" s="9">
        <v>4</v>
      </c>
      <c r="M294" s="9" t="s">
        <v>67</v>
      </c>
      <c r="N294" s="9" t="e">
        <f t="shared" ca="1" si="297"/>
        <v>#N/A</v>
      </c>
      <c r="O294" s="14" t="e">
        <f t="shared" ca="1" si="236"/>
        <v>#N/A</v>
      </c>
    </row>
    <row r="295" spans="1:15" ht="16" thickBot="1" x14ac:dyDescent="0.25">
      <c r="A295" s="15"/>
      <c r="B295" s="16"/>
      <c r="C295" s="16"/>
      <c r="D295" s="16"/>
      <c r="E295" s="16" t="e">
        <f ca="1">CONCATENATE("LLOC", C290, TEXT(D290+1, "00"))</f>
        <v>#N/A</v>
      </c>
      <c r="F295" s="16">
        <f t="shared" si="296"/>
        <v>0</v>
      </c>
      <c r="G295" s="16">
        <f t="shared" si="292"/>
        <v>0</v>
      </c>
      <c r="H295" s="16">
        <f t="shared" si="293"/>
        <v>0</v>
      </c>
      <c r="I295" s="16" t="s">
        <v>96</v>
      </c>
      <c r="J295" s="16">
        <f t="shared" si="294"/>
        <v>0</v>
      </c>
      <c r="K295" s="16"/>
      <c r="L295" s="16">
        <v>5</v>
      </c>
      <c r="M295" s="16" t="s">
        <v>67</v>
      </c>
      <c r="N295" s="16" t="e">
        <f t="shared" ca="1" si="297"/>
        <v>#N/A</v>
      </c>
      <c r="O295" s="14" t="e">
        <f t="shared" ca="1" si="236"/>
        <v>#N/A</v>
      </c>
    </row>
    <row r="296" spans="1:15" x14ac:dyDescent="0.2">
      <c r="A296" s="17">
        <f>A290+1</f>
        <v>50</v>
      </c>
      <c r="B296" s="18" t="e">
        <f ca="1">INDEX(Table4[SLD], A296)</f>
        <v>#N/A</v>
      </c>
      <c r="C296" s="18" t="e">
        <f ca="1">RIGHT(LEFT(B296, 3), 2)</f>
        <v>#N/A</v>
      </c>
      <c r="D296" s="18">
        <f ca="1">COUNTIF(OFFSET(C296,-1*ROW(C296)+2,0, ROW(C296)-2), C296)</f>
        <v>44</v>
      </c>
      <c r="E296" s="18"/>
      <c r="F296" s="18">
        <f>INDEX(Table4[XMIT System], A296)</f>
        <v>0</v>
      </c>
      <c r="G296" s="18">
        <f>INDEX(Table4[Establishing Unit], A296)</f>
        <v>0</v>
      </c>
      <c r="H296" s="18">
        <f>INDEX(Table4[Terminating Unit], A296)</f>
        <v>0</v>
      </c>
      <c r="I296" s="18" t="s">
        <v>94</v>
      </c>
      <c r="J296" s="18">
        <f>INDEX(Table4[Rate], A296)</f>
        <v>0</v>
      </c>
      <c r="K296" s="18">
        <f>K290+1</f>
        <v>50</v>
      </c>
      <c r="L296" s="18"/>
      <c r="M296" s="18" t="s">
        <v>61</v>
      </c>
      <c r="N296" s="18" t="e">
        <f ca="1">CONCATENATE("Establish ", J296, " ", VLOOKUP(F296, Table1[#All], 2, FALSE), " link"," (",B296, ")", " with ", H296)</f>
        <v>#N/A</v>
      </c>
      <c r="O296" s="20" t="e">
        <f ca="1">CONCATENATE("Terminate ", J296, " ", VLOOKUP(F296, Table1[#All], 2, FALSE), " link"," (",B296, ")", " from ", G296)</f>
        <v>#N/A</v>
      </c>
    </row>
    <row r="297" spans="1:15" x14ac:dyDescent="0.2">
      <c r="A297" s="19"/>
      <c r="B297" s="8"/>
      <c r="C297" s="8"/>
      <c r="D297" s="8"/>
      <c r="E297" s="8" t="e">
        <f ca="1">CONCATENATE("BCOR", C296, TEXT(D296+1, "00"))</f>
        <v>#N/A</v>
      </c>
      <c r="F297" s="8">
        <f>F296</f>
        <v>0</v>
      </c>
      <c r="G297" s="8">
        <f t="shared" ref="G297:G301" si="298">G296</f>
        <v>0</v>
      </c>
      <c r="H297" s="8">
        <f t="shared" ref="H297:H301" si="299">H296</f>
        <v>0</v>
      </c>
      <c r="I297" s="8" t="s">
        <v>95</v>
      </c>
      <c r="J297" s="8">
        <f t="shared" ref="J297:J301" si="300">J296</f>
        <v>0</v>
      </c>
      <c r="K297" s="8"/>
      <c r="L297" s="8">
        <v>1</v>
      </c>
      <c r="M297" s="8" t="s">
        <v>67</v>
      </c>
      <c r="N297" s="8" t="e">
        <f ca="1">CONCATENATE("Establish ",I297, " connection", " (", E297, ") ", "with ", H297)</f>
        <v>#N/A</v>
      </c>
      <c r="O297" s="21" t="e">
        <f t="shared" ref="O297:O301" ca="1" si="301">CONCATENATE("Terminate ",I297," connection"," (",E297,") ","from ",G297)</f>
        <v>#N/A</v>
      </c>
    </row>
    <row r="298" spans="1:15" x14ac:dyDescent="0.2">
      <c r="A298" s="19"/>
      <c r="B298" s="8"/>
      <c r="C298" s="8"/>
      <c r="D298" s="8"/>
      <c r="E298" s="8" t="e">
        <f ca="1">CONCATENATE("SIPR", C296, TEXT(D296+1, "00"))</f>
        <v>#N/A</v>
      </c>
      <c r="F298" s="8">
        <f t="shared" ref="F298:F301" si="302">F297</f>
        <v>0</v>
      </c>
      <c r="G298" s="8">
        <f t="shared" si="298"/>
        <v>0</v>
      </c>
      <c r="H298" s="8">
        <f t="shared" si="299"/>
        <v>0</v>
      </c>
      <c r="I298" s="8" t="s">
        <v>78</v>
      </c>
      <c r="J298" s="8">
        <f t="shared" si="300"/>
        <v>0</v>
      </c>
      <c r="K298" s="8"/>
      <c r="L298" s="8">
        <v>2</v>
      </c>
      <c r="M298" s="8" t="s">
        <v>67</v>
      </c>
      <c r="N298" s="8" t="e">
        <f t="shared" ref="N298:N301" ca="1" si="303">CONCATENATE("Establish ",I298, " connection", " (", E298, ") ", "with ", H298)</f>
        <v>#N/A</v>
      </c>
      <c r="O298" s="21" t="e">
        <f t="shared" ca="1" si="243"/>
        <v>#N/A</v>
      </c>
    </row>
    <row r="299" spans="1:15" x14ac:dyDescent="0.2">
      <c r="A299" s="19"/>
      <c r="B299" s="8"/>
      <c r="C299" s="8"/>
      <c r="D299" s="8"/>
      <c r="E299" s="8" t="e">
        <f ca="1">CONCATENATE("NIPR", C296, TEXT(D296+1, "00"))</f>
        <v>#N/A</v>
      </c>
      <c r="F299" s="8">
        <f t="shared" si="302"/>
        <v>0</v>
      </c>
      <c r="G299" s="8">
        <f t="shared" si="298"/>
        <v>0</v>
      </c>
      <c r="H299" s="8">
        <f t="shared" si="299"/>
        <v>0</v>
      </c>
      <c r="I299" s="8" t="s">
        <v>79</v>
      </c>
      <c r="J299" s="8">
        <f t="shared" si="300"/>
        <v>0</v>
      </c>
      <c r="K299" s="8"/>
      <c r="L299" s="8">
        <v>3</v>
      </c>
      <c r="M299" s="8" t="s">
        <v>67</v>
      </c>
      <c r="N299" s="8" t="e">
        <f t="shared" ca="1" si="303"/>
        <v>#N/A</v>
      </c>
      <c r="O299" s="21" t="e">
        <f t="shared" ca="1" si="243"/>
        <v>#N/A</v>
      </c>
    </row>
    <row r="300" spans="1:15" x14ac:dyDescent="0.2">
      <c r="A300" s="19"/>
      <c r="B300" s="8"/>
      <c r="C300" s="8"/>
      <c r="D300" s="8"/>
      <c r="E300" s="8" t="e">
        <f ca="1">CONCATENATE("SIP", C296, TEXT(D296+1, "00"))</f>
        <v>#N/A</v>
      </c>
      <c r="F300" s="8">
        <f t="shared" si="302"/>
        <v>0</v>
      </c>
      <c r="G300" s="8">
        <f t="shared" si="298"/>
        <v>0</v>
      </c>
      <c r="H300" s="8">
        <f t="shared" si="299"/>
        <v>0</v>
      </c>
      <c r="I300" s="8" t="s">
        <v>81</v>
      </c>
      <c r="J300" s="8">
        <f t="shared" si="300"/>
        <v>0</v>
      </c>
      <c r="K300" s="8"/>
      <c r="L300" s="8">
        <v>4</v>
      </c>
      <c r="M300" s="8" t="s">
        <v>67</v>
      </c>
      <c r="N300" s="8" t="e">
        <f t="shared" ca="1" si="303"/>
        <v>#N/A</v>
      </c>
      <c r="O300" s="21" t="e">
        <f t="shared" ca="1" si="243"/>
        <v>#N/A</v>
      </c>
    </row>
    <row r="301" spans="1:15" x14ac:dyDescent="0.2">
      <c r="A301" s="22"/>
      <c r="B301" s="23"/>
      <c r="C301" s="23"/>
      <c r="D301" s="23"/>
      <c r="E301" s="23" t="e">
        <f ca="1">CONCATENATE("LLOC", C296, TEXT(D296+1, "00"))</f>
        <v>#N/A</v>
      </c>
      <c r="F301" s="23">
        <f t="shared" si="302"/>
        <v>0</v>
      </c>
      <c r="G301" s="23">
        <f t="shared" si="298"/>
        <v>0</v>
      </c>
      <c r="H301" s="23">
        <f t="shared" si="299"/>
        <v>0</v>
      </c>
      <c r="I301" s="23" t="s">
        <v>96</v>
      </c>
      <c r="J301" s="23">
        <f t="shared" si="300"/>
        <v>0</v>
      </c>
      <c r="K301" s="23"/>
      <c r="L301" s="23">
        <v>5</v>
      </c>
      <c r="M301" s="23" t="s">
        <v>67</v>
      </c>
      <c r="N301" s="23" t="e">
        <f t="shared" ca="1" si="303"/>
        <v>#N/A</v>
      </c>
      <c r="O301" s="21" t="e">
        <f t="shared" ca="1" si="243"/>
        <v>#N/A</v>
      </c>
    </row>
  </sheetData>
  <autoFilter ref="A1:O1" xr:uid="{58CD4594-D8D1-A14D-A2AF-64E4B073959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8"/>
  <sheetViews>
    <sheetView workbookViewId="0">
      <selection activeCell="L7" sqref="L7"/>
    </sheetView>
  </sheetViews>
  <sheetFormatPr baseColWidth="10" defaultColWidth="8.83203125" defaultRowHeight="15" x14ac:dyDescent="0.2"/>
  <cols>
    <col min="1" max="1" width="18.5" style="1" customWidth="1"/>
    <col min="2" max="2" width="28.6640625" style="1" customWidth="1"/>
    <col min="3" max="3" width="2.5" customWidth="1"/>
    <col min="4" max="4" width="20.5" customWidth="1"/>
    <col min="5" max="5" width="18.6640625" bestFit="1" customWidth="1"/>
    <col min="6" max="6" width="2.5" customWidth="1"/>
    <col min="7" max="7" width="13.5" customWidth="1"/>
    <col min="8" max="8" width="12.33203125" bestFit="1" customWidth="1"/>
    <col min="9" max="9" width="21" bestFit="1" customWidth="1"/>
    <col min="10" max="10" width="2.5" customWidth="1"/>
    <col min="11" max="11" width="11.5" customWidth="1"/>
    <col min="12" max="12" width="24.5" bestFit="1" customWidth="1"/>
  </cols>
  <sheetData>
    <row r="1" spans="1:12" x14ac:dyDescent="0.2">
      <c r="A1" s="1" t="s">
        <v>0</v>
      </c>
      <c r="B1" s="1" t="s">
        <v>1</v>
      </c>
      <c r="D1" s="1" t="s">
        <v>2</v>
      </c>
      <c r="E1" t="s">
        <v>0</v>
      </c>
      <c r="G1" t="s">
        <v>4</v>
      </c>
      <c r="H1" t="s">
        <v>5</v>
      </c>
      <c r="I1" s="1" t="s">
        <v>0</v>
      </c>
      <c r="K1" t="s">
        <v>5</v>
      </c>
      <c r="L1" t="s">
        <v>83</v>
      </c>
    </row>
    <row r="2" spans="1:12" x14ac:dyDescent="0.2">
      <c r="A2" s="1" t="s">
        <v>3</v>
      </c>
      <c r="B2" s="1" t="s">
        <v>17</v>
      </c>
      <c r="D2" s="1" t="s">
        <v>51</v>
      </c>
      <c r="E2" s="1" t="s">
        <v>50</v>
      </c>
      <c r="G2" t="s">
        <v>6</v>
      </c>
      <c r="H2" t="s">
        <v>7</v>
      </c>
      <c r="I2" t="s">
        <v>24</v>
      </c>
      <c r="K2" t="s">
        <v>78</v>
      </c>
      <c r="L2" t="s">
        <v>84</v>
      </c>
    </row>
    <row r="3" spans="1:12" x14ac:dyDescent="0.2">
      <c r="A3" s="1" t="s">
        <v>18</v>
      </c>
      <c r="B3" s="1" t="s">
        <v>19</v>
      </c>
      <c r="D3" s="1" t="s">
        <v>52</v>
      </c>
      <c r="E3" s="2" t="s">
        <v>36</v>
      </c>
      <c r="G3" t="s">
        <v>8</v>
      </c>
      <c r="H3" t="s">
        <v>7</v>
      </c>
      <c r="I3" t="s">
        <v>24</v>
      </c>
      <c r="K3" t="s">
        <v>79</v>
      </c>
      <c r="L3" t="s">
        <v>85</v>
      </c>
    </row>
    <row r="4" spans="1:12" x14ac:dyDescent="0.2">
      <c r="A4" s="1" t="s">
        <v>20</v>
      </c>
      <c r="B4" s="1" t="s">
        <v>21</v>
      </c>
      <c r="D4" s="1" t="s">
        <v>54</v>
      </c>
      <c r="E4" s="1" t="s">
        <v>53</v>
      </c>
      <c r="G4" t="s">
        <v>9</v>
      </c>
      <c r="H4" t="s">
        <v>10</v>
      </c>
      <c r="I4" t="s">
        <v>26</v>
      </c>
      <c r="K4" t="s">
        <v>80</v>
      </c>
      <c r="L4" t="s">
        <v>86</v>
      </c>
    </row>
    <row r="5" spans="1:12" x14ac:dyDescent="0.2">
      <c r="A5" s="1" t="s">
        <v>22</v>
      </c>
      <c r="B5" s="1" t="s">
        <v>23</v>
      </c>
      <c r="D5" s="1" t="s">
        <v>55</v>
      </c>
      <c r="E5" s="1" t="s">
        <v>34</v>
      </c>
      <c r="G5" t="s">
        <v>11</v>
      </c>
      <c r="H5" t="s">
        <v>12</v>
      </c>
      <c r="I5" t="s">
        <v>29</v>
      </c>
      <c r="K5" t="s">
        <v>81</v>
      </c>
      <c r="L5" t="s">
        <v>87</v>
      </c>
    </row>
    <row r="6" spans="1:12" x14ac:dyDescent="0.2">
      <c r="A6" s="1" t="s">
        <v>24</v>
      </c>
      <c r="B6" s="1" t="s">
        <v>25</v>
      </c>
      <c r="G6" t="s">
        <v>13</v>
      </c>
      <c r="H6" t="s">
        <v>12</v>
      </c>
      <c r="I6" t="s">
        <v>29</v>
      </c>
      <c r="K6" t="s">
        <v>82</v>
      </c>
      <c r="L6" t="s">
        <v>88</v>
      </c>
    </row>
    <row r="7" spans="1:12" x14ac:dyDescent="0.2">
      <c r="A7" s="1" t="s">
        <v>26</v>
      </c>
      <c r="B7" s="1" t="s">
        <v>38</v>
      </c>
      <c r="G7" t="s">
        <v>14</v>
      </c>
      <c r="H7" t="s">
        <v>7</v>
      </c>
      <c r="I7" t="s">
        <v>24</v>
      </c>
    </row>
    <row r="8" spans="1:12" x14ac:dyDescent="0.2">
      <c r="A8" s="1" t="s">
        <v>27</v>
      </c>
      <c r="B8" s="1" t="s">
        <v>39</v>
      </c>
      <c r="G8" t="s">
        <v>15</v>
      </c>
      <c r="H8" t="s">
        <v>7</v>
      </c>
      <c r="I8" t="s">
        <v>24</v>
      </c>
    </row>
    <row r="9" spans="1:12" x14ac:dyDescent="0.2">
      <c r="A9" s="1" t="s">
        <v>28</v>
      </c>
      <c r="B9" s="1" t="s">
        <v>40</v>
      </c>
      <c r="G9" t="s">
        <v>16</v>
      </c>
      <c r="H9" t="s">
        <v>7</v>
      </c>
      <c r="I9" t="s">
        <v>24</v>
      </c>
    </row>
    <row r="10" spans="1:12" x14ac:dyDescent="0.2">
      <c r="A10" s="1" t="s">
        <v>29</v>
      </c>
      <c r="B10" s="1" t="s">
        <v>41</v>
      </c>
    </row>
    <row r="11" spans="1:12" x14ac:dyDescent="0.2">
      <c r="A11" s="1" t="s">
        <v>30</v>
      </c>
      <c r="B11" s="1" t="s">
        <v>42</v>
      </c>
    </row>
    <row r="12" spans="1:12" x14ac:dyDescent="0.2">
      <c r="A12" s="1" t="s">
        <v>31</v>
      </c>
      <c r="B12" s="1" t="s">
        <v>43</v>
      </c>
    </row>
    <row r="13" spans="1:12" x14ac:dyDescent="0.2">
      <c r="A13" s="1" t="s">
        <v>32</v>
      </c>
      <c r="B13" s="1" t="s">
        <v>44</v>
      </c>
    </row>
    <row r="14" spans="1:12" x14ac:dyDescent="0.2">
      <c r="A14" s="1" t="s">
        <v>33</v>
      </c>
      <c r="B14" s="1" t="s">
        <v>45</v>
      </c>
    </row>
    <row r="15" spans="1:12" x14ac:dyDescent="0.2">
      <c r="A15" s="1" t="s">
        <v>34</v>
      </c>
      <c r="B15" s="1" t="s">
        <v>46</v>
      </c>
    </row>
    <row r="16" spans="1:12" x14ac:dyDescent="0.2">
      <c r="A16" s="2" t="s">
        <v>36</v>
      </c>
      <c r="B16" s="1" t="s">
        <v>47</v>
      </c>
    </row>
    <row r="17" spans="1:2" x14ac:dyDescent="0.2">
      <c r="A17" s="1" t="s">
        <v>35</v>
      </c>
      <c r="B17" s="1" t="s">
        <v>48</v>
      </c>
    </row>
    <row r="18" spans="1:2" x14ac:dyDescent="0.2">
      <c r="A18" s="1" t="s">
        <v>37</v>
      </c>
      <c r="B18" s="1" t="s">
        <v>49</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MCR SLD</vt:lpstr>
      <vt:lpstr>SLD-CCSD</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Eller 2ndLt Wesley M</dc:creator>
  <cp:lastModifiedBy>Microsoft Office User</cp:lastModifiedBy>
  <dcterms:created xsi:type="dcterms:W3CDTF">2020-04-13T21:17:43Z</dcterms:created>
  <dcterms:modified xsi:type="dcterms:W3CDTF">2020-04-23T04:23:48Z</dcterms:modified>
</cp:coreProperties>
</file>