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Exon\Roadwin\"/>
    </mc:Choice>
  </mc:AlternateContent>
  <bookViews>
    <workbookView xWindow="1950" yWindow="1950" windowWidth="15375" windowHeight="787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Sheet1!$A:$B,Sheet1!$1:$1</definedName>
    <definedName name="QB_COLUMN_1" localSheetId="0" hidden="1">Sheet1!$C$1</definedName>
    <definedName name="QB_COLUMN_14" localSheetId="0" hidden="1">Sheet1!$O$1</definedName>
    <definedName name="QB_COLUMN_26" localSheetId="0" hidden="1">Sheet1!$Q$1</definedName>
    <definedName name="QB_COLUMN_27" localSheetId="0" hidden="1">Sheet1!$S$1</definedName>
    <definedName name="QB_COLUMN_3" localSheetId="0" hidden="1">Sheet1!$E$1</definedName>
    <definedName name="QB_COLUMN_30" localSheetId="0" hidden="1">Sheet1!$U$1</definedName>
    <definedName name="QB_COLUMN_31" localSheetId="0" hidden="1">Sheet1!$W$1</definedName>
    <definedName name="QB_COLUMN_4" localSheetId="0" hidden="1">Sheet1!$G$1</definedName>
    <definedName name="QB_COLUMN_5" localSheetId="0" hidden="1">Sheet1!$I$1</definedName>
    <definedName name="QB_COLUMN_7" localSheetId="0" hidden="1">Sheet1!$M$1</definedName>
    <definedName name="QB_COLUMN_8" localSheetId="0" hidden="1">Sheet1!$K$1</definedName>
    <definedName name="QB_DATA_0" localSheetId="0" hidden="1">Sheet1!$3:$3,Sheet1!$4:$4,Sheet1!$5:$5,Sheet1!$6:$6,Sheet1!$7:$7,Sheet1!$10:$10,Sheet1!$11:$11,Sheet1!$12:$12,Sheet1!$13:$13,Sheet1!$16:$16,Sheet1!$17:$17,Sheet1!$18:$18,Sheet1!$19:$19,Sheet1!$20:$20,Sheet1!$21:$21,Sheet1!$24:$24</definedName>
    <definedName name="QB_DATA_1" localSheetId="0" hidden="1">Sheet1!$25:$25,Sheet1!$28:$28,Sheet1!$29:$29,Sheet1!$32:$32,Sheet1!$33:$33,Sheet1!$34:$34,Sheet1!$37:$37,Sheet1!$38:$38,Sheet1!$41:$41,Sheet1!$42:$42,Sheet1!$43:$43,Sheet1!$44:$44,Sheet1!$47:$47,Sheet1!$48:$48,Sheet1!$49:$49,Sheet1!$52:$52</definedName>
    <definedName name="QB_DATA_2" localSheetId="0" hidden="1">Sheet1!$53:$53,Sheet1!$56:$56,Sheet1!$57:$57,Sheet1!$58:$58,Sheet1!$59:$59,Sheet1!$62:$62,Sheet1!$63:$63,Sheet1!$64:$64,Sheet1!$67:$67,Sheet1!$68:$68,Sheet1!$69:$69,Sheet1!$70:$70,Sheet1!$71:$71,Sheet1!$72:$72,Sheet1!$73:$73,Sheet1!$76:$76</definedName>
    <definedName name="QB_DATA_3" localSheetId="0" hidden="1">Sheet1!$77:$77,Sheet1!$78:$78,Sheet1!$79:$79,Sheet1!$80:$80,Sheet1!$81:$81,Sheet1!$82:$82,Sheet1!$83:$83,Sheet1!$84:$84,Sheet1!$85:$85,Sheet1!$88:$88,Sheet1!$89:$89,Sheet1!$90:$90,Sheet1!$93:$93,Sheet1!$94:$94,Sheet1!$97:$97,Sheet1!$98:$98</definedName>
    <definedName name="QB_DATA_4" localSheetId="0" hidden="1">Sheet1!$101:$101,Sheet1!$102:$102,Sheet1!$103:$103,Sheet1!$104:$104,Sheet1!$105:$105,Sheet1!$106:$106,Sheet1!$107:$107,Sheet1!$108:$108,Sheet1!$109:$109,Sheet1!$110:$110,Sheet1!$113:$113,Sheet1!$114:$114,Sheet1!$115:$115,Sheet1!$116:$116,Sheet1!$117:$117,Sheet1!$118:$118</definedName>
    <definedName name="QB_DATA_5" localSheetId="0" hidden="1">Sheet1!$121:$121,Sheet1!$122:$122,Sheet1!$123:$123,Sheet1!$126:$126,Sheet1!$127:$127,Sheet1!$130:$130,Sheet1!$131:$131,Sheet1!$132:$132,Sheet1!$133:$133,Sheet1!$136:$136,Sheet1!$137:$137,Sheet1!$138:$138,Sheet1!$139:$139,Sheet1!$140:$140,Sheet1!$141:$141,Sheet1!$142:$142</definedName>
    <definedName name="QB_DATA_6" localSheetId="0" hidden="1">Sheet1!$143:$143,Sheet1!$144:$144,Sheet1!$147:$147,Sheet1!$148:$148,Sheet1!$149:$149,Sheet1!$152:$152,Sheet1!$153:$153</definedName>
    <definedName name="QB_FORMULA_0" localSheetId="0" hidden="1">Sheet1!$U$3,Sheet1!$W$3,Sheet1!$U$4,Sheet1!$W$4,Sheet1!$U$5,Sheet1!$W$5,Sheet1!$U$6,Sheet1!$W$6,Sheet1!$W$7,Sheet1!$Q$8,Sheet1!$U$8,Sheet1!$W$8,Sheet1!$U$10,Sheet1!$W$10,Sheet1!$U$11,Sheet1!$W$11</definedName>
    <definedName name="QB_FORMULA_1" localSheetId="0" hidden="1">Sheet1!$U$12,Sheet1!$W$12,Sheet1!$W$13,Sheet1!$Q$14,Sheet1!$U$14,Sheet1!$W$14,Sheet1!$U$16,Sheet1!$W$16,Sheet1!$U$17,Sheet1!$W$17,Sheet1!$U$18,Sheet1!$W$18,Sheet1!$U$19,Sheet1!$W$19,Sheet1!$U$20,Sheet1!$W$20</definedName>
    <definedName name="QB_FORMULA_10" localSheetId="0" hidden="1">Sheet1!$W$99,Sheet1!$U$101,Sheet1!$W$101,Sheet1!$U$102,Sheet1!$W$102,Sheet1!$U$103,Sheet1!$W$103,Sheet1!$U$104,Sheet1!$W$104,Sheet1!$U$105,Sheet1!$W$105,Sheet1!$U$106,Sheet1!$W$106,Sheet1!$U$107,Sheet1!$W$107,Sheet1!$U$108</definedName>
    <definedName name="QB_FORMULA_11" localSheetId="0" hidden="1">Sheet1!$W$108,Sheet1!$U$109,Sheet1!$W$109,Sheet1!$W$110,Sheet1!$Q$111,Sheet1!$U$111,Sheet1!$W$111,Sheet1!$U$113,Sheet1!$W$113,Sheet1!$U$114,Sheet1!$W$114,Sheet1!$U$115,Sheet1!$W$115,Sheet1!$U$116,Sheet1!$W$116,Sheet1!$U$117</definedName>
    <definedName name="QB_FORMULA_12" localSheetId="0" hidden="1">Sheet1!$W$117,Sheet1!$W$118,Sheet1!$Q$119,Sheet1!$U$119,Sheet1!$W$119,Sheet1!$U$121,Sheet1!$W$121,Sheet1!$U$122,Sheet1!$W$122,Sheet1!$W$123,Sheet1!$Q$124,Sheet1!$U$124,Sheet1!$W$124,Sheet1!$U$126,Sheet1!$W$126,Sheet1!$W$127</definedName>
    <definedName name="QB_FORMULA_13" localSheetId="0" hidden="1">Sheet1!$Q$128,Sheet1!$U$128,Sheet1!$W$128,Sheet1!$U$130,Sheet1!$W$130,Sheet1!$U$131,Sheet1!$W$131,Sheet1!$U$132,Sheet1!$W$132,Sheet1!$W$133,Sheet1!$Q$134,Sheet1!$U$134,Sheet1!$W$134,Sheet1!$U$136,Sheet1!$W$136,Sheet1!$U$137</definedName>
    <definedName name="QB_FORMULA_14" localSheetId="0" hidden="1">Sheet1!$W$137,Sheet1!$U$138,Sheet1!$W$138,Sheet1!$U$139,Sheet1!$W$139,Sheet1!$U$140,Sheet1!$W$140,Sheet1!$U$141,Sheet1!$W$141,Sheet1!$U$142,Sheet1!$W$142,Sheet1!$U$143,Sheet1!$W$143,Sheet1!$W$144,Sheet1!$Q$145,Sheet1!$U$145</definedName>
    <definedName name="QB_FORMULA_15" localSheetId="0" hidden="1">Sheet1!$W$145,Sheet1!$U$147,Sheet1!$W$147,Sheet1!$U$148,Sheet1!$W$148,Sheet1!$W$149,Sheet1!$Q$150,Sheet1!$U$150,Sheet1!$W$150,Sheet1!$U$152,Sheet1!$W$152,Sheet1!$W$153,Sheet1!$Q$154,Sheet1!$U$154,Sheet1!$W$154,Sheet1!$Q$155</definedName>
    <definedName name="QB_FORMULA_16" localSheetId="0" hidden="1">Sheet1!$U$155,Sheet1!$W$155</definedName>
    <definedName name="QB_FORMULA_2" localSheetId="0" hidden="1">Sheet1!$W$21,Sheet1!$Q$22,Sheet1!$U$22,Sheet1!$W$22,Sheet1!$U$24,Sheet1!$W$24,Sheet1!$W$25,Sheet1!$Q$26,Sheet1!$U$26,Sheet1!$W$26,Sheet1!$U$28,Sheet1!$W$28,Sheet1!$W$29,Sheet1!$Q$30,Sheet1!$U$30,Sheet1!$W$30</definedName>
    <definedName name="QB_FORMULA_3" localSheetId="0" hidden="1">Sheet1!$U$32,Sheet1!$W$32,Sheet1!$U$33,Sheet1!$W$33,Sheet1!$W$34,Sheet1!$Q$35,Sheet1!$U$35,Sheet1!$W$35,Sheet1!$U$37,Sheet1!$W$37,Sheet1!$W$38,Sheet1!$Q$39,Sheet1!$U$39,Sheet1!$W$39,Sheet1!$U$41,Sheet1!$W$41</definedName>
    <definedName name="QB_FORMULA_4" localSheetId="0" hidden="1">Sheet1!$U$42,Sheet1!$W$42,Sheet1!$U$43,Sheet1!$W$43,Sheet1!$W$44,Sheet1!$Q$45,Sheet1!$U$45,Sheet1!$W$45,Sheet1!$U$47,Sheet1!$W$47,Sheet1!$U$48,Sheet1!$W$48,Sheet1!$W$49,Sheet1!$Q$50,Sheet1!$U$50,Sheet1!$W$50</definedName>
    <definedName name="QB_FORMULA_5" localSheetId="0" hidden="1">Sheet1!$U$52,Sheet1!$W$52,Sheet1!$W$53,Sheet1!$Q$54,Sheet1!$U$54,Sheet1!$W$54,Sheet1!$U$56,Sheet1!$W$56,Sheet1!$U$57,Sheet1!$W$57,Sheet1!$U$58,Sheet1!$W$58,Sheet1!$W$59,Sheet1!$Q$60,Sheet1!$U$60,Sheet1!$W$60</definedName>
    <definedName name="QB_FORMULA_6" localSheetId="0" hidden="1">Sheet1!$U$62,Sheet1!$W$62,Sheet1!$U$63,Sheet1!$W$63,Sheet1!$W$64,Sheet1!$Q$65,Sheet1!$U$65,Sheet1!$W$65,Sheet1!$U$67,Sheet1!$W$67,Sheet1!$W$68,Sheet1!$U$69,Sheet1!$W$69,Sheet1!$U$70,Sheet1!$W$70,Sheet1!$U$71</definedName>
    <definedName name="QB_FORMULA_7" localSheetId="0" hidden="1">Sheet1!$W$71,Sheet1!$U$72,Sheet1!$W$72,Sheet1!$W$73,Sheet1!$Q$74,Sheet1!$U$74,Sheet1!$W$74,Sheet1!$U$76,Sheet1!$W$76,Sheet1!$U$77,Sheet1!$W$77,Sheet1!$U$78,Sheet1!$W$78,Sheet1!$U$79,Sheet1!$W$79,Sheet1!$U$80</definedName>
    <definedName name="QB_FORMULA_8" localSheetId="0" hidden="1">Sheet1!$W$80,Sheet1!$U$81,Sheet1!$W$81,Sheet1!$U$82,Sheet1!$W$82,Sheet1!$U$83,Sheet1!$W$83,Sheet1!$U$84,Sheet1!$W$84,Sheet1!$W$85,Sheet1!$Q$86,Sheet1!$U$86,Sheet1!$W$86,Sheet1!$U$88,Sheet1!$W$88,Sheet1!$U$89</definedName>
    <definedName name="QB_FORMULA_9" localSheetId="0" hidden="1">Sheet1!$W$89,Sheet1!$W$90,Sheet1!$Q$91,Sheet1!$U$91,Sheet1!$W$91,Sheet1!$U$93,Sheet1!$W$93,Sheet1!$W$94,Sheet1!$Q$95,Sheet1!$U$95,Sheet1!$W$95,Sheet1!$U$97,Sheet1!$W$97,Sheet1!$W$98,Sheet1!$Q$99,Sheet1!$U$99</definedName>
    <definedName name="QB_ROW_101010" localSheetId="0" hidden="1">Sheet1!$B$2</definedName>
    <definedName name="QB_ROW_101310" localSheetId="0" hidden="1">Sheet1!$B$8</definedName>
    <definedName name="QB_ROW_1146010" localSheetId="0" hidden="1">Sheet1!$B$15</definedName>
    <definedName name="QB_ROW_1146310" localSheetId="0" hidden="1">Sheet1!$B$22</definedName>
    <definedName name="QB_ROW_117010" localSheetId="0" hidden="1">Sheet1!$B$9</definedName>
    <definedName name="QB_ROW_117310" localSheetId="0" hidden="1">Sheet1!$B$14</definedName>
    <definedName name="QB_ROW_1181010" localSheetId="0" hidden="1">Sheet1!$B$146</definedName>
    <definedName name="QB_ROW_1181310" localSheetId="0" hidden="1">Sheet1!$B$150</definedName>
    <definedName name="QB_ROW_1408010" localSheetId="0" hidden="1">Sheet1!$B$61</definedName>
    <definedName name="QB_ROW_1408310" localSheetId="0" hidden="1">Sheet1!$B$65</definedName>
    <definedName name="QB_ROW_1455010" localSheetId="0" hidden="1">Sheet1!$B$151</definedName>
    <definedName name="QB_ROW_1455310" localSheetId="0" hidden="1">Sheet1!$B$154</definedName>
    <definedName name="QB_ROW_1491010" localSheetId="0" hidden="1">Sheet1!$B$27</definedName>
    <definedName name="QB_ROW_1491310" localSheetId="0" hidden="1">Sheet1!$B$30</definedName>
    <definedName name="QB_ROW_1494010" localSheetId="0" hidden="1">Sheet1!$B$66</definedName>
    <definedName name="QB_ROW_1494310" localSheetId="0" hidden="1">Sheet1!$B$74</definedName>
    <definedName name="QB_ROW_1516010" localSheetId="0" hidden="1">Sheet1!$B$40</definedName>
    <definedName name="QB_ROW_1516310" localSheetId="0" hidden="1">Sheet1!$B$45</definedName>
    <definedName name="QB_ROW_1558010" localSheetId="0" hidden="1">Sheet1!$B$31</definedName>
    <definedName name="QB_ROW_1558310" localSheetId="0" hidden="1">Sheet1!$B$35</definedName>
    <definedName name="QB_ROW_1625010" localSheetId="0" hidden="1">Sheet1!$B$120</definedName>
    <definedName name="QB_ROW_1625310" localSheetId="0" hidden="1">Sheet1!$B$124</definedName>
    <definedName name="QB_ROW_1656010" localSheetId="0" hidden="1">Sheet1!$B$112</definedName>
    <definedName name="QB_ROW_1656310" localSheetId="0" hidden="1">Sheet1!$B$119</definedName>
    <definedName name="QB_ROW_1680010" localSheetId="0" hidden="1">Sheet1!$B$129</definedName>
    <definedName name="QB_ROW_1680310" localSheetId="0" hidden="1">Sheet1!$B$134</definedName>
    <definedName name="QB_ROW_1710010" localSheetId="0" hidden="1">Sheet1!$B$125</definedName>
    <definedName name="QB_ROW_1710310" localSheetId="0" hidden="1">Sheet1!$B$128</definedName>
    <definedName name="QB_ROW_1726010" localSheetId="0" hidden="1">Sheet1!$B$36</definedName>
    <definedName name="QB_ROW_1726310" localSheetId="0" hidden="1">Sheet1!$B$39</definedName>
    <definedName name="QB_ROW_1829010" localSheetId="0" hidden="1">Sheet1!$B$92</definedName>
    <definedName name="QB_ROW_1829310" localSheetId="0" hidden="1">Sheet1!$B$95</definedName>
    <definedName name="QB_ROW_1840010" localSheetId="0" hidden="1">Sheet1!$B$135</definedName>
    <definedName name="QB_ROW_1840310" localSheetId="0" hidden="1">Sheet1!$B$145</definedName>
    <definedName name="QB_ROW_1939010" localSheetId="0" hidden="1">Sheet1!$B$46</definedName>
    <definedName name="QB_ROW_1939310" localSheetId="0" hidden="1">Sheet1!$B$50</definedName>
    <definedName name="QB_ROW_2037010" localSheetId="0" hidden="1">Sheet1!$B$96</definedName>
    <definedName name="QB_ROW_2037310" localSheetId="0" hidden="1">Sheet1!$B$99</definedName>
    <definedName name="QB_ROW_2062010" localSheetId="0" hidden="1">Sheet1!$B$87</definedName>
    <definedName name="QB_ROW_2062310" localSheetId="0" hidden="1">Sheet1!$B$91</definedName>
    <definedName name="QB_ROW_2111010" localSheetId="0" hidden="1">Sheet1!$B$51</definedName>
    <definedName name="QB_ROW_2111310" localSheetId="0" hidden="1">Sheet1!$B$54</definedName>
    <definedName name="QB_ROW_2147010" localSheetId="0" hidden="1">Sheet1!$B$55</definedName>
    <definedName name="QB_ROW_2147310" localSheetId="0" hidden="1">Sheet1!$B$60</definedName>
    <definedName name="QB_ROW_259010" localSheetId="0" hidden="1">Sheet1!$B$75</definedName>
    <definedName name="QB_ROW_259310" localSheetId="0" hidden="1">Sheet1!$B$86</definedName>
    <definedName name="QB_ROW_307010" localSheetId="0" hidden="1">Sheet1!$B$100</definedName>
    <definedName name="QB_ROW_307310" localSheetId="0" hidden="1">Sheet1!$B$111</definedName>
    <definedName name="QB_ROW_31301" localSheetId="0" hidden="1">Sheet1!$A$155</definedName>
    <definedName name="QB_ROW_443010" localSheetId="0" hidden="1">Sheet1!$B$23</definedName>
    <definedName name="QB_ROW_443310" localSheetId="0" hidden="1">Sheet1!$B$26</definedName>
    <definedName name="QBCANSUPPORTUPDATE" localSheetId="0">TRUE</definedName>
    <definedName name="QBCOMPANYFILENAME" localSheetId="0">"Q:\ENT2018\Road Win International (Pvt) Ltd. 2016-2017.qbw"</definedName>
    <definedName name="QBENDDATE" localSheetId="0">20220620</definedName>
    <definedName name="QBHEADERSONSCREEN" localSheetId="0">FALSE</definedName>
    <definedName name="QBMETADATASIZE" localSheetId="0">7469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"ed6d08b9735545ae830aa4ad738de45f"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13</definedName>
    <definedName name="QBREPORTSUBCOLAXIS" localSheetId="0">0</definedName>
    <definedName name="QBREPORTTYPE" localSheetId="0">44</definedName>
    <definedName name="QBROWHEADERS" localSheetId="0">2</definedName>
    <definedName name="QBSTARTDATE" localSheetId="0">20220620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55" i="1" l="1"/>
  <c r="U155" i="1"/>
  <c r="Q155" i="1"/>
  <c r="W154" i="1"/>
  <c r="U154" i="1"/>
  <c r="Q154" i="1"/>
  <c r="W153" i="1"/>
  <c r="W152" i="1"/>
  <c r="U152" i="1"/>
  <c r="W150" i="1"/>
  <c r="U150" i="1"/>
  <c r="Q150" i="1"/>
  <c r="W149" i="1"/>
  <c r="W148" i="1"/>
  <c r="U148" i="1"/>
  <c r="W147" i="1"/>
  <c r="U147" i="1"/>
  <c r="W145" i="1"/>
  <c r="U145" i="1"/>
  <c r="Q145" i="1"/>
  <c r="W144" i="1"/>
  <c r="W143" i="1"/>
  <c r="U143" i="1"/>
  <c r="W142" i="1"/>
  <c r="U142" i="1"/>
  <c r="W141" i="1"/>
  <c r="U141" i="1"/>
  <c r="W140" i="1"/>
  <c r="U140" i="1"/>
  <c r="W139" i="1"/>
  <c r="U139" i="1"/>
  <c r="W138" i="1"/>
  <c r="U138" i="1"/>
  <c r="W137" i="1"/>
  <c r="U137" i="1"/>
  <c r="W136" i="1"/>
  <c r="U136" i="1"/>
  <c r="W134" i="1"/>
  <c r="U134" i="1"/>
  <c r="Q134" i="1"/>
  <c r="W133" i="1"/>
  <c r="W132" i="1"/>
  <c r="U132" i="1"/>
  <c r="W131" i="1"/>
  <c r="U131" i="1"/>
  <c r="W130" i="1"/>
  <c r="U130" i="1"/>
  <c r="W128" i="1"/>
  <c r="U128" i="1"/>
  <c r="Q128" i="1"/>
  <c r="W127" i="1"/>
  <c r="W126" i="1"/>
  <c r="U126" i="1"/>
  <c r="W124" i="1"/>
  <c r="U124" i="1"/>
  <c r="Q124" i="1"/>
  <c r="W123" i="1"/>
  <c r="W122" i="1"/>
  <c r="U122" i="1"/>
  <c r="W121" i="1"/>
  <c r="U121" i="1"/>
  <c r="W119" i="1"/>
  <c r="U119" i="1"/>
  <c r="Q119" i="1"/>
  <c r="W118" i="1"/>
  <c r="W117" i="1"/>
  <c r="U117" i="1"/>
  <c r="W116" i="1"/>
  <c r="U116" i="1"/>
  <c r="W115" i="1"/>
  <c r="U115" i="1"/>
  <c r="W114" i="1"/>
  <c r="U114" i="1"/>
  <c r="W113" i="1"/>
  <c r="U113" i="1"/>
  <c r="W111" i="1"/>
  <c r="U111" i="1"/>
  <c r="Q111" i="1"/>
  <c r="W110" i="1"/>
  <c r="W109" i="1"/>
  <c r="U109" i="1"/>
  <c r="W108" i="1"/>
  <c r="U108" i="1"/>
  <c r="W107" i="1"/>
  <c r="U107" i="1"/>
  <c r="W106" i="1"/>
  <c r="U106" i="1"/>
  <c r="W105" i="1"/>
  <c r="U105" i="1"/>
  <c r="W104" i="1"/>
  <c r="U104" i="1"/>
  <c r="W103" i="1"/>
  <c r="U103" i="1"/>
  <c r="W102" i="1"/>
  <c r="U102" i="1"/>
  <c r="W101" i="1"/>
  <c r="U101" i="1"/>
  <c r="W99" i="1"/>
  <c r="U99" i="1"/>
  <c r="Q99" i="1"/>
  <c r="W98" i="1"/>
  <c r="W97" i="1"/>
  <c r="U97" i="1"/>
  <c r="W95" i="1"/>
  <c r="U95" i="1"/>
  <c r="Q95" i="1"/>
  <c r="W94" i="1"/>
  <c r="W93" i="1"/>
  <c r="U93" i="1"/>
  <c r="W91" i="1"/>
  <c r="U91" i="1"/>
  <c r="Q91" i="1"/>
  <c r="W90" i="1"/>
  <c r="W89" i="1"/>
  <c r="U89" i="1"/>
  <c r="W88" i="1"/>
  <c r="U88" i="1"/>
  <c r="W86" i="1"/>
  <c r="U86" i="1"/>
  <c r="Q86" i="1"/>
  <c r="W85" i="1"/>
  <c r="W84" i="1"/>
  <c r="U84" i="1"/>
  <c r="W83" i="1"/>
  <c r="U83" i="1"/>
  <c r="W82" i="1"/>
  <c r="U82" i="1"/>
  <c r="W81" i="1"/>
  <c r="U81" i="1"/>
  <c r="W80" i="1"/>
  <c r="U80" i="1"/>
  <c r="W79" i="1"/>
  <c r="U79" i="1"/>
  <c r="W78" i="1"/>
  <c r="U78" i="1"/>
  <c r="W77" i="1"/>
  <c r="U77" i="1"/>
  <c r="W76" i="1"/>
  <c r="U76" i="1"/>
  <c r="W74" i="1"/>
  <c r="U74" i="1"/>
  <c r="Q74" i="1"/>
  <c r="W73" i="1"/>
  <c r="W72" i="1"/>
  <c r="U72" i="1"/>
  <c r="W71" i="1"/>
  <c r="U71" i="1"/>
  <c r="W70" i="1"/>
  <c r="U70" i="1"/>
  <c r="W69" i="1"/>
  <c r="U69" i="1"/>
  <c r="W68" i="1"/>
  <c r="W67" i="1"/>
  <c r="U67" i="1"/>
  <c r="W65" i="1"/>
  <c r="U65" i="1"/>
  <c r="Q65" i="1"/>
  <c r="W64" i="1"/>
  <c r="W63" i="1"/>
  <c r="U63" i="1"/>
  <c r="W62" i="1"/>
  <c r="U62" i="1"/>
  <c r="W60" i="1"/>
  <c r="U60" i="1"/>
  <c r="Q60" i="1"/>
  <c r="W59" i="1"/>
  <c r="W58" i="1"/>
  <c r="U58" i="1"/>
  <c r="W57" i="1"/>
  <c r="U57" i="1"/>
  <c r="W56" i="1"/>
  <c r="U56" i="1"/>
  <c r="W54" i="1"/>
  <c r="U54" i="1"/>
  <c r="Q54" i="1"/>
  <c r="W53" i="1"/>
  <c r="W52" i="1"/>
  <c r="U52" i="1"/>
  <c r="W50" i="1"/>
  <c r="U50" i="1"/>
  <c r="Q50" i="1"/>
  <c r="W49" i="1"/>
  <c r="W48" i="1"/>
  <c r="U48" i="1"/>
  <c r="W47" i="1"/>
  <c r="U47" i="1"/>
  <c r="W45" i="1"/>
  <c r="U45" i="1"/>
  <c r="Q45" i="1"/>
  <c r="W44" i="1"/>
  <c r="W43" i="1"/>
  <c r="U43" i="1"/>
  <c r="W42" i="1"/>
  <c r="U42" i="1"/>
  <c r="W41" i="1"/>
  <c r="U41" i="1"/>
  <c r="W39" i="1"/>
  <c r="U39" i="1"/>
  <c r="Q39" i="1"/>
  <c r="W38" i="1"/>
  <c r="W37" i="1"/>
  <c r="U37" i="1"/>
  <c r="W35" i="1"/>
  <c r="U35" i="1"/>
  <c r="Q35" i="1"/>
  <c r="W34" i="1"/>
  <c r="W33" i="1"/>
  <c r="U33" i="1"/>
  <c r="W32" i="1"/>
  <c r="U32" i="1"/>
  <c r="W30" i="1"/>
  <c r="U30" i="1"/>
  <c r="Q30" i="1"/>
  <c r="W29" i="1"/>
  <c r="W28" i="1"/>
  <c r="U28" i="1"/>
  <c r="W26" i="1"/>
  <c r="U26" i="1"/>
  <c r="Q26" i="1"/>
  <c r="W25" i="1"/>
  <c r="W24" i="1"/>
  <c r="U24" i="1"/>
  <c r="W22" i="1"/>
  <c r="U22" i="1"/>
  <c r="Q22" i="1"/>
  <c r="W21" i="1"/>
  <c r="W20" i="1"/>
  <c r="U20" i="1"/>
  <c r="W19" i="1"/>
  <c r="U19" i="1"/>
  <c r="W18" i="1"/>
  <c r="U18" i="1"/>
  <c r="W17" i="1"/>
  <c r="U17" i="1"/>
  <c r="W16" i="1"/>
  <c r="U16" i="1"/>
  <c r="W14" i="1"/>
  <c r="U14" i="1"/>
  <c r="Q14" i="1"/>
  <c r="W13" i="1"/>
  <c r="W12" i="1"/>
  <c r="U12" i="1"/>
  <c r="W11" i="1"/>
  <c r="U11" i="1"/>
  <c r="W10" i="1"/>
  <c r="U10" i="1"/>
  <c r="W8" i="1"/>
  <c r="U8" i="1"/>
  <c r="Q8" i="1"/>
  <c r="W7" i="1"/>
  <c r="W6" i="1"/>
  <c r="U6" i="1"/>
  <c r="W5" i="1"/>
  <c r="U5" i="1"/>
  <c r="W4" i="1"/>
  <c r="U4" i="1"/>
  <c r="W3" i="1"/>
  <c r="U3" i="1"/>
</calcChain>
</file>

<file path=xl/sharedStrings.xml><?xml version="1.0" encoding="utf-8"?>
<sst xmlns="http://schemas.openxmlformats.org/spreadsheetml/2006/main" count="576" uniqueCount="112">
  <si>
    <t>Type</t>
  </si>
  <si>
    <t>Date</t>
  </si>
  <si>
    <t>Num</t>
  </si>
  <si>
    <t>Memo</t>
  </si>
  <si>
    <t>Name</t>
  </si>
  <si>
    <t>Item</t>
  </si>
  <si>
    <t>Qty</t>
  </si>
  <si>
    <t>Sales Price</t>
  </si>
  <si>
    <t>Amount</t>
  </si>
  <si>
    <t>Balance</t>
  </si>
  <si>
    <t>A &amp; D Tyre Centre-Maharagama</t>
  </si>
  <si>
    <t>Total A &amp; D Tyre Centre-Maharagama</t>
  </si>
  <si>
    <t>Asanka Tyre House-Madampe- North</t>
  </si>
  <si>
    <t>Total Asanka Tyre House-Madampe- North</t>
  </si>
  <si>
    <t>Buddika Tyre-Mahiyanganaya</t>
  </si>
  <si>
    <t>Total Buddika Tyre-Mahiyanganaya</t>
  </si>
  <si>
    <t>Chanaka Tyre Works-Ratmalana</t>
  </si>
  <si>
    <t>Total Chanaka Tyre Works-Ratmalana</t>
  </si>
  <si>
    <t>Dinesh Motors - Ja Ela</t>
  </si>
  <si>
    <t>Total Dinesh Motors - Ja Ela</t>
  </si>
  <si>
    <t>Ekyaan Battery Trading - Kuruwita</t>
  </si>
  <si>
    <t>Total Ekyaan Battery Trading - Kuruwita</t>
  </si>
  <si>
    <t>Handala Battery House - Wattala</t>
  </si>
  <si>
    <t>Total Handala Battery House - Wattala</t>
  </si>
  <si>
    <t>Hemantha Battery Center - Kelaniya</t>
  </si>
  <si>
    <t>Total Hemantha Battery Center - Kelaniya</t>
  </si>
  <si>
    <t>Jagath Service Center-Aralaganwila</t>
  </si>
  <si>
    <t>Total Jagath Service Center-Aralaganwila</t>
  </si>
  <si>
    <t>Lavaan Enterprises-Hatton</t>
  </si>
  <si>
    <t>Total Lavaan Enterprises-Hatton</t>
  </si>
  <si>
    <t>Madurawin Auto Motive-Kegalle</t>
  </si>
  <si>
    <t>Total Madurawin Auto Motive-Kegalle</t>
  </si>
  <si>
    <t>Makola Battery House</t>
  </si>
  <si>
    <t>Total Makola Battery House</t>
  </si>
  <si>
    <t>Nadee Battery &amp; Oil Center - Biyagama</t>
  </si>
  <si>
    <t>Total Nadee Battery &amp; Oil Center - Biyagama</t>
  </si>
  <si>
    <t>Nanda Tyre Service-Kalubowila</t>
  </si>
  <si>
    <t>Total Nanda Tyre Service-Kalubowila</t>
  </si>
  <si>
    <t>One Way Tyre Centre</t>
  </si>
  <si>
    <t>Total One Way Tyre Centre</t>
  </si>
  <si>
    <t>Ragan Motor Cycle - Nelliadi</t>
  </si>
  <si>
    <t>Total Ragan Motor Cycle - Nelliadi</t>
  </si>
  <si>
    <t>Ranil Tyre Center - Ibbagamuwa</t>
  </si>
  <si>
    <t>Total Ranil Tyre Center - Ibbagamuwa</t>
  </si>
  <si>
    <t>Rathna Tyres Pvt Ltd.-Wadduwa</t>
  </si>
  <si>
    <t>Total Rathna Tyres Pvt Ltd.-Wadduwa</t>
  </si>
  <si>
    <t>Rebota Auto Center - Moratuwa</t>
  </si>
  <si>
    <t>Total Rebota Auto Center - Moratuwa</t>
  </si>
  <si>
    <t>Sahiru Motors - Mathugama</t>
  </si>
  <si>
    <t>Total Sahiru Motors - Mathugama</t>
  </si>
  <si>
    <t>Super Speed Mo-Bike Center - Mahiyanganay</t>
  </si>
  <si>
    <t>Total Super Speed Mo-Bike Center - Mahiyanganay</t>
  </si>
  <si>
    <t>Techno Mate Battery Trading - Horana</t>
  </si>
  <si>
    <t>Total Techno Mate Battery Trading - Horana</t>
  </si>
  <si>
    <t>Tyre Net - Mahara</t>
  </si>
  <si>
    <t>Total Tyre Net - Mahara</t>
  </si>
  <si>
    <t>Udagepola Tyre Center- Mathugama</t>
  </si>
  <si>
    <t>Total Udagepola Tyre Center- Mathugama</t>
  </si>
  <si>
    <t>Udaya Motors - Dodangoda</t>
  </si>
  <si>
    <t>Total Udaya Motors - Dodangoda</t>
  </si>
  <si>
    <t>TOTAL</t>
  </si>
  <si>
    <t>Invoice</t>
  </si>
  <si>
    <t>MB 220328</t>
  </si>
  <si>
    <t>MB 220320</t>
  </si>
  <si>
    <t>MB 220324</t>
  </si>
  <si>
    <t>MB 220327</t>
  </si>
  <si>
    <t>MB 220333</t>
  </si>
  <si>
    <t>MB 220321</t>
  </si>
  <si>
    <t>MB 220336</t>
  </si>
  <si>
    <t>MB 220317</t>
  </si>
  <si>
    <t>MB 220322</t>
  </si>
  <si>
    <t>MB 220329</t>
  </si>
  <si>
    <t>MB 220323</t>
  </si>
  <si>
    <t>MB 220319</t>
  </si>
  <si>
    <t>MB 220340</t>
  </si>
  <si>
    <t>MB 220342</t>
  </si>
  <si>
    <t>MB 220339</t>
  </si>
  <si>
    <t>MB 220326</t>
  </si>
  <si>
    <t>MB 220335</t>
  </si>
  <si>
    <t>MB 220334</t>
  </si>
  <si>
    <t>MB 220341</t>
  </si>
  <si>
    <t>MB 220332</t>
  </si>
  <si>
    <t>MB 220337</t>
  </si>
  <si>
    <t>MB 220325</t>
  </si>
  <si>
    <t>MB 220338</t>
  </si>
  <si>
    <t>MB 220330</t>
  </si>
  <si>
    <t>MB 220331</t>
  </si>
  <si>
    <t>XCELINK MOTOR CYCLE BATTERY MF XL 6LB</t>
  </si>
  <si>
    <t>XCELINK MOTOR CYCLE BATTERY MF XL 7B</t>
  </si>
  <si>
    <t>XCELINK MOTORCYCLE BATTERY MF XLZ- 5LB</t>
  </si>
  <si>
    <t>XCELINK MOTOR CYCLE BATTERY MF XL 4LB</t>
  </si>
  <si>
    <t>Discount</t>
  </si>
  <si>
    <t>XCELINK MOTOR CYCLE BATTERY MF XL 5LB</t>
  </si>
  <si>
    <t>XCELINK MOTORCYCLE BATTERY MF XL 2.5LC</t>
  </si>
  <si>
    <t>XCELINK MOTOR CYCLE BATTERY MF XL 7 ABS</t>
  </si>
  <si>
    <t>XCELINK MOTORCYCLE BATTERY MF XL 9B</t>
  </si>
  <si>
    <t>XCELINK MOTOR CYCLE BATTERY MF 7LB</t>
  </si>
  <si>
    <t>XCELINK  MOTOR CYCLE BATTERY XL 9 LBS</t>
  </si>
  <si>
    <t>BATTERY:XCELINK:MCB:XL 6LB (XCELINK MOTOR CYCLE BATTERY MF XL 6LB)</t>
  </si>
  <si>
    <t>BATTERY:XCELINK:MCB:XL 7B (XCELINK MOTOR CYCLE BATTERY MF XL 7B)</t>
  </si>
  <si>
    <t>BATTERY:XCELINK:MCB:XLZ 5LB (XCELINK MOTORCYCLE BATTERY MF XLZ- 5LB)</t>
  </si>
  <si>
    <t>BATTERY:XCELINK:MCB:XL 4LB (XCELINK MOTOR CYCLE BATTERY MF XL 4LB)</t>
  </si>
  <si>
    <t>Discount 35% (Discount)</t>
  </si>
  <si>
    <t>BATTERY:XCELINK:MCB:XL 5LB (XCELINK MOTOR CYCLE BATTERY MF XL 5LB)</t>
  </si>
  <si>
    <t>Discount 40% (Discount)</t>
  </si>
  <si>
    <t>BATTERY:XCELINK:MCB:XL 2.5LC (XCELINK MOTORCYCLE BATTERY MF XL 2.5LC)</t>
  </si>
  <si>
    <t>BATTERY:XCELINK:MCB:XL 7 ABS (XCELINK MOTOR CYCLE BATTERY MF XL 7 ABS)</t>
  </si>
  <si>
    <t>BATTERY:XCELINK:MCB:XL 9B (XCELINK MOTORCYCLE BATTERY MF XL 9B)</t>
  </si>
  <si>
    <t>Discount 42.5% (Discount)</t>
  </si>
  <si>
    <t>BATTERY:XCELINK:MCB:XL 7 LB (XCELINK MOTOR CYCLE BATTERY MF 7LB)</t>
  </si>
  <si>
    <t>BATTERY:XCELINK:MCB:XL 9 LBS (XCELINK  MOTOR CYCLE BATTERY XL 9 LBS)</t>
  </si>
  <si>
    <t>MB 220318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</si>
</sst>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###;\-#,##0.00###"/>
    <numFmt numFmtId="165" formatCode="#,##0.00;\-#,##0.00"/>
    <numFmt numFmtId="166" formatCode="#,##0.0#%;\-#,##0.0#%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4" fontId="2" fillId="0" borderId="2" xfId="0" applyNumberFormat="1" applyFont="1" applyBorder="1"/>
    <xf numFmtId="166" fontId="2" fillId="0" borderId="0" xfId="0" applyNumberFormat="1" applyFont="1"/>
    <xf numFmtId="165" fontId="2" fillId="0" borderId="2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6A67FE8-94FF-4366-217A-411AE7A2C5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DE00834-376D-2356-F1F8-FE38FE37F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156"/>
  <sheetViews>
    <sheetView tabSelected="1" workbookViewId="0">
      <pane xSplit="2" ySplit="1" topLeftCell="C122" activePane="bottomRight" state="frozenSplit"/>
      <selection pane="topRight" activeCell="C1" sqref="C1"/>
      <selection pane="bottomLeft" activeCell="A2" sqref="A2"/>
      <selection pane="bottomRight" activeCell="I133" sqref="I133"/>
    </sheetView>
  </sheetViews>
  <sheetFormatPr defaultRowHeight="15" x14ac:dyDescent="0.25"/>
  <cols>
    <col min="1" max="1" width="3" style="22" customWidth="1"/>
    <col min="2" max="2" width="37.140625" style="22" customWidth="1"/>
    <col min="3" max="4" width="2.28515625" style="22" customWidth="1"/>
    <col min="5" max="5" width="5.85546875" style="22" bestFit="1" customWidth="1"/>
    <col min="6" max="6" width="2.28515625" style="22" customWidth="1"/>
    <col min="7" max="7" width="8.7109375" style="22" bestFit="1" customWidth="1"/>
    <col min="8" max="8" width="2.28515625" style="22" customWidth="1"/>
    <col min="9" max="9" width="8.7109375" style="22" bestFit="1" customWidth="1"/>
    <col min="10" max="10" width="2.28515625" style="22" customWidth="1"/>
    <col min="11" max="11" width="41.7109375" style="22" customWidth="1"/>
    <col min="12" max="12" width="2.28515625" style="22" customWidth="1"/>
    <col min="13" max="13" width="30.7109375" style="22" customWidth="1"/>
    <col min="14" max="14" width="2.28515625" style="22" customWidth="1"/>
    <col min="15" max="15" width="30.7109375" style="22" customWidth="1"/>
    <col min="16" max="16" width="2.28515625" style="22" customWidth="1"/>
    <col min="17" max="17" width="5.7109375" style="22" bestFit="1" customWidth="1"/>
    <col min="18" max="18" width="2.28515625" style="22" customWidth="1"/>
    <col min="19" max="19" width="9.7109375" style="22" bestFit="1" customWidth="1"/>
    <col min="20" max="20" width="2.28515625" style="22" customWidth="1"/>
    <col min="21" max="21" width="10" style="22" bestFit="1" customWidth="1"/>
    <col min="22" max="22" width="2.28515625" style="22" customWidth="1"/>
    <col min="23" max="23" width="10" style="22" bestFit="1" customWidth="1"/>
  </cols>
  <sheetData>
    <row r="1" spans="1:23" s="21" customFormat="1" ht="15.75" thickBot="1" x14ac:dyDescent="0.3">
      <c r="A1" s="19"/>
      <c r="B1" s="19"/>
      <c r="C1" s="19"/>
      <c r="D1" s="19"/>
      <c r="E1" s="20" t="s">
        <v>0</v>
      </c>
      <c r="F1" s="19"/>
      <c r="G1" s="20" t="s">
        <v>1</v>
      </c>
      <c r="H1" s="19"/>
      <c r="I1" s="20" t="s">
        <v>2</v>
      </c>
      <c r="J1" s="19"/>
      <c r="K1" s="20" t="s">
        <v>3</v>
      </c>
      <c r="L1" s="19"/>
      <c r="M1" s="20" t="s">
        <v>4</v>
      </c>
      <c r="N1" s="19"/>
      <c r="O1" s="20" t="s">
        <v>5</v>
      </c>
      <c r="P1" s="19"/>
      <c r="Q1" s="20" t="s">
        <v>6</v>
      </c>
      <c r="R1" s="19"/>
      <c r="S1" s="20" t="s">
        <v>7</v>
      </c>
      <c r="T1" s="19"/>
      <c r="U1" s="20" t="s">
        <v>8</v>
      </c>
      <c r="V1" s="19"/>
      <c r="W1" s="20" t="s">
        <v>9</v>
      </c>
    </row>
    <row r="2" spans="1:23" ht="15.75" thickTop="1" x14ac:dyDescent="0.25">
      <c r="A2" s="1"/>
      <c r="B2" s="1" t="s">
        <v>10</v>
      </c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4"/>
      <c r="T2" s="1"/>
      <c r="U2" s="4"/>
      <c r="V2" s="1"/>
      <c r="W2" s="4"/>
    </row>
    <row r="3" spans="1:23" x14ac:dyDescent="0.25">
      <c r="A3" s="5"/>
      <c r="B3" s="5"/>
      <c r="C3" s="5"/>
      <c r="D3" s="5"/>
      <c r="E3" s="5" t="s">
        <v>61</v>
      </c>
      <c r="F3" s="5"/>
      <c r="G3" s="6">
        <v>44732</v>
      </c>
      <c r="H3" s="5"/>
      <c r="I3" s="5" t="s">
        <v>62</v>
      </c>
      <c r="J3" s="5"/>
      <c r="K3" s="5" t="s">
        <v>87</v>
      </c>
      <c r="L3" s="5"/>
      <c r="M3" s="5" t="s">
        <v>10</v>
      </c>
      <c r="N3" s="5"/>
      <c r="O3" s="5" t="s">
        <v>98</v>
      </c>
      <c r="P3" s="5"/>
      <c r="Q3" s="7">
        <v>2</v>
      </c>
      <c r="R3" s="5"/>
      <c r="S3" s="8">
        <v>9835</v>
      </c>
      <c r="T3" s="5"/>
      <c r="U3" s="8">
        <f>ROUND(IF(ISNUMBER(S3), Q3*S3, Q3),5)</f>
        <v>19670</v>
      </c>
      <c r="V3" s="5"/>
      <c r="W3" s="8">
        <f>ROUND(W2+U3,5)</f>
        <v>19670</v>
      </c>
    </row>
    <row r="4" spans="1:23" x14ac:dyDescent="0.25">
      <c r="A4" s="5"/>
      <c r="B4" s="5"/>
      <c r="C4" s="5"/>
      <c r="D4" s="5"/>
      <c r="E4" s="5" t="s">
        <v>61</v>
      </c>
      <c r="F4" s="5"/>
      <c r="G4" s="6">
        <v>44732</v>
      </c>
      <c r="H4" s="5"/>
      <c r="I4" s="5" t="s">
        <v>62</v>
      </c>
      <c r="J4" s="5"/>
      <c r="K4" s="5" t="s">
        <v>88</v>
      </c>
      <c r="L4" s="5"/>
      <c r="M4" s="5" t="s">
        <v>10</v>
      </c>
      <c r="N4" s="5"/>
      <c r="O4" s="5" t="s">
        <v>99</v>
      </c>
      <c r="P4" s="5"/>
      <c r="Q4" s="7">
        <v>2</v>
      </c>
      <c r="R4" s="5"/>
      <c r="S4" s="8">
        <v>11925</v>
      </c>
      <c r="T4" s="5"/>
      <c r="U4" s="8">
        <f>ROUND(IF(ISNUMBER(S4), Q4*S4, Q4),5)</f>
        <v>23850</v>
      </c>
      <c r="V4" s="5"/>
      <c r="W4" s="8">
        <f>ROUND(W3+U4,5)</f>
        <v>43520</v>
      </c>
    </row>
    <row r="5" spans="1:23" x14ac:dyDescent="0.25">
      <c r="A5" s="5"/>
      <c r="B5" s="5"/>
      <c r="C5" s="5"/>
      <c r="D5" s="5"/>
      <c r="E5" s="5" t="s">
        <v>61</v>
      </c>
      <c r="F5" s="5"/>
      <c r="G5" s="6">
        <v>44732</v>
      </c>
      <c r="H5" s="5"/>
      <c r="I5" s="5" t="s">
        <v>62</v>
      </c>
      <c r="J5" s="5"/>
      <c r="K5" s="5" t="s">
        <v>89</v>
      </c>
      <c r="L5" s="5"/>
      <c r="M5" s="5" t="s">
        <v>10</v>
      </c>
      <c r="N5" s="5"/>
      <c r="O5" s="5" t="s">
        <v>100</v>
      </c>
      <c r="P5" s="5"/>
      <c r="Q5" s="7">
        <v>5</v>
      </c>
      <c r="R5" s="5"/>
      <c r="S5" s="8">
        <v>8819</v>
      </c>
      <c r="T5" s="5"/>
      <c r="U5" s="8">
        <f>ROUND(IF(ISNUMBER(S5), Q5*S5, Q5),5)</f>
        <v>44095</v>
      </c>
      <c r="V5" s="5"/>
      <c r="W5" s="8">
        <f>ROUND(W4+U5,5)</f>
        <v>87615</v>
      </c>
    </row>
    <row r="6" spans="1:23" x14ac:dyDescent="0.25">
      <c r="A6" s="5"/>
      <c r="B6" s="5"/>
      <c r="C6" s="5"/>
      <c r="D6" s="5"/>
      <c r="E6" s="5" t="s">
        <v>61</v>
      </c>
      <c r="F6" s="5"/>
      <c r="G6" s="6">
        <v>44732</v>
      </c>
      <c r="H6" s="5"/>
      <c r="I6" s="5" t="s">
        <v>62</v>
      </c>
      <c r="J6" s="5"/>
      <c r="K6" s="5" t="s">
        <v>90</v>
      </c>
      <c r="L6" s="5"/>
      <c r="M6" s="5" t="s">
        <v>10</v>
      </c>
      <c r="N6" s="5"/>
      <c r="O6" s="5" t="s">
        <v>101</v>
      </c>
      <c r="P6" s="5"/>
      <c r="Q6" s="7">
        <v>2</v>
      </c>
      <c r="R6" s="5"/>
      <c r="S6" s="8">
        <v>8615</v>
      </c>
      <c r="T6" s="5"/>
      <c r="U6" s="8">
        <f>ROUND(IF(ISNUMBER(S6), Q6*S6, Q6),5)</f>
        <v>17230</v>
      </c>
      <c r="V6" s="5"/>
      <c r="W6" s="8">
        <f>ROUND(W5+U6,5)</f>
        <v>104845</v>
      </c>
    </row>
    <row r="7" spans="1:23" ht="15.75" thickBot="1" x14ac:dyDescent="0.3">
      <c r="A7" s="5"/>
      <c r="B7" s="5"/>
      <c r="C7" s="5"/>
      <c r="D7" s="5"/>
      <c r="E7" s="5" t="s">
        <v>61</v>
      </c>
      <c r="F7" s="5"/>
      <c r="G7" s="6">
        <v>44732</v>
      </c>
      <c r="H7" s="5"/>
      <c r="I7" s="5" t="s">
        <v>62</v>
      </c>
      <c r="J7" s="5"/>
      <c r="K7" s="5" t="s">
        <v>91</v>
      </c>
      <c r="L7" s="5"/>
      <c r="M7" s="5" t="s">
        <v>10</v>
      </c>
      <c r="N7" s="5"/>
      <c r="O7" s="5" t="s">
        <v>102</v>
      </c>
      <c r="P7" s="5"/>
      <c r="Q7" s="9"/>
      <c r="R7" s="5"/>
      <c r="S7" s="10">
        <v>-0.35</v>
      </c>
      <c r="T7" s="5"/>
      <c r="U7" s="11">
        <v>-36695.75</v>
      </c>
      <c r="V7" s="5"/>
      <c r="W7" s="11">
        <f>ROUND(W6+U7,5)</f>
        <v>68149.25</v>
      </c>
    </row>
    <row r="8" spans="1:23" x14ac:dyDescent="0.25">
      <c r="A8" s="5"/>
      <c r="B8" s="5" t="s">
        <v>11</v>
      </c>
      <c r="C8" s="5"/>
      <c r="D8" s="5"/>
      <c r="E8" s="5"/>
      <c r="F8" s="5"/>
      <c r="G8" s="6"/>
      <c r="H8" s="5"/>
      <c r="I8" s="5"/>
      <c r="J8" s="5"/>
      <c r="K8" s="5"/>
      <c r="L8" s="5"/>
      <c r="M8" s="5"/>
      <c r="N8" s="5"/>
      <c r="O8" s="5"/>
      <c r="P8" s="5"/>
      <c r="Q8" s="7">
        <f>ROUND(SUM(Q2:Q7),5)</f>
        <v>11</v>
      </c>
      <c r="R8" s="5"/>
      <c r="S8" s="8"/>
      <c r="T8" s="5"/>
      <c r="U8" s="8">
        <f>ROUND(SUM(U2:U7),5)</f>
        <v>68149.25</v>
      </c>
      <c r="V8" s="5"/>
      <c r="W8" s="8">
        <f>W7</f>
        <v>68149.25</v>
      </c>
    </row>
    <row r="9" spans="1:23" x14ac:dyDescent="0.25">
      <c r="A9" s="1"/>
      <c r="B9" s="1" t="s">
        <v>12</v>
      </c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  <c r="O9" s="1"/>
      <c r="P9" s="1"/>
      <c r="Q9" s="3"/>
      <c r="R9" s="1"/>
      <c r="S9" s="4"/>
      <c r="T9" s="1"/>
      <c r="U9" s="4"/>
      <c r="V9" s="1"/>
      <c r="W9" s="4"/>
    </row>
    <row r="10" spans="1:23" x14ac:dyDescent="0.25">
      <c r="A10" s="5"/>
      <c r="B10" s="5"/>
      <c r="C10" s="5"/>
      <c r="D10" s="5"/>
      <c r="E10" s="5" t="s">
        <v>61</v>
      </c>
      <c r="F10" s="5"/>
      <c r="G10" s="6">
        <v>44732</v>
      </c>
      <c r="H10" s="5"/>
      <c r="I10" s="5" t="s">
        <v>63</v>
      </c>
      <c r="J10" s="5"/>
      <c r="K10" s="5" t="s">
        <v>92</v>
      </c>
      <c r="L10" s="5"/>
      <c r="M10" s="5" t="s">
        <v>12</v>
      </c>
      <c r="N10" s="5"/>
      <c r="O10" s="5" t="s">
        <v>103</v>
      </c>
      <c r="P10" s="5"/>
      <c r="Q10" s="7">
        <v>10</v>
      </c>
      <c r="R10" s="5"/>
      <c r="S10" s="8">
        <v>9420</v>
      </c>
      <c r="T10" s="5"/>
      <c r="U10" s="8">
        <f>ROUND(IF(ISNUMBER(S10), Q10*S10, Q10),5)</f>
        <v>94200</v>
      </c>
      <c r="V10" s="5"/>
      <c r="W10" s="8">
        <f>ROUND(W9+U10,5)</f>
        <v>94200</v>
      </c>
    </row>
    <row r="11" spans="1:23" x14ac:dyDescent="0.25">
      <c r="A11" s="5"/>
      <c r="B11" s="5"/>
      <c r="C11" s="5"/>
      <c r="D11" s="5"/>
      <c r="E11" s="5" t="s">
        <v>61</v>
      </c>
      <c r="F11" s="5"/>
      <c r="G11" s="6">
        <v>44732</v>
      </c>
      <c r="H11" s="5"/>
      <c r="I11" s="5" t="s">
        <v>63</v>
      </c>
      <c r="J11" s="5"/>
      <c r="K11" s="5" t="s">
        <v>87</v>
      </c>
      <c r="L11" s="5"/>
      <c r="M11" s="5" t="s">
        <v>12</v>
      </c>
      <c r="N11" s="5"/>
      <c r="O11" s="5" t="s">
        <v>98</v>
      </c>
      <c r="P11" s="5"/>
      <c r="Q11" s="7">
        <v>10</v>
      </c>
      <c r="R11" s="5"/>
      <c r="S11" s="8">
        <v>9835</v>
      </c>
      <c r="T11" s="5"/>
      <c r="U11" s="8">
        <f>ROUND(IF(ISNUMBER(S11), Q11*S11, Q11),5)</f>
        <v>98350</v>
      </c>
      <c r="V11" s="5"/>
      <c r="W11" s="8">
        <f>ROUND(W10+U11,5)</f>
        <v>192550</v>
      </c>
    </row>
    <row r="12" spans="1:23" x14ac:dyDescent="0.25">
      <c r="A12" s="5"/>
      <c r="B12" s="5"/>
      <c r="C12" s="5"/>
      <c r="D12" s="5"/>
      <c r="E12" s="5" t="s">
        <v>61</v>
      </c>
      <c r="F12" s="5"/>
      <c r="G12" s="6">
        <v>44732</v>
      </c>
      <c r="H12" s="5"/>
      <c r="I12" s="5" t="s">
        <v>63</v>
      </c>
      <c r="J12" s="5"/>
      <c r="K12" s="5" t="s">
        <v>89</v>
      </c>
      <c r="L12" s="5"/>
      <c r="M12" s="5" t="s">
        <v>12</v>
      </c>
      <c r="N12" s="5"/>
      <c r="O12" s="5" t="s">
        <v>100</v>
      </c>
      <c r="P12" s="5"/>
      <c r="Q12" s="7">
        <v>10</v>
      </c>
      <c r="R12" s="5"/>
      <c r="S12" s="8">
        <v>8819</v>
      </c>
      <c r="T12" s="5"/>
      <c r="U12" s="8">
        <f>ROUND(IF(ISNUMBER(S12), Q12*S12, Q12),5)</f>
        <v>88190</v>
      </c>
      <c r="V12" s="5"/>
      <c r="W12" s="8">
        <f>ROUND(W11+U12,5)</f>
        <v>280740</v>
      </c>
    </row>
    <row r="13" spans="1:23" ht="15.75" thickBot="1" x14ac:dyDescent="0.3">
      <c r="A13" s="5"/>
      <c r="B13" s="5"/>
      <c r="C13" s="5"/>
      <c r="D13" s="5"/>
      <c r="E13" s="5" t="s">
        <v>61</v>
      </c>
      <c r="F13" s="5"/>
      <c r="G13" s="6">
        <v>44732</v>
      </c>
      <c r="H13" s="5"/>
      <c r="I13" s="5" t="s">
        <v>63</v>
      </c>
      <c r="J13" s="5"/>
      <c r="K13" s="5" t="s">
        <v>91</v>
      </c>
      <c r="L13" s="5"/>
      <c r="M13" s="5" t="s">
        <v>12</v>
      </c>
      <c r="N13" s="5"/>
      <c r="O13" s="5" t="s">
        <v>104</v>
      </c>
      <c r="P13" s="5"/>
      <c r="Q13" s="9"/>
      <c r="R13" s="5"/>
      <c r="S13" s="10">
        <v>-0.4</v>
      </c>
      <c r="T13" s="5"/>
      <c r="U13" s="11">
        <v>-112296</v>
      </c>
      <c r="V13" s="5"/>
      <c r="W13" s="11">
        <f>ROUND(W12+U13,5)</f>
        <v>168444</v>
      </c>
    </row>
    <row r="14" spans="1:23" x14ac:dyDescent="0.25">
      <c r="A14" s="5"/>
      <c r="B14" s="5" t="s">
        <v>13</v>
      </c>
      <c r="C14" s="5"/>
      <c r="D14" s="5"/>
      <c r="E14" s="5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7">
        <f>ROUND(SUM(Q9:Q13),5)</f>
        <v>30</v>
      </c>
      <c r="R14" s="5"/>
      <c r="S14" s="8"/>
      <c r="T14" s="5"/>
      <c r="U14" s="8">
        <f>ROUND(SUM(U9:U13),5)</f>
        <v>168444</v>
      </c>
      <c r="V14" s="5"/>
      <c r="W14" s="8">
        <f>W13</f>
        <v>168444</v>
      </c>
    </row>
    <row r="15" spans="1:23" x14ac:dyDescent="0.25">
      <c r="A15" s="1"/>
      <c r="B15" s="1" t="s">
        <v>14</v>
      </c>
      <c r="C15" s="1"/>
      <c r="D15" s="1"/>
      <c r="E15" s="1"/>
      <c r="F15" s="1"/>
      <c r="G15" s="2"/>
      <c r="H15" s="1"/>
      <c r="I15" s="1"/>
      <c r="J15" s="1"/>
      <c r="K15" s="1"/>
      <c r="L15" s="1"/>
      <c r="M15" s="1"/>
      <c r="N15" s="1"/>
      <c r="O15" s="1"/>
      <c r="P15" s="1"/>
      <c r="Q15" s="3"/>
      <c r="R15" s="1"/>
      <c r="S15" s="4"/>
      <c r="T15" s="1"/>
      <c r="U15" s="4"/>
      <c r="V15" s="1"/>
      <c r="W15" s="4"/>
    </row>
    <row r="16" spans="1:23" x14ac:dyDescent="0.25">
      <c r="A16" s="5"/>
      <c r="B16" s="5"/>
      <c r="C16" s="5"/>
      <c r="D16" s="5"/>
      <c r="E16" s="5" t="s">
        <v>61</v>
      </c>
      <c r="F16" s="5"/>
      <c r="G16" s="6">
        <v>44732</v>
      </c>
      <c r="H16" s="5"/>
      <c r="I16" s="5" t="s">
        <v>64</v>
      </c>
      <c r="J16" s="5"/>
      <c r="K16" s="5" t="s">
        <v>93</v>
      </c>
      <c r="L16" s="5"/>
      <c r="M16" s="5" t="s">
        <v>14</v>
      </c>
      <c r="N16" s="5"/>
      <c r="O16" s="5" t="s">
        <v>105</v>
      </c>
      <c r="P16" s="5"/>
      <c r="Q16" s="7">
        <v>5</v>
      </c>
      <c r="R16" s="5"/>
      <c r="S16" s="8">
        <v>6350</v>
      </c>
      <c r="T16" s="5"/>
      <c r="U16" s="8">
        <f>ROUND(IF(ISNUMBER(S16), Q16*S16, Q16),5)</f>
        <v>31750</v>
      </c>
      <c r="V16" s="5"/>
      <c r="W16" s="8">
        <f t="shared" ref="W16:W21" si="0">ROUND(W15+U16,5)</f>
        <v>31750</v>
      </c>
    </row>
    <row r="17" spans="1:23" x14ac:dyDescent="0.25">
      <c r="A17" s="5"/>
      <c r="B17" s="5"/>
      <c r="C17" s="5"/>
      <c r="D17" s="5"/>
      <c r="E17" s="5" t="s">
        <v>61</v>
      </c>
      <c r="F17" s="5"/>
      <c r="G17" s="6">
        <v>44732</v>
      </c>
      <c r="H17" s="5"/>
      <c r="I17" s="5" t="s">
        <v>64</v>
      </c>
      <c r="J17" s="5"/>
      <c r="K17" s="5" t="s">
        <v>92</v>
      </c>
      <c r="L17" s="5"/>
      <c r="M17" s="5" t="s">
        <v>14</v>
      </c>
      <c r="N17" s="5"/>
      <c r="O17" s="5" t="s">
        <v>103</v>
      </c>
      <c r="P17" s="5"/>
      <c r="Q17" s="7">
        <v>10</v>
      </c>
      <c r="R17" s="5"/>
      <c r="S17" s="8">
        <v>9420</v>
      </c>
      <c r="T17" s="5"/>
      <c r="U17" s="8">
        <f>ROUND(IF(ISNUMBER(S17), Q17*S17, Q17),5)</f>
        <v>94200</v>
      </c>
      <c r="V17" s="5"/>
      <c r="W17" s="8">
        <f t="shared" si="0"/>
        <v>125950</v>
      </c>
    </row>
    <row r="18" spans="1:23" x14ac:dyDescent="0.25">
      <c r="A18" s="5"/>
      <c r="B18" s="5"/>
      <c r="C18" s="5"/>
      <c r="D18" s="5"/>
      <c r="E18" s="5" t="s">
        <v>61</v>
      </c>
      <c r="F18" s="5"/>
      <c r="G18" s="6">
        <v>44732</v>
      </c>
      <c r="H18" s="5"/>
      <c r="I18" s="5" t="s">
        <v>64</v>
      </c>
      <c r="J18" s="5"/>
      <c r="K18" s="5" t="s">
        <v>87</v>
      </c>
      <c r="L18" s="5"/>
      <c r="M18" s="5" t="s">
        <v>14</v>
      </c>
      <c r="N18" s="5"/>
      <c r="O18" s="5" t="s">
        <v>98</v>
      </c>
      <c r="P18" s="5"/>
      <c r="Q18" s="7">
        <v>10</v>
      </c>
      <c r="R18" s="5"/>
      <c r="S18" s="8">
        <v>9835</v>
      </c>
      <c r="T18" s="5"/>
      <c r="U18" s="8">
        <f>ROUND(IF(ISNUMBER(S18), Q18*S18, Q18),5)</f>
        <v>98350</v>
      </c>
      <c r="V18" s="5"/>
      <c r="W18" s="8">
        <f t="shared" si="0"/>
        <v>224300</v>
      </c>
    </row>
    <row r="19" spans="1:23" x14ac:dyDescent="0.25">
      <c r="A19" s="5"/>
      <c r="B19" s="5"/>
      <c r="C19" s="5"/>
      <c r="D19" s="5"/>
      <c r="E19" s="5" t="s">
        <v>61</v>
      </c>
      <c r="F19" s="5"/>
      <c r="G19" s="6">
        <v>44732</v>
      </c>
      <c r="H19" s="5"/>
      <c r="I19" s="5" t="s">
        <v>64</v>
      </c>
      <c r="J19" s="5"/>
      <c r="K19" s="5" t="s">
        <v>94</v>
      </c>
      <c r="L19" s="5"/>
      <c r="M19" s="5" t="s">
        <v>14</v>
      </c>
      <c r="N19" s="5"/>
      <c r="O19" s="5" t="s">
        <v>106</v>
      </c>
      <c r="P19" s="5"/>
      <c r="Q19" s="7">
        <v>3</v>
      </c>
      <c r="R19" s="5"/>
      <c r="S19" s="8">
        <v>13121</v>
      </c>
      <c r="T19" s="5"/>
      <c r="U19" s="8">
        <f>ROUND(IF(ISNUMBER(S19), Q19*S19, Q19),5)</f>
        <v>39363</v>
      </c>
      <c r="V19" s="5"/>
      <c r="W19" s="8">
        <f t="shared" si="0"/>
        <v>263663</v>
      </c>
    </row>
    <row r="20" spans="1:23" x14ac:dyDescent="0.25">
      <c r="A20" s="5"/>
      <c r="B20" s="5"/>
      <c r="C20" s="5"/>
      <c r="D20" s="5"/>
      <c r="E20" s="5" t="s">
        <v>61</v>
      </c>
      <c r="F20" s="5"/>
      <c r="G20" s="6">
        <v>44732</v>
      </c>
      <c r="H20" s="5"/>
      <c r="I20" s="5" t="s">
        <v>64</v>
      </c>
      <c r="J20" s="5"/>
      <c r="K20" s="5" t="s">
        <v>88</v>
      </c>
      <c r="L20" s="5"/>
      <c r="M20" s="5" t="s">
        <v>14</v>
      </c>
      <c r="N20" s="5"/>
      <c r="O20" s="5" t="s">
        <v>99</v>
      </c>
      <c r="P20" s="5"/>
      <c r="Q20" s="7">
        <v>3</v>
      </c>
      <c r="R20" s="5"/>
      <c r="S20" s="8">
        <v>11925</v>
      </c>
      <c r="T20" s="5"/>
      <c r="U20" s="8">
        <f>ROUND(IF(ISNUMBER(S20), Q20*S20, Q20),5)</f>
        <v>35775</v>
      </c>
      <c r="V20" s="5"/>
      <c r="W20" s="8">
        <f t="shared" si="0"/>
        <v>299438</v>
      </c>
    </row>
    <row r="21" spans="1:23" ht="15.75" thickBot="1" x14ac:dyDescent="0.3">
      <c r="A21" s="5"/>
      <c r="B21" s="5"/>
      <c r="C21" s="5"/>
      <c r="D21" s="5"/>
      <c r="E21" s="5" t="s">
        <v>61</v>
      </c>
      <c r="F21" s="5"/>
      <c r="G21" s="6">
        <v>44732</v>
      </c>
      <c r="H21" s="5"/>
      <c r="I21" s="5" t="s">
        <v>64</v>
      </c>
      <c r="J21" s="5"/>
      <c r="K21" s="5" t="s">
        <v>91</v>
      </c>
      <c r="L21" s="5"/>
      <c r="M21" s="5" t="s">
        <v>14</v>
      </c>
      <c r="N21" s="5"/>
      <c r="O21" s="5" t="s">
        <v>104</v>
      </c>
      <c r="P21" s="5"/>
      <c r="Q21" s="9"/>
      <c r="R21" s="5"/>
      <c r="S21" s="10">
        <v>-0.4</v>
      </c>
      <c r="T21" s="5"/>
      <c r="U21" s="11">
        <v>-119775.2</v>
      </c>
      <c r="V21" s="5"/>
      <c r="W21" s="11">
        <f t="shared" si="0"/>
        <v>179662.8</v>
      </c>
    </row>
    <row r="22" spans="1:23" x14ac:dyDescent="0.25">
      <c r="A22" s="5"/>
      <c r="B22" s="5" t="s">
        <v>15</v>
      </c>
      <c r="C22" s="5"/>
      <c r="D22" s="5"/>
      <c r="E22" s="5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7">
        <f>ROUND(SUM(Q15:Q21),5)</f>
        <v>31</v>
      </c>
      <c r="R22" s="5"/>
      <c r="S22" s="8"/>
      <c r="T22" s="5"/>
      <c r="U22" s="8">
        <f>ROUND(SUM(U15:U21),5)</f>
        <v>179662.8</v>
      </c>
      <c r="V22" s="5"/>
      <c r="W22" s="8">
        <f>W21</f>
        <v>179662.8</v>
      </c>
    </row>
    <row r="23" spans="1:23" x14ac:dyDescent="0.25">
      <c r="A23" s="1"/>
      <c r="B23" s="1" t="s">
        <v>16</v>
      </c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3"/>
      <c r="R23" s="1"/>
      <c r="S23" s="4"/>
      <c r="T23" s="1"/>
      <c r="U23" s="4"/>
      <c r="V23" s="1"/>
      <c r="W23" s="4"/>
    </row>
    <row r="24" spans="1:23" x14ac:dyDescent="0.25">
      <c r="A24" s="5"/>
      <c r="B24" s="5"/>
      <c r="C24" s="5"/>
      <c r="D24" s="5"/>
      <c r="E24" s="5" t="s">
        <v>61</v>
      </c>
      <c r="F24" s="5"/>
      <c r="G24" s="6">
        <v>44732</v>
      </c>
      <c r="H24" s="5"/>
      <c r="I24" s="5" t="s">
        <v>65</v>
      </c>
      <c r="J24" s="5"/>
      <c r="K24" s="5" t="s">
        <v>95</v>
      </c>
      <c r="L24" s="5"/>
      <c r="M24" s="5" t="s">
        <v>16</v>
      </c>
      <c r="N24" s="5"/>
      <c r="O24" s="5" t="s">
        <v>107</v>
      </c>
      <c r="P24" s="5"/>
      <c r="Q24" s="7">
        <v>16</v>
      </c>
      <c r="R24" s="5"/>
      <c r="S24" s="8">
        <v>13182</v>
      </c>
      <c r="T24" s="5"/>
      <c r="U24" s="8">
        <f>ROUND(IF(ISNUMBER(S24), Q24*S24, Q24),5)</f>
        <v>210912</v>
      </c>
      <c r="V24" s="5"/>
      <c r="W24" s="8">
        <f>ROUND(W23+U24,5)</f>
        <v>210912</v>
      </c>
    </row>
    <row r="25" spans="1:23" ht="15.75" thickBot="1" x14ac:dyDescent="0.3">
      <c r="A25" s="5"/>
      <c r="B25" s="5"/>
      <c r="C25" s="5"/>
      <c r="D25" s="5"/>
      <c r="E25" s="5" t="s">
        <v>61</v>
      </c>
      <c r="F25" s="5"/>
      <c r="G25" s="6">
        <v>44732</v>
      </c>
      <c r="H25" s="5"/>
      <c r="I25" s="5" t="s">
        <v>65</v>
      </c>
      <c r="J25" s="5"/>
      <c r="K25" s="5" t="s">
        <v>91</v>
      </c>
      <c r="L25" s="5"/>
      <c r="M25" s="5" t="s">
        <v>16</v>
      </c>
      <c r="N25" s="5"/>
      <c r="O25" s="5" t="s">
        <v>102</v>
      </c>
      <c r="P25" s="5"/>
      <c r="Q25" s="9"/>
      <c r="R25" s="5"/>
      <c r="S25" s="10">
        <v>-0.35</v>
      </c>
      <c r="T25" s="5"/>
      <c r="U25" s="11">
        <v>-73819.199999999997</v>
      </c>
      <c r="V25" s="5"/>
      <c r="W25" s="11">
        <f>ROUND(W24+U25,5)</f>
        <v>137092.79999999999</v>
      </c>
    </row>
    <row r="26" spans="1:23" x14ac:dyDescent="0.25">
      <c r="A26" s="5"/>
      <c r="B26" s="5" t="s">
        <v>17</v>
      </c>
      <c r="C26" s="5"/>
      <c r="D26" s="5"/>
      <c r="E26" s="5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7">
        <f>ROUND(SUM(Q23:Q25),5)</f>
        <v>16</v>
      </c>
      <c r="R26" s="5"/>
      <c r="S26" s="8"/>
      <c r="T26" s="5"/>
      <c r="U26" s="8">
        <f>ROUND(SUM(U23:U25),5)</f>
        <v>137092.79999999999</v>
      </c>
      <c r="V26" s="5"/>
      <c r="W26" s="8">
        <f>W25</f>
        <v>137092.79999999999</v>
      </c>
    </row>
    <row r="27" spans="1:23" x14ac:dyDescent="0.25">
      <c r="A27" s="1"/>
      <c r="B27" s="1" t="s">
        <v>18</v>
      </c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  <c r="O27" s="1"/>
      <c r="P27" s="1"/>
      <c r="Q27" s="3"/>
      <c r="R27" s="1"/>
      <c r="S27" s="4"/>
      <c r="T27" s="1"/>
      <c r="U27" s="4"/>
      <c r="V27" s="1"/>
      <c r="W27" s="4"/>
    </row>
    <row r="28" spans="1:23" x14ac:dyDescent="0.25">
      <c r="A28" s="5"/>
      <c r="B28" s="5"/>
      <c r="C28" s="5"/>
      <c r="D28" s="5"/>
      <c r="E28" s="5" t="s">
        <v>61</v>
      </c>
      <c r="F28" s="5"/>
      <c r="G28" s="6">
        <v>44732</v>
      </c>
      <c r="H28" s="5"/>
      <c r="I28" s="5" t="s">
        <v>66</v>
      </c>
      <c r="J28" s="5"/>
      <c r="K28" s="5" t="s">
        <v>93</v>
      </c>
      <c r="L28" s="5"/>
      <c r="M28" s="5" t="s">
        <v>18</v>
      </c>
      <c r="N28" s="5"/>
      <c r="O28" s="5" t="s">
        <v>105</v>
      </c>
      <c r="P28" s="5"/>
      <c r="Q28" s="7">
        <v>6</v>
      </c>
      <c r="R28" s="5"/>
      <c r="S28" s="8">
        <v>6350</v>
      </c>
      <c r="T28" s="5"/>
      <c r="U28" s="8">
        <f>ROUND(IF(ISNUMBER(S28), Q28*S28, Q28),5)</f>
        <v>38100</v>
      </c>
      <c r="V28" s="5"/>
      <c r="W28" s="8">
        <f>ROUND(W27+U28,5)</f>
        <v>38100</v>
      </c>
    </row>
    <row r="29" spans="1:23" ht="15.75" thickBot="1" x14ac:dyDescent="0.3">
      <c r="A29" s="5"/>
      <c r="B29" s="5"/>
      <c r="C29" s="5"/>
      <c r="D29" s="5"/>
      <c r="E29" s="5" t="s">
        <v>61</v>
      </c>
      <c r="F29" s="5"/>
      <c r="G29" s="6">
        <v>44732</v>
      </c>
      <c r="H29" s="5"/>
      <c r="I29" s="5" t="s">
        <v>66</v>
      </c>
      <c r="J29" s="5"/>
      <c r="K29" s="5" t="s">
        <v>91</v>
      </c>
      <c r="L29" s="5"/>
      <c r="M29" s="5" t="s">
        <v>18</v>
      </c>
      <c r="N29" s="5"/>
      <c r="O29" s="5" t="s">
        <v>102</v>
      </c>
      <c r="P29" s="5"/>
      <c r="Q29" s="9"/>
      <c r="R29" s="5"/>
      <c r="S29" s="10">
        <v>-0.35</v>
      </c>
      <c r="T29" s="5"/>
      <c r="U29" s="11">
        <v>-13335</v>
      </c>
      <c r="V29" s="5"/>
      <c r="W29" s="11">
        <f>ROUND(W28+U29,5)</f>
        <v>24765</v>
      </c>
    </row>
    <row r="30" spans="1:23" x14ac:dyDescent="0.25">
      <c r="A30" s="5"/>
      <c r="B30" s="5" t="s">
        <v>19</v>
      </c>
      <c r="C30" s="5"/>
      <c r="D30" s="5"/>
      <c r="E30" s="5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7">
        <f>ROUND(SUM(Q27:Q29),5)</f>
        <v>6</v>
      </c>
      <c r="R30" s="5"/>
      <c r="S30" s="8"/>
      <c r="T30" s="5"/>
      <c r="U30" s="8">
        <f>ROUND(SUM(U27:U29),5)</f>
        <v>24765</v>
      </c>
      <c r="V30" s="5"/>
      <c r="W30" s="8">
        <f>W29</f>
        <v>24765</v>
      </c>
    </row>
    <row r="31" spans="1:23" x14ac:dyDescent="0.25">
      <c r="A31" s="1"/>
      <c r="B31" s="1" t="s">
        <v>20</v>
      </c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3"/>
      <c r="R31" s="1"/>
      <c r="S31" s="4"/>
      <c r="T31" s="1"/>
      <c r="U31" s="4"/>
      <c r="V31" s="1"/>
      <c r="W31" s="4"/>
    </row>
    <row r="32" spans="1:23" x14ac:dyDescent="0.25">
      <c r="A32" s="5"/>
      <c r="B32" s="5"/>
      <c r="C32" s="5"/>
      <c r="D32" s="5"/>
      <c r="E32" s="5" t="s">
        <v>61</v>
      </c>
      <c r="F32" s="5"/>
      <c r="G32" s="6">
        <v>44732</v>
      </c>
      <c r="H32" s="5"/>
      <c r="I32" s="5" t="s">
        <v>67</v>
      </c>
      <c r="J32" s="5"/>
      <c r="K32" s="5" t="s">
        <v>93</v>
      </c>
      <c r="L32" s="5"/>
      <c r="M32" s="5" t="s">
        <v>20</v>
      </c>
      <c r="N32" s="5"/>
      <c r="O32" s="5" t="s">
        <v>105</v>
      </c>
      <c r="P32" s="5"/>
      <c r="Q32" s="7">
        <v>20</v>
      </c>
      <c r="R32" s="5"/>
      <c r="S32" s="8">
        <v>6350</v>
      </c>
      <c r="T32" s="5"/>
      <c r="U32" s="8">
        <f>ROUND(IF(ISNUMBER(S32), Q32*S32, Q32),5)</f>
        <v>127000</v>
      </c>
      <c r="V32" s="5"/>
      <c r="W32" s="8">
        <f>ROUND(W31+U32,5)</f>
        <v>127000</v>
      </c>
    </row>
    <row r="33" spans="1:23" x14ac:dyDescent="0.25">
      <c r="A33" s="5"/>
      <c r="B33" s="5"/>
      <c r="C33" s="5"/>
      <c r="D33" s="5"/>
      <c r="E33" s="5" t="s">
        <v>61</v>
      </c>
      <c r="F33" s="5"/>
      <c r="G33" s="6">
        <v>44732</v>
      </c>
      <c r="H33" s="5"/>
      <c r="I33" s="5" t="s">
        <v>67</v>
      </c>
      <c r="J33" s="5"/>
      <c r="K33" s="5" t="s">
        <v>95</v>
      </c>
      <c r="L33" s="5"/>
      <c r="M33" s="5" t="s">
        <v>20</v>
      </c>
      <c r="N33" s="5"/>
      <c r="O33" s="5" t="s">
        <v>107</v>
      </c>
      <c r="P33" s="5"/>
      <c r="Q33" s="7">
        <v>20</v>
      </c>
      <c r="R33" s="5"/>
      <c r="S33" s="8">
        <v>13182</v>
      </c>
      <c r="T33" s="5"/>
      <c r="U33" s="8">
        <f>ROUND(IF(ISNUMBER(S33), Q33*S33, Q33),5)</f>
        <v>263640</v>
      </c>
      <c r="V33" s="5"/>
      <c r="W33" s="8">
        <f>ROUND(W32+U33,5)</f>
        <v>390640</v>
      </c>
    </row>
    <row r="34" spans="1:23" ht="15.75" thickBot="1" x14ac:dyDescent="0.3">
      <c r="A34" s="5"/>
      <c r="B34" s="5"/>
      <c r="C34" s="5"/>
      <c r="D34" s="5"/>
      <c r="E34" s="5" t="s">
        <v>61</v>
      </c>
      <c r="F34" s="5"/>
      <c r="G34" s="6">
        <v>44732</v>
      </c>
      <c r="H34" s="5"/>
      <c r="I34" s="5" t="s">
        <v>67</v>
      </c>
      <c r="J34" s="5"/>
      <c r="K34" s="5" t="s">
        <v>91</v>
      </c>
      <c r="L34" s="5"/>
      <c r="M34" s="5" t="s">
        <v>20</v>
      </c>
      <c r="N34" s="5"/>
      <c r="O34" s="5" t="s">
        <v>104</v>
      </c>
      <c r="P34" s="5"/>
      <c r="Q34" s="9"/>
      <c r="R34" s="5"/>
      <c r="S34" s="10">
        <v>-0.4</v>
      </c>
      <c r="T34" s="5"/>
      <c r="U34" s="11">
        <v>-156256</v>
      </c>
      <c r="V34" s="5"/>
      <c r="W34" s="11">
        <f>ROUND(W33+U34,5)</f>
        <v>234384</v>
      </c>
    </row>
    <row r="35" spans="1:23" x14ac:dyDescent="0.25">
      <c r="A35" s="5"/>
      <c r="B35" s="5" t="s">
        <v>21</v>
      </c>
      <c r="C35" s="5"/>
      <c r="D35" s="5"/>
      <c r="E35" s="5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7">
        <f>ROUND(SUM(Q31:Q34),5)</f>
        <v>40</v>
      </c>
      <c r="R35" s="5"/>
      <c r="S35" s="8"/>
      <c r="T35" s="5"/>
      <c r="U35" s="8">
        <f>ROUND(SUM(U31:U34),5)</f>
        <v>234384</v>
      </c>
      <c r="V35" s="5"/>
      <c r="W35" s="8">
        <f>W34</f>
        <v>234384</v>
      </c>
    </row>
    <row r="36" spans="1:23" x14ac:dyDescent="0.25">
      <c r="A36" s="1"/>
      <c r="B36" s="1" t="s">
        <v>22</v>
      </c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3"/>
      <c r="R36" s="1"/>
      <c r="S36" s="4"/>
      <c r="T36" s="1"/>
      <c r="U36" s="4"/>
      <c r="V36" s="1"/>
      <c r="W36" s="4"/>
    </row>
    <row r="37" spans="1:23" x14ac:dyDescent="0.25">
      <c r="A37" s="5"/>
      <c r="B37" s="5"/>
      <c r="C37" s="5"/>
      <c r="D37" s="5"/>
      <c r="E37" s="5" t="s">
        <v>61</v>
      </c>
      <c r="F37" s="5"/>
      <c r="G37" s="6">
        <v>44732</v>
      </c>
      <c r="H37" s="5"/>
      <c r="I37" s="5" t="s">
        <v>68</v>
      </c>
      <c r="J37" s="5"/>
      <c r="K37" s="5" t="s">
        <v>95</v>
      </c>
      <c r="L37" s="5"/>
      <c r="M37" s="5" t="s">
        <v>22</v>
      </c>
      <c r="N37" s="5"/>
      <c r="O37" s="5" t="s">
        <v>107</v>
      </c>
      <c r="P37" s="5"/>
      <c r="Q37" s="7">
        <v>8</v>
      </c>
      <c r="R37" s="5"/>
      <c r="S37" s="8">
        <v>13182</v>
      </c>
      <c r="T37" s="5"/>
      <c r="U37" s="8">
        <f>ROUND(IF(ISNUMBER(S37), Q37*S37, Q37),5)</f>
        <v>105456</v>
      </c>
      <c r="V37" s="5"/>
      <c r="W37" s="8">
        <f>ROUND(W36+U37,5)</f>
        <v>105456</v>
      </c>
    </row>
    <row r="38" spans="1:23" ht="15.75" thickBot="1" x14ac:dyDescent="0.3">
      <c r="A38" s="5"/>
      <c r="B38" s="5"/>
      <c r="C38" s="5"/>
      <c r="D38" s="5"/>
      <c r="E38" s="5" t="s">
        <v>61</v>
      </c>
      <c r="F38" s="5"/>
      <c r="G38" s="6">
        <v>44732</v>
      </c>
      <c r="H38" s="5"/>
      <c r="I38" s="5" t="s">
        <v>68</v>
      </c>
      <c r="J38" s="5"/>
      <c r="K38" s="5" t="s">
        <v>91</v>
      </c>
      <c r="L38" s="5"/>
      <c r="M38" s="5" t="s">
        <v>22</v>
      </c>
      <c r="N38" s="5"/>
      <c r="O38" s="5" t="s">
        <v>102</v>
      </c>
      <c r="P38" s="5"/>
      <c r="Q38" s="9"/>
      <c r="R38" s="5"/>
      <c r="S38" s="10">
        <v>-0.35</v>
      </c>
      <c r="T38" s="5"/>
      <c r="U38" s="11">
        <v>-36909.599999999999</v>
      </c>
      <c r="V38" s="5"/>
      <c r="W38" s="11">
        <f>ROUND(W37+U38,5)</f>
        <v>68546.399999999994</v>
      </c>
    </row>
    <row r="39" spans="1:23" x14ac:dyDescent="0.25">
      <c r="A39" s="5"/>
      <c r="B39" s="5" t="s">
        <v>23</v>
      </c>
      <c r="C39" s="5"/>
      <c r="D39" s="5"/>
      <c r="E39" s="5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7">
        <f>ROUND(SUM(Q36:Q38),5)</f>
        <v>8</v>
      </c>
      <c r="R39" s="5"/>
      <c r="S39" s="8"/>
      <c r="T39" s="5"/>
      <c r="U39" s="8">
        <f>ROUND(SUM(U36:U38),5)</f>
        <v>68546.399999999994</v>
      </c>
      <c r="V39" s="5"/>
      <c r="W39" s="8">
        <f>W38</f>
        <v>68546.399999999994</v>
      </c>
    </row>
    <row r="40" spans="1:23" x14ac:dyDescent="0.25">
      <c r="A40" s="1"/>
      <c r="B40" s="1" t="s">
        <v>24</v>
      </c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3"/>
      <c r="R40" s="1"/>
      <c r="S40" s="4"/>
      <c r="T40" s="1"/>
      <c r="U40" s="4"/>
      <c r="V40" s="1"/>
      <c r="W40" s="4"/>
    </row>
    <row r="41" spans="1:23" x14ac:dyDescent="0.25">
      <c r="A41" s="5"/>
      <c r="B41" s="5"/>
      <c r="C41" s="5"/>
      <c r="D41" s="5"/>
      <c r="E41" s="5" t="s">
        <v>61</v>
      </c>
      <c r="F41" s="5"/>
      <c r="G41" s="6">
        <v>44732</v>
      </c>
      <c r="H41" s="5"/>
      <c r="I41" s="5" t="s">
        <v>69</v>
      </c>
      <c r="J41" s="5"/>
      <c r="K41" s="5" t="s">
        <v>87</v>
      </c>
      <c r="L41" s="5"/>
      <c r="M41" s="5" t="s">
        <v>24</v>
      </c>
      <c r="N41" s="5"/>
      <c r="O41" s="5" t="s">
        <v>98</v>
      </c>
      <c r="P41" s="5"/>
      <c r="Q41" s="7">
        <v>4</v>
      </c>
      <c r="R41" s="5"/>
      <c r="S41" s="8">
        <v>9835</v>
      </c>
      <c r="T41" s="5"/>
      <c r="U41" s="8">
        <f>ROUND(IF(ISNUMBER(S41), Q41*S41, Q41),5)</f>
        <v>39340</v>
      </c>
      <c r="V41" s="5"/>
      <c r="W41" s="8">
        <f>ROUND(W40+U41,5)</f>
        <v>39340</v>
      </c>
    </row>
    <row r="42" spans="1:23" x14ac:dyDescent="0.25">
      <c r="A42" s="5"/>
      <c r="B42" s="5"/>
      <c r="C42" s="5"/>
      <c r="D42" s="5"/>
      <c r="E42" s="5" t="s">
        <v>61</v>
      </c>
      <c r="F42" s="5"/>
      <c r="G42" s="6">
        <v>44732</v>
      </c>
      <c r="H42" s="5"/>
      <c r="I42" s="5" t="s">
        <v>69</v>
      </c>
      <c r="J42" s="5"/>
      <c r="K42" s="5" t="s">
        <v>95</v>
      </c>
      <c r="L42" s="5"/>
      <c r="M42" s="5" t="s">
        <v>24</v>
      </c>
      <c r="N42" s="5"/>
      <c r="O42" s="5" t="s">
        <v>107</v>
      </c>
      <c r="P42" s="5"/>
      <c r="Q42" s="7">
        <v>2</v>
      </c>
      <c r="R42" s="5"/>
      <c r="S42" s="8">
        <v>13182</v>
      </c>
      <c r="T42" s="5"/>
      <c r="U42" s="8">
        <f>ROUND(IF(ISNUMBER(S42), Q42*S42, Q42),5)</f>
        <v>26364</v>
      </c>
      <c r="V42" s="5"/>
      <c r="W42" s="8">
        <f>ROUND(W41+U42,5)</f>
        <v>65704</v>
      </c>
    </row>
    <row r="43" spans="1:23" x14ac:dyDescent="0.25">
      <c r="A43" s="5"/>
      <c r="B43" s="5"/>
      <c r="C43" s="5"/>
      <c r="D43" s="5"/>
      <c r="E43" s="5" t="s">
        <v>61</v>
      </c>
      <c r="F43" s="5"/>
      <c r="G43" s="6">
        <v>44732</v>
      </c>
      <c r="H43" s="5"/>
      <c r="I43" s="5" t="s">
        <v>69</v>
      </c>
      <c r="J43" s="5"/>
      <c r="K43" s="5" t="s">
        <v>89</v>
      </c>
      <c r="L43" s="5"/>
      <c r="M43" s="5" t="s">
        <v>24</v>
      </c>
      <c r="N43" s="5"/>
      <c r="O43" s="5" t="s">
        <v>100</v>
      </c>
      <c r="P43" s="5"/>
      <c r="Q43" s="7">
        <v>4</v>
      </c>
      <c r="R43" s="5"/>
      <c r="S43" s="8">
        <v>8819</v>
      </c>
      <c r="T43" s="5"/>
      <c r="U43" s="8">
        <f>ROUND(IF(ISNUMBER(S43), Q43*S43, Q43),5)</f>
        <v>35276</v>
      </c>
      <c r="V43" s="5"/>
      <c r="W43" s="8">
        <f>ROUND(W42+U43,5)</f>
        <v>100980</v>
      </c>
    </row>
    <row r="44" spans="1:23" ht="15.75" thickBot="1" x14ac:dyDescent="0.3">
      <c r="A44" s="5"/>
      <c r="B44" s="5"/>
      <c r="C44" s="5"/>
      <c r="D44" s="5"/>
      <c r="E44" s="5" t="s">
        <v>61</v>
      </c>
      <c r="F44" s="5"/>
      <c r="G44" s="6">
        <v>44732</v>
      </c>
      <c r="H44" s="5"/>
      <c r="I44" s="5" t="s">
        <v>69</v>
      </c>
      <c r="J44" s="5"/>
      <c r="K44" s="5" t="s">
        <v>91</v>
      </c>
      <c r="L44" s="5"/>
      <c r="M44" s="5" t="s">
        <v>24</v>
      </c>
      <c r="N44" s="5"/>
      <c r="O44" s="5" t="s">
        <v>102</v>
      </c>
      <c r="P44" s="5"/>
      <c r="Q44" s="9"/>
      <c r="R44" s="5"/>
      <c r="S44" s="10">
        <v>-0.35</v>
      </c>
      <c r="T44" s="5"/>
      <c r="U44" s="11">
        <v>-35343</v>
      </c>
      <c r="V44" s="5"/>
      <c r="W44" s="11">
        <f>ROUND(W43+U44,5)</f>
        <v>65637</v>
      </c>
    </row>
    <row r="45" spans="1:23" x14ac:dyDescent="0.25">
      <c r="A45" s="5"/>
      <c r="B45" s="5" t="s">
        <v>25</v>
      </c>
      <c r="C45" s="5"/>
      <c r="D45" s="5"/>
      <c r="E45" s="5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7">
        <f>ROUND(SUM(Q40:Q44),5)</f>
        <v>10</v>
      </c>
      <c r="R45" s="5"/>
      <c r="S45" s="8"/>
      <c r="T45" s="5"/>
      <c r="U45" s="8">
        <f>ROUND(SUM(U40:U44),5)</f>
        <v>65637</v>
      </c>
      <c r="V45" s="5"/>
      <c r="W45" s="8">
        <f>W44</f>
        <v>65637</v>
      </c>
    </row>
    <row r="46" spans="1:23" x14ac:dyDescent="0.25">
      <c r="A46" s="1"/>
      <c r="B46" s="1" t="s">
        <v>26</v>
      </c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3"/>
      <c r="R46" s="1"/>
      <c r="S46" s="4"/>
      <c r="T46" s="1"/>
      <c r="U46" s="4"/>
      <c r="V46" s="1"/>
      <c r="W46" s="4"/>
    </row>
    <row r="47" spans="1:23" x14ac:dyDescent="0.25">
      <c r="A47" s="5"/>
      <c r="B47" s="5"/>
      <c r="C47" s="5"/>
      <c r="D47" s="5"/>
      <c r="E47" s="5" t="s">
        <v>61</v>
      </c>
      <c r="F47" s="5"/>
      <c r="G47" s="6">
        <v>44732</v>
      </c>
      <c r="H47" s="5"/>
      <c r="I47" s="5" t="s">
        <v>70</v>
      </c>
      <c r="J47" s="5"/>
      <c r="K47" s="5" t="s">
        <v>92</v>
      </c>
      <c r="L47" s="5"/>
      <c r="M47" s="5" t="s">
        <v>26</v>
      </c>
      <c r="N47" s="5"/>
      <c r="O47" s="5" t="s">
        <v>103</v>
      </c>
      <c r="P47" s="5"/>
      <c r="Q47" s="7">
        <v>5</v>
      </c>
      <c r="R47" s="5"/>
      <c r="S47" s="8">
        <v>9420</v>
      </c>
      <c r="T47" s="5"/>
      <c r="U47" s="8">
        <f>ROUND(IF(ISNUMBER(S47), Q47*S47, Q47),5)</f>
        <v>47100</v>
      </c>
      <c r="V47" s="5"/>
      <c r="W47" s="8">
        <f>ROUND(W46+U47,5)</f>
        <v>47100</v>
      </c>
    </row>
    <row r="48" spans="1:23" x14ac:dyDescent="0.25">
      <c r="A48" s="5"/>
      <c r="B48" s="5"/>
      <c r="C48" s="5"/>
      <c r="D48" s="5"/>
      <c r="E48" s="5" t="s">
        <v>61</v>
      </c>
      <c r="F48" s="5"/>
      <c r="G48" s="6">
        <v>44732</v>
      </c>
      <c r="H48" s="5"/>
      <c r="I48" s="5" t="s">
        <v>70</v>
      </c>
      <c r="J48" s="5"/>
      <c r="K48" s="5" t="s">
        <v>89</v>
      </c>
      <c r="L48" s="5"/>
      <c r="M48" s="5" t="s">
        <v>26</v>
      </c>
      <c r="N48" s="5"/>
      <c r="O48" s="5" t="s">
        <v>100</v>
      </c>
      <c r="P48" s="5"/>
      <c r="Q48" s="7">
        <v>10</v>
      </c>
      <c r="R48" s="5"/>
      <c r="S48" s="8">
        <v>8819</v>
      </c>
      <c r="T48" s="5"/>
      <c r="U48" s="8">
        <f>ROUND(IF(ISNUMBER(S48), Q48*S48, Q48),5)</f>
        <v>88190</v>
      </c>
      <c r="V48" s="5"/>
      <c r="W48" s="8">
        <f>ROUND(W47+U48,5)</f>
        <v>135290</v>
      </c>
    </row>
    <row r="49" spans="1:23" ht="15.75" thickBot="1" x14ac:dyDescent="0.3">
      <c r="A49" s="5"/>
      <c r="B49" s="5"/>
      <c r="C49" s="5"/>
      <c r="D49" s="5"/>
      <c r="E49" s="5" t="s">
        <v>61</v>
      </c>
      <c r="F49" s="5"/>
      <c r="G49" s="6">
        <v>44732</v>
      </c>
      <c r="H49" s="5"/>
      <c r="I49" s="5" t="s">
        <v>70</v>
      </c>
      <c r="J49" s="5"/>
      <c r="K49" s="5" t="s">
        <v>91</v>
      </c>
      <c r="L49" s="5"/>
      <c r="M49" s="5" t="s">
        <v>26</v>
      </c>
      <c r="N49" s="5"/>
      <c r="O49" s="5" t="s">
        <v>102</v>
      </c>
      <c r="P49" s="5"/>
      <c r="Q49" s="9"/>
      <c r="R49" s="5"/>
      <c r="S49" s="10">
        <v>-0.35</v>
      </c>
      <c r="T49" s="5"/>
      <c r="U49" s="11">
        <v>-47351.5</v>
      </c>
      <c r="V49" s="5"/>
      <c r="W49" s="11">
        <f>ROUND(W48+U49,5)</f>
        <v>87938.5</v>
      </c>
    </row>
    <row r="50" spans="1:23" x14ac:dyDescent="0.25">
      <c r="A50" s="5"/>
      <c r="B50" s="5" t="s">
        <v>27</v>
      </c>
      <c r="C50" s="5"/>
      <c r="D50" s="5"/>
      <c r="E50" s="5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7">
        <f>ROUND(SUM(Q46:Q49),5)</f>
        <v>15</v>
      </c>
      <c r="R50" s="5"/>
      <c r="S50" s="8"/>
      <c r="T50" s="5"/>
      <c r="U50" s="8">
        <f>ROUND(SUM(U46:U49),5)</f>
        <v>87938.5</v>
      </c>
      <c r="V50" s="5"/>
      <c r="W50" s="8">
        <f>W49</f>
        <v>87938.5</v>
      </c>
    </row>
    <row r="51" spans="1:23" x14ac:dyDescent="0.25">
      <c r="A51" s="1"/>
      <c r="B51" s="1" t="s">
        <v>28</v>
      </c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3"/>
      <c r="R51" s="1"/>
      <c r="S51" s="4"/>
      <c r="T51" s="1"/>
      <c r="U51" s="4"/>
      <c r="V51" s="1"/>
      <c r="W51" s="4"/>
    </row>
    <row r="52" spans="1:23" x14ac:dyDescent="0.25">
      <c r="A52" s="5"/>
      <c r="B52" s="5"/>
      <c r="C52" s="5"/>
      <c r="D52" s="5"/>
      <c r="E52" s="5" t="s">
        <v>61</v>
      </c>
      <c r="F52" s="5"/>
      <c r="G52" s="6">
        <v>44732</v>
      </c>
      <c r="H52" s="5"/>
      <c r="I52" s="5" t="s">
        <v>71</v>
      </c>
      <c r="J52" s="5"/>
      <c r="K52" s="5" t="s">
        <v>89</v>
      </c>
      <c r="L52" s="5"/>
      <c r="M52" s="5" t="s">
        <v>28</v>
      </c>
      <c r="N52" s="5"/>
      <c r="O52" s="5" t="s">
        <v>100</v>
      </c>
      <c r="P52" s="5"/>
      <c r="Q52" s="7">
        <v>15</v>
      </c>
      <c r="R52" s="5"/>
      <c r="S52" s="8">
        <v>8819</v>
      </c>
      <c r="T52" s="5"/>
      <c r="U52" s="8">
        <f>ROUND(IF(ISNUMBER(S52), Q52*S52, Q52),5)</f>
        <v>132285</v>
      </c>
      <c r="V52" s="5"/>
      <c r="W52" s="8">
        <f>ROUND(W51+U52,5)</f>
        <v>132285</v>
      </c>
    </row>
    <row r="53" spans="1:23" ht="15.75" thickBot="1" x14ac:dyDescent="0.3">
      <c r="A53" s="5"/>
      <c r="B53" s="5"/>
      <c r="C53" s="5"/>
      <c r="D53" s="5"/>
      <c r="E53" s="5" t="s">
        <v>61</v>
      </c>
      <c r="F53" s="5"/>
      <c r="G53" s="6">
        <v>44732</v>
      </c>
      <c r="H53" s="5"/>
      <c r="I53" s="5" t="s">
        <v>71</v>
      </c>
      <c r="J53" s="5"/>
      <c r="K53" s="5" t="s">
        <v>91</v>
      </c>
      <c r="L53" s="5"/>
      <c r="M53" s="5" t="s">
        <v>28</v>
      </c>
      <c r="N53" s="5"/>
      <c r="O53" s="5" t="s">
        <v>102</v>
      </c>
      <c r="P53" s="5"/>
      <c r="Q53" s="9"/>
      <c r="R53" s="5"/>
      <c r="S53" s="10">
        <v>-0.35</v>
      </c>
      <c r="T53" s="5"/>
      <c r="U53" s="11">
        <v>-46299.75</v>
      </c>
      <c r="V53" s="5"/>
      <c r="W53" s="11">
        <f>ROUND(W52+U53,5)</f>
        <v>85985.25</v>
      </c>
    </row>
    <row r="54" spans="1:23" x14ac:dyDescent="0.25">
      <c r="A54" s="5"/>
      <c r="B54" s="5" t="s">
        <v>29</v>
      </c>
      <c r="C54" s="5"/>
      <c r="D54" s="5"/>
      <c r="E54" s="5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7">
        <f>ROUND(SUM(Q51:Q53),5)</f>
        <v>15</v>
      </c>
      <c r="R54" s="5"/>
      <c r="S54" s="8"/>
      <c r="T54" s="5"/>
      <c r="U54" s="8">
        <f>ROUND(SUM(U51:U53),5)</f>
        <v>85985.25</v>
      </c>
      <c r="V54" s="5"/>
      <c r="W54" s="8">
        <f>W53</f>
        <v>85985.25</v>
      </c>
    </row>
    <row r="55" spans="1:23" x14ac:dyDescent="0.25">
      <c r="A55" s="1"/>
      <c r="B55" s="1" t="s">
        <v>30</v>
      </c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3"/>
      <c r="R55" s="1"/>
      <c r="S55" s="4"/>
      <c r="T55" s="1"/>
      <c r="U55" s="4"/>
      <c r="V55" s="1"/>
      <c r="W55" s="4"/>
    </row>
    <row r="56" spans="1:23" x14ac:dyDescent="0.25">
      <c r="A56" s="5"/>
      <c r="B56" s="5"/>
      <c r="C56" s="5"/>
      <c r="D56" s="5"/>
      <c r="E56" s="5" t="s">
        <v>61</v>
      </c>
      <c r="F56" s="5"/>
      <c r="G56" s="6">
        <v>44732</v>
      </c>
      <c r="H56" s="5"/>
      <c r="I56" s="5" t="s">
        <v>72</v>
      </c>
      <c r="J56" s="5"/>
      <c r="K56" s="5" t="s">
        <v>87</v>
      </c>
      <c r="L56" s="5"/>
      <c r="M56" s="5" t="s">
        <v>30</v>
      </c>
      <c r="N56" s="5"/>
      <c r="O56" s="5" t="s">
        <v>98</v>
      </c>
      <c r="P56" s="5"/>
      <c r="Q56" s="7">
        <v>5</v>
      </c>
      <c r="R56" s="5"/>
      <c r="S56" s="8">
        <v>9835</v>
      </c>
      <c r="T56" s="5"/>
      <c r="U56" s="8">
        <f>ROUND(IF(ISNUMBER(S56), Q56*S56, Q56),5)</f>
        <v>49175</v>
      </c>
      <c r="V56" s="5"/>
      <c r="W56" s="8">
        <f>ROUND(W55+U56,5)</f>
        <v>49175</v>
      </c>
    </row>
    <row r="57" spans="1:23" x14ac:dyDescent="0.25">
      <c r="A57" s="5"/>
      <c r="B57" s="5"/>
      <c r="C57" s="5"/>
      <c r="D57" s="5"/>
      <c r="E57" s="5" t="s">
        <v>61</v>
      </c>
      <c r="F57" s="5"/>
      <c r="G57" s="6">
        <v>44732</v>
      </c>
      <c r="H57" s="5"/>
      <c r="I57" s="5" t="s">
        <v>72</v>
      </c>
      <c r="J57" s="5"/>
      <c r="K57" s="5" t="s">
        <v>95</v>
      </c>
      <c r="L57" s="5"/>
      <c r="M57" s="5" t="s">
        <v>30</v>
      </c>
      <c r="N57" s="5"/>
      <c r="O57" s="5" t="s">
        <v>107</v>
      </c>
      <c r="P57" s="5"/>
      <c r="Q57" s="7">
        <v>5</v>
      </c>
      <c r="R57" s="5"/>
      <c r="S57" s="8">
        <v>13182</v>
      </c>
      <c r="T57" s="5"/>
      <c r="U57" s="8">
        <f>ROUND(IF(ISNUMBER(S57), Q57*S57, Q57),5)</f>
        <v>65910</v>
      </c>
      <c r="V57" s="5"/>
      <c r="W57" s="8">
        <f>ROUND(W56+U57,5)</f>
        <v>115085</v>
      </c>
    </row>
    <row r="58" spans="1:23" x14ac:dyDescent="0.25">
      <c r="A58" s="5"/>
      <c r="B58" s="5"/>
      <c r="C58" s="5"/>
      <c r="D58" s="5"/>
      <c r="E58" s="5" t="s">
        <v>61</v>
      </c>
      <c r="F58" s="5"/>
      <c r="G58" s="6">
        <v>44732</v>
      </c>
      <c r="H58" s="5"/>
      <c r="I58" s="5" t="s">
        <v>72</v>
      </c>
      <c r="J58" s="5"/>
      <c r="K58" s="5" t="s">
        <v>89</v>
      </c>
      <c r="L58" s="5"/>
      <c r="M58" s="5" t="s">
        <v>30</v>
      </c>
      <c r="N58" s="5"/>
      <c r="O58" s="5" t="s">
        <v>100</v>
      </c>
      <c r="P58" s="5"/>
      <c r="Q58" s="7">
        <v>5</v>
      </c>
      <c r="R58" s="5"/>
      <c r="S58" s="8">
        <v>8819</v>
      </c>
      <c r="T58" s="5"/>
      <c r="U58" s="8">
        <f>ROUND(IF(ISNUMBER(S58), Q58*S58, Q58),5)</f>
        <v>44095</v>
      </c>
      <c r="V58" s="5"/>
      <c r="W58" s="8">
        <f>ROUND(W57+U58,5)</f>
        <v>159180</v>
      </c>
    </row>
    <row r="59" spans="1:23" ht="15.75" thickBot="1" x14ac:dyDescent="0.3">
      <c r="A59" s="5"/>
      <c r="B59" s="5"/>
      <c r="C59" s="5"/>
      <c r="D59" s="5"/>
      <c r="E59" s="5" t="s">
        <v>61</v>
      </c>
      <c r="F59" s="5"/>
      <c r="G59" s="6">
        <v>44732</v>
      </c>
      <c r="H59" s="5"/>
      <c r="I59" s="5" t="s">
        <v>72</v>
      </c>
      <c r="J59" s="5"/>
      <c r="K59" s="5" t="s">
        <v>91</v>
      </c>
      <c r="L59" s="5"/>
      <c r="M59" s="5" t="s">
        <v>30</v>
      </c>
      <c r="N59" s="5"/>
      <c r="O59" s="5" t="s">
        <v>102</v>
      </c>
      <c r="P59" s="5"/>
      <c r="Q59" s="9"/>
      <c r="R59" s="5"/>
      <c r="S59" s="10">
        <v>-0.35</v>
      </c>
      <c r="T59" s="5"/>
      <c r="U59" s="11">
        <v>-55713</v>
      </c>
      <c r="V59" s="5"/>
      <c r="W59" s="11">
        <f>ROUND(W58+U59,5)</f>
        <v>103467</v>
      </c>
    </row>
    <row r="60" spans="1:23" x14ac:dyDescent="0.25">
      <c r="A60" s="5"/>
      <c r="B60" s="5" t="s">
        <v>31</v>
      </c>
      <c r="C60" s="5"/>
      <c r="D60" s="5"/>
      <c r="E60" s="5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7">
        <f>ROUND(SUM(Q55:Q59),5)</f>
        <v>15</v>
      </c>
      <c r="R60" s="5"/>
      <c r="S60" s="8"/>
      <c r="T60" s="5"/>
      <c r="U60" s="8">
        <f>ROUND(SUM(U55:U59),5)</f>
        <v>103467</v>
      </c>
      <c r="V60" s="5"/>
      <c r="W60" s="8">
        <f>W59</f>
        <v>103467</v>
      </c>
    </row>
    <row r="61" spans="1:23" x14ac:dyDescent="0.25">
      <c r="A61" s="1"/>
      <c r="B61" s="1" t="s">
        <v>32</v>
      </c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3"/>
      <c r="R61" s="1"/>
      <c r="S61" s="4"/>
      <c r="T61" s="1"/>
      <c r="U61" s="4"/>
      <c r="V61" s="1"/>
      <c r="W61" s="4"/>
    </row>
    <row r="62" spans="1:23" x14ac:dyDescent="0.25">
      <c r="A62" s="5"/>
      <c r="B62" s="5"/>
      <c r="C62" s="5"/>
      <c r="D62" s="5"/>
      <c r="E62" s="5" t="s">
        <v>61</v>
      </c>
      <c r="F62" s="5"/>
      <c r="G62" s="6">
        <v>44732</v>
      </c>
      <c r="H62" s="5"/>
      <c r="I62" s="5" t="s">
        <v>73</v>
      </c>
      <c r="J62" s="5"/>
      <c r="K62" s="5" t="s">
        <v>87</v>
      </c>
      <c r="L62" s="5"/>
      <c r="M62" s="5" t="s">
        <v>32</v>
      </c>
      <c r="N62" s="5"/>
      <c r="O62" s="5" t="s">
        <v>98</v>
      </c>
      <c r="P62" s="5"/>
      <c r="Q62" s="7">
        <v>5</v>
      </c>
      <c r="R62" s="5"/>
      <c r="S62" s="8">
        <v>9835</v>
      </c>
      <c r="T62" s="5"/>
      <c r="U62" s="8">
        <f>ROUND(IF(ISNUMBER(S62), Q62*S62, Q62),5)</f>
        <v>49175</v>
      </c>
      <c r="V62" s="5"/>
      <c r="W62" s="8">
        <f>ROUND(W61+U62,5)</f>
        <v>49175</v>
      </c>
    </row>
    <row r="63" spans="1:23" x14ac:dyDescent="0.25">
      <c r="A63" s="5"/>
      <c r="B63" s="5"/>
      <c r="C63" s="5"/>
      <c r="D63" s="5"/>
      <c r="E63" s="5" t="s">
        <v>61</v>
      </c>
      <c r="F63" s="5"/>
      <c r="G63" s="6">
        <v>44732</v>
      </c>
      <c r="H63" s="5"/>
      <c r="I63" s="5" t="s">
        <v>73</v>
      </c>
      <c r="J63" s="5"/>
      <c r="K63" s="5" t="s">
        <v>94</v>
      </c>
      <c r="L63" s="5"/>
      <c r="M63" s="5" t="s">
        <v>32</v>
      </c>
      <c r="N63" s="5"/>
      <c r="O63" s="5" t="s">
        <v>106</v>
      </c>
      <c r="P63" s="5"/>
      <c r="Q63" s="7">
        <v>2</v>
      </c>
      <c r="R63" s="5"/>
      <c r="S63" s="8">
        <v>13121</v>
      </c>
      <c r="T63" s="5"/>
      <c r="U63" s="8">
        <f>ROUND(IF(ISNUMBER(S63), Q63*S63, Q63),5)</f>
        <v>26242</v>
      </c>
      <c r="V63" s="5"/>
      <c r="W63" s="8">
        <f>ROUND(W62+U63,5)</f>
        <v>75417</v>
      </c>
    </row>
    <row r="64" spans="1:23" ht="15.75" thickBot="1" x14ac:dyDescent="0.3">
      <c r="A64" s="5"/>
      <c r="B64" s="5"/>
      <c r="C64" s="5"/>
      <c r="D64" s="5"/>
      <c r="E64" s="5" t="s">
        <v>61</v>
      </c>
      <c r="F64" s="5"/>
      <c r="G64" s="6">
        <v>44732</v>
      </c>
      <c r="H64" s="5"/>
      <c r="I64" s="5" t="s">
        <v>73</v>
      </c>
      <c r="J64" s="5"/>
      <c r="K64" s="5" t="s">
        <v>91</v>
      </c>
      <c r="L64" s="5"/>
      <c r="M64" s="5" t="s">
        <v>32</v>
      </c>
      <c r="N64" s="5"/>
      <c r="O64" s="5" t="s">
        <v>104</v>
      </c>
      <c r="P64" s="5"/>
      <c r="Q64" s="9"/>
      <c r="R64" s="5"/>
      <c r="S64" s="10">
        <v>-0.4</v>
      </c>
      <c r="T64" s="5"/>
      <c r="U64" s="11">
        <v>-30166.799999999999</v>
      </c>
      <c r="V64" s="5"/>
      <c r="W64" s="11">
        <f>ROUND(W63+U64,5)</f>
        <v>45250.2</v>
      </c>
    </row>
    <row r="65" spans="1:23" x14ac:dyDescent="0.25">
      <c r="A65" s="5"/>
      <c r="B65" s="5" t="s">
        <v>33</v>
      </c>
      <c r="C65" s="5"/>
      <c r="D65" s="5"/>
      <c r="E65" s="5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7">
        <f>ROUND(SUM(Q61:Q64),5)</f>
        <v>7</v>
      </c>
      <c r="R65" s="5"/>
      <c r="S65" s="8"/>
      <c r="T65" s="5"/>
      <c r="U65" s="8">
        <f>ROUND(SUM(U61:U64),5)</f>
        <v>45250.2</v>
      </c>
      <c r="V65" s="5"/>
      <c r="W65" s="8">
        <f>W64</f>
        <v>45250.2</v>
      </c>
    </row>
    <row r="66" spans="1:23" x14ac:dyDescent="0.25">
      <c r="A66" s="1"/>
      <c r="B66" s="1" t="s">
        <v>34</v>
      </c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3"/>
      <c r="R66" s="1"/>
      <c r="S66" s="4"/>
      <c r="T66" s="1"/>
      <c r="U66" s="4"/>
      <c r="V66" s="1"/>
      <c r="W66" s="4"/>
    </row>
    <row r="67" spans="1:23" x14ac:dyDescent="0.25">
      <c r="A67" s="5"/>
      <c r="B67" s="5"/>
      <c r="C67" s="5"/>
      <c r="D67" s="5"/>
      <c r="E67" s="5" t="s">
        <v>61</v>
      </c>
      <c r="F67" s="5"/>
      <c r="G67" s="6">
        <v>44732</v>
      </c>
      <c r="H67" s="5"/>
      <c r="I67" s="5" t="s">
        <v>74</v>
      </c>
      <c r="J67" s="5"/>
      <c r="K67" s="5" t="s">
        <v>89</v>
      </c>
      <c r="L67" s="5"/>
      <c r="M67" s="5" t="s">
        <v>34</v>
      </c>
      <c r="N67" s="5"/>
      <c r="O67" s="5" t="s">
        <v>100</v>
      </c>
      <c r="P67" s="5"/>
      <c r="Q67" s="7">
        <v>50</v>
      </c>
      <c r="R67" s="5"/>
      <c r="S67" s="8">
        <v>8819</v>
      </c>
      <c r="T67" s="5"/>
      <c r="U67" s="8">
        <f>ROUND(IF(ISNUMBER(S67), Q67*S67, Q67),5)</f>
        <v>440950</v>
      </c>
      <c r="V67" s="5"/>
      <c r="W67" s="8">
        <f t="shared" ref="W67:W73" si="1">ROUND(W66+U67,5)</f>
        <v>440950</v>
      </c>
    </row>
    <row r="68" spans="1:23" x14ac:dyDescent="0.25">
      <c r="A68" s="5"/>
      <c r="B68" s="5"/>
      <c r="C68" s="5"/>
      <c r="D68" s="5"/>
      <c r="E68" s="5" t="s">
        <v>61</v>
      </c>
      <c r="F68" s="5"/>
      <c r="G68" s="6">
        <v>44732</v>
      </c>
      <c r="H68" s="5"/>
      <c r="I68" s="5" t="s">
        <v>74</v>
      </c>
      <c r="J68" s="5"/>
      <c r="K68" s="5" t="s">
        <v>91</v>
      </c>
      <c r="L68" s="5"/>
      <c r="M68" s="5" t="s">
        <v>34</v>
      </c>
      <c r="N68" s="5"/>
      <c r="O68" s="5" t="s">
        <v>104</v>
      </c>
      <c r="P68" s="5"/>
      <c r="Q68" s="7"/>
      <c r="R68" s="5"/>
      <c r="S68" s="10">
        <v>-0.4</v>
      </c>
      <c r="T68" s="5"/>
      <c r="U68" s="8">
        <v>-176380</v>
      </c>
      <c r="V68" s="5"/>
      <c r="W68" s="8">
        <f t="shared" si="1"/>
        <v>264570</v>
      </c>
    </row>
    <row r="69" spans="1:23" x14ac:dyDescent="0.25">
      <c r="A69" s="5"/>
      <c r="B69" s="5"/>
      <c r="C69" s="5"/>
      <c r="D69" s="5"/>
      <c r="E69" s="5" t="s">
        <v>61</v>
      </c>
      <c r="F69" s="5"/>
      <c r="G69" s="6">
        <v>44732</v>
      </c>
      <c r="H69" s="5"/>
      <c r="I69" s="5" t="s">
        <v>75</v>
      </c>
      <c r="J69" s="5"/>
      <c r="K69" s="5" t="s">
        <v>93</v>
      </c>
      <c r="L69" s="5"/>
      <c r="M69" s="5" t="s">
        <v>34</v>
      </c>
      <c r="N69" s="5"/>
      <c r="O69" s="5" t="s">
        <v>105</v>
      </c>
      <c r="P69" s="5"/>
      <c r="Q69" s="7">
        <v>6</v>
      </c>
      <c r="R69" s="5"/>
      <c r="S69" s="8">
        <v>6350</v>
      </c>
      <c r="T69" s="5"/>
      <c r="U69" s="8">
        <f>ROUND(IF(ISNUMBER(S69), Q69*S69, Q69),5)</f>
        <v>38100</v>
      </c>
      <c r="V69" s="5"/>
      <c r="W69" s="8">
        <f t="shared" si="1"/>
        <v>302670</v>
      </c>
    </row>
    <row r="70" spans="1:23" x14ac:dyDescent="0.25">
      <c r="A70" s="5"/>
      <c r="B70" s="5"/>
      <c r="C70" s="5"/>
      <c r="D70" s="5"/>
      <c r="E70" s="5" t="s">
        <v>61</v>
      </c>
      <c r="F70" s="5"/>
      <c r="G70" s="6">
        <v>44732</v>
      </c>
      <c r="H70" s="5"/>
      <c r="I70" s="5" t="s">
        <v>75</v>
      </c>
      <c r="J70" s="5"/>
      <c r="K70" s="5" t="s">
        <v>92</v>
      </c>
      <c r="L70" s="5"/>
      <c r="M70" s="5" t="s">
        <v>34</v>
      </c>
      <c r="N70" s="5"/>
      <c r="O70" s="5" t="s">
        <v>103</v>
      </c>
      <c r="P70" s="5"/>
      <c r="Q70" s="7">
        <v>10</v>
      </c>
      <c r="R70" s="5"/>
      <c r="S70" s="8">
        <v>9420</v>
      </c>
      <c r="T70" s="5"/>
      <c r="U70" s="8">
        <f>ROUND(IF(ISNUMBER(S70), Q70*S70, Q70),5)</f>
        <v>94200</v>
      </c>
      <c r="V70" s="5"/>
      <c r="W70" s="8">
        <f t="shared" si="1"/>
        <v>396870</v>
      </c>
    </row>
    <row r="71" spans="1:23" x14ac:dyDescent="0.25">
      <c r="A71" s="5"/>
      <c r="B71" s="5"/>
      <c r="C71" s="5"/>
      <c r="D71" s="5"/>
      <c r="E71" s="5" t="s">
        <v>61</v>
      </c>
      <c r="F71" s="5"/>
      <c r="G71" s="6">
        <v>44732</v>
      </c>
      <c r="H71" s="5"/>
      <c r="I71" s="5" t="s">
        <v>75</v>
      </c>
      <c r="J71" s="5"/>
      <c r="K71" s="5" t="s">
        <v>95</v>
      </c>
      <c r="L71" s="5"/>
      <c r="M71" s="5" t="s">
        <v>34</v>
      </c>
      <c r="N71" s="5"/>
      <c r="O71" s="5" t="s">
        <v>107</v>
      </c>
      <c r="P71" s="5"/>
      <c r="Q71" s="7">
        <v>24</v>
      </c>
      <c r="R71" s="5"/>
      <c r="S71" s="8">
        <v>13182</v>
      </c>
      <c r="T71" s="5"/>
      <c r="U71" s="8">
        <f>ROUND(IF(ISNUMBER(S71), Q71*S71, Q71),5)</f>
        <v>316368</v>
      </c>
      <c r="V71" s="5"/>
      <c r="W71" s="8">
        <f t="shared" si="1"/>
        <v>713238</v>
      </c>
    </row>
    <row r="72" spans="1:23" x14ac:dyDescent="0.25">
      <c r="A72" s="5"/>
      <c r="B72" s="5"/>
      <c r="C72" s="5"/>
      <c r="D72" s="5"/>
      <c r="E72" s="5" t="s">
        <v>61</v>
      </c>
      <c r="F72" s="5"/>
      <c r="G72" s="6">
        <v>44732</v>
      </c>
      <c r="H72" s="5"/>
      <c r="I72" s="5" t="s">
        <v>75</v>
      </c>
      <c r="J72" s="5"/>
      <c r="K72" s="5" t="s">
        <v>89</v>
      </c>
      <c r="L72" s="5"/>
      <c r="M72" s="5" t="s">
        <v>34</v>
      </c>
      <c r="N72" s="5"/>
      <c r="O72" s="5" t="s">
        <v>100</v>
      </c>
      <c r="P72" s="5"/>
      <c r="Q72" s="7">
        <v>10</v>
      </c>
      <c r="R72" s="5"/>
      <c r="S72" s="8">
        <v>8819</v>
      </c>
      <c r="T72" s="5"/>
      <c r="U72" s="8">
        <f>ROUND(IF(ISNUMBER(S72), Q72*S72, Q72),5)</f>
        <v>88190</v>
      </c>
      <c r="V72" s="5"/>
      <c r="W72" s="8">
        <f t="shared" si="1"/>
        <v>801428</v>
      </c>
    </row>
    <row r="73" spans="1:23" ht="15.75" thickBot="1" x14ac:dyDescent="0.3">
      <c r="A73" s="5"/>
      <c r="B73" s="5"/>
      <c r="C73" s="5"/>
      <c r="D73" s="5"/>
      <c r="E73" s="5" t="s">
        <v>61</v>
      </c>
      <c r="F73" s="5"/>
      <c r="G73" s="6">
        <v>44732</v>
      </c>
      <c r="H73" s="5"/>
      <c r="I73" s="5" t="s">
        <v>75</v>
      </c>
      <c r="J73" s="5"/>
      <c r="K73" s="5" t="s">
        <v>91</v>
      </c>
      <c r="L73" s="5"/>
      <c r="M73" s="5" t="s">
        <v>34</v>
      </c>
      <c r="N73" s="5"/>
      <c r="O73" s="5" t="s">
        <v>108</v>
      </c>
      <c r="P73" s="5"/>
      <c r="Q73" s="9"/>
      <c r="R73" s="5"/>
      <c r="S73" s="10">
        <v>-0.42499999999999999</v>
      </c>
      <c r="T73" s="5"/>
      <c r="U73" s="11">
        <v>-228164.65</v>
      </c>
      <c r="V73" s="5"/>
      <c r="W73" s="11">
        <f t="shared" si="1"/>
        <v>573263.35</v>
      </c>
    </row>
    <row r="74" spans="1:23" x14ac:dyDescent="0.25">
      <c r="A74" s="5"/>
      <c r="B74" s="5" t="s">
        <v>35</v>
      </c>
      <c r="C74" s="5"/>
      <c r="D74" s="5"/>
      <c r="E74" s="5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7">
        <f>ROUND(SUM(Q66:Q73),5)</f>
        <v>100</v>
      </c>
      <c r="R74" s="5"/>
      <c r="S74" s="8"/>
      <c r="T74" s="5"/>
      <c r="U74" s="8">
        <f>ROUND(SUM(U66:U73),5)</f>
        <v>573263.35</v>
      </c>
      <c r="V74" s="5"/>
      <c r="W74" s="8">
        <f>W73</f>
        <v>573263.35</v>
      </c>
    </row>
    <row r="75" spans="1:23" x14ac:dyDescent="0.25">
      <c r="A75" s="1"/>
      <c r="B75" s="1" t="s">
        <v>36</v>
      </c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3"/>
      <c r="R75" s="1"/>
      <c r="S75" s="4"/>
      <c r="T75" s="1"/>
      <c r="U75" s="4"/>
      <c r="V75" s="1"/>
      <c r="W75" s="4"/>
    </row>
    <row r="76" spans="1:23" x14ac:dyDescent="0.25">
      <c r="A76" s="5"/>
      <c r="B76" s="5"/>
      <c r="C76" s="5"/>
      <c r="D76" s="5"/>
      <c r="E76" s="5" t="s">
        <v>61</v>
      </c>
      <c r="F76" s="5"/>
      <c r="G76" s="6">
        <v>44732</v>
      </c>
      <c r="H76" s="5"/>
      <c r="I76" s="5" t="s">
        <v>76</v>
      </c>
      <c r="J76" s="5"/>
      <c r="K76" s="5" t="s">
        <v>93</v>
      </c>
      <c r="L76" s="5"/>
      <c r="M76" s="5" t="s">
        <v>36</v>
      </c>
      <c r="N76" s="5"/>
      <c r="O76" s="5" t="s">
        <v>105</v>
      </c>
      <c r="P76" s="5"/>
      <c r="Q76" s="7">
        <v>2</v>
      </c>
      <c r="R76" s="5"/>
      <c r="S76" s="8">
        <v>6350</v>
      </c>
      <c r="T76" s="5"/>
      <c r="U76" s="8">
        <f t="shared" ref="U76:U84" si="2">ROUND(IF(ISNUMBER(S76), Q76*S76, Q76),5)</f>
        <v>12700</v>
      </c>
      <c r="V76" s="5"/>
      <c r="W76" s="8">
        <f t="shared" ref="W76:W85" si="3">ROUND(W75+U76,5)</f>
        <v>12700</v>
      </c>
    </row>
    <row r="77" spans="1:23" x14ac:dyDescent="0.25">
      <c r="A77" s="5"/>
      <c r="B77" s="5"/>
      <c r="C77" s="5"/>
      <c r="D77" s="5"/>
      <c r="E77" s="5" t="s">
        <v>61</v>
      </c>
      <c r="F77" s="5"/>
      <c r="G77" s="6">
        <v>44732</v>
      </c>
      <c r="H77" s="5"/>
      <c r="I77" s="5" t="s">
        <v>76</v>
      </c>
      <c r="J77" s="5"/>
      <c r="K77" s="5" t="s">
        <v>92</v>
      </c>
      <c r="L77" s="5"/>
      <c r="M77" s="5" t="s">
        <v>36</v>
      </c>
      <c r="N77" s="5"/>
      <c r="O77" s="5" t="s">
        <v>103</v>
      </c>
      <c r="P77" s="5"/>
      <c r="Q77" s="7">
        <v>10</v>
      </c>
      <c r="R77" s="5"/>
      <c r="S77" s="8">
        <v>9420</v>
      </c>
      <c r="T77" s="5"/>
      <c r="U77" s="8">
        <f t="shared" si="2"/>
        <v>94200</v>
      </c>
      <c r="V77" s="5"/>
      <c r="W77" s="8">
        <f t="shared" si="3"/>
        <v>106900</v>
      </c>
    </row>
    <row r="78" spans="1:23" x14ac:dyDescent="0.25">
      <c r="A78" s="5"/>
      <c r="B78" s="5"/>
      <c r="C78" s="5"/>
      <c r="D78" s="5"/>
      <c r="E78" s="5" t="s">
        <v>61</v>
      </c>
      <c r="F78" s="5"/>
      <c r="G78" s="6">
        <v>44732</v>
      </c>
      <c r="H78" s="5"/>
      <c r="I78" s="5" t="s">
        <v>76</v>
      </c>
      <c r="J78" s="5"/>
      <c r="K78" s="5" t="s">
        <v>87</v>
      </c>
      <c r="L78" s="5"/>
      <c r="M78" s="5" t="s">
        <v>36</v>
      </c>
      <c r="N78" s="5"/>
      <c r="O78" s="5" t="s">
        <v>98</v>
      </c>
      <c r="P78" s="5"/>
      <c r="Q78" s="7">
        <v>10</v>
      </c>
      <c r="R78" s="5"/>
      <c r="S78" s="8">
        <v>9835</v>
      </c>
      <c r="T78" s="5"/>
      <c r="U78" s="8">
        <f t="shared" si="2"/>
        <v>98350</v>
      </c>
      <c r="V78" s="5"/>
      <c r="W78" s="8">
        <f t="shared" si="3"/>
        <v>205250</v>
      </c>
    </row>
    <row r="79" spans="1:23" x14ac:dyDescent="0.25">
      <c r="A79" s="5"/>
      <c r="B79" s="5"/>
      <c r="C79" s="5"/>
      <c r="D79" s="5"/>
      <c r="E79" s="5" t="s">
        <v>61</v>
      </c>
      <c r="F79" s="5"/>
      <c r="G79" s="6">
        <v>44732</v>
      </c>
      <c r="H79" s="5"/>
      <c r="I79" s="5" t="s">
        <v>76</v>
      </c>
      <c r="J79" s="5"/>
      <c r="K79" s="5" t="s">
        <v>94</v>
      </c>
      <c r="L79" s="5"/>
      <c r="M79" s="5" t="s">
        <v>36</v>
      </c>
      <c r="N79" s="5"/>
      <c r="O79" s="5" t="s">
        <v>106</v>
      </c>
      <c r="P79" s="5"/>
      <c r="Q79" s="7">
        <v>5</v>
      </c>
      <c r="R79" s="5"/>
      <c r="S79" s="8">
        <v>13121</v>
      </c>
      <c r="T79" s="5"/>
      <c r="U79" s="8">
        <f t="shared" si="2"/>
        <v>65605</v>
      </c>
      <c r="V79" s="5"/>
      <c r="W79" s="8">
        <f t="shared" si="3"/>
        <v>270855</v>
      </c>
    </row>
    <row r="80" spans="1:23" x14ac:dyDescent="0.25">
      <c r="A80" s="5"/>
      <c r="B80" s="5"/>
      <c r="C80" s="5"/>
      <c r="D80" s="5"/>
      <c r="E80" s="5" t="s">
        <v>61</v>
      </c>
      <c r="F80" s="5"/>
      <c r="G80" s="6">
        <v>44732</v>
      </c>
      <c r="H80" s="5"/>
      <c r="I80" s="5" t="s">
        <v>76</v>
      </c>
      <c r="J80" s="5"/>
      <c r="K80" s="5" t="s">
        <v>96</v>
      </c>
      <c r="L80" s="5"/>
      <c r="M80" s="5" t="s">
        <v>36</v>
      </c>
      <c r="N80" s="5"/>
      <c r="O80" s="5" t="s">
        <v>109</v>
      </c>
      <c r="P80" s="5"/>
      <c r="Q80" s="7">
        <v>4</v>
      </c>
      <c r="R80" s="5"/>
      <c r="S80" s="8">
        <v>12940</v>
      </c>
      <c r="T80" s="5"/>
      <c r="U80" s="8">
        <f t="shared" si="2"/>
        <v>51760</v>
      </c>
      <c r="V80" s="5"/>
      <c r="W80" s="8">
        <f t="shared" si="3"/>
        <v>322615</v>
      </c>
    </row>
    <row r="81" spans="1:23" x14ac:dyDescent="0.25">
      <c r="A81" s="5"/>
      <c r="B81" s="5"/>
      <c r="C81" s="5"/>
      <c r="D81" s="5"/>
      <c r="E81" s="5" t="s">
        <v>61</v>
      </c>
      <c r="F81" s="5"/>
      <c r="G81" s="6">
        <v>44732</v>
      </c>
      <c r="H81" s="5"/>
      <c r="I81" s="5" t="s">
        <v>76</v>
      </c>
      <c r="J81" s="5"/>
      <c r="K81" s="5" t="s">
        <v>88</v>
      </c>
      <c r="L81" s="5"/>
      <c r="M81" s="5" t="s">
        <v>36</v>
      </c>
      <c r="N81" s="5"/>
      <c r="O81" s="5" t="s">
        <v>99</v>
      </c>
      <c r="P81" s="5"/>
      <c r="Q81" s="7">
        <v>4</v>
      </c>
      <c r="R81" s="5"/>
      <c r="S81" s="8">
        <v>11925</v>
      </c>
      <c r="T81" s="5"/>
      <c r="U81" s="8">
        <f t="shared" si="2"/>
        <v>47700</v>
      </c>
      <c r="V81" s="5"/>
      <c r="W81" s="8">
        <f t="shared" si="3"/>
        <v>370315</v>
      </c>
    </row>
    <row r="82" spans="1:23" x14ac:dyDescent="0.25">
      <c r="A82" s="5"/>
      <c r="B82" s="5"/>
      <c r="C82" s="5"/>
      <c r="D82" s="5"/>
      <c r="E82" s="5" t="s">
        <v>61</v>
      </c>
      <c r="F82" s="5"/>
      <c r="G82" s="6">
        <v>44732</v>
      </c>
      <c r="H82" s="5"/>
      <c r="I82" s="5" t="s">
        <v>76</v>
      </c>
      <c r="J82" s="5"/>
      <c r="K82" s="5" t="s">
        <v>97</v>
      </c>
      <c r="L82" s="5"/>
      <c r="M82" s="5" t="s">
        <v>36</v>
      </c>
      <c r="N82" s="5"/>
      <c r="O82" s="5" t="s">
        <v>110</v>
      </c>
      <c r="P82" s="5"/>
      <c r="Q82" s="7">
        <v>5</v>
      </c>
      <c r="R82" s="5"/>
      <c r="S82" s="8">
        <v>14720</v>
      </c>
      <c r="T82" s="5"/>
      <c r="U82" s="8">
        <f t="shared" si="2"/>
        <v>73600</v>
      </c>
      <c r="V82" s="5"/>
      <c r="W82" s="8">
        <f t="shared" si="3"/>
        <v>443915</v>
      </c>
    </row>
    <row r="83" spans="1:23" x14ac:dyDescent="0.25">
      <c r="A83" s="5"/>
      <c r="B83" s="5"/>
      <c r="C83" s="5"/>
      <c r="D83" s="5"/>
      <c r="E83" s="5" t="s">
        <v>61</v>
      </c>
      <c r="F83" s="5"/>
      <c r="G83" s="6">
        <v>44732</v>
      </c>
      <c r="H83" s="5"/>
      <c r="I83" s="5" t="s">
        <v>76</v>
      </c>
      <c r="J83" s="5"/>
      <c r="K83" s="5" t="s">
        <v>89</v>
      </c>
      <c r="L83" s="5"/>
      <c r="M83" s="5" t="s">
        <v>36</v>
      </c>
      <c r="N83" s="5"/>
      <c r="O83" s="5" t="s">
        <v>100</v>
      </c>
      <c r="P83" s="5"/>
      <c r="Q83" s="7">
        <v>10</v>
      </c>
      <c r="R83" s="5"/>
      <c r="S83" s="8">
        <v>8819</v>
      </c>
      <c r="T83" s="5"/>
      <c r="U83" s="8">
        <f t="shared" si="2"/>
        <v>88190</v>
      </c>
      <c r="V83" s="5"/>
      <c r="W83" s="8">
        <f t="shared" si="3"/>
        <v>532105</v>
      </c>
    </row>
    <row r="84" spans="1:23" x14ac:dyDescent="0.25">
      <c r="A84" s="5"/>
      <c r="B84" s="5"/>
      <c r="C84" s="5"/>
      <c r="D84" s="5"/>
      <c r="E84" s="5" t="s">
        <v>61</v>
      </c>
      <c r="F84" s="5"/>
      <c r="G84" s="6">
        <v>44732</v>
      </c>
      <c r="H84" s="5"/>
      <c r="I84" s="5" t="s">
        <v>76</v>
      </c>
      <c r="J84" s="5"/>
      <c r="K84" s="5" t="s">
        <v>90</v>
      </c>
      <c r="L84" s="5"/>
      <c r="M84" s="5" t="s">
        <v>36</v>
      </c>
      <c r="N84" s="5"/>
      <c r="O84" s="5" t="s">
        <v>101</v>
      </c>
      <c r="P84" s="5"/>
      <c r="Q84" s="7">
        <v>6</v>
      </c>
      <c r="R84" s="5"/>
      <c r="S84" s="8">
        <v>8615</v>
      </c>
      <c r="T84" s="5"/>
      <c r="U84" s="8">
        <f t="shared" si="2"/>
        <v>51690</v>
      </c>
      <c r="V84" s="5"/>
      <c r="W84" s="8">
        <f t="shared" si="3"/>
        <v>583795</v>
      </c>
    </row>
    <row r="85" spans="1:23" ht="15.75" thickBot="1" x14ac:dyDescent="0.3">
      <c r="A85" s="5"/>
      <c r="B85" s="5"/>
      <c r="C85" s="5"/>
      <c r="D85" s="5"/>
      <c r="E85" s="5" t="s">
        <v>61</v>
      </c>
      <c r="F85" s="5"/>
      <c r="G85" s="6">
        <v>44732</v>
      </c>
      <c r="H85" s="5"/>
      <c r="I85" s="5" t="s">
        <v>76</v>
      </c>
      <c r="J85" s="5"/>
      <c r="K85" s="5" t="s">
        <v>91</v>
      </c>
      <c r="L85" s="5"/>
      <c r="M85" s="5" t="s">
        <v>36</v>
      </c>
      <c r="N85" s="5"/>
      <c r="O85" s="5" t="s">
        <v>104</v>
      </c>
      <c r="P85" s="5"/>
      <c r="Q85" s="9"/>
      <c r="R85" s="5"/>
      <c r="S85" s="10">
        <v>-0.4</v>
      </c>
      <c r="T85" s="5"/>
      <c r="U85" s="11">
        <v>-233518</v>
      </c>
      <c r="V85" s="5"/>
      <c r="W85" s="11">
        <f t="shared" si="3"/>
        <v>350277</v>
      </c>
    </row>
    <row r="86" spans="1:23" x14ac:dyDescent="0.25">
      <c r="A86" s="5"/>
      <c r="B86" s="5" t="s">
        <v>37</v>
      </c>
      <c r="C86" s="5"/>
      <c r="D86" s="5"/>
      <c r="E86" s="5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7">
        <f>ROUND(SUM(Q75:Q85),5)</f>
        <v>56</v>
      </c>
      <c r="R86" s="5"/>
      <c r="S86" s="8"/>
      <c r="T86" s="5"/>
      <c r="U86" s="8">
        <f>ROUND(SUM(U75:U85),5)</f>
        <v>350277</v>
      </c>
      <c r="V86" s="5"/>
      <c r="W86" s="8">
        <f>W85</f>
        <v>350277</v>
      </c>
    </row>
    <row r="87" spans="1:23" x14ac:dyDescent="0.25">
      <c r="A87" s="1"/>
      <c r="B87" s="1" t="s">
        <v>38</v>
      </c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3"/>
      <c r="R87" s="1"/>
      <c r="S87" s="4"/>
      <c r="T87" s="1"/>
      <c r="U87" s="4"/>
      <c r="V87" s="1"/>
      <c r="W87" s="4"/>
    </row>
    <row r="88" spans="1:23" x14ac:dyDescent="0.25">
      <c r="A88" s="5"/>
      <c r="B88" s="5"/>
      <c r="C88" s="5"/>
      <c r="D88" s="5"/>
      <c r="E88" s="5" t="s">
        <v>61</v>
      </c>
      <c r="F88" s="5"/>
      <c r="G88" s="6">
        <v>44732</v>
      </c>
      <c r="H88" s="5"/>
      <c r="I88" s="5" t="s">
        <v>77</v>
      </c>
      <c r="J88" s="5"/>
      <c r="K88" s="5" t="s">
        <v>92</v>
      </c>
      <c r="L88" s="5"/>
      <c r="M88" s="5" t="s">
        <v>38</v>
      </c>
      <c r="N88" s="5"/>
      <c r="O88" s="5" t="s">
        <v>103</v>
      </c>
      <c r="P88" s="5"/>
      <c r="Q88" s="7">
        <v>5</v>
      </c>
      <c r="R88" s="5"/>
      <c r="S88" s="8">
        <v>9420</v>
      </c>
      <c r="T88" s="5"/>
      <c r="U88" s="8">
        <f>ROUND(IF(ISNUMBER(S88), Q88*S88, Q88),5)</f>
        <v>47100</v>
      </c>
      <c r="V88" s="5"/>
      <c r="W88" s="8">
        <f>ROUND(W87+U88,5)</f>
        <v>47100</v>
      </c>
    </row>
    <row r="89" spans="1:23" x14ac:dyDescent="0.25">
      <c r="A89" s="5"/>
      <c r="B89" s="5"/>
      <c r="C89" s="5"/>
      <c r="D89" s="5"/>
      <c r="E89" s="5" t="s">
        <v>61</v>
      </c>
      <c r="F89" s="5"/>
      <c r="G89" s="6">
        <v>44732</v>
      </c>
      <c r="H89" s="5"/>
      <c r="I89" s="5" t="s">
        <v>77</v>
      </c>
      <c r="J89" s="5"/>
      <c r="K89" s="5" t="s">
        <v>88</v>
      </c>
      <c r="L89" s="5"/>
      <c r="M89" s="5" t="s">
        <v>38</v>
      </c>
      <c r="N89" s="5"/>
      <c r="O89" s="5" t="s">
        <v>99</v>
      </c>
      <c r="P89" s="5"/>
      <c r="Q89" s="7">
        <v>5</v>
      </c>
      <c r="R89" s="5"/>
      <c r="S89" s="8">
        <v>11925</v>
      </c>
      <c r="T89" s="5"/>
      <c r="U89" s="8">
        <f>ROUND(IF(ISNUMBER(S89), Q89*S89, Q89),5)</f>
        <v>59625</v>
      </c>
      <c r="V89" s="5"/>
      <c r="W89" s="8">
        <f>ROUND(W88+U89,5)</f>
        <v>106725</v>
      </c>
    </row>
    <row r="90" spans="1:23" ht="15.75" thickBot="1" x14ac:dyDescent="0.3">
      <c r="A90" s="5"/>
      <c r="B90" s="5"/>
      <c r="C90" s="5"/>
      <c r="D90" s="5"/>
      <c r="E90" s="5" t="s">
        <v>61</v>
      </c>
      <c r="F90" s="5"/>
      <c r="G90" s="6">
        <v>44732</v>
      </c>
      <c r="H90" s="5"/>
      <c r="I90" s="5" t="s">
        <v>77</v>
      </c>
      <c r="J90" s="5"/>
      <c r="K90" s="5" t="s">
        <v>91</v>
      </c>
      <c r="L90" s="5"/>
      <c r="M90" s="5" t="s">
        <v>38</v>
      </c>
      <c r="N90" s="5"/>
      <c r="O90" s="5" t="s">
        <v>102</v>
      </c>
      <c r="P90" s="5"/>
      <c r="Q90" s="9"/>
      <c r="R90" s="5"/>
      <c r="S90" s="10">
        <v>-0.35</v>
      </c>
      <c r="T90" s="5"/>
      <c r="U90" s="11">
        <v>-37353.75</v>
      </c>
      <c r="V90" s="5"/>
      <c r="W90" s="11">
        <f>ROUND(W89+U90,5)</f>
        <v>69371.25</v>
      </c>
    </row>
    <row r="91" spans="1:23" x14ac:dyDescent="0.25">
      <c r="A91" s="5"/>
      <c r="B91" s="5" t="s">
        <v>39</v>
      </c>
      <c r="C91" s="5"/>
      <c r="D91" s="5"/>
      <c r="E91" s="5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7">
        <f>ROUND(SUM(Q87:Q90),5)</f>
        <v>10</v>
      </c>
      <c r="R91" s="5"/>
      <c r="S91" s="8"/>
      <c r="T91" s="5"/>
      <c r="U91" s="8">
        <f>ROUND(SUM(U87:U90),5)</f>
        <v>69371.25</v>
      </c>
      <c r="V91" s="5"/>
      <c r="W91" s="8">
        <f>W90</f>
        <v>69371.25</v>
      </c>
    </row>
    <row r="92" spans="1:23" x14ac:dyDescent="0.25">
      <c r="A92" s="1"/>
      <c r="B92" s="1" t="s">
        <v>40</v>
      </c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3"/>
      <c r="R92" s="1"/>
      <c r="S92" s="4"/>
      <c r="T92" s="1"/>
      <c r="U92" s="4"/>
      <c r="V92" s="1"/>
      <c r="W92" s="4"/>
    </row>
    <row r="93" spans="1:23" x14ac:dyDescent="0.25">
      <c r="A93" s="5"/>
      <c r="B93" s="5"/>
      <c r="C93" s="5"/>
      <c r="D93" s="5"/>
      <c r="E93" s="5" t="s">
        <v>61</v>
      </c>
      <c r="F93" s="5"/>
      <c r="G93" s="6">
        <v>44732</v>
      </c>
      <c r="H93" s="5"/>
      <c r="I93" s="5" t="s">
        <v>78</v>
      </c>
      <c r="J93" s="5"/>
      <c r="K93" s="5" t="s">
        <v>92</v>
      </c>
      <c r="L93" s="5"/>
      <c r="M93" s="5" t="s">
        <v>40</v>
      </c>
      <c r="N93" s="5"/>
      <c r="O93" s="5" t="s">
        <v>103</v>
      </c>
      <c r="P93" s="5"/>
      <c r="Q93" s="7">
        <v>20</v>
      </c>
      <c r="R93" s="5"/>
      <c r="S93" s="8">
        <v>9420</v>
      </c>
      <c r="T93" s="5"/>
      <c r="U93" s="8">
        <f>ROUND(IF(ISNUMBER(S93), Q93*S93, Q93),5)</f>
        <v>188400</v>
      </c>
      <c r="V93" s="5"/>
      <c r="W93" s="8">
        <f>ROUND(W92+U93,5)</f>
        <v>188400</v>
      </c>
    </row>
    <row r="94" spans="1:23" ht="15.75" thickBot="1" x14ac:dyDescent="0.3">
      <c r="A94" s="5"/>
      <c r="B94" s="5"/>
      <c r="C94" s="5"/>
      <c r="D94" s="5"/>
      <c r="E94" s="5" t="s">
        <v>61</v>
      </c>
      <c r="F94" s="5"/>
      <c r="G94" s="6">
        <v>44732</v>
      </c>
      <c r="H94" s="5"/>
      <c r="I94" s="5" t="s">
        <v>78</v>
      </c>
      <c r="J94" s="5"/>
      <c r="K94" s="5" t="s">
        <v>91</v>
      </c>
      <c r="L94" s="5"/>
      <c r="M94" s="5" t="s">
        <v>40</v>
      </c>
      <c r="N94" s="5"/>
      <c r="O94" s="5" t="s">
        <v>102</v>
      </c>
      <c r="P94" s="5"/>
      <c r="Q94" s="9"/>
      <c r="R94" s="5"/>
      <c r="S94" s="10">
        <v>-0.35</v>
      </c>
      <c r="T94" s="5"/>
      <c r="U94" s="11">
        <v>-65940</v>
      </c>
      <c r="V94" s="5"/>
      <c r="W94" s="11">
        <f>ROUND(W93+U94,5)</f>
        <v>122460</v>
      </c>
    </row>
    <row r="95" spans="1:23" x14ac:dyDescent="0.25">
      <c r="A95" s="5"/>
      <c r="B95" s="5" t="s">
        <v>41</v>
      </c>
      <c r="C95" s="5"/>
      <c r="D95" s="5"/>
      <c r="E95" s="5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7">
        <f>ROUND(SUM(Q92:Q94),5)</f>
        <v>20</v>
      </c>
      <c r="R95" s="5"/>
      <c r="S95" s="8"/>
      <c r="T95" s="5"/>
      <c r="U95" s="8">
        <f>ROUND(SUM(U92:U94),5)</f>
        <v>122460</v>
      </c>
      <c r="V95" s="5"/>
      <c r="W95" s="8">
        <f>W94</f>
        <v>122460</v>
      </c>
    </row>
    <row r="96" spans="1:23" x14ac:dyDescent="0.25">
      <c r="A96" s="1"/>
      <c r="B96" s="1" t="s">
        <v>42</v>
      </c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3"/>
      <c r="R96" s="1"/>
      <c r="S96" s="4"/>
      <c r="T96" s="1"/>
      <c r="U96" s="4"/>
      <c r="V96" s="1"/>
      <c r="W96" s="4"/>
    </row>
    <row r="97" spans="1:23" x14ac:dyDescent="0.25">
      <c r="A97" s="5"/>
      <c r="B97" s="5"/>
      <c r="C97" s="5"/>
      <c r="D97" s="5"/>
      <c r="E97" s="5" t="s">
        <v>61</v>
      </c>
      <c r="F97" s="5"/>
      <c r="G97" s="6">
        <v>44732</v>
      </c>
      <c r="H97" s="5"/>
      <c r="I97" s="5" t="s">
        <v>79</v>
      </c>
      <c r="J97" s="5"/>
      <c r="K97" s="5" t="s">
        <v>92</v>
      </c>
      <c r="L97" s="5"/>
      <c r="M97" s="5" t="s">
        <v>42</v>
      </c>
      <c r="N97" s="5"/>
      <c r="O97" s="5" t="s">
        <v>103</v>
      </c>
      <c r="P97" s="5"/>
      <c r="Q97" s="7">
        <v>10</v>
      </c>
      <c r="R97" s="5"/>
      <c r="S97" s="8">
        <v>9420</v>
      </c>
      <c r="T97" s="5"/>
      <c r="U97" s="8">
        <f>ROUND(IF(ISNUMBER(S97), Q97*S97, Q97),5)</f>
        <v>94200</v>
      </c>
      <c r="V97" s="5"/>
      <c r="W97" s="8">
        <f>ROUND(W96+U97,5)</f>
        <v>94200</v>
      </c>
    </row>
    <row r="98" spans="1:23" ht="15.75" thickBot="1" x14ac:dyDescent="0.3">
      <c r="A98" s="5"/>
      <c r="B98" s="5"/>
      <c r="C98" s="5"/>
      <c r="D98" s="5"/>
      <c r="E98" s="5" t="s">
        <v>61</v>
      </c>
      <c r="F98" s="5"/>
      <c r="G98" s="6">
        <v>44732</v>
      </c>
      <c r="H98" s="5"/>
      <c r="I98" s="5" t="s">
        <v>79</v>
      </c>
      <c r="J98" s="5"/>
      <c r="K98" s="5" t="s">
        <v>91</v>
      </c>
      <c r="L98" s="5"/>
      <c r="M98" s="5" t="s">
        <v>42</v>
      </c>
      <c r="N98" s="5"/>
      <c r="O98" s="5" t="s">
        <v>102</v>
      </c>
      <c r="P98" s="5"/>
      <c r="Q98" s="9"/>
      <c r="R98" s="5"/>
      <c r="S98" s="10">
        <v>-0.35</v>
      </c>
      <c r="T98" s="5"/>
      <c r="U98" s="11">
        <v>-32970</v>
      </c>
      <c r="V98" s="5"/>
      <c r="W98" s="11">
        <f>ROUND(W97+U98,5)</f>
        <v>61230</v>
      </c>
    </row>
    <row r="99" spans="1:23" x14ac:dyDescent="0.25">
      <c r="A99" s="5"/>
      <c r="B99" s="5" t="s">
        <v>43</v>
      </c>
      <c r="C99" s="5"/>
      <c r="D99" s="5"/>
      <c r="E99" s="5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7">
        <f>ROUND(SUM(Q96:Q98),5)</f>
        <v>10</v>
      </c>
      <c r="R99" s="5"/>
      <c r="S99" s="8"/>
      <c r="T99" s="5"/>
      <c r="U99" s="8">
        <f>ROUND(SUM(U96:U98),5)</f>
        <v>61230</v>
      </c>
      <c r="V99" s="5"/>
      <c r="W99" s="8">
        <f>W98</f>
        <v>61230</v>
      </c>
    </row>
    <row r="100" spans="1:23" x14ac:dyDescent="0.25">
      <c r="A100" s="1"/>
      <c r="B100" s="1" t="s">
        <v>44</v>
      </c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3"/>
      <c r="R100" s="1"/>
      <c r="S100" s="4"/>
      <c r="T100" s="1"/>
      <c r="U100" s="4"/>
      <c r="V100" s="1"/>
      <c r="W100" s="4"/>
    </row>
    <row r="101" spans="1:23" x14ac:dyDescent="0.25">
      <c r="A101" s="5"/>
      <c r="B101" s="5"/>
      <c r="C101" s="5"/>
      <c r="D101" s="5"/>
      <c r="E101" s="5" t="s">
        <v>61</v>
      </c>
      <c r="F101" s="5"/>
      <c r="G101" s="6">
        <v>44732</v>
      </c>
      <c r="H101" s="5"/>
      <c r="I101" s="5" t="s">
        <v>80</v>
      </c>
      <c r="J101" s="5"/>
      <c r="K101" s="5" t="s">
        <v>93</v>
      </c>
      <c r="L101" s="5"/>
      <c r="M101" s="5" t="s">
        <v>44</v>
      </c>
      <c r="N101" s="5"/>
      <c r="O101" s="5" t="s">
        <v>105</v>
      </c>
      <c r="P101" s="5"/>
      <c r="Q101" s="7">
        <v>2</v>
      </c>
      <c r="R101" s="5"/>
      <c r="S101" s="8">
        <v>6350</v>
      </c>
      <c r="T101" s="5"/>
      <c r="U101" s="8">
        <f t="shared" ref="U101:U109" si="4">ROUND(IF(ISNUMBER(S101), Q101*S101, Q101),5)</f>
        <v>12700</v>
      </c>
      <c r="V101" s="5"/>
      <c r="W101" s="8">
        <f t="shared" ref="W101:W110" si="5">ROUND(W100+U101,5)</f>
        <v>12700</v>
      </c>
    </row>
    <row r="102" spans="1:23" x14ac:dyDescent="0.25">
      <c r="A102" s="5"/>
      <c r="B102" s="5"/>
      <c r="C102" s="5"/>
      <c r="D102" s="5"/>
      <c r="E102" s="5" t="s">
        <v>61</v>
      </c>
      <c r="F102" s="5"/>
      <c r="G102" s="6">
        <v>44732</v>
      </c>
      <c r="H102" s="5"/>
      <c r="I102" s="5" t="s">
        <v>80</v>
      </c>
      <c r="J102" s="5"/>
      <c r="K102" s="5" t="s">
        <v>92</v>
      </c>
      <c r="L102" s="5"/>
      <c r="M102" s="5" t="s">
        <v>44</v>
      </c>
      <c r="N102" s="5"/>
      <c r="O102" s="5" t="s">
        <v>103</v>
      </c>
      <c r="P102" s="5"/>
      <c r="Q102" s="7">
        <v>5</v>
      </c>
      <c r="R102" s="5"/>
      <c r="S102" s="8">
        <v>9420</v>
      </c>
      <c r="T102" s="5"/>
      <c r="U102" s="8">
        <f t="shared" si="4"/>
        <v>47100</v>
      </c>
      <c r="V102" s="5"/>
      <c r="W102" s="8">
        <f t="shared" si="5"/>
        <v>59800</v>
      </c>
    </row>
    <row r="103" spans="1:23" x14ac:dyDescent="0.25">
      <c r="A103" s="5"/>
      <c r="B103" s="5"/>
      <c r="C103" s="5"/>
      <c r="D103" s="5"/>
      <c r="E103" s="5" t="s">
        <v>61</v>
      </c>
      <c r="F103" s="5"/>
      <c r="G103" s="6">
        <v>44732</v>
      </c>
      <c r="H103" s="5"/>
      <c r="I103" s="5" t="s">
        <v>80</v>
      </c>
      <c r="J103" s="5"/>
      <c r="K103" s="5" t="s">
        <v>87</v>
      </c>
      <c r="L103" s="5"/>
      <c r="M103" s="5" t="s">
        <v>44</v>
      </c>
      <c r="N103" s="5"/>
      <c r="O103" s="5" t="s">
        <v>98</v>
      </c>
      <c r="P103" s="5"/>
      <c r="Q103" s="7">
        <v>10</v>
      </c>
      <c r="R103" s="5"/>
      <c r="S103" s="8">
        <v>9835</v>
      </c>
      <c r="T103" s="5"/>
      <c r="U103" s="8">
        <f t="shared" si="4"/>
        <v>98350</v>
      </c>
      <c r="V103" s="5"/>
      <c r="W103" s="8">
        <f t="shared" si="5"/>
        <v>158150</v>
      </c>
    </row>
    <row r="104" spans="1:23" x14ac:dyDescent="0.25">
      <c r="A104" s="5"/>
      <c r="B104" s="5"/>
      <c r="C104" s="5"/>
      <c r="D104" s="5"/>
      <c r="E104" s="5" t="s">
        <v>61</v>
      </c>
      <c r="F104" s="5"/>
      <c r="G104" s="6">
        <v>44732</v>
      </c>
      <c r="H104" s="5"/>
      <c r="I104" s="5" t="s">
        <v>80</v>
      </c>
      <c r="J104" s="5"/>
      <c r="K104" s="5" t="s">
        <v>94</v>
      </c>
      <c r="L104" s="5"/>
      <c r="M104" s="5" t="s">
        <v>44</v>
      </c>
      <c r="N104" s="5"/>
      <c r="O104" s="5" t="s">
        <v>106</v>
      </c>
      <c r="P104" s="5"/>
      <c r="Q104" s="7">
        <v>1</v>
      </c>
      <c r="R104" s="5"/>
      <c r="S104" s="8">
        <v>13121</v>
      </c>
      <c r="T104" s="5"/>
      <c r="U104" s="8">
        <f t="shared" si="4"/>
        <v>13121</v>
      </c>
      <c r="V104" s="5"/>
      <c r="W104" s="8">
        <f t="shared" si="5"/>
        <v>171271</v>
      </c>
    </row>
    <row r="105" spans="1:23" x14ac:dyDescent="0.25">
      <c r="A105" s="5"/>
      <c r="B105" s="5"/>
      <c r="C105" s="5"/>
      <c r="D105" s="5"/>
      <c r="E105" s="5" t="s">
        <v>61</v>
      </c>
      <c r="F105" s="5"/>
      <c r="G105" s="6">
        <v>44732</v>
      </c>
      <c r="H105" s="5"/>
      <c r="I105" s="5" t="s">
        <v>80</v>
      </c>
      <c r="J105" s="5"/>
      <c r="K105" s="5" t="s">
        <v>96</v>
      </c>
      <c r="L105" s="5"/>
      <c r="M105" s="5" t="s">
        <v>44</v>
      </c>
      <c r="N105" s="5"/>
      <c r="O105" s="5" t="s">
        <v>109</v>
      </c>
      <c r="P105" s="5"/>
      <c r="Q105" s="7">
        <v>2</v>
      </c>
      <c r="R105" s="5"/>
      <c r="S105" s="8">
        <v>12940</v>
      </c>
      <c r="T105" s="5"/>
      <c r="U105" s="8">
        <f t="shared" si="4"/>
        <v>25880</v>
      </c>
      <c r="V105" s="5"/>
      <c r="W105" s="8">
        <f t="shared" si="5"/>
        <v>197151</v>
      </c>
    </row>
    <row r="106" spans="1:23" x14ac:dyDescent="0.25">
      <c r="A106" s="5"/>
      <c r="B106" s="5"/>
      <c r="C106" s="5"/>
      <c r="D106" s="5"/>
      <c r="E106" s="5" t="s">
        <v>61</v>
      </c>
      <c r="F106" s="5"/>
      <c r="G106" s="6">
        <v>44732</v>
      </c>
      <c r="H106" s="5"/>
      <c r="I106" s="5" t="s">
        <v>80</v>
      </c>
      <c r="J106" s="5"/>
      <c r="K106" s="5" t="s">
        <v>97</v>
      </c>
      <c r="L106" s="5"/>
      <c r="M106" s="5" t="s">
        <v>44</v>
      </c>
      <c r="N106" s="5"/>
      <c r="O106" s="5" t="s">
        <v>110</v>
      </c>
      <c r="P106" s="5"/>
      <c r="Q106" s="7">
        <v>1</v>
      </c>
      <c r="R106" s="5"/>
      <c r="S106" s="8">
        <v>14720</v>
      </c>
      <c r="T106" s="5"/>
      <c r="U106" s="8">
        <f t="shared" si="4"/>
        <v>14720</v>
      </c>
      <c r="V106" s="5"/>
      <c r="W106" s="8">
        <f t="shared" si="5"/>
        <v>211871</v>
      </c>
    </row>
    <row r="107" spans="1:23" x14ac:dyDescent="0.25">
      <c r="A107" s="5"/>
      <c r="B107" s="5"/>
      <c r="C107" s="5"/>
      <c r="D107" s="5"/>
      <c r="E107" s="5" t="s">
        <v>61</v>
      </c>
      <c r="F107" s="5"/>
      <c r="G107" s="6">
        <v>44732</v>
      </c>
      <c r="H107" s="5"/>
      <c r="I107" s="5" t="s">
        <v>80</v>
      </c>
      <c r="J107" s="5"/>
      <c r="K107" s="5" t="s">
        <v>95</v>
      </c>
      <c r="L107" s="5"/>
      <c r="M107" s="5" t="s">
        <v>44</v>
      </c>
      <c r="N107" s="5"/>
      <c r="O107" s="5" t="s">
        <v>107</v>
      </c>
      <c r="P107" s="5"/>
      <c r="Q107" s="7">
        <v>3</v>
      </c>
      <c r="R107" s="5"/>
      <c r="S107" s="8">
        <v>13182</v>
      </c>
      <c r="T107" s="5"/>
      <c r="U107" s="8">
        <f t="shared" si="4"/>
        <v>39546</v>
      </c>
      <c r="V107" s="5"/>
      <c r="W107" s="8">
        <f t="shared" si="5"/>
        <v>251417</v>
      </c>
    </row>
    <row r="108" spans="1:23" x14ac:dyDescent="0.25">
      <c r="A108" s="5"/>
      <c r="B108" s="5"/>
      <c r="C108" s="5"/>
      <c r="D108" s="5"/>
      <c r="E108" s="5" t="s">
        <v>61</v>
      </c>
      <c r="F108" s="5"/>
      <c r="G108" s="6">
        <v>44732</v>
      </c>
      <c r="H108" s="5"/>
      <c r="I108" s="5" t="s">
        <v>80</v>
      </c>
      <c r="J108" s="5"/>
      <c r="K108" s="5" t="s">
        <v>89</v>
      </c>
      <c r="L108" s="5"/>
      <c r="M108" s="5" t="s">
        <v>44</v>
      </c>
      <c r="N108" s="5"/>
      <c r="O108" s="5" t="s">
        <v>100</v>
      </c>
      <c r="P108" s="5"/>
      <c r="Q108" s="7">
        <v>5</v>
      </c>
      <c r="R108" s="5"/>
      <c r="S108" s="8">
        <v>8819</v>
      </c>
      <c r="T108" s="5"/>
      <c r="U108" s="8">
        <f t="shared" si="4"/>
        <v>44095</v>
      </c>
      <c r="V108" s="5"/>
      <c r="W108" s="8">
        <f t="shared" si="5"/>
        <v>295512</v>
      </c>
    </row>
    <row r="109" spans="1:23" x14ac:dyDescent="0.25">
      <c r="A109" s="5"/>
      <c r="B109" s="5"/>
      <c r="C109" s="5"/>
      <c r="D109" s="5"/>
      <c r="E109" s="5" t="s">
        <v>61</v>
      </c>
      <c r="F109" s="5"/>
      <c r="G109" s="6">
        <v>44732</v>
      </c>
      <c r="H109" s="5"/>
      <c r="I109" s="5" t="s">
        <v>80</v>
      </c>
      <c r="J109" s="5"/>
      <c r="K109" s="5" t="s">
        <v>90</v>
      </c>
      <c r="L109" s="5"/>
      <c r="M109" s="5" t="s">
        <v>44</v>
      </c>
      <c r="N109" s="5"/>
      <c r="O109" s="5" t="s">
        <v>101</v>
      </c>
      <c r="P109" s="5"/>
      <c r="Q109" s="7">
        <v>5</v>
      </c>
      <c r="R109" s="5"/>
      <c r="S109" s="8">
        <v>8615</v>
      </c>
      <c r="T109" s="5"/>
      <c r="U109" s="8">
        <f t="shared" si="4"/>
        <v>43075</v>
      </c>
      <c r="V109" s="5"/>
      <c r="W109" s="8">
        <f t="shared" si="5"/>
        <v>338587</v>
      </c>
    </row>
    <row r="110" spans="1:23" ht="15.75" thickBot="1" x14ac:dyDescent="0.3">
      <c r="A110" s="5"/>
      <c r="B110" s="5"/>
      <c r="C110" s="5"/>
      <c r="D110" s="5"/>
      <c r="E110" s="5" t="s">
        <v>61</v>
      </c>
      <c r="F110" s="5"/>
      <c r="G110" s="6">
        <v>44732</v>
      </c>
      <c r="H110" s="5"/>
      <c r="I110" s="5" t="s">
        <v>80</v>
      </c>
      <c r="J110" s="5"/>
      <c r="K110" s="5" t="s">
        <v>91</v>
      </c>
      <c r="L110" s="5"/>
      <c r="M110" s="5" t="s">
        <v>44</v>
      </c>
      <c r="N110" s="5"/>
      <c r="O110" s="5" t="s">
        <v>104</v>
      </c>
      <c r="P110" s="5"/>
      <c r="Q110" s="9"/>
      <c r="R110" s="5"/>
      <c r="S110" s="10">
        <v>-0.4</v>
      </c>
      <c r="T110" s="5"/>
      <c r="U110" s="11">
        <v>-135434.79999999999</v>
      </c>
      <c r="V110" s="5"/>
      <c r="W110" s="11">
        <f t="shared" si="5"/>
        <v>203152.2</v>
      </c>
    </row>
    <row r="111" spans="1:23" x14ac:dyDescent="0.25">
      <c r="A111" s="5"/>
      <c r="B111" s="5" t="s">
        <v>45</v>
      </c>
      <c r="C111" s="5"/>
      <c r="D111" s="5"/>
      <c r="E111" s="5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7">
        <f>ROUND(SUM(Q100:Q110),5)</f>
        <v>34</v>
      </c>
      <c r="R111" s="5"/>
      <c r="S111" s="8"/>
      <c r="T111" s="5"/>
      <c r="U111" s="8">
        <f>ROUND(SUM(U100:U110),5)</f>
        <v>203152.2</v>
      </c>
      <c r="V111" s="5"/>
      <c r="W111" s="8">
        <f>W110</f>
        <v>203152.2</v>
      </c>
    </row>
    <row r="112" spans="1:23" x14ac:dyDescent="0.25">
      <c r="A112" s="1"/>
      <c r="B112" s="1" t="s">
        <v>46</v>
      </c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3"/>
      <c r="R112" s="1"/>
      <c r="S112" s="4"/>
      <c r="T112" s="1"/>
      <c r="U112" s="4"/>
      <c r="V112" s="1"/>
      <c r="W112" s="4"/>
    </row>
    <row r="113" spans="1:23" x14ac:dyDescent="0.25">
      <c r="A113" s="5"/>
      <c r="B113" s="5"/>
      <c r="C113" s="5"/>
      <c r="D113" s="5"/>
      <c r="E113" s="5" t="s">
        <v>61</v>
      </c>
      <c r="F113" s="5"/>
      <c r="G113" s="6">
        <v>44732</v>
      </c>
      <c r="H113" s="5"/>
      <c r="I113" s="5" t="s">
        <v>81</v>
      </c>
      <c r="J113" s="5"/>
      <c r="K113" s="5" t="s">
        <v>92</v>
      </c>
      <c r="L113" s="5"/>
      <c r="M113" s="5" t="s">
        <v>46</v>
      </c>
      <c r="N113" s="5"/>
      <c r="O113" s="5" t="s">
        <v>103</v>
      </c>
      <c r="P113" s="5"/>
      <c r="Q113" s="7">
        <v>10</v>
      </c>
      <c r="R113" s="5"/>
      <c r="S113" s="8">
        <v>9420</v>
      </c>
      <c r="T113" s="5"/>
      <c r="U113" s="8">
        <f>ROUND(IF(ISNUMBER(S113), Q113*S113, Q113),5)</f>
        <v>94200</v>
      </c>
      <c r="V113" s="5"/>
      <c r="W113" s="8">
        <f t="shared" ref="W113:W118" si="6">ROUND(W112+U113,5)</f>
        <v>94200</v>
      </c>
    </row>
    <row r="114" spans="1:23" x14ac:dyDescent="0.25">
      <c r="A114" s="5"/>
      <c r="B114" s="5"/>
      <c r="C114" s="5"/>
      <c r="D114" s="5"/>
      <c r="E114" s="5" t="s">
        <v>61</v>
      </c>
      <c r="F114" s="5"/>
      <c r="G114" s="6">
        <v>44732</v>
      </c>
      <c r="H114" s="5"/>
      <c r="I114" s="5" t="s">
        <v>81</v>
      </c>
      <c r="J114" s="5"/>
      <c r="K114" s="5" t="s">
        <v>87</v>
      </c>
      <c r="L114" s="5"/>
      <c r="M114" s="5" t="s">
        <v>46</v>
      </c>
      <c r="N114" s="5"/>
      <c r="O114" s="5" t="s">
        <v>98</v>
      </c>
      <c r="P114" s="5"/>
      <c r="Q114" s="7">
        <v>10</v>
      </c>
      <c r="R114" s="5"/>
      <c r="S114" s="8">
        <v>9835</v>
      </c>
      <c r="T114" s="5"/>
      <c r="U114" s="8">
        <f>ROUND(IF(ISNUMBER(S114), Q114*S114, Q114),5)</f>
        <v>98350</v>
      </c>
      <c r="V114" s="5"/>
      <c r="W114" s="8">
        <f t="shared" si="6"/>
        <v>192550</v>
      </c>
    </row>
    <row r="115" spans="1:23" x14ac:dyDescent="0.25">
      <c r="A115" s="5"/>
      <c r="B115" s="5"/>
      <c r="C115" s="5"/>
      <c r="D115" s="5"/>
      <c r="E115" s="5" t="s">
        <v>61</v>
      </c>
      <c r="F115" s="5"/>
      <c r="G115" s="6">
        <v>44732</v>
      </c>
      <c r="H115" s="5"/>
      <c r="I115" s="5" t="s">
        <v>81</v>
      </c>
      <c r="J115" s="5"/>
      <c r="K115" s="5" t="s">
        <v>94</v>
      </c>
      <c r="L115" s="5"/>
      <c r="M115" s="5" t="s">
        <v>46</v>
      </c>
      <c r="N115" s="5"/>
      <c r="O115" s="5" t="s">
        <v>106</v>
      </c>
      <c r="P115" s="5"/>
      <c r="Q115" s="7">
        <v>1</v>
      </c>
      <c r="R115" s="5"/>
      <c r="S115" s="8">
        <v>13121</v>
      </c>
      <c r="T115" s="5"/>
      <c r="U115" s="8">
        <f>ROUND(IF(ISNUMBER(S115), Q115*S115, Q115),5)</f>
        <v>13121</v>
      </c>
      <c r="V115" s="5"/>
      <c r="W115" s="8">
        <f t="shared" si="6"/>
        <v>205671</v>
      </c>
    </row>
    <row r="116" spans="1:23" x14ac:dyDescent="0.25">
      <c r="A116" s="5"/>
      <c r="B116" s="5"/>
      <c r="C116" s="5"/>
      <c r="D116" s="5"/>
      <c r="E116" s="5" t="s">
        <v>61</v>
      </c>
      <c r="F116" s="5"/>
      <c r="G116" s="6">
        <v>44732</v>
      </c>
      <c r="H116" s="5"/>
      <c r="I116" s="5" t="s">
        <v>81</v>
      </c>
      <c r="J116" s="5"/>
      <c r="K116" s="5" t="s">
        <v>89</v>
      </c>
      <c r="L116" s="5"/>
      <c r="M116" s="5" t="s">
        <v>46</v>
      </c>
      <c r="N116" s="5"/>
      <c r="O116" s="5" t="s">
        <v>100</v>
      </c>
      <c r="P116" s="5"/>
      <c r="Q116" s="7">
        <v>5</v>
      </c>
      <c r="R116" s="5"/>
      <c r="S116" s="8">
        <v>8819</v>
      </c>
      <c r="T116" s="5"/>
      <c r="U116" s="8">
        <f>ROUND(IF(ISNUMBER(S116), Q116*S116, Q116),5)</f>
        <v>44095</v>
      </c>
      <c r="V116" s="5"/>
      <c r="W116" s="8">
        <f t="shared" si="6"/>
        <v>249766</v>
      </c>
    </row>
    <row r="117" spans="1:23" x14ac:dyDescent="0.25">
      <c r="A117" s="5"/>
      <c r="B117" s="5"/>
      <c r="C117" s="5"/>
      <c r="D117" s="5"/>
      <c r="E117" s="5" t="s">
        <v>61</v>
      </c>
      <c r="F117" s="5"/>
      <c r="G117" s="6">
        <v>44732</v>
      </c>
      <c r="H117" s="5"/>
      <c r="I117" s="5" t="s">
        <v>81</v>
      </c>
      <c r="J117" s="5"/>
      <c r="K117" s="5" t="s">
        <v>90</v>
      </c>
      <c r="L117" s="5"/>
      <c r="M117" s="5" t="s">
        <v>46</v>
      </c>
      <c r="N117" s="5"/>
      <c r="O117" s="5" t="s">
        <v>101</v>
      </c>
      <c r="P117" s="5"/>
      <c r="Q117" s="7">
        <v>4</v>
      </c>
      <c r="R117" s="5"/>
      <c r="S117" s="8">
        <v>8615</v>
      </c>
      <c r="T117" s="5"/>
      <c r="U117" s="8">
        <f>ROUND(IF(ISNUMBER(S117), Q117*S117, Q117),5)</f>
        <v>34460</v>
      </c>
      <c r="V117" s="5"/>
      <c r="W117" s="8">
        <f t="shared" si="6"/>
        <v>284226</v>
      </c>
    </row>
    <row r="118" spans="1:23" ht="15.75" thickBot="1" x14ac:dyDescent="0.3">
      <c r="A118" s="5"/>
      <c r="B118" s="5"/>
      <c r="C118" s="5"/>
      <c r="D118" s="5"/>
      <c r="E118" s="5" t="s">
        <v>61</v>
      </c>
      <c r="F118" s="5"/>
      <c r="G118" s="6">
        <v>44732</v>
      </c>
      <c r="H118" s="5"/>
      <c r="I118" s="5" t="s">
        <v>81</v>
      </c>
      <c r="J118" s="5"/>
      <c r="K118" s="5" t="s">
        <v>91</v>
      </c>
      <c r="L118" s="5"/>
      <c r="M118" s="5" t="s">
        <v>46</v>
      </c>
      <c r="N118" s="5"/>
      <c r="O118" s="5" t="s">
        <v>104</v>
      </c>
      <c r="P118" s="5"/>
      <c r="Q118" s="9"/>
      <c r="R118" s="5"/>
      <c r="S118" s="10">
        <v>-0.4</v>
      </c>
      <c r="T118" s="5"/>
      <c r="U118" s="11">
        <v>-113690.4</v>
      </c>
      <c r="V118" s="5"/>
      <c r="W118" s="11">
        <f t="shared" si="6"/>
        <v>170535.6</v>
      </c>
    </row>
    <row r="119" spans="1:23" x14ac:dyDescent="0.25">
      <c r="A119" s="5"/>
      <c r="B119" s="5" t="s">
        <v>47</v>
      </c>
      <c r="C119" s="5"/>
      <c r="D119" s="5"/>
      <c r="E119" s="5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7">
        <f>ROUND(SUM(Q112:Q118),5)</f>
        <v>30</v>
      </c>
      <c r="R119" s="5"/>
      <c r="S119" s="8"/>
      <c r="T119" s="5"/>
      <c r="U119" s="8">
        <f>ROUND(SUM(U112:U118),5)</f>
        <v>170535.6</v>
      </c>
      <c r="V119" s="5"/>
      <c r="W119" s="8">
        <f>W118</f>
        <v>170535.6</v>
      </c>
    </row>
    <row r="120" spans="1:23" x14ac:dyDescent="0.25">
      <c r="A120" s="1"/>
      <c r="B120" s="1" t="s">
        <v>48</v>
      </c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3"/>
      <c r="R120" s="1"/>
      <c r="S120" s="4"/>
      <c r="T120" s="1"/>
      <c r="U120" s="4"/>
      <c r="V120" s="1"/>
      <c r="W120" s="4"/>
    </row>
    <row r="121" spans="1:23" x14ac:dyDescent="0.25">
      <c r="A121" s="5"/>
      <c r="B121" s="5"/>
      <c r="C121" s="5"/>
      <c r="D121" s="5"/>
      <c r="E121" s="5" t="s">
        <v>61</v>
      </c>
      <c r="F121" s="5"/>
      <c r="G121" s="6">
        <v>44732</v>
      </c>
      <c r="H121" s="5"/>
      <c r="I121" s="5" t="s">
        <v>82</v>
      </c>
      <c r="J121" s="5"/>
      <c r="K121" s="5" t="s">
        <v>92</v>
      </c>
      <c r="L121" s="5"/>
      <c r="M121" s="5" t="s">
        <v>48</v>
      </c>
      <c r="N121" s="5"/>
      <c r="O121" s="5" t="s">
        <v>103</v>
      </c>
      <c r="P121" s="5"/>
      <c r="Q121" s="7">
        <v>2</v>
      </c>
      <c r="R121" s="5"/>
      <c r="S121" s="8">
        <v>9420</v>
      </c>
      <c r="T121" s="5"/>
      <c r="U121" s="8">
        <f>ROUND(IF(ISNUMBER(S121), Q121*S121, Q121),5)</f>
        <v>18840</v>
      </c>
      <c r="V121" s="5"/>
      <c r="W121" s="8">
        <f>ROUND(W120+U121,5)</f>
        <v>18840</v>
      </c>
    </row>
    <row r="122" spans="1:23" x14ac:dyDescent="0.25">
      <c r="A122" s="5"/>
      <c r="B122" s="5"/>
      <c r="C122" s="5"/>
      <c r="D122" s="5"/>
      <c r="E122" s="5" t="s">
        <v>61</v>
      </c>
      <c r="F122" s="5"/>
      <c r="G122" s="6">
        <v>44732</v>
      </c>
      <c r="H122" s="5"/>
      <c r="I122" s="5" t="s">
        <v>82</v>
      </c>
      <c r="J122" s="5"/>
      <c r="K122" s="5" t="s">
        <v>87</v>
      </c>
      <c r="L122" s="5"/>
      <c r="M122" s="5" t="s">
        <v>48</v>
      </c>
      <c r="N122" s="5"/>
      <c r="O122" s="5" t="s">
        <v>98</v>
      </c>
      <c r="P122" s="5"/>
      <c r="Q122" s="7">
        <v>3</v>
      </c>
      <c r="R122" s="5"/>
      <c r="S122" s="8">
        <v>9835</v>
      </c>
      <c r="T122" s="5"/>
      <c r="U122" s="8">
        <f>ROUND(IF(ISNUMBER(S122), Q122*S122, Q122),5)</f>
        <v>29505</v>
      </c>
      <c r="V122" s="5"/>
      <c r="W122" s="8">
        <f>ROUND(W121+U122,5)</f>
        <v>48345</v>
      </c>
    </row>
    <row r="123" spans="1:23" ht="15.75" thickBot="1" x14ac:dyDescent="0.3">
      <c r="A123" s="5"/>
      <c r="B123" s="5"/>
      <c r="C123" s="5"/>
      <c r="D123" s="5"/>
      <c r="E123" s="5" t="s">
        <v>61</v>
      </c>
      <c r="F123" s="5"/>
      <c r="G123" s="6">
        <v>44732</v>
      </c>
      <c r="H123" s="5"/>
      <c r="I123" s="5" t="s">
        <v>82</v>
      </c>
      <c r="J123" s="5"/>
      <c r="K123" s="5" t="s">
        <v>91</v>
      </c>
      <c r="L123" s="5"/>
      <c r="M123" s="5" t="s">
        <v>48</v>
      </c>
      <c r="N123" s="5"/>
      <c r="O123" s="5" t="s">
        <v>102</v>
      </c>
      <c r="P123" s="5"/>
      <c r="Q123" s="9"/>
      <c r="R123" s="5"/>
      <c r="S123" s="10">
        <v>-0.35</v>
      </c>
      <c r="T123" s="5"/>
      <c r="U123" s="11">
        <v>-16920.75</v>
      </c>
      <c r="V123" s="5"/>
      <c r="W123" s="11">
        <f>ROUND(W122+U123,5)</f>
        <v>31424.25</v>
      </c>
    </row>
    <row r="124" spans="1:23" x14ac:dyDescent="0.25">
      <c r="A124" s="5"/>
      <c r="B124" s="5" t="s">
        <v>49</v>
      </c>
      <c r="C124" s="5"/>
      <c r="D124" s="5"/>
      <c r="E124" s="5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7">
        <f>ROUND(SUM(Q120:Q123),5)</f>
        <v>5</v>
      </c>
      <c r="R124" s="5"/>
      <c r="S124" s="8"/>
      <c r="T124" s="5"/>
      <c r="U124" s="8">
        <f>ROUND(SUM(U120:U123),5)</f>
        <v>31424.25</v>
      </c>
      <c r="V124" s="5"/>
      <c r="W124" s="8">
        <f>W123</f>
        <v>31424.25</v>
      </c>
    </row>
    <row r="125" spans="1:23" x14ac:dyDescent="0.25">
      <c r="A125" s="1"/>
      <c r="B125" s="1" t="s">
        <v>50</v>
      </c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3"/>
      <c r="R125" s="1"/>
      <c r="S125" s="4"/>
      <c r="T125" s="1"/>
      <c r="U125" s="4"/>
      <c r="V125" s="1"/>
      <c r="W125" s="4"/>
    </row>
    <row r="126" spans="1:23" x14ac:dyDescent="0.25">
      <c r="A126" s="5"/>
      <c r="B126" s="5"/>
      <c r="C126" s="5"/>
      <c r="D126" s="5"/>
      <c r="E126" s="5" t="s">
        <v>61</v>
      </c>
      <c r="F126" s="5"/>
      <c r="G126" s="6">
        <v>44732</v>
      </c>
      <c r="H126" s="5"/>
      <c r="I126" s="5" t="s">
        <v>83</v>
      </c>
      <c r="J126" s="5"/>
      <c r="K126" s="5" t="s">
        <v>89</v>
      </c>
      <c r="L126" s="5"/>
      <c r="M126" s="5" t="s">
        <v>50</v>
      </c>
      <c r="N126" s="5"/>
      <c r="O126" s="5" t="s">
        <v>100</v>
      </c>
      <c r="P126" s="5"/>
      <c r="Q126" s="7">
        <v>2</v>
      </c>
      <c r="R126" s="5"/>
      <c r="S126" s="8">
        <v>8819</v>
      </c>
      <c r="T126" s="5"/>
      <c r="U126" s="8">
        <f>ROUND(IF(ISNUMBER(S126), Q126*S126, Q126),5)</f>
        <v>17638</v>
      </c>
      <c r="V126" s="5"/>
      <c r="W126" s="8">
        <f>ROUND(W125+U126,5)</f>
        <v>17638</v>
      </c>
    </row>
    <row r="127" spans="1:23" ht="15.75" thickBot="1" x14ac:dyDescent="0.3">
      <c r="A127" s="5"/>
      <c r="B127" s="5"/>
      <c r="C127" s="5"/>
      <c r="D127" s="5"/>
      <c r="E127" s="5" t="s">
        <v>61</v>
      </c>
      <c r="F127" s="5"/>
      <c r="G127" s="6">
        <v>44732</v>
      </c>
      <c r="H127" s="5"/>
      <c r="I127" s="5" t="s">
        <v>83</v>
      </c>
      <c r="J127" s="5"/>
      <c r="K127" s="5" t="s">
        <v>91</v>
      </c>
      <c r="L127" s="5"/>
      <c r="M127" s="5" t="s">
        <v>50</v>
      </c>
      <c r="N127" s="5"/>
      <c r="O127" s="5" t="s">
        <v>102</v>
      </c>
      <c r="P127" s="5"/>
      <c r="Q127" s="9"/>
      <c r="R127" s="5"/>
      <c r="S127" s="10">
        <v>-0.35</v>
      </c>
      <c r="T127" s="5"/>
      <c r="U127" s="11">
        <v>-6173.3</v>
      </c>
      <c r="V127" s="5"/>
      <c r="W127" s="11">
        <f>ROUND(W126+U127,5)</f>
        <v>11464.7</v>
      </c>
    </row>
    <row r="128" spans="1:23" x14ac:dyDescent="0.25">
      <c r="A128" s="5"/>
      <c r="B128" s="5" t="s">
        <v>51</v>
      </c>
      <c r="C128" s="5"/>
      <c r="D128" s="5"/>
      <c r="E128" s="5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7">
        <f>ROUND(SUM(Q125:Q127),5)</f>
        <v>2</v>
      </c>
      <c r="R128" s="5"/>
      <c r="S128" s="8"/>
      <c r="T128" s="5"/>
      <c r="U128" s="8">
        <f>ROUND(SUM(U125:U127),5)</f>
        <v>11464.7</v>
      </c>
      <c r="V128" s="5"/>
      <c r="W128" s="8">
        <f>W127</f>
        <v>11464.7</v>
      </c>
    </row>
    <row r="129" spans="1:23" x14ac:dyDescent="0.25">
      <c r="A129" s="1"/>
      <c r="B129" s="1" t="s">
        <v>52</v>
      </c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3"/>
      <c r="R129" s="1"/>
      <c r="S129" s="4"/>
      <c r="T129" s="1"/>
      <c r="U129" s="4"/>
      <c r="V129" s="1"/>
      <c r="W129" s="4"/>
    </row>
    <row r="130" spans="1:23" x14ac:dyDescent="0.25">
      <c r="A130" s="5"/>
      <c r="B130" s="5"/>
      <c r="C130" s="5"/>
      <c r="D130" s="5"/>
      <c r="E130" s="5" t="s">
        <v>61</v>
      </c>
      <c r="F130" s="5"/>
      <c r="G130" s="6">
        <v>44732</v>
      </c>
      <c r="H130" s="5"/>
      <c r="I130" s="5" t="s">
        <v>111</v>
      </c>
      <c r="J130" s="5"/>
      <c r="K130" s="5" t="s">
        <v>96</v>
      </c>
      <c r="L130" s="5"/>
      <c r="M130" s="5" t="s">
        <v>52</v>
      </c>
      <c r="N130" s="5"/>
      <c r="O130" s="5" t="s">
        <v>109</v>
      </c>
      <c r="P130" s="5"/>
      <c r="Q130" s="7">
        <v>10</v>
      </c>
      <c r="R130" s="5"/>
      <c r="S130" s="8">
        <v>12940</v>
      </c>
      <c r="T130" s="5"/>
      <c r="U130" s="8">
        <f>ROUND(IF(ISNUMBER(S130), Q130*S130, Q130),5)</f>
        <v>129400</v>
      </c>
      <c r="V130" s="5"/>
      <c r="W130" s="8">
        <f>ROUND(W129+U130,5)</f>
        <v>129400</v>
      </c>
    </row>
    <row r="131" spans="1:23" x14ac:dyDescent="0.25">
      <c r="A131" s="5"/>
      <c r="B131" s="5"/>
      <c r="C131" s="5"/>
      <c r="D131" s="5"/>
      <c r="E131" s="5" t="s">
        <v>61</v>
      </c>
      <c r="F131" s="5"/>
      <c r="G131" s="6">
        <v>44732</v>
      </c>
      <c r="H131" s="5"/>
      <c r="I131" s="5" t="s">
        <v>111</v>
      </c>
      <c r="J131" s="5"/>
      <c r="K131" s="5" t="s">
        <v>89</v>
      </c>
      <c r="L131" s="5"/>
      <c r="M131" s="5" t="s">
        <v>52</v>
      </c>
      <c r="N131" s="5"/>
      <c r="O131" s="5" t="s">
        <v>100</v>
      </c>
      <c r="P131" s="5"/>
      <c r="Q131" s="7">
        <v>20</v>
      </c>
      <c r="R131" s="5"/>
      <c r="S131" s="8">
        <v>8819</v>
      </c>
      <c r="T131" s="5"/>
      <c r="U131" s="8">
        <f>ROUND(IF(ISNUMBER(S131), Q131*S131, Q131),5)</f>
        <v>176380</v>
      </c>
      <c r="V131" s="5"/>
      <c r="W131" s="8">
        <f>ROUND(W130+U131,5)</f>
        <v>305780</v>
      </c>
    </row>
    <row r="132" spans="1:23" x14ac:dyDescent="0.25">
      <c r="A132" s="5"/>
      <c r="B132" s="5"/>
      <c r="C132" s="5"/>
      <c r="D132" s="5"/>
      <c r="E132" s="5" t="s">
        <v>61</v>
      </c>
      <c r="F132" s="5"/>
      <c r="G132" s="6">
        <v>44732</v>
      </c>
      <c r="H132" s="5"/>
      <c r="I132" s="5" t="s">
        <v>111</v>
      </c>
      <c r="J132" s="5"/>
      <c r="K132" s="5" t="s">
        <v>90</v>
      </c>
      <c r="L132" s="5"/>
      <c r="M132" s="5" t="s">
        <v>52</v>
      </c>
      <c r="N132" s="5"/>
      <c r="O132" s="5" t="s">
        <v>101</v>
      </c>
      <c r="P132" s="5"/>
      <c r="Q132" s="7">
        <v>20</v>
      </c>
      <c r="R132" s="5"/>
      <c r="S132" s="8">
        <v>8615</v>
      </c>
      <c r="T132" s="5"/>
      <c r="U132" s="8">
        <f>ROUND(IF(ISNUMBER(S132), Q132*S132, Q132),5)</f>
        <v>172300</v>
      </c>
      <c r="V132" s="5"/>
      <c r="W132" s="8">
        <f>ROUND(W131+U132,5)</f>
        <v>478080</v>
      </c>
    </row>
    <row r="133" spans="1:23" ht="15.75" thickBot="1" x14ac:dyDescent="0.3">
      <c r="A133" s="5"/>
      <c r="B133" s="5"/>
      <c r="C133" s="5"/>
      <c r="D133" s="5"/>
      <c r="E133" s="5" t="s">
        <v>61</v>
      </c>
      <c r="F133" s="5"/>
      <c r="G133" s="6">
        <v>44732</v>
      </c>
      <c r="H133" s="5"/>
      <c r="I133" s="5" t="s">
        <v>111</v>
      </c>
      <c r="J133" s="5"/>
      <c r="K133" s="5" t="s">
        <v>91</v>
      </c>
      <c r="L133" s="5"/>
      <c r="M133" s="5" t="s">
        <v>52</v>
      </c>
      <c r="N133" s="5"/>
      <c r="O133" s="5" t="s">
        <v>104</v>
      </c>
      <c r="P133" s="5"/>
      <c r="Q133" s="9"/>
      <c r="R133" s="5"/>
      <c r="S133" s="10">
        <v>-0.4</v>
      </c>
      <c r="T133" s="5"/>
      <c r="U133" s="11">
        <v>-191232</v>
      </c>
      <c r="V133" s="5"/>
      <c r="W133" s="11">
        <f>ROUND(W132+U133,5)</f>
        <v>286848</v>
      </c>
    </row>
    <row r="134" spans="1:23" x14ac:dyDescent="0.25">
      <c r="A134" s="5"/>
      <c r="B134" s="5" t="s">
        <v>53</v>
      </c>
      <c r="C134" s="5"/>
      <c r="D134" s="5"/>
      <c r="E134" s="5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7">
        <f>ROUND(SUM(Q129:Q133),5)</f>
        <v>50</v>
      </c>
      <c r="R134" s="5"/>
      <c r="S134" s="8"/>
      <c r="T134" s="5"/>
      <c r="U134" s="8">
        <f>ROUND(SUM(U129:U133),5)</f>
        <v>286848</v>
      </c>
      <c r="V134" s="5"/>
      <c r="W134" s="8">
        <f>W133</f>
        <v>286848</v>
      </c>
    </row>
    <row r="135" spans="1:23" x14ac:dyDescent="0.25">
      <c r="A135" s="1"/>
      <c r="B135" s="1" t="s">
        <v>54</v>
      </c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3"/>
      <c r="R135" s="1"/>
      <c r="S135" s="4"/>
      <c r="T135" s="1"/>
      <c r="U135" s="4"/>
      <c r="V135" s="1"/>
      <c r="W135" s="4"/>
    </row>
    <row r="136" spans="1:23" x14ac:dyDescent="0.25">
      <c r="A136" s="5"/>
      <c r="B136" s="5"/>
      <c r="C136" s="5"/>
      <c r="D136" s="5"/>
      <c r="E136" s="5" t="s">
        <v>61</v>
      </c>
      <c r="F136" s="5"/>
      <c r="G136" s="6">
        <v>44732</v>
      </c>
      <c r="H136" s="5"/>
      <c r="I136" s="5" t="s">
        <v>84</v>
      </c>
      <c r="J136" s="5"/>
      <c r="K136" s="5" t="s">
        <v>93</v>
      </c>
      <c r="L136" s="5"/>
      <c r="M136" s="5" t="s">
        <v>54</v>
      </c>
      <c r="N136" s="5"/>
      <c r="O136" s="5" t="s">
        <v>105</v>
      </c>
      <c r="P136" s="5"/>
      <c r="Q136" s="7">
        <v>2</v>
      </c>
      <c r="R136" s="5"/>
      <c r="S136" s="8">
        <v>6350</v>
      </c>
      <c r="T136" s="5"/>
      <c r="U136" s="8">
        <f t="shared" ref="U136:U143" si="7">ROUND(IF(ISNUMBER(S136), Q136*S136, Q136),5)</f>
        <v>12700</v>
      </c>
      <c r="V136" s="5"/>
      <c r="W136" s="8">
        <f t="shared" ref="W136:W144" si="8">ROUND(W135+U136,5)</f>
        <v>12700</v>
      </c>
    </row>
    <row r="137" spans="1:23" x14ac:dyDescent="0.25">
      <c r="A137" s="5"/>
      <c r="B137" s="5"/>
      <c r="C137" s="5"/>
      <c r="D137" s="5"/>
      <c r="E137" s="5" t="s">
        <v>61</v>
      </c>
      <c r="F137" s="5"/>
      <c r="G137" s="6">
        <v>44732</v>
      </c>
      <c r="H137" s="5"/>
      <c r="I137" s="5" t="s">
        <v>84</v>
      </c>
      <c r="J137" s="5"/>
      <c r="K137" s="5" t="s">
        <v>92</v>
      </c>
      <c r="L137" s="5"/>
      <c r="M137" s="5" t="s">
        <v>54</v>
      </c>
      <c r="N137" s="5"/>
      <c r="O137" s="5" t="s">
        <v>103</v>
      </c>
      <c r="P137" s="5"/>
      <c r="Q137" s="7">
        <v>5</v>
      </c>
      <c r="R137" s="5"/>
      <c r="S137" s="8">
        <v>9420</v>
      </c>
      <c r="T137" s="5"/>
      <c r="U137" s="8">
        <f t="shared" si="7"/>
        <v>47100</v>
      </c>
      <c r="V137" s="5"/>
      <c r="W137" s="8">
        <f t="shared" si="8"/>
        <v>59800</v>
      </c>
    </row>
    <row r="138" spans="1:23" x14ac:dyDescent="0.25">
      <c r="A138" s="5"/>
      <c r="B138" s="5"/>
      <c r="C138" s="5"/>
      <c r="D138" s="5"/>
      <c r="E138" s="5" t="s">
        <v>61</v>
      </c>
      <c r="F138" s="5"/>
      <c r="G138" s="6">
        <v>44732</v>
      </c>
      <c r="H138" s="5"/>
      <c r="I138" s="5" t="s">
        <v>84</v>
      </c>
      <c r="J138" s="5"/>
      <c r="K138" s="5" t="s">
        <v>87</v>
      </c>
      <c r="L138" s="5"/>
      <c r="M138" s="5" t="s">
        <v>54</v>
      </c>
      <c r="N138" s="5"/>
      <c r="O138" s="5" t="s">
        <v>98</v>
      </c>
      <c r="P138" s="5"/>
      <c r="Q138" s="7">
        <v>5</v>
      </c>
      <c r="R138" s="5"/>
      <c r="S138" s="8">
        <v>9835</v>
      </c>
      <c r="T138" s="5"/>
      <c r="U138" s="8">
        <f t="shared" si="7"/>
        <v>49175</v>
      </c>
      <c r="V138" s="5"/>
      <c r="W138" s="8">
        <f t="shared" si="8"/>
        <v>108975</v>
      </c>
    </row>
    <row r="139" spans="1:23" x14ac:dyDescent="0.25">
      <c r="A139" s="5"/>
      <c r="B139" s="5"/>
      <c r="C139" s="5"/>
      <c r="D139" s="5"/>
      <c r="E139" s="5" t="s">
        <v>61</v>
      </c>
      <c r="F139" s="5"/>
      <c r="G139" s="6">
        <v>44732</v>
      </c>
      <c r="H139" s="5"/>
      <c r="I139" s="5" t="s">
        <v>84</v>
      </c>
      <c r="J139" s="5"/>
      <c r="K139" s="5" t="s">
        <v>94</v>
      </c>
      <c r="L139" s="5"/>
      <c r="M139" s="5" t="s">
        <v>54</v>
      </c>
      <c r="N139" s="5"/>
      <c r="O139" s="5" t="s">
        <v>106</v>
      </c>
      <c r="P139" s="5"/>
      <c r="Q139" s="7">
        <v>1</v>
      </c>
      <c r="R139" s="5"/>
      <c r="S139" s="8">
        <v>13121</v>
      </c>
      <c r="T139" s="5"/>
      <c r="U139" s="8">
        <f t="shared" si="7"/>
        <v>13121</v>
      </c>
      <c r="V139" s="5"/>
      <c r="W139" s="8">
        <f t="shared" si="8"/>
        <v>122096</v>
      </c>
    </row>
    <row r="140" spans="1:23" x14ac:dyDescent="0.25">
      <c r="A140" s="5"/>
      <c r="B140" s="5"/>
      <c r="C140" s="5"/>
      <c r="D140" s="5"/>
      <c r="E140" s="5" t="s">
        <v>61</v>
      </c>
      <c r="F140" s="5"/>
      <c r="G140" s="6">
        <v>44732</v>
      </c>
      <c r="H140" s="5"/>
      <c r="I140" s="5" t="s">
        <v>84</v>
      </c>
      <c r="J140" s="5"/>
      <c r="K140" s="5" t="s">
        <v>96</v>
      </c>
      <c r="L140" s="5"/>
      <c r="M140" s="5" t="s">
        <v>54</v>
      </c>
      <c r="N140" s="5"/>
      <c r="O140" s="5" t="s">
        <v>109</v>
      </c>
      <c r="P140" s="5"/>
      <c r="Q140" s="7">
        <v>2</v>
      </c>
      <c r="R140" s="5"/>
      <c r="S140" s="8">
        <v>12940</v>
      </c>
      <c r="T140" s="5"/>
      <c r="U140" s="8">
        <f t="shared" si="7"/>
        <v>25880</v>
      </c>
      <c r="V140" s="5"/>
      <c r="W140" s="8">
        <f t="shared" si="8"/>
        <v>147976</v>
      </c>
    </row>
    <row r="141" spans="1:23" x14ac:dyDescent="0.25">
      <c r="A141" s="5"/>
      <c r="B141" s="5"/>
      <c r="C141" s="5"/>
      <c r="D141" s="5"/>
      <c r="E141" s="5" t="s">
        <v>61</v>
      </c>
      <c r="F141" s="5"/>
      <c r="G141" s="6">
        <v>44732</v>
      </c>
      <c r="H141" s="5"/>
      <c r="I141" s="5" t="s">
        <v>84</v>
      </c>
      <c r="J141" s="5"/>
      <c r="K141" s="5" t="s">
        <v>88</v>
      </c>
      <c r="L141" s="5"/>
      <c r="M141" s="5" t="s">
        <v>54</v>
      </c>
      <c r="N141" s="5"/>
      <c r="O141" s="5" t="s">
        <v>99</v>
      </c>
      <c r="P141" s="5"/>
      <c r="Q141" s="7">
        <v>1</v>
      </c>
      <c r="R141" s="5"/>
      <c r="S141" s="8">
        <v>11925</v>
      </c>
      <c r="T141" s="5"/>
      <c r="U141" s="8">
        <f t="shared" si="7"/>
        <v>11925</v>
      </c>
      <c r="V141" s="5"/>
      <c r="W141" s="8">
        <f t="shared" si="8"/>
        <v>159901</v>
      </c>
    </row>
    <row r="142" spans="1:23" x14ac:dyDescent="0.25">
      <c r="A142" s="5"/>
      <c r="B142" s="5"/>
      <c r="C142" s="5"/>
      <c r="D142" s="5"/>
      <c r="E142" s="5" t="s">
        <v>61</v>
      </c>
      <c r="F142" s="5"/>
      <c r="G142" s="6">
        <v>44732</v>
      </c>
      <c r="H142" s="5"/>
      <c r="I142" s="5" t="s">
        <v>84</v>
      </c>
      <c r="J142" s="5"/>
      <c r="K142" s="5" t="s">
        <v>97</v>
      </c>
      <c r="L142" s="5"/>
      <c r="M142" s="5" t="s">
        <v>54</v>
      </c>
      <c r="N142" s="5"/>
      <c r="O142" s="5" t="s">
        <v>110</v>
      </c>
      <c r="P142" s="5"/>
      <c r="Q142" s="7">
        <v>1</v>
      </c>
      <c r="R142" s="5"/>
      <c r="S142" s="8">
        <v>14720</v>
      </c>
      <c r="T142" s="5"/>
      <c r="U142" s="8">
        <f t="shared" si="7"/>
        <v>14720</v>
      </c>
      <c r="V142" s="5"/>
      <c r="W142" s="8">
        <f t="shared" si="8"/>
        <v>174621</v>
      </c>
    </row>
    <row r="143" spans="1:23" x14ac:dyDescent="0.25">
      <c r="A143" s="5"/>
      <c r="B143" s="5"/>
      <c r="C143" s="5"/>
      <c r="D143" s="5"/>
      <c r="E143" s="5" t="s">
        <v>61</v>
      </c>
      <c r="F143" s="5"/>
      <c r="G143" s="6">
        <v>44732</v>
      </c>
      <c r="H143" s="5"/>
      <c r="I143" s="5" t="s">
        <v>84</v>
      </c>
      <c r="J143" s="5"/>
      <c r="K143" s="5" t="s">
        <v>89</v>
      </c>
      <c r="L143" s="5"/>
      <c r="M143" s="5" t="s">
        <v>54</v>
      </c>
      <c r="N143" s="5"/>
      <c r="O143" s="5" t="s">
        <v>100</v>
      </c>
      <c r="P143" s="5"/>
      <c r="Q143" s="7">
        <v>5</v>
      </c>
      <c r="R143" s="5"/>
      <c r="S143" s="8">
        <v>8819</v>
      </c>
      <c r="T143" s="5"/>
      <c r="U143" s="8">
        <f t="shared" si="7"/>
        <v>44095</v>
      </c>
      <c r="V143" s="5"/>
      <c r="W143" s="8">
        <f t="shared" si="8"/>
        <v>218716</v>
      </c>
    </row>
    <row r="144" spans="1:23" ht="15.75" thickBot="1" x14ac:dyDescent="0.3">
      <c r="A144" s="5"/>
      <c r="B144" s="5"/>
      <c r="C144" s="5"/>
      <c r="D144" s="5"/>
      <c r="E144" s="5" t="s">
        <v>61</v>
      </c>
      <c r="F144" s="5"/>
      <c r="G144" s="6">
        <v>44732</v>
      </c>
      <c r="H144" s="5"/>
      <c r="I144" s="5" t="s">
        <v>84</v>
      </c>
      <c r="J144" s="5"/>
      <c r="K144" s="5" t="s">
        <v>91</v>
      </c>
      <c r="L144" s="5"/>
      <c r="M144" s="5" t="s">
        <v>54</v>
      </c>
      <c r="N144" s="5"/>
      <c r="O144" s="5" t="s">
        <v>102</v>
      </c>
      <c r="P144" s="5"/>
      <c r="Q144" s="9"/>
      <c r="R144" s="5"/>
      <c r="S144" s="10">
        <v>-0.35</v>
      </c>
      <c r="T144" s="5"/>
      <c r="U144" s="11">
        <v>-76550.600000000006</v>
      </c>
      <c r="V144" s="5"/>
      <c r="W144" s="11">
        <f t="shared" si="8"/>
        <v>142165.4</v>
      </c>
    </row>
    <row r="145" spans="1:23" x14ac:dyDescent="0.25">
      <c r="A145" s="5"/>
      <c r="B145" s="5" t="s">
        <v>55</v>
      </c>
      <c r="C145" s="5"/>
      <c r="D145" s="5"/>
      <c r="E145" s="5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7">
        <f>ROUND(SUM(Q135:Q144),5)</f>
        <v>22</v>
      </c>
      <c r="R145" s="5"/>
      <c r="S145" s="8"/>
      <c r="T145" s="5"/>
      <c r="U145" s="8">
        <f>ROUND(SUM(U135:U144),5)</f>
        <v>142165.4</v>
      </c>
      <c r="V145" s="5"/>
      <c r="W145" s="8">
        <f>W144</f>
        <v>142165.4</v>
      </c>
    </row>
    <row r="146" spans="1:23" x14ac:dyDescent="0.25">
      <c r="A146" s="1"/>
      <c r="B146" s="1" t="s">
        <v>56</v>
      </c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3"/>
      <c r="R146" s="1"/>
      <c r="S146" s="4"/>
      <c r="T146" s="1"/>
      <c r="U146" s="4"/>
      <c r="V146" s="1"/>
      <c r="W146" s="4"/>
    </row>
    <row r="147" spans="1:23" x14ac:dyDescent="0.25">
      <c r="A147" s="5"/>
      <c r="B147" s="5"/>
      <c r="C147" s="5"/>
      <c r="D147" s="5"/>
      <c r="E147" s="5" t="s">
        <v>61</v>
      </c>
      <c r="F147" s="5"/>
      <c r="G147" s="6">
        <v>44732</v>
      </c>
      <c r="H147" s="5"/>
      <c r="I147" s="5" t="s">
        <v>85</v>
      </c>
      <c r="J147" s="5"/>
      <c r="K147" s="5" t="s">
        <v>87</v>
      </c>
      <c r="L147" s="5"/>
      <c r="M147" s="5" t="s">
        <v>56</v>
      </c>
      <c r="N147" s="5"/>
      <c r="O147" s="5" t="s">
        <v>98</v>
      </c>
      <c r="P147" s="5"/>
      <c r="Q147" s="7">
        <v>10</v>
      </c>
      <c r="R147" s="5"/>
      <c r="S147" s="8">
        <v>9835</v>
      </c>
      <c r="T147" s="5"/>
      <c r="U147" s="8">
        <f>ROUND(IF(ISNUMBER(S147), Q147*S147, Q147),5)</f>
        <v>98350</v>
      </c>
      <c r="V147" s="5"/>
      <c r="W147" s="8">
        <f>ROUND(W146+U147,5)</f>
        <v>98350</v>
      </c>
    </row>
    <row r="148" spans="1:23" x14ac:dyDescent="0.25">
      <c r="A148" s="5"/>
      <c r="B148" s="5"/>
      <c r="C148" s="5"/>
      <c r="D148" s="5"/>
      <c r="E148" s="5" t="s">
        <v>61</v>
      </c>
      <c r="F148" s="5"/>
      <c r="G148" s="6">
        <v>44732</v>
      </c>
      <c r="H148" s="5"/>
      <c r="I148" s="5" t="s">
        <v>85</v>
      </c>
      <c r="J148" s="5"/>
      <c r="K148" s="5" t="s">
        <v>88</v>
      </c>
      <c r="L148" s="5"/>
      <c r="M148" s="5" t="s">
        <v>56</v>
      </c>
      <c r="N148" s="5"/>
      <c r="O148" s="5" t="s">
        <v>99</v>
      </c>
      <c r="P148" s="5"/>
      <c r="Q148" s="7">
        <v>5</v>
      </c>
      <c r="R148" s="5"/>
      <c r="S148" s="8">
        <v>11925</v>
      </c>
      <c r="T148" s="5"/>
      <c r="U148" s="8">
        <f>ROUND(IF(ISNUMBER(S148), Q148*S148, Q148),5)</f>
        <v>59625</v>
      </c>
      <c r="V148" s="5"/>
      <c r="W148" s="8">
        <f>ROUND(W147+U148,5)</f>
        <v>157975</v>
      </c>
    </row>
    <row r="149" spans="1:23" ht="15.75" thickBot="1" x14ac:dyDescent="0.3">
      <c r="A149" s="5"/>
      <c r="B149" s="5"/>
      <c r="C149" s="5"/>
      <c r="D149" s="5"/>
      <c r="E149" s="5" t="s">
        <v>61</v>
      </c>
      <c r="F149" s="5"/>
      <c r="G149" s="6">
        <v>44732</v>
      </c>
      <c r="H149" s="5"/>
      <c r="I149" s="5" t="s">
        <v>85</v>
      </c>
      <c r="J149" s="5"/>
      <c r="K149" s="5" t="s">
        <v>91</v>
      </c>
      <c r="L149" s="5"/>
      <c r="M149" s="5" t="s">
        <v>56</v>
      </c>
      <c r="N149" s="5"/>
      <c r="O149" s="5" t="s">
        <v>102</v>
      </c>
      <c r="P149" s="5"/>
      <c r="Q149" s="9"/>
      <c r="R149" s="5"/>
      <c r="S149" s="10">
        <v>-0.35</v>
      </c>
      <c r="T149" s="5"/>
      <c r="U149" s="11">
        <v>-55291.25</v>
      </c>
      <c r="V149" s="5"/>
      <c r="W149" s="11">
        <f>ROUND(W148+U149,5)</f>
        <v>102683.75</v>
      </c>
    </row>
    <row r="150" spans="1:23" x14ac:dyDescent="0.25">
      <c r="A150" s="5"/>
      <c r="B150" s="5" t="s">
        <v>57</v>
      </c>
      <c r="C150" s="5"/>
      <c r="D150" s="5"/>
      <c r="E150" s="5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7">
        <f>ROUND(SUM(Q146:Q149),5)</f>
        <v>15</v>
      </c>
      <c r="R150" s="5"/>
      <c r="S150" s="8"/>
      <c r="T150" s="5"/>
      <c r="U150" s="8">
        <f>ROUND(SUM(U146:U149),5)</f>
        <v>102683.75</v>
      </c>
      <c r="V150" s="5"/>
      <c r="W150" s="8">
        <f>W149</f>
        <v>102683.75</v>
      </c>
    </row>
    <row r="151" spans="1:23" x14ac:dyDescent="0.25">
      <c r="A151" s="1"/>
      <c r="B151" s="1" t="s">
        <v>58</v>
      </c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3"/>
      <c r="R151" s="1"/>
      <c r="S151" s="4"/>
      <c r="T151" s="1"/>
      <c r="U151" s="4"/>
      <c r="V151" s="1"/>
      <c r="W151" s="4"/>
    </row>
    <row r="152" spans="1:23" x14ac:dyDescent="0.25">
      <c r="A152" s="5"/>
      <c r="B152" s="5"/>
      <c r="C152" s="5"/>
      <c r="D152" s="5"/>
      <c r="E152" s="5" t="s">
        <v>61</v>
      </c>
      <c r="F152" s="5"/>
      <c r="G152" s="6">
        <v>44732</v>
      </c>
      <c r="H152" s="5"/>
      <c r="I152" s="5" t="s">
        <v>86</v>
      </c>
      <c r="J152" s="5"/>
      <c r="K152" s="5" t="s">
        <v>92</v>
      </c>
      <c r="L152" s="5"/>
      <c r="M152" s="5" t="s">
        <v>58</v>
      </c>
      <c r="N152" s="5"/>
      <c r="O152" s="5" t="s">
        <v>103</v>
      </c>
      <c r="P152" s="5"/>
      <c r="Q152" s="7">
        <v>20</v>
      </c>
      <c r="R152" s="5"/>
      <c r="S152" s="8">
        <v>9420</v>
      </c>
      <c r="T152" s="5"/>
      <c r="U152" s="8">
        <f>ROUND(IF(ISNUMBER(S152), Q152*S152, Q152),5)</f>
        <v>188400</v>
      </c>
      <c r="V152" s="5"/>
      <c r="W152" s="8">
        <f>ROUND(W151+U152,5)</f>
        <v>188400</v>
      </c>
    </row>
    <row r="153" spans="1:23" ht="15.75" thickBot="1" x14ac:dyDescent="0.3">
      <c r="A153" s="5"/>
      <c r="B153" s="5"/>
      <c r="C153" s="5"/>
      <c r="D153" s="5"/>
      <c r="E153" s="5" t="s">
        <v>61</v>
      </c>
      <c r="F153" s="5"/>
      <c r="G153" s="6">
        <v>44732</v>
      </c>
      <c r="H153" s="5"/>
      <c r="I153" s="5" t="s">
        <v>86</v>
      </c>
      <c r="J153" s="5"/>
      <c r="K153" s="5" t="s">
        <v>91</v>
      </c>
      <c r="L153" s="5"/>
      <c r="M153" s="5" t="s">
        <v>58</v>
      </c>
      <c r="N153" s="5"/>
      <c r="O153" s="5" t="s">
        <v>102</v>
      </c>
      <c r="P153" s="5"/>
      <c r="Q153" s="12"/>
      <c r="R153" s="5"/>
      <c r="S153" s="10">
        <v>-0.35</v>
      </c>
      <c r="T153" s="5"/>
      <c r="U153" s="13">
        <v>-65940</v>
      </c>
      <c r="V153" s="5"/>
      <c r="W153" s="13">
        <f>ROUND(W152+U153,5)</f>
        <v>122460</v>
      </c>
    </row>
    <row r="154" spans="1:23" ht="15.75" thickBot="1" x14ac:dyDescent="0.3">
      <c r="A154" s="5"/>
      <c r="B154" s="5" t="s">
        <v>59</v>
      </c>
      <c r="C154" s="5"/>
      <c r="D154" s="5"/>
      <c r="E154" s="5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14">
        <f>ROUND(SUM(Q151:Q153),5)</f>
        <v>20</v>
      </c>
      <c r="R154" s="5"/>
      <c r="S154" s="8"/>
      <c r="T154" s="5"/>
      <c r="U154" s="15">
        <f>ROUND(SUM(U151:U153),5)</f>
        <v>122460</v>
      </c>
      <c r="V154" s="5"/>
      <c r="W154" s="15">
        <f>W153</f>
        <v>122460</v>
      </c>
    </row>
    <row r="155" spans="1:23" s="18" customFormat="1" ht="12" thickBot="1" x14ac:dyDescent="0.25">
      <c r="A155" s="1" t="s">
        <v>60</v>
      </c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6">
        <f>ROUND(Q8+Q14+Q22+Q26+Q30+Q35+Q39+Q45+Q50+Q54+Q60+Q65+Q74+Q86+Q91+Q95+Q99+Q111+Q119+Q124+Q128+Q134+Q145+Q150+Q154,5)</f>
        <v>578</v>
      </c>
      <c r="R155" s="1"/>
      <c r="S155" s="4"/>
      <c r="T155" s="1"/>
      <c r="U155" s="17">
        <f>ROUND(U8+U14+U22+U26+U30+U35+U39+U45+U50+U54+U60+U65+U74+U86+U91+U95+U99+U111+U119+U124+U128+U134+U145+U150+U154,5)</f>
        <v>3516657.7</v>
      </c>
      <c r="V155" s="1"/>
      <c r="W155" s="17">
        <f>ROUND(W8+W14+W22+W26+W30+W35+W39+W45+W50+W54+W60+W65+W74+W86+W91+W95+W99+W111+W119+W124+W128+W134+W145+W150+W154,5)</f>
        <v>3516657.7</v>
      </c>
    </row>
    <row r="156" spans="1:23" ht="15.75" thickTop="1" x14ac:dyDescent="0.25"/>
  </sheetData>
  <pageMargins left="0.7" right="0.7" top="0.75" bottom="0.75" header="0.1" footer="0.3"/>
  <pageSetup orientation="portrait" horizontalDpi="180" verticalDpi="180" r:id="rId1"/>
  <headerFooter>
    <oddHeader>&amp;L&amp;"Arial,Bold"&amp;8 4:54 PM
&amp;"Arial,Bold"&amp;8 06/20/22
&amp;"Arial,Bold"&amp;8 Accrual Basis&amp;C&amp;"Arial,Bold"&amp;12 Road Win International (Pvt) Ltd. 2016-2017
&amp;"Arial,Bold"&amp;14 Sales by Customer Detail
&amp;"Arial,Bold"&amp;10 June 20,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Road Win</dc:creator>
  <cp:lastModifiedBy>Boyka</cp:lastModifiedBy>
  <dcterms:created xsi:type="dcterms:W3CDTF">2022-06-20T11:24:25Z</dcterms:created>
  <dcterms:modified xsi:type="dcterms:W3CDTF">2022-06-21T17:02:46Z</dcterms:modified>
</cp:coreProperties>
</file>