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ctiveUserFiles\Book2\Version2\E2-WebSite\ProtectedZone\Chapter12\"/>
    </mc:Choice>
  </mc:AlternateContent>
  <bookViews>
    <workbookView xWindow="0" yWindow="0" windowWidth="16380" windowHeight="8190" tabRatio="317"/>
  </bookViews>
  <sheets>
    <sheet name="Bayesian" sheetId="2" r:id="rId1"/>
  </sheets>
  <calcPr calcId="152511"/>
</workbook>
</file>

<file path=xl/calcChain.xml><?xml version="1.0" encoding="utf-8"?>
<calcChain xmlns="http://schemas.openxmlformats.org/spreadsheetml/2006/main">
  <c r="B17" i="2" l="1"/>
  <c r="C17" i="2" s="1"/>
  <c r="B16" i="2"/>
  <c r="C16" i="2" s="1"/>
  <c r="B33" i="2"/>
  <c r="C33" i="2" s="1"/>
  <c r="A9" i="2"/>
  <c r="C3" i="2"/>
  <c r="D8" i="2" s="1"/>
  <c r="C4" i="2"/>
  <c r="E8" i="2"/>
  <c r="B9" i="2"/>
  <c r="C9" i="2" s="1"/>
  <c r="E9" i="2" s="1"/>
  <c r="A10" i="2"/>
  <c r="B10" i="2"/>
  <c r="C10" i="2" s="1"/>
  <c r="A11" i="2"/>
  <c r="B11" i="2"/>
  <c r="C11" i="2" s="1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B12" i="2"/>
  <c r="C12" i="2" s="1"/>
  <c r="B13" i="2"/>
  <c r="C13" i="2"/>
  <c r="B14" i="2"/>
  <c r="C14" i="2"/>
  <c r="B15" i="2"/>
  <c r="C15" i="2"/>
  <c r="B18" i="2"/>
  <c r="C18" i="2"/>
  <c r="B19" i="2"/>
  <c r="C19" i="2" s="1"/>
  <c r="B20" i="2"/>
  <c r="C20" i="2" s="1"/>
  <c r="B21" i="2"/>
  <c r="C21" i="2" s="1"/>
  <c r="B22" i="2"/>
  <c r="C22" i="2"/>
  <c r="B23" i="2"/>
  <c r="C23" i="2"/>
  <c r="B24" i="2"/>
  <c r="C24" i="2"/>
  <c r="B25" i="2"/>
  <c r="C25" i="2"/>
  <c r="B26" i="2"/>
  <c r="C26" i="2"/>
  <c r="B27" i="2"/>
  <c r="C27" i="2" s="1"/>
  <c r="B28" i="2"/>
  <c r="C28" i="2"/>
  <c r="B29" i="2"/>
  <c r="C29" i="2" s="1"/>
  <c r="B30" i="2"/>
  <c r="C30" i="2"/>
  <c r="B31" i="2"/>
  <c r="C31" i="2"/>
  <c r="B32" i="2"/>
  <c r="C32" i="2"/>
  <c r="E10" i="2" l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D9" i="2"/>
  <c r="F8" i="2"/>
  <c r="F9" i="2" l="1"/>
  <c r="D10" i="2"/>
  <c r="F10" i="2" l="1"/>
  <c r="D11" i="2"/>
  <c r="D12" i="2" l="1"/>
  <c r="F11" i="2"/>
  <c r="F12" i="2" l="1"/>
  <c r="D13" i="2"/>
  <c r="F13" i="2" l="1"/>
  <c r="D14" i="2"/>
  <c r="D15" i="2" l="1"/>
  <c r="F14" i="2"/>
  <c r="F15" i="2" l="1"/>
  <c r="D16" i="2"/>
  <c r="F16" i="2" l="1"/>
  <c r="D17" i="2"/>
  <c r="D18" i="2" l="1"/>
  <c r="F17" i="2"/>
  <c r="D19" i="2" l="1"/>
  <c r="F18" i="2"/>
  <c r="D20" i="2" l="1"/>
  <c r="F19" i="2"/>
  <c r="D21" i="2" l="1"/>
  <c r="F20" i="2"/>
  <c r="F21" i="2" l="1"/>
  <c r="D22" i="2"/>
  <c r="D23" i="2" l="1"/>
  <c r="F22" i="2"/>
  <c r="D24" i="2" l="1"/>
  <c r="F23" i="2"/>
  <c r="F24" i="2" l="1"/>
  <c r="D25" i="2"/>
  <c r="F25" i="2" l="1"/>
  <c r="D26" i="2"/>
  <c r="D27" i="2" l="1"/>
  <c r="F26" i="2"/>
  <c r="D28" i="2" l="1"/>
  <c r="F27" i="2"/>
  <c r="D29" i="2" l="1"/>
  <c r="F28" i="2"/>
  <c r="F29" i="2" l="1"/>
  <c r="D30" i="2"/>
  <c r="D31" i="2" l="1"/>
  <c r="F30" i="2"/>
  <c r="F31" i="2" l="1"/>
  <c r="D32" i="2"/>
  <c r="D33" i="2" l="1"/>
  <c r="F33" i="2" s="1"/>
  <c r="F32" i="2"/>
</calcChain>
</file>

<file path=xl/sharedStrings.xml><?xml version="1.0" encoding="utf-8"?>
<sst xmlns="http://schemas.openxmlformats.org/spreadsheetml/2006/main" count="12" uniqueCount="12">
  <si>
    <t>Tick</t>
  </si>
  <si>
    <t>Max risk of patches:</t>
  </si>
  <si>
    <t>Min risk of patches:</t>
  </si>
  <si>
    <t>Mean risk of patches:</t>
  </si>
  <si>
    <t>Var of risk:</t>
  </si>
  <si>
    <t>Actual risk of this patch:</t>
  </si>
  <si>
    <t>Random #</t>
  </si>
  <si>
    <t>Failure?</t>
  </si>
  <si>
    <t>alpha</t>
  </si>
  <si>
    <t>beta</t>
  </si>
  <si>
    <t>Estimated risk</t>
  </si>
  <si>
    <t>File provided as instructor materials for Railsback &amp; Grimm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</si>
</sst>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0" fillId="0" borderId="0" xfId="0" applyFont="1" applyAlignment="1">
      <alignment horizontal="center"/>
    </xf>
    <xf numFmtId="166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34</xdr:row>
      <xdr:rowOff>0</xdr:rowOff>
    </xdr:from>
    <xdr:to>
      <xdr:col>5</xdr:col>
      <xdr:colOff>200024</xdr:colOff>
      <xdr:row>42</xdr:row>
      <xdr:rowOff>9525</xdr:rowOff>
    </xdr:to>
    <xdr:sp macro="" textlink="">
      <xdr:nvSpPr>
        <xdr:cNvPr id="2" name="TextBox 1"/>
        <xdr:cNvSpPr txBox="1"/>
      </xdr:nvSpPr>
      <xdr:spPr>
        <a:xfrm>
          <a:off x="323849" y="5505450"/>
          <a:ext cx="378142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Implementation of the Bayesian updating trait for estimating risk, from</a:t>
          </a:r>
          <a:r>
            <a:rPr lang="en-US" sz="1100" baseline="0"/>
            <a:t> Section 12.5 of Railsback &amp; Grimm 2012, 2nd Edition. The format is explained at Figure 12.8 of the book.</a:t>
          </a:r>
        </a:p>
        <a:p>
          <a:endParaRPr lang="en-US" sz="1100" baseline="0"/>
        </a:p>
        <a:p>
          <a:r>
            <a:rPr lang="en-US" sz="1100" baseline="0"/>
            <a:t>Any change in the spreadsheet causes the random numbers in col. B to be refreshed, creating a new "replicate" of the trait.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defaultColWidth="11.7109375" defaultRowHeight="12.75" x14ac:dyDescent="0.2"/>
  <cols>
    <col min="1" max="16384" width="11.7109375" style="1"/>
  </cols>
  <sheetData>
    <row r="1" spans="1:6" x14ac:dyDescent="0.2">
      <c r="A1" s="1" t="s">
        <v>1</v>
      </c>
      <c r="C1" s="1">
        <v>0.1</v>
      </c>
    </row>
    <row r="2" spans="1:6" x14ac:dyDescent="0.2">
      <c r="A2" s="1" t="s">
        <v>2</v>
      </c>
      <c r="C2" s="1">
        <v>0.01</v>
      </c>
    </row>
    <row r="3" spans="1:6" x14ac:dyDescent="0.2">
      <c r="A3" s="1" t="s">
        <v>3</v>
      </c>
      <c r="C3" s="2">
        <f>(C1+C2)/2</f>
        <v>5.5E-2</v>
      </c>
    </row>
    <row r="4" spans="1:6" x14ac:dyDescent="0.2">
      <c r="A4" s="1" t="s">
        <v>4</v>
      </c>
      <c r="C4" s="3">
        <f>(C1-C2)^2/12</f>
        <v>6.7500000000000014E-4</v>
      </c>
    </row>
    <row r="5" spans="1:6" x14ac:dyDescent="0.2">
      <c r="A5" s="1" t="s">
        <v>5</v>
      </c>
      <c r="C5" s="1">
        <v>0.08</v>
      </c>
    </row>
    <row r="7" spans="1:6" x14ac:dyDescent="0.2">
      <c r="A7" s="1" t="s">
        <v>0</v>
      </c>
      <c r="B7" s="1" t="s">
        <v>6</v>
      </c>
      <c r="C7" s="1" t="s">
        <v>7</v>
      </c>
      <c r="D7" s="4" t="s">
        <v>8</v>
      </c>
      <c r="E7" s="4" t="s">
        <v>9</v>
      </c>
      <c r="F7" s="1" t="s">
        <v>10</v>
      </c>
    </row>
    <row r="8" spans="1:6" x14ac:dyDescent="0.2">
      <c r="A8" s="1">
        <v>0</v>
      </c>
      <c r="D8" s="5">
        <f>($C$3^2-$C$3^3-($C$3*$C$4))/$C$4</f>
        <v>4.18</v>
      </c>
      <c r="E8" s="5">
        <f>($C$3/$C$4)*(1-$C$3)^2+($C$3-1)</f>
        <v>71.819999999999993</v>
      </c>
      <c r="F8" s="2">
        <f t="shared" ref="F8:F32" si="0">D8/(D8+E8)</f>
        <v>5.4999999999999993E-2</v>
      </c>
    </row>
    <row r="9" spans="1:6" x14ac:dyDescent="0.2">
      <c r="A9" s="1">
        <f>A8+1</f>
        <v>1</v>
      </c>
      <c r="B9" s="6">
        <f t="shared" ref="B9:B33" ca="1" si="1">RAND()</f>
        <v>0.51339852804889941</v>
      </c>
      <c r="C9" s="6">
        <f t="shared" ref="C9:C32" ca="1" si="2">IF(B9&lt;$C$5,1,0)</f>
        <v>0</v>
      </c>
      <c r="D9" s="5">
        <f t="shared" ref="D9:D32" ca="1" si="3">D8+C9</f>
        <v>4.18</v>
      </c>
      <c r="E9" s="5">
        <f ca="1">IF(C9&lt;1,E8+1,E8)</f>
        <v>72.819999999999993</v>
      </c>
      <c r="F9" s="2">
        <f t="shared" ca="1" si="0"/>
        <v>5.4285714285714284E-2</v>
      </c>
    </row>
    <row r="10" spans="1:6" x14ac:dyDescent="0.2">
      <c r="A10" s="6">
        <f t="shared" ref="A10:A33" si="4">A9+1</f>
        <v>2</v>
      </c>
      <c r="B10" s="6">
        <f t="shared" ca="1" si="1"/>
        <v>0.61349231347281341</v>
      </c>
      <c r="C10" s="6">
        <f t="shared" ca="1" si="2"/>
        <v>0</v>
      </c>
      <c r="D10" s="5">
        <f t="shared" ca="1" si="3"/>
        <v>4.18</v>
      </c>
      <c r="E10" s="5">
        <f t="shared" ref="E10:E33" ca="1" si="5">IF(C10&lt;1,E9+1,E9)</f>
        <v>73.819999999999993</v>
      </c>
      <c r="F10" s="2">
        <f t="shared" ca="1" si="0"/>
        <v>5.3589743589743589E-2</v>
      </c>
    </row>
    <row r="11" spans="1:6" x14ac:dyDescent="0.2">
      <c r="A11" s="6">
        <f t="shared" si="4"/>
        <v>3</v>
      </c>
      <c r="B11" s="6">
        <f t="shared" ca="1" si="1"/>
        <v>0.45305738704750309</v>
      </c>
      <c r="C11" s="6">
        <f t="shared" ca="1" si="2"/>
        <v>0</v>
      </c>
      <c r="D11" s="5">
        <f t="shared" ca="1" si="3"/>
        <v>4.18</v>
      </c>
      <c r="E11" s="5">
        <f t="shared" ca="1" si="5"/>
        <v>74.819999999999993</v>
      </c>
      <c r="F11" s="2">
        <f t="shared" ca="1" si="0"/>
        <v>5.291139240506329E-2</v>
      </c>
    </row>
    <row r="12" spans="1:6" x14ac:dyDescent="0.2">
      <c r="A12" s="6">
        <f t="shared" si="4"/>
        <v>4</v>
      </c>
      <c r="B12" s="6">
        <f t="shared" ca="1" si="1"/>
        <v>0.2136053320772725</v>
      </c>
      <c r="C12" s="6">
        <f t="shared" ca="1" si="2"/>
        <v>0</v>
      </c>
      <c r="D12" s="5">
        <f t="shared" ca="1" si="3"/>
        <v>4.18</v>
      </c>
      <c r="E12" s="5">
        <f t="shared" ca="1" si="5"/>
        <v>75.819999999999993</v>
      </c>
      <c r="F12" s="2">
        <f t="shared" ca="1" si="0"/>
        <v>5.2249999999999998E-2</v>
      </c>
    </row>
    <row r="13" spans="1:6" x14ac:dyDescent="0.2">
      <c r="A13" s="6">
        <f t="shared" si="4"/>
        <v>5</v>
      </c>
      <c r="B13" s="6">
        <f t="shared" ca="1" si="1"/>
        <v>0.56198966833517161</v>
      </c>
      <c r="C13" s="6">
        <f t="shared" ca="1" si="2"/>
        <v>0</v>
      </c>
      <c r="D13" s="5">
        <f t="shared" ca="1" si="3"/>
        <v>4.18</v>
      </c>
      <c r="E13" s="5">
        <f t="shared" ca="1" si="5"/>
        <v>76.819999999999993</v>
      </c>
      <c r="F13" s="2">
        <f t="shared" ca="1" si="0"/>
        <v>5.1604938271604936E-2</v>
      </c>
    </row>
    <row r="14" spans="1:6" x14ac:dyDescent="0.2">
      <c r="A14" s="6">
        <f t="shared" si="4"/>
        <v>6</v>
      </c>
      <c r="B14" s="6">
        <f t="shared" ca="1" si="1"/>
        <v>0.62456899259033771</v>
      </c>
      <c r="C14" s="6">
        <f t="shared" ca="1" si="2"/>
        <v>0</v>
      </c>
      <c r="D14" s="5">
        <f t="shared" ca="1" si="3"/>
        <v>4.18</v>
      </c>
      <c r="E14" s="5">
        <f t="shared" ca="1" si="5"/>
        <v>77.819999999999993</v>
      </c>
      <c r="F14" s="2">
        <f t="shared" ca="1" si="0"/>
        <v>5.0975609756097558E-2</v>
      </c>
    </row>
    <row r="15" spans="1:6" x14ac:dyDescent="0.2">
      <c r="A15" s="6">
        <f t="shared" si="4"/>
        <v>7</v>
      </c>
      <c r="B15" s="6">
        <f t="shared" ca="1" si="1"/>
        <v>0.25895407725005837</v>
      </c>
      <c r="C15" s="6">
        <f t="shared" ca="1" si="2"/>
        <v>0</v>
      </c>
      <c r="D15" s="5">
        <f t="shared" ca="1" si="3"/>
        <v>4.18</v>
      </c>
      <c r="E15" s="5">
        <f t="shared" ca="1" si="5"/>
        <v>78.819999999999993</v>
      </c>
      <c r="F15" s="2">
        <f t="shared" ca="1" si="0"/>
        <v>5.0361445783132529E-2</v>
      </c>
    </row>
    <row r="16" spans="1:6" x14ac:dyDescent="0.2">
      <c r="A16" s="6">
        <f t="shared" si="4"/>
        <v>8</v>
      </c>
      <c r="B16" s="6">
        <f t="shared" ca="1" si="1"/>
        <v>0.70193550786507497</v>
      </c>
      <c r="C16" s="6">
        <f t="shared" ca="1" si="2"/>
        <v>0</v>
      </c>
      <c r="D16" s="5">
        <f t="shared" ca="1" si="3"/>
        <v>4.18</v>
      </c>
      <c r="E16" s="5">
        <f t="shared" ca="1" si="5"/>
        <v>79.819999999999993</v>
      </c>
      <c r="F16" s="2">
        <f t="shared" ca="1" si="0"/>
        <v>4.9761904761904757E-2</v>
      </c>
    </row>
    <row r="17" spans="1:6" x14ac:dyDescent="0.2">
      <c r="A17" s="6">
        <f t="shared" si="4"/>
        <v>9</v>
      </c>
      <c r="B17" s="6">
        <f t="shared" ca="1" si="1"/>
        <v>0.81452708069055668</v>
      </c>
      <c r="C17" s="6">
        <f t="shared" ca="1" si="2"/>
        <v>0</v>
      </c>
      <c r="D17" s="5">
        <f t="shared" ca="1" si="3"/>
        <v>4.18</v>
      </c>
      <c r="E17" s="5">
        <f t="shared" ca="1" si="5"/>
        <v>80.819999999999993</v>
      </c>
      <c r="F17" s="2">
        <f t="shared" ca="1" si="0"/>
        <v>4.9176470588235294E-2</v>
      </c>
    </row>
    <row r="18" spans="1:6" x14ac:dyDescent="0.2">
      <c r="A18" s="6">
        <f t="shared" si="4"/>
        <v>10</v>
      </c>
      <c r="B18" s="6">
        <f t="shared" ca="1" si="1"/>
        <v>0.36427831487034124</v>
      </c>
      <c r="C18" s="6">
        <f t="shared" ca="1" si="2"/>
        <v>0</v>
      </c>
      <c r="D18" s="5">
        <f t="shared" ca="1" si="3"/>
        <v>4.18</v>
      </c>
      <c r="E18" s="5">
        <f t="shared" ca="1" si="5"/>
        <v>81.819999999999993</v>
      </c>
      <c r="F18" s="2">
        <f t="shared" ca="1" si="0"/>
        <v>4.8604651162790696E-2</v>
      </c>
    </row>
    <row r="19" spans="1:6" x14ac:dyDescent="0.2">
      <c r="A19" s="6">
        <f t="shared" si="4"/>
        <v>11</v>
      </c>
      <c r="B19" s="6">
        <f t="shared" ca="1" si="1"/>
        <v>0.59270533953433424</v>
      </c>
      <c r="C19" s="6">
        <f t="shared" ca="1" si="2"/>
        <v>0</v>
      </c>
      <c r="D19" s="5">
        <f t="shared" ca="1" si="3"/>
        <v>4.18</v>
      </c>
      <c r="E19" s="5">
        <f t="shared" ca="1" si="5"/>
        <v>82.82</v>
      </c>
      <c r="F19" s="2">
        <f t="shared" ca="1" si="0"/>
        <v>4.8045977011494247E-2</v>
      </c>
    </row>
    <row r="20" spans="1:6" x14ac:dyDescent="0.2">
      <c r="A20" s="6">
        <f t="shared" si="4"/>
        <v>12</v>
      </c>
      <c r="B20" s="6">
        <f t="shared" ca="1" si="1"/>
        <v>0.93617069207561521</v>
      </c>
      <c r="C20" s="6">
        <f t="shared" ca="1" si="2"/>
        <v>0</v>
      </c>
      <c r="D20" s="5">
        <f t="shared" ca="1" si="3"/>
        <v>4.18</v>
      </c>
      <c r="E20" s="5">
        <f t="shared" ca="1" si="5"/>
        <v>83.82</v>
      </c>
      <c r="F20" s="2">
        <f t="shared" ca="1" si="0"/>
        <v>4.7499999999999994E-2</v>
      </c>
    </row>
    <row r="21" spans="1:6" x14ac:dyDescent="0.2">
      <c r="A21" s="6">
        <f t="shared" si="4"/>
        <v>13</v>
      </c>
      <c r="B21" s="6">
        <f t="shared" ca="1" si="1"/>
        <v>0.12258461927914666</v>
      </c>
      <c r="C21" s="6">
        <f t="shared" ca="1" si="2"/>
        <v>0</v>
      </c>
      <c r="D21" s="5">
        <f t="shared" ca="1" si="3"/>
        <v>4.18</v>
      </c>
      <c r="E21" s="5">
        <f t="shared" ca="1" si="5"/>
        <v>84.82</v>
      </c>
      <c r="F21" s="2">
        <f t="shared" ca="1" si="0"/>
        <v>4.6966292134831458E-2</v>
      </c>
    </row>
    <row r="22" spans="1:6" x14ac:dyDescent="0.2">
      <c r="A22" s="6">
        <f t="shared" si="4"/>
        <v>14</v>
      </c>
      <c r="B22" s="6">
        <f t="shared" ca="1" si="1"/>
        <v>0.12738261501808557</v>
      </c>
      <c r="C22" s="6">
        <f t="shared" ca="1" si="2"/>
        <v>0</v>
      </c>
      <c r="D22" s="5">
        <f t="shared" ca="1" si="3"/>
        <v>4.18</v>
      </c>
      <c r="E22" s="5">
        <f t="shared" ca="1" si="5"/>
        <v>85.82</v>
      </c>
      <c r="F22" s="2">
        <f t="shared" ca="1" si="0"/>
        <v>4.6444444444444441E-2</v>
      </c>
    </row>
    <row r="23" spans="1:6" x14ac:dyDescent="0.2">
      <c r="A23" s="6">
        <f t="shared" si="4"/>
        <v>15</v>
      </c>
      <c r="B23" s="6">
        <f t="shared" ca="1" si="1"/>
        <v>0.44027499059093944</v>
      </c>
      <c r="C23" s="6">
        <f t="shared" ca="1" si="2"/>
        <v>0</v>
      </c>
      <c r="D23" s="5">
        <f t="shared" ca="1" si="3"/>
        <v>4.18</v>
      </c>
      <c r="E23" s="5">
        <f t="shared" ca="1" si="5"/>
        <v>86.82</v>
      </c>
      <c r="F23" s="2">
        <f t="shared" ca="1" si="0"/>
        <v>4.5934065934065932E-2</v>
      </c>
    </row>
    <row r="24" spans="1:6" x14ac:dyDescent="0.2">
      <c r="A24" s="6">
        <f t="shared" si="4"/>
        <v>16</v>
      </c>
      <c r="B24" s="6">
        <f t="shared" ca="1" si="1"/>
        <v>0.94883818830011279</v>
      </c>
      <c r="C24" s="6">
        <f t="shared" ca="1" si="2"/>
        <v>0</v>
      </c>
      <c r="D24" s="5">
        <f t="shared" ca="1" si="3"/>
        <v>4.18</v>
      </c>
      <c r="E24" s="5">
        <f t="shared" ca="1" si="5"/>
        <v>87.82</v>
      </c>
      <c r="F24" s="2">
        <f t="shared" ca="1" si="0"/>
        <v>4.5434782608695649E-2</v>
      </c>
    </row>
    <row r="25" spans="1:6" x14ac:dyDescent="0.2">
      <c r="A25" s="6">
        <f t="shared" si="4"/>
        <v>17</v>
      </c>
      <c r="B25" s="6">
        <f t="shared" ca="1" si="1"/>
        <v>0.29386572342574546</v>
      </c>
      <c r="C25" s="6">
        <f t="shared" ca="1" si="2"/>
        <v>0</v>
      </c>
      <c r="D25" s="5">
        <f t="shared" ca="1" si="3"/>
        <v>4.18</v>
      </c>
      <c r="E25" s="5">
        <f t="shared" ca="1" si="5"/>
        <v>88.82</v>
      </c>
      <c r="F25" s="2">
        <f t="shared" ca="1" si="0"/>
        <v>4.4946236559139784E-2</v>
      </c>
    </row>
    <row r="26" spans="1:6" x14ac:dyDescent="0.2">
      <c r="A26" s="6">
        <f t="shared" si="4"/>
        <v>18</v>
      </c>
      <c r="B26" s="6">
        <f t="shared" ca="1" si="1"/>
        <v>0.65335381878845966</v>
      </c>
      <c r="C26" s="6">
        <f t="shared" ca="1" si="2"/>
        <v>0</v>
      </c>
      <c r="D26" s="5">
        <f t="shared" ca="1" si="3"/>
        <v>4.18</v>
      </c>
      <c r="E26" s="5">
        <f t="shared" ca="1" si="5"/>
        <v>89.82</v>
      </c>
      <c r="F26" s="2">
        <f t="shared" ca="1" si="0"/>
        <v>4.4468085106382976E-2</v>
      </c>
    </row>
    <row r="27" spans="1:6" x14ac:dyDescent="0.2">
      <c r="A27" s="6">
        <f t="shared" si="4"/>
        <v>19</v>
      </c>
      <c r="B27" s="6">
        <f t="shared" ca="1" si="1"/>
        <v>0.16026907180238614</v>
      </c>
      <c r="C27" s="6">
        <f t="shared" ca="1" si="2"/>
        <v>0</v>
      </c>
      <c r="D27" s="5">
        <f t="shared" ca="1" si="3"/>
        <v>4.18</v>
      </c>
      <c r="E27" s="5">
        <f t="shared" ca="1" si="5"/>
        <v>90.82</v>
      </c>
      <c r="F27" s="2">
        <f t="shared" ca="1" si="0"/>
        <v>4.3999999999999997E-2</v>
      </c>
    </row>
    <row r="28" spans="1:6" x14ac:dyDescent="0.2">
      <c r="A28" s="6">
        <f t="shared" si="4"/>
        <v>20</v>
      </c>
      <c r="B28" s="6">
        <f t="shared" ca="1" si="1"/>
        <v>0.49372272021894625</v>
      </c>
      <c r="C28" s="6">
        <f t="shared" ca="1" si="2"/>
        <v>0</v>
      </c>
      <c r="D28" s="5">
        <f t="shared" ca="1" si="3"/>
        <v>4.18</v>
      </c>
      <c r="E28" s="5">
        <f t="shared" ca="1" si="5"/>
        <v>91.82</v>
      </c>
      <c r="F28" s="2">
        <f t="shared" ca="1" si="0"/>
        <v>4.3541666666666666E-2</v>
      </c>
    </row>
    <row r="29" spans="1:6" x14ac:dyDescent="0.2">
      <c r="A29" s="6">
        <f t="shared" si="4"/>
        <v>21</v>
      </c>
      <c r="B29" s="6">
        <f t="shared" ca="1" si="1"/>
        <v>0.69660490262211783</v>
      </c>
      <c r="C29" s="6">
        <f t="shared" ca="1" si="2"/>
        <v>0</v>
      </c>
      <c r="D29" s="5">
        <f t="shared" ca="1" si="3"/>
        <v>4.18</v>
      </c>
      <c r="E29" s="5">
        <f t="shared" ca="1" si="5"/>
        <v>92.82</v>
      </c>
      <c r="F29" s="2">
        <f t="shared" ca="1" si="0"/>
        <v>4.3092783505154636E-2</v>
      </c>
    </row>
    <row r="30" spans="1:6" x14ac:dyDescent="0.2">
      <c r="A30" s="6">
        <f t="shared" si="4"/>
        <v>22</v>
      </c>
      <c r="B30" s="6">
        <f t="shared" ca="1" si="1"/>
        <v>0.93188254940433568</v>
      </c>
      <c r="C30" s="6">
        <f t="shared" ca="1" si="2"/>
        <v>0</v>
      </c>
      <c r="D30" s="5">
        <f t="shared" ca="1" si="3"/>
        <v>4.18</v>
      </c>
      <c r="E30" s="5">
        <f t="shared" ca="1" si="5"/>
        <v>93.82</v>
      </c>
      <c r="F30" s="2">
        <f t="shared" ca="1" si="0"/>
        <v>4.2653061224489794E-2</v>
      </c>
    </row>
    <row r="31" spans="1:6" x14ac:dyDescent="0.2">
      <c r="A31" s="6">
        <f t="shared" si="4"/>
        <v>23</v>
      </c>
      <c r="B31" s="6">
        <f t="shared" ca="1" si="1"/>
        <v>1.0626078707113185E-2</v>
      </c>
      <c r="C31" s="6">
        <f t="shared" ca="1" si="2"/>
        <v>1</v>
      </c>
      <c r="D31" s="5">
        <f t="shared" ca="1" si="3"/>
        <v>5.18</v>
      </c>
      <c r="E31" s="5">
        <f t="shared" ca="1" si="5"/>
        <v>93.82</v>
      </c>
      <c r="F31" s="2">
        <f t="shared" ca="1" si="0"/>
        <v>5.232323232323232E-2</v>
      </c>
    </row>
    <row r="32" spans="1:6" x14ac:dyDescent="0.2">
      <c r="A32" s="6">
        <f t="shared" si="4"/>
        <v>24</v>
      </c>
      <c r="B32" s="6">
        <f t="shared" ca="1" si="1"/>
        <v>0.56081580428780176</v>
      </c>
      <c r="C32" s="6">
        <f t="shared" ca="1" si="2"/>
        <v>0</v>
      </c>
      <c r="D32" s="5">
        <f t="shared" ca="1" si="3"/>
        <v>5.18</v>
      </c>
      <c r="E32" s="5">
        <f t="shared" ca="1" si="5"/>
        <v>94.82</v>
      </c>
      <c r="F32" s="2">
        <f t="shared" ca="1" si="0"/>
        <v>5.1799999999999999E-2</v>
      </c>
    </row>
    <row r="33" spans="1:6" x14ac:dyDescent="0.2">
      <c r="A33" s="6">
        <f t="shared" si="4"/>
        <v>25</v>
      </c>
      <c r="B33" s="6">
        <f t="shared" ca="1" si="1"/>
        <v>0.97709537547461189</v>
      </c>
      <c r="C33" s="6">
        <f ca="1">IF(B33&lt;$C$5,1,0)</f>
        <v>0</v>
      </c>
      <c r="D33" s="5">
        <f ca="1">D32+C33</f>
        <v>5.18</v>
      </c>
      <c r="E33" s="5">
        <f t="shared" ca="1" si="5"/>
        <v>95.82</v>
      </c>
      <c r="F33" s="2">
        <f ca="1">D33/(D33+E33)</f>
        <v>5.1287128712871284E-2</v>
      </c>
    </row>
    <row r="79" spans="1:1" x14ac:dyDescent="0.2">
      <c r="A79" t="s">
        <v>11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Employee</dc:creator>
  <cp:lastModifiedBy>Steve Railsback</cp:lastModifiedBy>
  <cp:lastPrinted>2010-10-07T16:58:48Z</cp:lastPrinted>
  <dcterms:created xsi:type="dcterms:W3CDTF">2011-11-09T18:25:26Z</dcterms:created>
  <dcterms:modified xsi:type="dcterms:W3CDTF">2017-08-29T18:58:27Z</dcterms:modified>
</cp:coreProperties>
</file>