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120" windowWidth="18000" windowHeight="124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1" i="1"/>
  <c r="F49"/>
  <c r="G49"/>
  <c r="H49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49"/>
  <c r="K49"/>
  <c r="L49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N49"/>
  <c r="O49"/>
  <c r="P49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R49"/>
  <c r="S49"/>
  <c r="T49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C49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B4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</calcChain>
</file>

<file path=xl/sharedStrings.xml><?xml version="1.0" encoding="utf-8"?>
<sst xmlns="http://schemas.openxmlformats.org/spreadsheetml/2006/main" count="33" uniqueCount="26">
  <si>
    <t>muoverbeta = 0.01</t>
  </si>
  <si>
    <t>CattleAndDisease summary</t>
  </si>
  <si>
    <t>6 Farms</t>
  </si>
  <si>
    <t>farmCellCount = 7505</t>
  </si>
  <si>
    <t>INFECTIONS_PERIOD = 40 days</t>
  </si>
  <si>
    <t>INFECTION_PERCENT = 62.5</t>
  </si>
  <si>
    <t>numCattle</t>
  </si>
  <si>
    <t>cummulativeI</t>
  </si>
  <si>
    <t>INIT_CATTLE_PERCENT = 2</t>
    <phoneticPr fontId="4" type="noConversion"/>
  </si>
  <si>
    <t>cummulativeI</t>
    <phoneticPr fontId="4" type="noConversion"/>
  </si>
  <si>
    <t>%</t>
    <phoneticPr fontId="4" type="noConversion"/>
  </si>
  <si>
    <t>INFECTION_PERCENT = 31.25</t>
  </si>
  <si>
    <t>INFECTION_PERCENT = 12.5</t>
    <phoneticPr fontId="4" type="noConversion"/>
  </si>
  <si>
    <t>muoverbeta = 0.02</t>
    <phoneticPr fontId="4" type="noConversion"/>
  </si>
  <si>
    <t>muoverbeta = 0.05</t>
    <phoneticPr fontId="4" type="noConversion"/>
  </si>
  <si>
    <t>avg cows/farm</t>
    <phoneticPr fontId="4" type="noConversion"/>
  </si>
  <si>
    <t>avg</t>
    <phoneticPr fontId="4" type="noConversion"/>
  </si>
  <si>
    <t>INFECTION_PERCENT = 20.83</t>
    <phoneticPr fontId="4" type="noConversion"/>
  </si>
  <si>
    <t>%</t>
  </si>
  <si>
    <t>%</t>
    <phoneticPr fontId="4" type="noConversion"/>
  </si>
  <si>
    <t>muoverbeta = 0.03</t>
    <phoneticPr fontId="4" type="noConversion"/>
  </si>
  <si>
    <t>muoverbeta = 0.04</t>
    <phoneticPr fontId="4" type="noConversion"/>
  </si>
  <si>
    <t>INFECTION_PERCENT = 15.625</t>
    <phoneticPr fontId="4" type="noConversion"/>
  </si>
  <si>
    <t xml:space="preserve">avg </t>
    <phoneticPr fontId="4" type="noConversion"/>
  </si>
  <si>
    <t>over all</t>
    <phoneticPr fontId="4" type="noConversion"/>
  </si>
  <si>
    <t>%</t>
    <phoneticPr fontId="4" type="noConversion"/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</si>
</sst>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168" fontId="0" fillId="0" borderId="0" xfId="0" applyNumberFormat="1"/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168" fontId="0" fillId="0" borderId="0" xfId="0" applyNumberFormat="1"/>
    <xf numFmtId="168" fontId="0" fillId="0" borderId="0" xfId="0" applyNumberFormat="1"/>
    <xf numFmtId="168" fontId="3" fillId="0" borderId="0" xfId="0" applyNumberFormat="1" applyFo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/>
    <xf numFmtId="168" fontId="0" fillId="0" borderId="0" xfId="0" applyNumberFormat="1"/>
    <xf numFmtId="168" fontId="2" fillId="0" borderId="0" xfId="0" applyNumberFormat="1" applyFont="1"/>
    <xf numFmtId="168" fontId="0" fillId="0" borderId="0" xfId="0" applyNumberFormat="1"/>
    <xf numFmtId="168" fontId="1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52"/>
  <sheetViews>
    <sheetView tabSelected="1" zoomScale="150" workbookViewId="0">
      <pane ySplit="3600"/>
      <selection activeCell="G2" sqref="G2"/>
      <selection pane="bottomLeft" activeCell="I8" sqref="I8"/>
    </sheetView>
  </sheetViews>
  <sheetFormatPr baseColWidth="10" defaultRowHeight="13"/>
  <cols>
    <col min="1" max="1" width="6" customWidth="1"/>
    <col min="3" max="3" width="8.7109375" customWidth="1"/>
    <col min="4" max="4" width="5.28515625" bestFit="1" customWidth="1"/>
    <col min="5" max="5" width="13.28515625" bestFit="1" customWidth="1"/>
    <col min="6" max="6" width="3.7109375" style="6" customWidth="1"/>
    <col min="9" max="9" width="5.28515625" style="15" bestFit="1" customWidth="1"/>
    <col min="10" max="10" width="4" style="6" customWidth="1"/>
    <col min="11" max="12" width="10.7109375" style="6"/>
    <col min="13" max="14" width="5" style="12" customWidth="1"/>
    <col min="15" max="15" width="10" style="20" customWidth="1"/>
    <col min="16" max="16" width="11" style="20" customWidth="1"/>
    <col min="17" max="17" width="5.28515625" style="12" bestFit="1" customWidth="1"/>
    <col min="18" max="18" width="4" customWidth="1"/>
    <col min="21" max="21" width="5.28515625" style="10" bestFit="1" customWidth="1"/>
  </cols>
  <sheetData>
    <row r="1" spans="1:21">
      <c r="A1" s="24" t="s">
        <v>1</v>
      </c>
      <c r="B1" s="24"/>
      <c r="C1" s="24"/>
      <c r="G1" s="25"/>
      <c r="H1" s="25"/>
      <c r="I1" s="14"/>
      <c r="J1" s="7"/>
      <c r="K1" s="7"/>
      <c r="L1" s="7"/>
      <c r="M1" s="11"/>
      <c r="N1" s="11"/>
      <c r="O1" s="19"/>
      <c r="P1" s="19"/>
      <c r="Q1" s="11"/>
    </row>
    <row r="2" spans="1:21">
      <c r="A2" t="s">
        <v>8</v>
      </c>
      <c r="G2" s="1"/>
      <c r="H2" s="1"/>
      <c r="I2" s="14"/>
      <c r="J2" s="7"/>
      <c r="K2" s="7"/>
      <c r="L2" s="7"/>
      <c r="M2" s="11"/>
      <c r="N2" s="11"/>
      <c r="O2" s="19"/>
      <c r="P2" s="19"/>
      <c r="Q2" s="11"/>
    </row>
    <row r="3" spans="1:21">
      <c r="A3" s="24" t="s">
        <v>2</v>
      </c>
      <c r="B3" s="24"/>
    </row>
    <row r="4" spans="1:21">
      <c r="A4" s="24" t="s">
        <v>3</v>
      </c>
      <c r="B4" s="24"/>
      <c r="C4" s="24"/>
    </row>
    <row r="5" spans="1:21">
      <c r="A5" s="24" t="s">
        <v>4</v>
      </c>
      <c r="B5" s="24"/>
      <c r="C5" s="24"/>
      <c r="D5" s="24"/>
    </row>
    <row r="6" spans="1:21">
      <c r="A6" s="24" t="s">
        <v>5</v>
      </c>
      <c r="B6" s="24"/>
      <c r="C6" s="24"/>
      <c r="G6" s="3" t="s">
        <v>11</v>
      </c>
      <c r="H6" s="3"/>
      <c r="K6" s="6" t="s">
        <v>17</v>
      </c>
      <c r="O6" s="23" t="s">
        <v>22</v>
      </c>
      <c r="P6" s="23"/>
      <c r="Q6" s="23"/>
      <c r="R6" s="3"/>
      <c r="S6" s="3" t="s">
        <v>12</v>
      </c>
      <c r="T6" s="3"/>
    </row>
    <row r="7" spans="1:21">
      <c r="A7" s="24" t="s">
        <v>0</v>
      </c>
      <c r="B7" s="24"/>
      <c r="C7" s="24"/>
      <c r="G7" s="3" t="s">
        <v>13</v>
      </c>
      <c r="H7" s="3"/>
      <c r="K7" s="6" t="s">
        <v>20</v>
      </c>
      <c r="O7" s="23" t="s">
        <v>21</v>
      </c>
      <c r="P7" s="23"/>
      <c r="Q7" s="17"/>
      <c r="R7" s="3"/>
      <c r="S7" s="3" t="s">
        <v>14</v>
      </c>
      <c r="T7" s="3"/>
    </row>
    <row r="8" spans="1:21">
      <c r="B8" s="1" t="s">
        <v>6</v>
      </c>
      <c r="C8" s="5" t="s">
        <v>9</v>
      </c>
      <c r="D8" s="4" t="s">
        <v>10</v>
      </c>
      <c r="E8" s="7" t="s">
        <v>15</v>
      </c>
      <c r="F8" s="7"/>
      <c r="G8" s="5" t="s">
        <v>6</v>
      </c>
      <c r="H8" s="5" t="s">
        <v>7</v>
      </c>
      <c r="I8" s="16" t="s">
        <v>25</v>
      </c>
      <c r="J8" s="5"/>
      <c r="K8" s="5" t="s">
        <v>6</v>
      </c>
      <c r="L8" s="5" t="s">
        <v>7</v>
      </c>
      <c r="M8" s="13" t="s">
        <v>19</v>
      </c>
      <c r="N8" s="13"/>
      <c r="O8" s="21" t="s">
        <v>6</v>
      </c>
      <c r="P8" s="21" t="s">
        <v>7</v>
      </c>
      <c r="Q8" s="18" t="s">
        <v>18</v>
      </c>
      <c r="R8" s="5"/>
      <c r="S8" s="5" t="s">
        <v>6</v>
      </c>
      <c r="T8" s="5" t="s">
        <v>7</v>
      </c>
    </row>
    <row r="9" spans="1:21">
      <c r="A9">
        <v>1</v>
      </c>
      <c r="B9">
        <v>143</v>
      </c>
      <c r="C9">
        <v>5</v>
      </c>
      <c r="D9" s="2">
        <f>C9*100/B9</f>
        <v>3.4965034965034967</v>
      </c>
      <c r="E9" s="9">
        <f>B9/6</f>
        <v>23.833333333333332</v>
      </c>
      <c r="F9" s="9"/>
      <c r="G9">
        <v>140</v>
      </c>
      <c r="H9">
        <v>16</v>
      </c>
      <c r="I9" s="15">
        <f>H9*100/G9</f>
        <v>11.428571428571429</v>
      </c>
      <c r="K9" s="6">
        <v>148</v>
      </c>
      <c r="L9" s="6">
        <v>2</v>
      </c>
      <c r="M9" s="12">
        <f>100*L9/K9</f>
        <v>1.3513513513513513</v>
      </c>
      <c r="O9" s="20">
        <v>146</v>
      </c>
      <c r="P9" s="20">
        <v>19</v>
      </c>
      <c r="Q9" s="12">
        <f>P9*100/O9</f>
        <v>13.013698630136986</v>
      </c>
      <c r="S9">
        <v>162</v>
      </c>
      <c r="T9">
        <v>1</v>
      </c>
      <c r="U9" s="10">
        <f>100*T9/S9</f>
        <v>0.61728395061728392</v>
      </c>
    </row>
    <row r="10" spans="1:21">
      <c r="A10">
        <v>2</v>
      </c>
      <c r="B10">
        <v>152</v>
      </c>
      <c r="C10">
        <v>15</v>
      </c>
      <c r="D10" s="2">
        <f t="shared" ref="D10:D48" si="0">C10*100/B10</f>
        <v>9.8684210526315788</v>
      </c>
      <c r="E10" s="9">
        <f t="shared" ref="E10:E48" si="1">B10/6</f>
        <v>25.333333333333332</v>
      </c>
      <c r="F10" s="9"/>
      <c r="G10">
        <v>161</v>
      </c>
      <c r="H10">
        <v>4</v>
      </c>
      <c r="I10" s="15">
        <f t="shared" ref="I10:I48" si="2">H10*100/G10</f>
        <v>2.4844720496894408</v>
      </c>
      <c r="K10" s="6">
        <v>130</v>
      </c>
      <c r="L10" s="6">
        <v>2</v>
      </c>
      <c r="M10" s="12">
        <f t="shared" ref="M10:M48" si="3">100*L10/K10</f>
        <v>1.5384615384615385</v>
      </c>
      <c r="O10" s="20">
        <v>163</v>
      </c>
      <c r="P10" s="20">
        <v>7</v>
      </c>
      <c r="Q10" s="12">
        <f t="shared" ref="Q10:Q48" si="4">P10*100/O10</f>
        <v>4.294478527607362</v>
      </c>
      <c r="S10">
        <v>149</v>
      </c>
      <c r="T10">
        <v>14</v>
      </c>
      <c r="U10" s="10">
        <f t="shared" ref="U10:U48" si="5">100*T10/S10</f>
        <v>9.3959731543624159</v>
      </c>
    </row>
    <row r="11" spans="1:21">
      <c r="A11">
        <v>3</v>
      </c>
      <c r="B11">
        <v>148</v>
      </c>
      <c r="C11">
        <v>11</v>
      </c>
      <c r="D11" s="2">
        <f t="shared" si="0"/>
        <v>7.4324324324324325</v>
      </c>
      <c r="E11" s="9">
        <f t="shared" si="1"/>
        <v>24.666666666666668</v>
      </c>
      <c r="F11" s="9"/>
      <c r="G11">
        <v>159</v>
      </c>
      <c r="H11">
        <v>1</v>
      </c>
      <c r="I11" s="15">
        <f t="shared" si="2"/>
        <v>0.62893081761006286</v>
      </c>
      <c r="K11" s="6">
        <v>157</v>
      </c>
      <c r="L11" s="6">
        <v>17</v>
      </c>
      <c r="M11" s="12">
        <f t="shared" si="3"/>
        <v>10.828025477707007</v>
      </c>
      <c r="O11" s="20">
        <v>143</v>
      </c>
      <c r="P11" s="20">
        <v>2</v>
      </c>
      <c r="Q11" s="12">
        <f t="shared" si="4"/>
        <v>1.3986013986013985</v>
      </c>
      <c r="S11">
        <v>163</v>
      </c>
      <c r="T11">
        <v>21</v>
      </c>
      <c r="U11" s="10">
        <f t="shared" si="5"/>
        <v>12.883435582822086</v>
      </c>
    </row>
    <row r="12" spans="1:21">
      <c r="A12">
        <v>4</v>
      </c>
      <c r="B12">
        <v>132</v>
      </c>
      <c r="C12">
        <v>24</v>
      </c>
      <c r="D12" s="2">
        <f t="shared" si="0"/>
        <v>18.181818181818183</v>
      </c>
      <c r="E12" s="9">
        <f t="shared" si="1"/>
        <v>22</v>
      </c>
      <c r="F12" s="9"/>
      <c r="G12">
        <v>142</v>
      </c>
      <c r="H12">
        <v>5</v>
      </c>
      <c r="I12" s="15">
        <f t="shared" si="2"/>
        <v>3.5211267605633805</v>
      </c>
      <c r="K12" s="6">
        <v>131</v>
      </c>
      <c r="L12" s="6">
        <v>10</v>
      </c>
      <c r="M12" s="12">
        <f t="shared" si="3"/>
        <v>7.6335877862595423</v>
      </c>
      <c r="O12" s="20">
        <v>143</v>
      </c>
      <c r="P12" s="20">
        <v>4</v>
      </c>
      <c r="Q12" s="12">
        <f t="shared" si="4"/>
        <v>2.7972027972027971</v>
      </c>
      <c r="S12">
        <v>169</v>
      </c>
      <c r="T12">
        <v>3</v>
      </c>
      <c r="U12" s="10">
        <f t="shared" si="5"/>
        <v>1.7751479289940828</v>
      </c>
    </row>
    <row r="13" spans="1:21">
      <c r="A13">
        <v>5</v>
      </c>
      <c r="B13">
        <v>129</v>
      </c>
      <c r="C13">
        <v>23</v>
      </c>
      <c r="D13" s="2">
        <f t="shared" si="0"/>
        <v>17.829457364341085</v>
      </c>
      <c r="E13" s="9">
        <f t="shared" si="1"/>
        <v>21.5</v>
      </c>
      <c r="F13" s="9"/>
      <c r="G13">
        <v>157</v>
      </c>
      <c r="H13">
        <v>11</v>
      </c>
      <c r="I13" s="15">
        <f t="shared" si="2"/>
        <v>7.0063694267515926</v>
      </c>
      <c r="K13" s="6">
        <v>140</v>
      </c>
      <c r="L13" s="6">
        <v>2</v>
      </c>
      <c r="M13" s="12">
        <f t="shared" si="3"/>
        <v>1.4285714285714286</v>
      </c>
      <c r="O13" s="20">
        <v>134</v>
      </c>
      <c r="P13" s="20">
        <v>12</v>
      </c>
      <c r="Q13" s="12">
        <f t="shared" si="4"/>
        <v>8.9552238805970141</v>
      </c>
      <c r="S13">
        <v>126</v>
      </c>
      <c r="T13">
        <v>6</v>
      </c>
      <c r="U13" s="10">
        <f t="shared" si="5"/>
        <v>4.7619047619047619</v>
      </c>
    </row>
    <row r="14" spans="1:21">
      <c r="A14">
        <v>6</v>
      </c>
      <c r="B14">
        <v>166</v>
      </c>
      <c r="C14">
        <v>6</v>
      </c>
      <c r="D14" s="2">
        <f t="shared" si="0"/>
        <v>3.6144578313253013</v>
      </c>
      <c r="E14" s="9">
        <f t="shared" si="1"/>
        <v>27.666666666666668</v>
      </c>
      <c r="F14" s="9"/>
      <c r="G14">
        <v>132</v>
      </c>
      <c r="H14">
        <v>21</v>
      </c>
      <c r="I14" s="15">
        <f t="shared" si="2"/>
        <v>15.909090909090908</v>
      </c>
      <c r="K14" s="6">
        <v>134</v>
      </c>
      <c r="L14" s="6">
        <v>8</v>
      </c>
      <c r="M14" s="12">
        <f t="shared" si="3"/>
        <v>5.9701492537313436</v>
      </c>
      <c r="O14" s="20">
        <v>135</v>
      </c>
      <c r="P14" s="20">
        <v>6</v>
      </c>
      <c r="Q14" s="12">
        <f t="shared" si="4"/>
        <v>4.4444444444444446</v>
      </c>
      <c r="S14">
        <v>154</v>
      </c>
      <c r="T14">
        <v>7</v>
      </c>
      <c r="U14" s="10">
        <f t="shared" si="5"/>
        <v>4.5454545454545459</v>
      </c>
    </row>
    <row r="15" spans="1:21">
      <c r="A15">
        <v>7</v>
      </c>
      <c r="B15">
        <v>126</v>
      </c>
      <c r="C15">
        <v>13</v>
      </c>
      <c r="D15" s="2">
        <f t="shared" si="0"/>
        <v>10.317460317460318</v>
      </c>
      <c r="E15" s="9">
        <f t="shared" si="1"/>
        <v>21</v>
      </c>
      <c r="F15" s="9"/>
      <c r="G15">
        <v>162</v>
      </c>
      <c r="H15">
        <v>13</v>
      </c>
      <c r="I15" s="15">
        <f t="shared" si="2"/>
        <v>8.0246913580246915</v>
      </c>
      <c r="K15" s="6">
        <v>143</v>
      </c>
      <c r="L15" s="6">
        <v>23</v>
      </c>
      <c r="M15" s="12">
        <f t="shared" si="3"/>
        <v>16.083916083916083</v>
      </c>
      <c r="O15" s="20">
        <v>147</v>
      </c>
      <c r="P15" s="20">
        <v>11</v>
      </c>
      <c r="Q15" s="12">
        <f t="shared" si="4"/>
        <v>7.4829931972789119</v>
      </c>
      <c r="S15">
        <v>138</v>
      </c>
      <c r="T15">
        <v>1</v>
      </c>
      <c r="U15" s="10">
        <f t="shared" si="5"/>
        <v>0.72463768115942029</v>
      </c>
    </row>
    <row r="16" spans="1:21">
      <c r="A16">
        <v>8</v>
      </c>
      <c r="B16">
        <v>156</v>
      </c>
      <c r="C16">
        <v>26</v>
      </c>
      <c r="D16" s="2">
        <f t="shared" si="0"/>
        <v>16.666666666666668</v>
      </c>
      <c r="E16" s="9">
        <f t="shared" si="1"/>
        <v>26</v>
      </c>
      <c r="F16" s="9"/>
      <c r="G16">
        <v>155</v>
      </c>
      <c r="H16">
        <v>4</v>
      </c>
      <c r="I16" s="15">
        <f t="shared" si="2"/>
        <v>2.5806451612903225</v>
      </c>
      <c r="K16" s="6">
        <v>159</v>
      </c>
      <c r="L16" s="6">
        <v>1</v>
      </c>
      <c r="M16" s="12">
        <f t="shared" si="3"/>
        <v>0.62893081761006286</v>
      </c>
      <c r="O16" s="20">
        <v>168</v>
      </c>
      <c r="P16" s="20">
        <v>5</v>
      </c>
      <c r="Q16" s="12">
        <f t="shared" si="4"/>
        <v>2.9761904761904763</v>
      </c>
      <c r="S16">
        <v>161</v>
      </c>
      <c r="T16">
        <v>1</v>
      </c>
      <c r="U16" s="10">
        <f t="shared" si="5"/>
        <v>0.6211180124223602</v>
      </c>
    </row>
    <row r="17" spans="1:21">
      <c r="A17">
        <v>9</v>
      </c>
      <c r="B17">
        <v>155</v>
      </c>
      <c r="C17">
        <v>13</v>
      </c>
      <c r="D17" s="2">
        <f t="shared" si="0"/>
        <v>8.387096774193548</v>
      </c>
      <c r="E17" s="9">
        <f t="shared" si="1"/>
        <v>25.833333333333332</v>
      </c>
      <c r="F17" s="9"/>
      <c r="G17">
        <v>159</v>
      </c>
      <c r="H17">
        <v>22</v>
      </c>
      <c r="I17" s="15">
        <f t="shared" si="2"/>
        <v>13.836477987421384</v>
      </c>
      <c r="K17" s="6">
        <v>152</v>
      </c>
      <c r="L17" s="6">
        <v>12</v>
      </c>
      <c r="M17" s="12">
        <f t="shared" si="3"/>
        <v>7.8947368421052628</v>
      </c>
      <c r="O17" s="20">
        <v>160</v>
      </c>
      <c r="P17" s="20">
        <v>2</v>
      </c>
      <c r="Q17" s="12">
        <f t="shared" si="4"/>
        <v>1.25</v>
      </c>
      <c r="S17">
        <v>147</v>
      </c>
      <c r="T17">
        <v>4</v>
      </c>
      <c r="U17" s="10">
        <f t="shared" si="5"/>
        <v>2.7210884353741496</v>
      </c>
    </row>
    <row r="18" spans="1:21">
      <c r="A18">
        <v>10</v>
      </c>
      <c r="B18">
        <v>140</v>
      </c>
      <c r="C18">
        <v>4</v>
      </c>
      <c r="D18" s="2">
        <f t="shared" si="0"/>
        <v>2.8571428571428572</v>
      </c>
      <c r="E18" s="9">
        <f t="shared" si="1"/>
        <v>23.333333333333332</v>
      </c>
      <c r="F18" s="9"/>
      <c r="G18">
        <v>143</v>
      </c>
      <c r="H18">
        <v>22</v>
      </c>
      <c r="I18" s="15">
        <f t="shared" si="2"/>
        <v>15.384615384615385</v>
      </c>
      <c r="K18" s="6">
        <v>147</v>
      </c>
      <c r="L18" s="6">
        <v>10</v>
      </c>
      <c r="M18" s="12">
        <f t="shared" si="3"/>
        <v>6.8027210884353737</v>
      </c>
      <c r="O18" s="20">
        <v>155</v>
      </c>
      <c r="P18" s="20">
        <v>1</v>
      </c>
      <c r="Q18" s="12">
        <f t="shared" si="4"/>
        <v>0.64516129032258063</v>
      </c>
      <c r="S18">
        <v>160</v>
      </c>
      <c r="T18">
        <v>2</v>
      </c>
      <c r="U18" s="10">
        <f t="shared" si="5"/>
        <v>1.25</v>
      </c>
    </row>
    <row r="19" spans="1:21">
      <c r="A19">
        <v>11</v>
      </c>
      <c r="B19">
        <v>154</v>
      </c>
      <c r="C19">
        <v>28</v>
      </c>
      <c r="D19" s="2">
        <f t="shared" si="0"/>
        <v>18.181818181818183</v>
      </c>
      <c r="E19" s="9">
        <f t="shared" si="1"/>
        <v>25.666666666666668</v>
      </c>
      <c r="F19" s="9"/>
      <c r="G19">
        <v>166</v>
      </c>
      <c r="H19">
        <v>7</v>
      </c>
      <c r="I19" s="15">
        <f t="shared" si="2"/>
        <v>4.2168674698795181</v>
      </c>
      <c r="K19" s="6">
        <v>140</v>
      </c>
      <c r="L19" s="6">
        <v>12</v>
      </c>
      <c r="M19" s="12">
        <f t="shared" si="3"/>
        <v>8.5714285714285712</v>
      </c>
      <c r="O19" s="20">
        <v>159</v>
      </c>
      <c r="P19" s="20">
        <v>12</v>
      </c>
      <c r="Q19" s="12">
        <f t="shared" si="4"/>
        <v>7.5471698113207548</v>
      </c>
      <c r="S19">
        <v>154</v>
      </c>
      <c r="T19">
        <v>5</v>
      </c>
      <c r="U19" s="10">
        <f t="shared" si="5"/>
        <v>3.2467532467532467</v>
      </c>
    </row>
    <row r="20" spans="1:21">
      <c r="A20">
        <v>12</v>
      </c>
      <c r="B20">
        <v>137</v>
      </c>
      <c r="C20">
        <v>16</v>
      </c>
      <c r="D20" s="2">
        <f t="shared" si="0"/>
        <v>11.678832116788321</v>
      </c>
      <c r="E20" s="9">
        <f t="shared" si="1"/>
        <v>22.833333333333332</v>
      </c>
      <c r="F20" s="9"/>
      <c r="G20">
        <v>153</v>
      </c>
      <c r="H20">
        <v>9</v>
      </c>
      <c r="I20" s="15">
        <f t="shared" si="2"/>
        <v>5.882352941176471</v>
      </c>
      <c r="K20" s="6">
        <v>158</v>
      </c>
      <c r="L20" s="6">
        <v>5</v>
      </c>
      <c r="M20" s="12">
        <f t="shared" si="3"/>
        <v>3.1645569620253164</v>
      </c>
      <c r="O20" s="20">
        <v>161</v>
      </c>
      <c r="P20" s="20">
        <v>1</v>
      </c>
      <c r="Q20" s="12">
        <f t="shared" si="4"/>
        <v>0.6211180124223602</v>
      </c>
      <c r="S20">
        <v>123</v>
      </c>
      <c r="T20">
        <v>2</v>
      </c>
      <c r="U20" s="10">
        <f t="shared" si="5"/>
        <v>1.6260162601626016</v>
      </c>
    </row>
    <row r="21" spans="1:21">
      <c r="A21">
        <v>13</v>
      </c>
      <c r="B21">
        <v>169</v>
      </c>
      <c r="C21">
        <v>169</v>
      </c>
      <c r="D21" s="2">
        <f t="shared" si="0"/>
        <v>100</v>
      </c>
      <c r="E21" s="9">
        <f t="shared" si="1"/>
        <v>28.166666666666668</v>
      </c>
      <c r="F21" s="9"/>
      <c r="G21">
        <v>171</v>
      </c>
      <c r="H21">
        <v>1</v>
      </c>
      <c r="I21" s="15">
        <f t="shared" si="2"/>
        <v>0.58479532163742687</v>
      </c>
      <c r="K21" s="6">
        <v>157</v>
      </c>
      <c r="L21" s="6">
        <v>12</v>
      </c>
      <c r="M21" s="12">
        <f t="shared" si="3"/>
        <v>7.6433121019108281</v>
      </c>
      <c r="O21" s="20">
        <v>147</v>
      </c>
      <c r="P21" s="20">
        <v>9</v>
      </c>
      <c r="Q21" s="12">
        <f t="shared" si="4"/>
        <v>6.1224489795918364</v>
      </c>
      <c r="S21">
        <v>163</v>
      </c>
      <c r="T21">
        <v>9</v>
      </c>
      <c r="U21" s="10">
        <f t="shared" si="5"/>
        <v>5.5214723926380369</v>
      </c>
    </row>
    <row r="22" spans="1:21">
      <c r="A22">
        <v>14</v>
      </c>
      <c r="B22">
        <v>150</v>
      </c>
      <c r="C22">
        <v>21</v>
      </c>
      <c r="D22" s="2">
        <f t="shared" si="0"/>
        <v>14</v>
      </c>
      <c r="E22" s="9">
        <f t="shared" si="1"/>
        <v>25</v>
      </c>
      <c r="F22" s="9"/>
      <c r="G22">
        <v>164</v>
      </c>
      <c r="H22">
        <v>18</v>
      </c>
      <c r="I22" s="15">
        <f t="shared" si="2"/>
        <v>10.975609756097562</v>
      </c>
      <c r="K22" s="6">
        <v>166</v>
      </c>
      <c r="L22" s="6">
        <v>23</v>
      </c>
      <c r="M22" s="12">
        <f t="shared" si="3"/>
        <v>13.855421686746988</v>
      </c>
      <c r="O22" s="20">
        <v>152</v>
      </c>
      <c r="P22" s="20">
        <v>17</v>
      </c>
      <c r="Q22" s="12">
        <f t="shared" si="4"/>
        <v>11.184210526315789</v>
      </c>
      <c r="S22">
        <v>147</v>
      </c>
      <c r="T22">
        <v>15</v>
      </c>
      <c r="U22" s="10">
        <f t="shared" si="5"/>
        <v>10.204081632653061</v>
      </c>
    </row>
    <row r="23" spans="1:21">
      <c r="A23">
        <v>15</v>
      </c>
      <c r="B23">
        <v>138</v>
      </c>
      <c r="C23">
        <v>14</v>
      </c>
      <c r="D23" s="2">
        <f t="shared" si="0"/>
        <v>10.144927536231885</v>
      </c>
      <c r="E23" s="9">
        <f t="shared" si="1"/>
        <v>23</v>
      </c>
      <c r="F23" s="9"/>
      <c r="G23">
        <v>147</v>
      </c>
      <c r="H23">
        <v>6</v>
      </c>
      <c r="I23" s="15">
        <f t="shared" si="2"/>
        <v>4.0816326530612246</v>
      </c>
      <c r="K23" s="6">
        <v>144</v>
      </c>
      <c r="L23" s="6">
        <v>13</v>
      </c>
      <c r="M23" s="12">
        <f t="shared" si="3"/>
        <v>9.0277777777777786</v>
      </c>
      <c r="O23" s="20">
        <v>146</v>
      </c>
      <c r="P23" s="20">
        <v>3</v>
      </c>
      <c r="Q23" s="12">
        <f t="shared" si="4"/>
        <v>2.0547945205479454</v>
      </c>
      <c r="S23">
        <v>161</v>
      </c>
      <c r="T23">
        <v>4</v>
      </c>
      <c r="U23" s="10">
        <f t="shared" si="5"/>
        <v>2.4844720496894408</v>
      </c>
    </row>
    <row r="24" spans="1:21">
      <c r="A24">
        <v>16</v>
      </c>
      <c r="B24">
        <v>143</v>
      </c>
      <c r="C24">
        <v>15</v>
      </c>
      <c r="D24" s="2">
        <f t="shared" si="0"/>
        <v>10.48951048951049</v>
      </c>
      <c r="E24" s="9">
        <f t="shared" si="1"/>
        <v>23.833333333333332</v>
      </c>
      <c r="F24" s="9"/>
      <c r="G24">
        <v>137</v>
      </c>
      <c r="H24">
        <v>15</v>
      </c>
      <c r="I24" s="15">
        <f t="shared" si="2"/>
        <v>10.948905109489051</v>
      </c>
      <c r="K24" s="6">
        <v>147</v>
      </c>
      <c r="L24" s="6">
        <v>27</v>
      </c>
      <c r="M24" s="12">
        <f t="shared" si="3"/>
        <v>18.367346938775512</v>
      </c>
      <c r="O24" s="20">
        <v>160</v>
      </c>
      <c r="P24" s="20">
        <v>8</v>
      </c>
      <c r="Q24" s="12">
        <f t="shared" si="4"/>
        <v>5</v>
      </c>
      <c r="S24">
        <v>153</v>
      </c>
      <c r="T24">
        <v>153</v>
      </c>
      <c r="U24" s="10">
        <f t="shared" si="5"/>
        <v>100</v>
      </c>
    </row>
    <row r="25" spans="1:21">
      <c r="A25">
        <v>17</v>
      </c>
      <c r="B25">
        <v>141</v>
      </c>
      <c r="C25">
        <v>18</v>
      </c>
      <c r="D25" s="2">
        <f t="shared" si="0"/>
        <v>12.76595744680851</v>
      </c>
      <c r="E25" s="9">
        <f t="shared" si="1"/>
        <v>23.5</v>
      </c>
      <c r="F25" s="9"/>
      <c r="G25">
        <v>128</v>
      </c>
      <c r="H25">
        <v>4</v>
      </c>
      <c r="I25" s="15">
        <f t="shared" si="2"/>
        <v>3.125</v>
      </c>
      <c r="K25" s="6">
        <v>167</v>
      </c>
      <c r="L25" s="6">
        <v>8</v>
      </c>
      <c r="M25" s="12">
        <f t="shared" si="3"/>
        <v>4.7904191616766463</v>
      </c>
      <c r="O25" s="20">
        <v>143</v>
      </c>
      <c r="P25" s="20">
        <v>11</v>
      </c>
      <c r="Q25" s="12">
        <f t="shared" si="4"/>
        <v>7.6923076923076925</v>
      </c>
      <c r="S25">
        <v>157</v>
      </c>
      <c r="T25">
        <v>22</v>
      </c>
      <c r="U25" s="10">
        <f t="shared" si="5"/>
        <v>14.012738853503185</v>
      </c>
    </row>
    <row r="26" spans="1:21">
      <c r="A26">
        <v>18</v>
      </c>
      <c r="B26">
        <v>152</v>
      </c>
      <c r="C26">
        <v>12</v>
      </c>
      <c r="D26" s="2">
        <f t="shared" si="0"/>
        <v>7.8947368421052628</v>
      </c>
      <c r="E26" s="9">
        <f t="shared" si="1"/>
        <v>25.333333333333332</v>
      </c>
      <c r="F26" s="9"/>
      <c r="G26">
        <v>156</v>
      </c>
      <c r="H26">
        <v>20</v>
      </c>
      <c r="I26" s="15">
        <f t="shared" si="2"/>
        <v>12.820512820512821</v>
      </c>
      <c r="K26" s="6">
        <v>162</v>
      </c>
      <c r="L26" s="6">
        <v>2</v>
      </c>
      <c r="M26" s="12">
        <f t="shared" si="3"/>
        <v>1.2345679012345678</v>
      </c>
      <c r="O26" s="20">
        <v>146</v>
      </c>
      <c r="P26" s="20">
        <v>12</v>
      </c>
      <c r="Q26" s="12">
        <f t="shared" si="4"/>
        <v>8.2191780821917817</v>
      </c>
      <c r="S26">
        <v>129</v>
      </c>
      <c r="T26">
        <v>1</v>
      </c>
      <c r="U26" s="10">
        <f t="shared" si="5"/>
        <v>0.77519379844961245</v>
      </c>
    </row>
    <row r="27" spans="1:21">
      <c r="A27">
        <v>19</v>
      </c>
      <c r="B27">
        <v>133</v>
      </c>
      <c r="C27">
        <v>4</v>
      </c>
      <c r="D27" s="2">
        <f t="shared" si="0"/>
        <v>3.007518796992481</v>
      </c>
      <c r="E27" s="9">
        <f t="shared" si="1"/>
        <v>22.166666666666668</v>
      </c>
      <c r="F27" s="9"/>
      <c r="G27">
        <v>135</v>
      </c>
      <c r="H27">
        <v>1</v>
      </c>
      <c r="I27" s="15">
        <f t="shared" si="2"/>
        <v>0.7407407407407407</v>
      </c>
      <c r="K27" s="6">
        <v>152</v>
      </c>
      <c r="L27" s="6">
        <v>152</v>
      </c>
      <c r="M27" s="12">
        <f t="shared" si="3"/>
        <v>100</v>
      </c>
      <c r="O27" s="20">
        <v>145</v>
      </c>
      <c r="P27" s="20">
        <v>3</v>
      </c>
      <c r="Q27" s="12">
        <f t="shared" si="4"/>
        <v>2.0689655172413794</v>
      </c>
      <c r="S27">
        <v>145</v>
      </c>
      <c r="T27">
        <v>9</v>
      </c>
      <c r="U27" s="10">
        <f t="shared" si="5"/>
        <v>6.2068965517241379</v>
      </c>
    </row>
    <row r="28" spans="1:21">
      <c r="A28">
        <v>20</v>
      </c>
      <c r="B28">
        <v>159</v>
      </c>
      <c r="C28">
        <v>22</v>
      </c>
      <c r="D28" s="2">
        <f t="shared" si="0"/>
        <v>13.836477987421384</v>
      </c>
      <c r="E28" s="9">
        <f t="shared" si="1"/>
        <v>26.5</v>
      </c>
      <c r="F28" s="9"/>
      <c r="G28">
        <v>153</v>
      </c>
      <c r="H28">
        <v>153</v>
      </c>
      <c r="I28" s="15">
        <f t="shared" si="2"/>
        <v>100</v>
      </c>
      <c r="K28" s="6">
        <v>138</v>
      </c>
      <c r="L28" s="6">
        <v>14</v>
      </c>
      <c r="M28" s="12">
        <f t="shared" si="3"/>
        <v>10.144927536231885</v>
      </c>
      <c r="O28" s="20">
        <v>172</v>
      </c>
      <c r="P28" s="20">
        <v>4</v>
      </c>
      <c r="Q28" s="12">
        <f t="shared" si="4"/>
        <v>2.3255813953488373</v>
      </c>
      <c r="S28">
        <v>151</v>
      </c>
      <c r="T28">
        <v>14</v>
      </c>
      <c r="U28" s="10">
        <f t="shared" si="5"/>
        <v>9.2715231788079464</v>
      </c>
    </row>
    <row r="29" spans="1:21">
      <c r="A29">
        <v>21</v>
      </c>
      <c r="B29">
        <v>137</v>
      </c>
      <c r="C29">
        <v>12</v>
      </c>
      <c r="D29" s="2">
        <f t="shared" si="0"/>
        <v>8.7591240875912408</v>
      </c>
      <c r="E29" s="9">
        <f t="shared" si="1"/>
        <v>22.833333333333332</v>
      </c>
      <c r="F29" s="9"/>
      <c r="G29">
        <v>146</v>
      </c>
      <c r="H29">
        <v>11</v>
      </c>
      <c r="I29" s="15">
        <f t="shared" si="2"/>
        <v>7.5342465753424657</v>
      </c>
      <c r="K29" s="6">
        <v>141</v>
      </c>
      <c r="L29" s="6">
        <v>19</v>
      </c>
      <c r="M29" s="12">
        <f t="shared" si="3"/>
        <v>13.475177304964539</v>
      </c>
      <c r="O29" s="20">
        <v>137</v>
      </c>
      <c r="P29" s="20">
        <v>10</v>
      </c>
      <c r="Q29" s="12">
        <f t="shared" si="4"/>
        <v>7.2992700729927007</v>
      </c>
      <c r="S29">
        <v>166</v>
      </c>
      <c r="T29">
        <v>2</v>
      </c>
      <c r="U29" s="10">
        <f>100*T29/S29</f>
        <v>1.2048192771084338</v>
      </c>
    </row>
    <row r="30" spans="1:21">
      <c r="A30">
        <v>22</v>
      </c>
      <c r="B30">
        <v>162</v>
      </c>
      <c r="C30">
        <v>28</v>
      </c>
      <c r="D30" s="2">
        <f t="shared" si="0"/>
        <v>17.283950617283949</v>
      </c>
      <c r="E30" s="9">
        <f t="shared" si="1"/>
        <v>27</v>
      </c>
      <c r="F30" s="9"/>
      <c r="G30">
        <v>143</v>
      </c>
      <c r="H30">
        <v>21</v>
      </c>
      <c r="I30" s="15">
        <f t="shared" si="2"/>
        <v>14.685314685314685</v>
      </c>
      <c r="K30" s="6">
        <v>143</v>
      </c>
      <c r="L30" s="6">
        <v>5</v>
      </c>
      <c r="M30" s="12">
        <f t="shared" si="3"/>
        <v>3.4965034965034967</v>
      </c>
      <c r="O30" s="20">
        <v>130</v>
      </c>
      <c r="P30" s="20">
        <v>3</v>
      </c>
      <c r="Q30" s="12">
        <f t="shared" si="4"/>
        <v>2.3076923076923075</v>
      </c>
      <c r="S30">
        <v>160</v>
      </c>
      <c r="T30">
        <v>14</v>
      </c>
      <c r="U30" s="10">
        <f t="shared" si="5"/>
        <v>8.75</v>
      </c>
    </row>
    <row r="31" spans="1:21">
      <c r="A31">
        <v>23</v>
      </c>
      <c r="B31">
        <v>146</v>
      </c>
      <c r="C31">
        <v>145</v>
      </c>
      <c r="D31" s="2">
        <f t="shared" si="0"/>
        <v>99.31506849315069</v>
      </c>
      <c r="E31" s="9">
        <f t="shared" si="1"/>
        <v>24.333333333333332</v>
      </c>
      <c r="F31" s="9"/>
      <c r="G31">
        <v>161</v>
      </c>
      <c r="H31">
        <v>12</v>
      </c>
      <c r="I31" s="15">
        <f t="shared" si="2"/>
        <v>7.4534161490683228</v>
      </c>
      <c r="K31" s="6">
        <v>164</v>
      </c>
      <c r="L31" s="6">
        <v>23</v>
      </c>
      <c r="M31" s="12">
        <f t="shared" si="3"/>
        <v>14.024390243902438</v>
      </c>
      <c r="O31" s="20">
        <v>154</v>
      </c>
      <c r="P31" s="20">
        <v>4</v>
      </c>
      <c r="Q31" s="12">
        <f t="shared" si="4"/>
        <v>2.5974025974025974</v>
      </c>
      <c r="S31">
        <v>155</v>
      </c>
      <c r="T31">
        <v>10</v>
      </c>
      <c r="U31" s="10">
        <f t="shared" si="5"/>
        <v>6.4516129032258061</v>
      </c>
    </row>
    <row r="32" spans="1:21">
      <c r="A32">
        <v>24</v>
      </c>
      <c r="B32">
        <v>134</v>
      </c>
      <c r="C32">
        <v>134</v>
      </c>
      <c r="D32" s="2">
        <f t="shared" si="0"/>
        <v>100</v>
      </c>
      <c r="E32" s="9">
        <f t="shared" si="1"/>
        <v>22.333333333333332</v>
      </c>
      <c r="F32" s="9"/>
      <c r="G32">
        <v>162</v>
      </c>
      <c r="H32">
        <v>162</v>
      </c>
      <c r="I32" s="15">
        <f t="shared" si="2"/>
        <v>100</v>
      </c>
      <c r="K32" s="6">
        <v>134</v>
      </c>
      <c r="L32" s="6">
        <v>17</v>
      </c>
      <c r="M32" s="12">
        <f t="shared" si="3"/>
        <v>12.686567164179104</v>
      </c>
      <c r="O32" s="20">
        <v>149</v>
      </c>
      <c r="P32" s="20">
        <v>10</v>
      </c>
      <c r="Q32" s="12">
        <f t="shared" si="4"/>
        <v>6.7114093959731544</v>
      </c>
      <c r="S32">
        <v>154</v>
      </c>
      <c r="T32">
        <v>18</v>
      </c>
      <c r="U32" s="10">
        <f t="shared" si="5"/>
        <v>11.688311688311689</v>
      </c>
    </row>
    <row r="33" spans="1:21">
      <c r="A33">
        <v>25</v>
      </c>
      <c r="B33">
        <v>151</v>
      </c>
      <c r="C33">
        <v>4</v>
      </c>
      <c r="D33" s="2">
        <f t="shared" si="0"/>
        <v>2.6490066225165565</v>
      </c>
      <c r="E33" s="9">
        <f t="shared" si="1"/>
        <v>25.166666666666668</v>
      </c>
      <c r="F33" s="9"/>
      <c r="G33">
        <v>140</v>
      </c>
      <c r="H33">
        <v>140</v>
      </c>
      <c r="I33" s="15">
        <f t="shared" si="2"/>
        <v>100</v>
      </c>
      <c r="K33" s="6">
        <v>145</v>
      </c>
      <c r="L33" s="6">
        <v>1</v>
      </c>
      <c r="M33" s="12">
        <f t="shared" si="3"/>
        <v>0.68965517241379315</v>
      </c>
      <c r="O33" s="20">
        <v>177</v>
      </c>
      <c r="P33" s="20">
        <v>177</v>
      </c>
      <c r="Q33" s="12">
        <f t="shared" si="4"/>
        <v>100</v>
      </c>
      <c r="S33">
        <v>148</v>
      </c>
      <c r="T33">
        <v>6</v>
      </c>
      <c r="U33" s="10">
        <f t="shared" si="5"/>
        <v>4.0540540540540544</v>
      </c>
    </row>
    <row r="34" spans="1:21">
      <c r="A34">
        <v>26</v>
      </c>
      <c r="B34">
        <v>135</v>
      </c>
      <c r="C34">
        <v>8</v>
      </c>
      <c r="D34" s="2">
        <f t="shared" si="0"/>
        <v>5.9259259259259256</v>
      </c>
      <c r="E34" s="9">
        <f t="shared" si="1"/>
        <v>22.5</v>
      </c>
      <c r="F34" s="9"/>
      <c r="G34">
        <v>168</v>
      </c>
      <c r="H34">
        <v>11</v>
      </c>
      <c r="I34" s="15">
        <f t="shared" si="2"/>
        <v>6.5476190476190474</v>
      </c>
      <c r="K34" s="6">
        <v>170</v>
      </c>
      <c r="L34" s="6">
        <v>30</v>
      </c>
      <c r="M34" s="12">
        <f t="shared" si="3"/>
        <v>17.647058823529413</v>
      </c>
      <c r="O34" s="20">
        <v>163</v>
      </c>
      <c r="P34" s="20">
        <v>5</v>
      </c>
      <c r="Q34" s="12">
        <f t="shared" si="4"/>
        <v>3.0674846625766872</v>
      </c>
      <c r="S34">
        <v>148</v>
      </c>
      <c r="T34">
        <v>16</v>
      </c>
      <c r="U34" s="10">
        <f t="shared" si="5"/>
        <v>10.810810810810811</v>
      </c>
    </row>
    <row r="35" spans="1:21">
      <c r="A35">
        <v>27</v>
      </c>
      <c r="B35">
        <v>144</v>
      </c>
      <c r="C35">
        <v>12</v>
      </c>
      <c r="D35" s="2">
        <f t="shared" si="0"/>
        <v>8.3333333333333339</v>
      </c>
      <c r="E35" s="9">
        <f t="shared" si="1"/>
        <v>24</v>
      </c>
      <c r="F35" s="9"/>
      <c r="G35">
        <v>139</v>
      </c>
      <c r="H35">
        <v>2</v>
      </c>
      <c r="I35" s="15">
        <f t="shared" si="2"/>
        <v>1.4388489208633093</v>
      </c>
      <c r="K35" s="6">
        <v>138</v>
      </c>
      <c r="L35" s="6">
        <v>5</v>
      </c>
      <c r="M35" s="12">
        <f t="shared" si="3"/>
        <v>3.6231884057971016</v>
      </c>
      <c r="O35" s="20">
        <v>145</v>
      </c>
      <c r="P35" s="20">
        <v>16</v>
      </c>
      <c r="Q35" s="12">
        <f t="shared" si="4"/>
        <v>11.03448275862069</v>
      </c>
      <c r="S35">
        <v>163</v>
      </c>
      <c r="T35">
        <v>17</v>
      </c>
      <c r="U35" s="10">
        <f t="shared" si="5"/>
        <v>10.429447852760736</v>
      </c>
    </row>
    <row r="36" spans="1:21">
      <c r="A36">
        <v>28</v>
      </c>
      <c r="B36">
        <v>159</v>
      </c>
      <c r="C36">
        <v>22</v>
      </c>
      <c r="D36" s="2">
        <f t="shared" si="0"/>
        <v>13.836477987421384</v>
      </c>
      <c r="E36" s="9">
        <f t="shared" si="1"/>
        <v>26.5</v>
      </c>
      <c r="F36" s="9"/>
      <c r="G36">
        <v>151</v>
      </c>
      <c r="H36">
        <v>1</v>
      </c>
      <c r="I36" s="15">
        <f t="shared" si="2"/>
        <v>0.66225165562913912</v>
      </c>
      <c r="K36" s="6">
        <v>143</v>
      </c>
      <c r="L36" s="6">
        <v>7</v>
      </c>
      <c r="M36" s="12">
        <f t="shared" si="3"/>
        <v>4.895104895104895</v>
      </c>
      <c r="O36" s="20">
        <v>160</v>
      </c>
      <c r="P36" s="20">
        <v>1</v>
      </c>
      <c r="Q36" s="12">
        <f t="shared" si="4"/>
        <v>0.625</v>
      </c>
      <c r="S36">
        <v>157</v>
      </c>
      <c r="T36">
        <v>19</v>
      </c>
      <c r="U36" s="10">
        <f t="shared" si="5"/>
        <v>12.101910828025478</v>
      </c>
    </row>
    <row r="37" spans="1:21">
      <c r="A37">
        <v>29</v>
      </c>
      <c r="B37">
        <v>137</v>
      </c>
      <c r="C37">
        <v>26</v>
      </c>
      <c r="D37" s="2">
        <f t="shared" si="0"/>
        <v>18.978102189781023</v>
      </c>
      <c r="E37" s="9">
        <f t="shared" si="1"/>
        <v>22.833333333333332</v>
      </c>
      <c r="F37" s="9"/>
      <c r="G37">
        <v>142</v>
      </c>
      <c r="H37">
        <v>2</v>
      </c>
      <c r="I37" s="15">
        <f t="shared" si="2"/>
        <v>1.408450704225352</v>
      </c>
      <c r="K37" s="6">
        <v>151</v>
      </c>
      <c r="L37" s="6">
        <v>12</v>
      </c>
      <c r="M37" s="12">
        <f t="shared" si="3"/>
        <v>7.9470198675496686</v>
      </c>
      <c r="O37" s="20">
        <v>142</v>
      </c>
      <c r="P37" s="20">
        <v>2</v>
      </c>
      <c r="Q37" s="12">
        <f t="shared" si="4"/>
        <v>1.408450704225352</v>
      </c>
      <c r="S37">
        <v>136</v>
      </c>
      <c r="T37">
        <v>7</v>
      </c>
      <c r="U37" s="10">
        <f t="shared" si="5"/>
        <v>5.1470588235294121</v>
      </c>
    </row>
    <row r="38" spans="1:21">
      <c r="A38">
        <v>30</v>
      </c>
      <c r="B38">
        <v>132</v>
      </c>
      <c r="C38">
        <v>17</v>
      </c>
      <c r="D38" s="2">
        <f t="shared" si="0"/>
        <v>12.878787878787879</v>
      </c>
      <c r="E38" s="9">
        <f t="shared" si="1"/>
        <v>22</v>
      </c>
      <c r="F38" s="9"/>
      <c r="G38">
        <v>151</v>
      </c>
      <c r="H38">
        <v>18</v>
      </c>
      <c r="I38" s="15">
        <f t="shared" si="2"/>
        <v>11.920529801324504</v>
      </c>
      <c r="K38" s="6">
        <v>178</v>
      </c>
      <c r="L38" s="6">
        <v>10</v>
      </c>
      <c r="M38" s="12">
        <f t="shared" si="3"/>
        <v>5.617977528089888</v>
      </c>
      <c r="O38" s="20">
        <v>166</v>
      </c>
      <c r="P38" s="20">
        <v>1</v>
      </c>
      <c r="Q38" s="12">
        <f t="shared" si="4"/>
        <v>0.60240963855421692</v>
      </c>
      <c r="S38">
        <v>136</v>
      </c>
      <c r="T38">
        <v>1</v>
      </c>
      <c r="U38" s="10">
        <f t="shared" si="5"/>
        <v>0.73529411764705888</v>
      </c>
    </row>
    <row r="39" spans="1:21">
      <c r="A39">
        <v>31</v>
      </c>
      <c r="B39">
        <v>155</v>
      </c>
      <c r="C39">
        <v>24</v>
      </c>
      <c r="D39" s="2">
        <f t="shared" si="0"/>
        <v>15.483870967741936</v>
      </c>
      <c r="E39" s="9">
        <f t="shared" si="1"/>
        <v>25.833333333333332</v>
      </c>
      <c r="F39" s="9"/>
      <c r="G39">
        <v>138</v>
      </c>
      <c r="H39">
        <v>17</v>
      </c>
      <c r="I39" s="15">
        <f t="shared" si="2"/>
        <v>12.318840579710145</v>
      </c>
      <c r="K39" s="6">
        <v>131</v>
      </c>
      <c r="L39" s="6">
        <v>7</v>
      </c>
      <c r="M39" s="12">
        <f t="shared" si="3"/>
        <v>5.343511450381679</v>
      </c>
      <c r="O39" s="20">
        <v>146</v>
      </c>
      <c r="P39" s="20">
        <v>1</v>
      </c>
      <c r="Q39" s="12">
        <f t="shared" si="4"/>
        <v>0.68493150684931503</v>
      </c>
      <c r="S39">
        <v>150</v>
      </c>
      <c r="T39">
        <v>21</v>
      </c>
      <c r="U39" s="10">
        <f t="shared" si="5"/>
        <v>14</v>
      </c>
    </row>
    <row r="40" spans="1:21">
      <c r="A40">
        <v>32</v>
      </c>
      <c r="B40">
        <v>129</v>
      </c>
      <c r="C40">
        <v>7</v>
      </c>
      <c r="D40" s="2">
        <f t="shared" si="0"/>
        <v>5.4263565891472867</v>
      </c>
      <c r="E40" s="9">
        <f t="shared" si="1"/>
        <v>21.5</v>
      </c>
      <c r="F40" s="9"/>
      <c r="G40">
        <v>150</v>
      </c>
      <c r="H40">
        <v>28</v>
      </c>
      <c r="I40" s="15">
        <f t="shared" si="2"/>
        <v>18.666666666666668</v>
      </c>
      <c r="K40" s="6">
        <v>141</v>
      </c>
      <c r="L40" s="6">
        <v>1</v>
      </c>
      <c r="M40" s="12">
        <f t="shared" si="3"/>
        <v>0.70921985815602839</v>
      </c>
      <c r="O40" s="20">
        <v>150</v>
      </c>
      <c r="P40" s="20">
        <v>7</v>
      </c>
      <c r="Q40" s="12">
        <f t="shared" si="4"/>
        <v>4.666666666666667</v>
      </c>
      <c r="S40">
        <v>139</v>
      </c>
      <c r="T40">
        <v>139</v>
      </c>
      <c r="U40" s="10">
        <f t="shared" si="5"/>
        <v>100</v>
      </c>
    </row>
    <row r="41" spans="1:21">
      <c r="A41">
        <v>33</v>
      </c>
      <c r="B41">
        <v>138</v>
      </c>
      <c r="C41">
        <v>25</v>
      </c>
      <c r="D41" s="2">
        <f t="shared" si="0"/>
        <v>18.115942028985508</v>
      </c>
      <c r="E41" s="9">
        <f t="shared" si="1"/>
        <v>23</v>
      </c>
      <c r="F41" s="9"/>
      <c r="G41">
        <v>151</v>
      </c>
      <c r="H41">
        <v>22</v>
      </c>
      <c r="I41" s="15">
        <f t="shared" si="2"/>
        <v>14.569536423841059</v>
      </c>
      <c r="K41" s="6">
        <v>163</v>
      </c>
      <c r="L41" s="6">
        <v>22</v>
      </c>
      <c r="M41" s="12">
        <f t="shared" si="3"/>
        <v>13.496932515337424</v>
      </c>
      <c r="O41" s="20">
        <v>129</v>
      </c>
      <c r="P41" s="20">
        <v>7</v>
      </c>
      <c r="Q41" s="12">
        <f t="shared" si="4"/>
        <v>5.4263565891472867</v>
      </c>
      <c r="S41">
        <v>145</v>
      </c>
      <c r="T41">
        <v>13</v>
      </c>
      <c r="U41" s="10">
        <f t="shared" si="5"/>
        <v>8.9655172413793096</v>
      </c>
    </row>
    <row r="42" spans="1:21">
      <c r="A42">
        <v>34</v>
      </c>
      <c r="B42">
        <v>163</v>
      </c>
      <c r="C42">
        <v>3</v>
      </c>
      <c r="D42" s="2">
        <f t="shared" si="0"/>
        <v>1.8404907975460123</v>
      </c>
      <c r="E42" s="9">
        <f t="shared" si="1"/>
        <v>27.166666666666668</v>
      </c>
      <c r="F42" s="9"/>
      <c r="G42">
        <v>158</v>
      </c>
      <c r="H42">
        <v>13</v>
      </c>
      <c r="I42" s="15">
        <f t="shared" si="2"/>
        <v>8.2278481012658222</v>
      </c>
      <c r="K42" s="6">
        <v>148</v>
      </c>
      <c r="L42" s="6">
        <v>20</v>
      </c>
      <c r="M42" s="12">
        <f t="shared" si="3"/>
        <v>13.513513513513514</v>
      </c>
      <c r="O42" s="20">
        <v>162</v>
      </c>
      <c r="P42" s="20">
        <v>7</v>
      </c>
      <c r="Q42" s="12">
        <f t="shared" si="4"/>
        <v>4.3209876543209873</v>
      </c>
      <c r="S42">
        <v>142</v>
      </c>
      <c r="T42">
        <v>2</v>
      </c>
      <c r="U42" s="10">
        <f t="shared" si="5"/>
        <v>1.408450704225352</v>
      </c>
    </row>
    <row r="43" spans="1:21">
      <c r="A43">
        <v>35</v>
      </c>
      <c r="B43">
        <v>151</v>
      </c>
      <c r="C43">
        <v>4</v>
      </c>
      <c r="D43" s="2">
        <f t="shared" si="0"/>
        <v>2.6490066225165565</v>
      </c>
      <c r="E43" s="9">
        <f t="shared" si="1"/>
        <v>25.166666666666668</v>
      </c>
      <c r="F43" s="9"/>
      <c r="G43">
        <v>168</v>
      </c>
      <c r="H43">
        <v>19</v>
      </c>
      <c r="I43" s="15">
        <f t="shared" si="2"/>
        <v>11.30952380952381</v>
      </c>
      <c r="K43" s="6">
        <v>159</v>
      </c>
      <c r="L43" s="6">
        <v>10</v>
      </c>
      <c r="M43" s="12">
        <f t="shared" si="3"/>
        <v>6.2893081761006293</v>
      </c>
      <c r="O43" s="20">
        <v>131</v>
      </c>
      <c r="P43" s="20">
        <v>19</v>
      </c>
      <c r="Q43" s="12">
        <f t="shared" si="4"/>
        <v>14.503816793893129</v>
      </c>
      <c r="S43">
        <v>154</v>
      </c>
      <c r="T43">
        <v>1</v>
      </c>
      <c r="U43" s="10">
        <f t="shared" si="5"/>
        <v>0.64935064935064934</v>
      </c>
    </row>
    <row r="44" spans="1:21">
      <c r="A44">
        <v>36</v>
      </c>
      <c r="B44">
        <v>148</v>
      </c>
      <c r="C44">
        <v>33</v>
      </c>
      <c r="D44" s="2">
        <f t="shared" si="0"/>
        <v>22.297297297297298</v>
      </c>
      <c r="E44" s="9">
        <f t="shared" si="1"/>
        <v>24.666666666666668</v>
      </c>
      <c r="F44" s="9"/>
      <c r="G44">
        <v>157</v>
      </c>
      <c r="H44">
        <v>13</v>
      </c>
      <c r="I44" s="15">
        <f t="shared" si="2"/>
        <v>8.2802547770700645</v>
      </c>
      <c r="K44" s="6">
        <v>140</v>
      </c>
      <c r="L44" s="6">
        <v>19</v>
      </c>
      <c r="M44" s="12">
        <f t="shared" si="3"/>
        <v>13.571428571428571</v>
      </c>
      <c r="O44" s="20">
        <v>160</v>
      </c>
      <c r="P44" s="20">
        <v>1</v>
      </c>
      <c r="Q44" s="12">
        <f t="shared" si="4"/>
        <v>0.625</v>
      </c>
      <c r="S44">
        <v>151</v>
      </c>
      <c r="T44">
        <v>151</v>
      </c>
      <c r="U44" s="10">
        <f t="shared" si="5"/>
        <v>100</v>
      </c>
    </row>
    <row r="45" spans="1:21">
      <c r="A45">
        <v>37</v>
      </c>
      <c r="B45">
        <v>154</v>
      </c>
      <c r="C45">
        <v>17</v>
      </c>
      <c r="D45" s="2">
        <f t="shared" si="0"/>
        <v>11.038961038961039</v>
      </c>
      <c r="E45" s="9">
        <f t="shared" si="1"/>
        <v>25.666666666666668</v>
      </c>
      <c r="F45" s="9"/>
      <c r="G45">
        <v>166</v>
      </c>
      <c r="H45">
        <v>11</v>
      </c>
      <c r="I45" s="15">
        <f t="shared" si="2"/>
        <v>6.6265060240963853</v>
      </c>
      <c r="K45" s="6">
        <v>161</v>
      </c>
      <c r="L45" s="6">
        <v>2</v>
      </c>
      <c r="M45" s="12">
        <f t="shared" si="3"/>
        <v>1.2422360248447204</v>
      </c>
      <c r="O45" s="20">
        <v>163</v>
      </c>
      <c r="P45" s="20">
        <v>3</v>
      </c>
      <c r="Q45" s="12">
        <f t="shared" si="4"/>
        <v>1.8404907975460123</v>
      </c>
      <c r="S45">
        <v>140</v>
      </c>
      <c r="T45">
        <v>11</v>
      </c>
      <c r="U45" s="10">
        <f t="shared" si="5"/>
        <v>7.8571428571428568</v>
      </c>
    </row>
    <row r="46" spans="1:21">
      <c r="A46">
        <v>38</v>
      </c>
      <c r="B46">
        <v>164</v>
      </c>
      <c r="C46">
        <v>21</v>
      </c>
      <c r="D46" s="2">
        <f t="shared" si="0"/>
        <v>12.804878048780488</v>
      </c>
      <c r="E46" s="9">
        <f t="shared" si="1"/>
        <v>27.333333333333332</v>
      </c>
      <c r="F46" s="9"/>
      <c r="G46">
        <v>142</v>
      </c>
      <c r="H46">
        <v>4</v>
      </c>
      <c r="I46" s="15">
        <f t="shared" si="2"/>
        <v>2.816901408450704</v>
      </c>
      <c r="K46" s="6">
        <v>159</v>
      </c>
      <c r="L46" s="6">
        <v>7</v>
      </c>
      <c r="M46" s="12">
        <f t="shared" si="3"/>
        <v>4.4025157232704402</v>
      </c>
      <c r="O46" s="20">
        <v>137</v>
      </c>
      <c r="P46" s="20">
        <v>7</v>
      </c>
      <c r="Q46" s="12">
        <f t="shared" si="4"/>
        <v>5.1094890510948909</v>
      </c>
      <c r="S46">
        <v>163</v>
      </c>
      <c r="T46">
        <v>1</v>
      </c>
      <c r="U46" s="10">
        <f t="shared" si="5"/>
        <v>0.61349693251533743</v>
      </c>
    </row>
    <row r="47" spans="1:21">
      <c r="A47">
        <v>39</v>
      </c>
      <c r="B47">
        <v>161</v>
      </c>
      <c r="C47">
        <v>11</v>
      </c>
      <c r="D47" s="2">
        <f t="shared" si="0"/>
        <v>6.8322981366459627</v>
      </c>
      <c r="E47" s="9">
        <f t="shared" si="1"/>
        <v>26.833333333333332</v>
      </c>
      <c r="F47" s="9"/>
      <c r="G47">
        <v>144</v>
      </c>
      <c r="H47">
        <v>16</v>
      </c>
      <c r="I47" s="15">
        <f t="shared" si="2"/>
        <v>11.111111111111111</v>
      </c>
      <c r="K47" s="6">
        <v>135</v>
      </c>
      <c r="L47" s="6">
        <v>17</v>
      </c>
      <c r="M47" s="12">
        <f t="shared" si="3"/>
        <v>12.592592592592593</v>
      </c>
      <c r="O47" s="20">
        <v>147</v>
      </c>
      <c r="P47" s="20">
        <v>8</v>
      </c>
      <c r="Q47" s="12">
        <f t="shared" si="4"/>
        <v>5.4421768707482991</v>
      </c>
      <c r="S47">
        <v>142</v>
      </c>
      <c r="T47">
        <v>2</v>
      </c>
      <c r="U47" s="10">
        <f t="shared" si="5"/>
        <v>1.408450704225352</v>
      </c>
    </row>
    <row r="48" spans="1:21">
      <c r="A48">
        <v>40</v>
      </c>
      <c r="B48">
        <v>168</v>
      </c>
      <c r="C48">
        <v>35</v>
      </c>
      <c r="D48" s="2">
        <f t="shared" si="0"/>
        <v>20.833333333333332</v>
      </c>
      <c r="E48" s="9">
        <f t="shared" si="1"/>
        <v>28</v>
      </c>
      <c r="F48" s="9"/>
      <c r="G48">
        <v>145</v>
      </c>
      <c r="H48">
        <v>19</v>
      </c>
      <c r="I48" s="15">
        <f t="shared" si="2"/>
        <v>13.103448275862069</v>
      </c>
      <c r="K48" s="6">
        <v>146</v>
      </c>
      <c r="L48" s="6">
        <v>6</v>
      </c>
      <c r="M48" s="12">
        <f t="shared" si="3"/>
        <v>4.1095890410958908</v>
      </c>
      <c r="O48" s="20">
        <v>124</v>
      </c>
      <c r="P48" s="20">
        <v>3</v>
      </c>
      <c r="Q48" s="12">
        <f t="shared" si="4"/>
        <v>2.4193548387096775</v>
      </c>
      <c r="S48">
        <v>165</v>
      </c>
      <c r="T48">
        <v>14</v>
      </c>
      <c r="U48" s="10">
        <f t="shared" si="5"/>
        <v>8.4848484848484844</v>
      </c>
    </row>
    <row r="49" spans="1:21">
      <c r="A49" s="6" t="s">
        <v>16</v>
      </c>
      <c r="B49">
        <f>AVERAGE(B9:B48)</f>
        <v>147.27500000000001</v>
      </c>
      <c r="C49" s="6">
        <f t="shared" ref="C49:D49" si="6">AVERAGE(C9:C48)</f>
        <v>26.175000000000001</v>
      </c>
      <c r="D49" s="6">
        <f t="shared" si="6"/>
        <v>17.648336209223491</v>
      </c>
      <c r="E49" s="9">
        <f>AVERAGE(E9:E48)</f>
        <v>24.545833333333334</v>
      </c>
      <c r="F49" s="17" t="e">
        <f t="shared" ref="F49:U49" si="7">AVERAGE(F9:F48)</f>
        <v>#DIV/0!</v>
      </c>
      <c r="G49" s="17">
        <f t="shared" si="7"/>
        <v>151.05000000000001</v>
      </c>
      <c r="H49" s="17">
        <f t="shared" si="7"/>
        <v>22.375</v>
      </c>
      <c r="I49" s="17">
        <f t="shared" si="7"/>
        <v>14.821568070330201</v>
      </c>
      <c r="J49" s="17" t="e">
        <f t="shared" si="7"/>
        <v>#DIV/0!</v>
      </c>
      <c r="K49" s="17">
        <f t="shared" si="7"/>
        <v>149.05000000000001</v>
      </c>
      <c r="L49" s="17">
        <f t="shared" si="7"/>
        <v>14.875</v>
      </c>
      <c r="M49" s="17">
        <f t="shared" si="7"/>
        <v>9.9083425168678225</v>
      </c>
      <c r="N49" s="17" t="e">
        <f t="shared" si="7"/>
        <v>#DIV/0!</v>
      </c>
      <c r="O49" s="17">
        <f t="shared" si="7"/>
        <v>149.92500000000001</v>
      </c>
      <c r="P49" s="17">
        <f t="shared" si="7"/>
        <v>11.025</v>
      </c>
      <c r="Q49" s="17">
        <f t="shared" si="7"/>
        <v>7.0196660521671079</v>
      </c>
      <c r="R49" s="17" t="e">
        <f t="shared" si="7"/>
        <v>#DIV/0!</v>
      </c>
      <c r="S49" s="17">
        <f t="shared" si="7"/>
        <v>150.65</v>
      </c>
      <c r="T49" s="17">
        <f t="shared" si="7"/>
        <v>18.975000000000001</v>
      </c>
      <c r="U49" s="17">
        <f t="shared" si="7"/>
        <v>12.68514424866633</v>
      </c>
    </row>
    <row r="51" spans="1:21">
      <c r="A51" s="8" t="s">
        <v>23</v>
      </c>
      <c r="B51" s="22">
        <f>((B49+G49+K49+O49+S49)/5)/6</f>
        <v>24.931666666666668</v>
      </c>
    </row>
    <row r="52" spans="1:21">
      <c r="A52" s="8" t="s">
        <v>24</v>
      </c>
    </row>
  </sheetData>
  <mergeCells count="9">
    <mergeCell ref="O6:Q6"/>
    <mergeCell ref="O7:P7"/>
    <mergeCell ref="A7:C7"/>
    <mergeCell ref="A1:C1"/>
    <mergeCell ref="G1:H1"/>
    <mergeCell ref="A3:B3"/>
    <mergeCell ref="A4:C4"/>
    <mergeCell ref="A5:D5"/>
    <mergeCell ref="A6:C6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Shiflet</dc:creator>
  <cp:lastModifiedBy>Angela Shiflet</cp:lastModifiedBy>
  <dcterms:created xsi:type="dcterms:W3CDTF">2012-08-02T03:09:32Z</dcterms:created>
  <dcterms:modified xsi:type="dcterms:W3CDTF">2012-11-14T02:29:29Z</dcterms:modified>
</cp:coreProperties>
</file>