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ode\HydroSOS\example_data\output_Excel\"/>
    </mc:Choice>
  </mc:AlternateContent>
  <xr:revisionPtr revIDLastSave="0" documentId="13_ncr:1_{9FD256D1-A068-41EC-A961-B55C169D95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medios mensuales" sheetId="1" r:id="rId1"/>
    <sheet name="Test" sheetId="11" r:id="rId2"/>
    <sheet name="Hoja1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D132" i="1"/>
  <c r="E132" i="1"/>
  <c r="E274" i="1" s="1"/>
  <c r="F132" i="1"/>
  <c r="F198" i="1" s="1"/>
  <c r="G132" i="1"/>
  <c r="G198" i="1" s="1"/>
  <c r="H132" i="1"/>
  <c r="H198" i="1" s="1"/>
  <c r="I132" i="1"/>
  <c r="J132" i="1"/>
  <c r="K132" i="1"/>
  <c r="L132" i="1"/>
  <c r="L274" i="1" s="1"/>
  <c r="M132" i="1"/>
  <c r="M274" i="1" s="1"/>
  <c r="C133" i="1"/>
  <c r="C199" i="1" s="1"/>
  <c r="D133" i="1"/>
  <c r="D199" i="1" s="1"/>
  <c r="E133" i="1"/>
  <c r="F133" i="1"/>
  <c r="F199" i="1" s="1"/>
  <c r="G133" i="1"/>
  <c r="H133" i="1"/>
  <c r="H199" i="1" s="1"/>
  <c r="I133" i="1"/>
  <c r="J133" i="1"/>
  <c r="K133" i="1"/>
  <c r="L133" i="1"/>
  <c r="L199" i="1" s="1"/>
  <c r="M133" i="1"/>
  <c r="C134" i="1"/>
  <c r="D134" i="1"/>
  <c r="D276" i="1" s="1"/>
  <c r="E134" i="1"/>
  <c r="F134" i="1"/>
  <c r="G134" i="1"/>
  <c r="G200" i="1" s="1"/>
  <c r="H134" i="1"/>
  <c r="H200" i="1" s="1"/>
  <c r="I134" i="1"/>
  <c r="I200" i="1" s="1"/>
  <c r="J134" i="1"/>
  <c r="J200" i="1" s="1"/>
  <c r="K134" i="1"/>
  <c r="K200" i="1" s="1"/>
  <c r="L134" i="1"/>
  <c r="L200" i="1" s="1"/>
  <c r="M134" i="1"/>
  <c r="B132" i="1"/>
  <c r="B133" i="1"/>
  <c r="B134" i="1"/>
  <c r="C274" i="1"/>
  <c r="D274" i="1"/>
  <c r="J274" i="1"/>
  <c r="K274" i="1"/>
  <c r="C275" i="1"/>
  <c r="E275" i="1"/>
  <c r="F275" i="1"/>
  <c r="H275" i="1"/>
  <c r="I275" i="1"/>
  <c r="M275" i="1"/>
  <c r="C276" i="1"/>
  <c r="E276" i="1"/>
  <c r="F276" i="1"/>
  <c r="G276" i="1"/>
  <c r="H276" i="1"/>
  <c r="J276" i="1"/>
  <c r="K276" i="1"/>
  <c r="M276" i="1"/>
  <c r="B274" i="1"/>
  <c r="B275" i="1"/>
  <c r="B276" i="1"/>
  <c r="M200" i="1"/>
  <c r="F200" i="1"/>
  <c r="E200" i="1"/>
  <c r="D200" i="1"/>
  <c r="C200" i="1"/>
  <c r="B200" i="1"/>
  <c r="M199" i="1"/>
  <c r="I199" i="1"/>
  <c r="E199" i="1"/>
  <c r="B199" i="1"/>
  <c r="L198" i="1"/>
  <c r="K198" i="1"/>
  <c r="J198" i="1"/>
  <c r="D198" i="1"/>
  <c r="C198" i="1"/>
  <c r="B198" i="1"/>
  <c r="J275" i="1" l="1"/>
  <c r="J199" i="1"/>
  <c r="I198" i="1"/>
  <c r="I274" i="1"/>
  <c r="I276" i="1"/>
  <c r="G199" i="1"/>
  <c r="G275" i="1"/>
  <c r="K199" i="1"/>
  <c r="K275" i="1"/>
  <c r="H274" i="1"/>
  <c r="L275" i="1"/>
  <c r="D275" i="1"/>
  <c r="G274" i="1"/>
  <c r="M198" i="1"/>
  <c r="L276" i="1"/>
  <c r="F274" i="1"/>
  <c r="E198" i="1"/>
  <c r="R118" i="1"/>
  <c r="R14" i="1" l="1"/>
  <c r="R74" i="1"/>
  <c r="R721" i="1"/>
  <c r="R705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481" i="1"/>
  <c r="R465" i="1"/>
  <c r="R449" i="1"/>
  <c r="R433" i="1"/>
  <c r="R417" i="1"/>
  <c r="R401" i="1"/>
  <c r="R724" i="1"/>
  <c r="R708" i="1"/>
  <c r="R692" i="1"/>
  <c r="R676" i="1"/>
  <c r="R660" i="1"/>
  <c r="R644" i="1"/>
  <c r="R628" i="1"/>
  <c r="R612" i="1"/>
  <c r="R596" i="1"/>
  <c r="R580" i="1"/>
  <c r="R564" i="1"/>
  <c r="R548" i="1"/>
  <c r="R715" i="1"/>
  <c r="R683" i="1"/>
  <c r="R651" i="1"/>
  <c r="R619" i="1"/>
  <c r="R587" i="1"/>
  <c r="R555" i="1"/>
  <c r="R528" i="1"/>
  <c r="R507" i="1"/>
  <c r="R486" i="1"/>
  <c r="R464" i="1"/>
  <c r="R443" i="1"/>
  <c r="R422" i="1"/>
  <c r="R400" i="1"/>
  <c r="R381" i="1"/>
  <c r="R365" i="1"/>
  <c r="R349" i="1"/>
  <c r="R333" i="1"/>
  <c r="R317" i="1"/>
  <c r="R301" i="1"/>
  <c r="R285" i="1"/>
  <c r="R269" i="1"/>
  <c r="R253" i="1"/>
  <c r="R237" i="1"/>
  <c r="R221" i="1"/>
  <c r="R706" i="1"/>
  <c r="R674" i="1"/>
  <c r="R642" i="1"/>
  <c r="R610" i="1"/>
  <c r="R578" i="1"/>
  <c r="R546" i="1"/>
  <c r="R522" i="1"/>
  <c r="R500" i="1"/>
  <c r="R479" i="1"/>
  <c r="R458" i="1"/>
  <c r="R436" i="1"/>
  <c r="R415" i="1"/>
  <c r="R394" i="1"/>
  <c r="R376" i="1"/>
  <c r="R360" i="1"/>
  <c r="R344" i="1"/>
  <c r="R328" i="1"/>
  <c r="R312" i="1"/>
  <c r="R296" i="1"/>
  <c r="R717" i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477" i="1"/>
  <c r="R461" i="1"/>
  <c r="R445" i="1"/>
  <c r="R429" i="1"/>
  <c r="R413" i="1"/>
  <c r="R397" i="1"/>
  <c r="R720" i="1"/>
  <c r="R704" i="1"/>
  <c r="R688" i="1"/>
  <c r="R672" i="1"/>
  <c r="R656" i="1"/>
  <c r="R640" i="1"/>
  <c r="R624" i="1"/>
  <c r="R608" i="1"/>
  <c r="R592" i="1"/>
  <c r="R576" i="1"/>
  <c r="R560" i="1"/>
  <c r="R544" i="1"/>
  <c r="R707" i="1"/>
  <c r="R675" i="1"/>
  <c r="R643" i="1"/>
  <c r="R611" i="1"/>
  <c r="R579" i="1"/>
  <c r="R547" i="1"/>
  <c r="R523" i="1"/>
  <c r="R502" i="1"/>
  <c r="R480" i="1"/>
  <c r="R459" i="1"/>
  <c r="R438" i="1"/>
  <c r="R416" i="1"/>
  <c r="R395" i="1"/>
  <c r="R377" i="1"/>
  <c r="R361" i="1"/>
  <c r="R345" i="1"/>
  <c r="R329" i="1"/>
  <c r="R313" i="1"/>
  <c r="R297" i="1"/>
  <c r="R281" i="1"/>
  <c r="R265" i="1"/>
  <c r="R249" i="1"/>
  <c r="R233" i="1"/>
  <c r="R217" i="1"/>
  <c r="R698" i="1"/>
  <c r="R666" i="1"/>
  <c r="R634" i="1"/>
  <c r="R602" i="1"/>
  <c r="R570" i="1"/>
  <c r="R538" i="1"/>
  <c r="R516" i="1"/>
  <c r="R495" i="1"/>
  <c r="R474" i="1"/>
  <c r="R713" i="1"/>
  <c r="R697" i="1"/>
  <c r="R681" i="1"/>
  <c r="R665" i="1"/>
  <c r="R649" i="1"/>
  <c r="R633" i="1"/>
  <c r="R617" i="1"/>
  <c r="R601" i="1"/>
  <c r="R585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700" i="1"/>
  <c r="R684" i="1"/>
  <c r="R668" i="1"/>
  <c r="R652" i="1"/>
  <c r="R636" i="1"/>
  <c r="R620" i="1"/>
  <c r="R604" i="1"/>
  <c r="R588" i="1"/>
  <c r="R572" i="1"/>
  <c r="R556" i="1"/>
  <c r="R540" i="1"/>
  <c r="R699" i="1"/>
  <c r="R667" i="1"/>
  <c r="R635" i="1"/>
  <c r="R603" i="1"/>
  <c r="R571" i="1"/>
  <c r="R539" i="1"/>
  <c r="R518" i="1"/>
  <c r="R496" i="1"/>
  <c r="R475" i="1"/>
  <c r="R454" i="1"/>
  <c r="R432" i="1"/>
  <c r="R411" i="1"/>
  <c r="R390" i="1"/>
  <c r="R373" i="1"/>
  <c r="R357" i="1"/>
  <c r="R341" i="1"/>
  <c r="R325" i="1"/>
  <c r="R309" i="1"/>
  <c r="R293" i="1"/>
  <c r="R277" i="1"/>
  <c r="R261" i="1"/>
  <c r="R245" i="1"/>
  <c r="R229" i="1"/>
  <c r="R722" i="1"/>
  <c r="R690" i="1"/>
  <c r="R658" i="1"/>
  <c r="R626" i="1"/>
  <c r="R594" i="1"/>
  <c r="R562" i="1"/>
  <c r="R532" i="1"/>
  <c r="R511" i="1"/>
  <c r="R490" i="1"/>
  <c r="R468" i="1"/>
  <c r="R447" i="1"/>
  <c r="R426" i="1"/>
  <c r="R404" i="1"/>
  <c r="R384" i="1"/>
  <c r="R368" i="1"/>
  <c r="R352" i="1"/>
  <c r="R336" i="1"/>
  <c r="R320" i="1"/>
  <c r="R304" i="1"/>
  <c r="R288" i="1"/>
  <c r="R272" i="1"/>
  <c r="R256" i="1"/>
  <c r="R671" i="1"/>
  <c r="R607" i="1"/>
  <c r="R543" i="1"/>
  <c r="R499" i="1"/>
  <c r="R456" i="1"/>
  <c r="R414" i="1"/>
  <c r="R375" i="1"/>
  <c r="R709" i="1"/>
  <c r="R693" i="1"/>
  <c r="R677" i="1"/>
  <c r="R661" i="1"/>
  <c r="R645" i="1"/>
  <c r="R629" i="1"/>
  <c r="R613" i="1"/>
  <c r="R597" i="1"/>
  <c r="R581" i="1"/>
  <c r="R565" i="1"/>
  <c r="R549" i="1"/>
  <c r="R533" i="1"/>
  <c r="R517" i="1"/>
  <c r="R501" i="1"/>
  <c r="R485" i="1"/>
  <c r="R469" i="1"/>
  <c r="R453" i="1"/>
  <c r="R437" i="1"/>
  <c r="R421" i="1"/>
  <c r="R405" i="1"/>
  <c r="R389" i="1"/>
  <c r="R712" i="1"/>
  <c r="R696" i="1"/>
  <c r="R680" i="1"/>
  <c r="R664" i="1"/>
  <c r="R648" i="1"/>
  <c r="R632" i="1"/>
  <c r="R616" i="1"/>
  <c r="R600" i="1"/>
  <c r="R584" i="1"/>
  <c r="R568" i="1"/>
  <c r="R552" i="1"/>
  <c r="R723" i="1"/>
  <c r="R691" i="1"/>
  <c r="R659" i="1"/>
  <c r="R627" i="1"/>
  <c r="R595" i="1"/>
  <c r="R563" i="1"/>
  <c r="R534" i="1"/>
  <c r="R512" i="1"/>
  <c r="R491" i="1"/>
  <c r="R470" i="1"/>
  <c r="R448" i="1"/>
  <c r="R427" i="1"/>
  <c r="R406" i="1"/>
  <c r="R385" i="1"/>
  <c r="R369" i="1"/>
  <c r="R353" i="1"/>
  <c r="R337" i="1"/>
  <c r="R321" i="1"/>
  <c r="R305" i="1"/>
  <c r="R289" i="1"/>
  <c r="R273" i="1"/>
  <c r="R257" i="1"/>
  <c r="R241" i="1"/>
  <c r="R225" i="1"/>
  <c r="R714" i="1"/>
  <c r="R682" i="1"/>
  <c r="R650" i="1"/>
  <c r="R618" i="1"/>
  <c r="R586" i="1"/>
  <c r="R554" i="1"/>
  <c r="R527" i="1"/>
  <c r="R506" i="1"/>
  <c r="R442" i="1"/>
  <c r="R399" i="1"/>
  <c r="R364" i="1"/>
  <c r="R332" i="1"/>
  <c r="R300" i="1"/>
  <c r="R276" i="1"/>
  <c r="R719" i="1"/>
  <c r="R639" i="1"/>
  <c r="R559" i="1"/>
  <c r="R488" i="1"/>
  <c r="R435" i="1"/>
  <c r="R383" i="1"/>
  <c r="R343" i="1"/>
  <c r="R311" i="1"/>
  <c r="R279" i="1"/>
  <c r="R250" i="1"/>
  <c r="R228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695" i="1"/>
  <c r="R551" i="1"/>
  <c r="R451" i="1"/>
  <c r="R363" i="1"/>
  <c r="R283" i="1"/>
  <c r="R226" i="1"/>
  <c r="R187" i="1"/>
  <c r="R151" i="1"/>
  <c r="R115" i="1"/>
  <c r="R79" i="1"/>
  <c r="R43" i="1"/>
  <c r="R7" i="1"/>
  <c r="R598" i="1"/>
  <c r="R492" i="1"/>
  <c r="R718" i="1"/>
  <c r="R654" i="1"/>
  <c r="R590" i="1"/>
  <c r="R530" i="1"/>
  <c r="R487" i="1"/>
  <c r="R444" i="1"/>
  <c r="R402" i="1"/>
  <c r="R366" i="1"/>
  <c r="R334" i="1"/>
  <c r="R302" i="1"/>
  <c r="R270" i="1"/>
  <c r="R243" i="1"/>
  <c r="R222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647" i="1"/>
  <c r="R536" i="1"/>
  <c r="R462" i="1"/>
  <c r="R379" i="1"/>
  <c r="R331" i="1"/>
  <c r="R275" i="1"/>
  <c r="R231" i="1"/>
  <c r="R195" i="1"/>
  <c r="R167" i="1"/>
  <c r="R139" i="1"/>
  <c r="R111" i="1"/>
  <c r="R83" i="1"/>
  <c r="R55" i="1"/>
  <c r="R23" i="1"/>
  <c r="R678" i="1"/>
  <c r="R550" i="1"/>
  <c r="R460" i="1"/>
  <c r="R346" i="1"/>
  <c r="R230" i="1"/>
  <c r="R162" i="1"/>
  <c r="R98" i="1"/>
  <c r="R34" i="1"/>
  <c r="R484" i="1"/>
  <c r="R431" i="1"/>
  <c r="R388" i="1"/>
  <c r="R356" i="1"/>
  <c r="R324" i="1"/>
  <c r="R292" i="1"/>
  <c r="R268" i="1"/>
  <c r="R703" i="1"/>
  <c r="R623" i="1"/>
  <c r="R531" i="1"/>
  <c r="R478" i="1"/>
  <c r="R424" i="1"/>
  <c r="R367" i="1"/>
  <c r="R335" i="1"/>
  <c r="R303" i="1"/>
  <c r="R271" i="1"/>
  <c r="R244" i="1"/>
  <c r="R223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663" i="1"/>
  <c r="R526" i="1"/>
  <c r="R430" i="1"/>
  <c r="R347" i="1"/>
  <c r="R259" i="1"/>
  <c r="R215" i="1"/>
  <c r="R179" i="1"/>
  <c r="R143" i="1"/>
  <c r="R107" i="1"/>
  <c r="R71" i="1"/>
  <c r="R35" i="1"/>
  <c r="R694" i="1"/>
  <c r="R566" i="1"/>
  <c r="R471" i="1"/>
  <c r="R702" i="1"/>
  <c r="R638" i="1"/>
  <c r="R574" i="1"/>
  <c r="R519" i="1"/>
  <c r="R476" i="1"/>
  <c r="R434" i="1"/>
  <c r="R391" i="1"/>
  <c r="R358" i="1"/>
  <c r="R326" i="1"/>
  <c r="R294" i="1"/>
  <c r="R262" i="1"/>
  <c r="R238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615" i="1"/>
  <c r="R515" i="1"/>
  <c r="R440" i="1"/>
  <c r="R371" i="1"/>
  <c r="R315" i="1"/>
  <c r="R267" i="1"/>
  <c r="R220" i="1"/>
  <c r="R191" i="1"/>
  <c r="R163" i="1"/>
  <c r="R131" i="1"/>
  <c r="R103" i="1"/>
  <c r="R75" i="1"/>
  <c r="R47" i="1"/>
  <c r="R15" i="1"/>
  <c r="R646" i="1"/>
  <c r="R524" i="1"/>
  <c r="R439" i="1"/>
  <c r="R314" i="1"/>
  <c r="R210" i="1"/>
  <c r="R146" i="1"/>
  <c r="R82" i="1"/>
  <c r="R18" i="1"/>
  <c r="R202" i="1"/>
  <c r="R90" i="1"/>
  <c r="R322" i="1"/>
  <c r="R166" i="1"/>
  <c r="R38" i="1"/>
  <c r="R463" i="1"/>
  <c r="R420" i="1"/>
  <c r="R380" i="1"/>
  <c r="R348" i="1"/>
  <c r="R316" i="1"/>
  <c r="R284" i="1"/>
  <c r="R264" i="1"/>
  <c r="R687" i="1"/>
  <c r="R591" i="1"/>
  <c r="R520" i="1"/>
  <c r="R467" i="1"/>
  <c r="R403" i="1"/>
  <c r="R359" i="1"/>
  <c r="R327" i="1"/>
  <c r="R295" i="1"/>
  <c r="R263" i="1"/>
  <c r="R239" i="1"/>
  <c r="R218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631" i="1"/>
  <c r="R504" i="1"/>
  <c r="R408" i="1"/>
  <c r="R323" i="1"/>
  <c r="R247" i="1"/>
  <c r="R207" i="1"/>
  <c r="R171" i="1"/>
  <c r="R135" i="1"/>
  <c r="R99" i="1"/>
  <c r="R63" i="1"/>
  <c r="R27" i="1"/>
  <c r="R662" i="1"/>
  <c r="R535" i="1"/>
  <c r="R450" i="1"/>
  <c r="R686" i="1"/>
  <c r="R622" i="1"/>
  <c r="R558" i="1"/>
  <c r="R508" i="1"/>
  <c r="R466" i="1"/>
  <c r="R423" i="1"/>
  <c r="R382" i="1"/>
  <c r="R350" i="1"/>
  <c r="R318" i="1"/>
  <c r="R286" i="1"/>
  <c r="R254" i="1"/>
  <c r="R232" i="1"/>
  <c r="R212" i="1"/>
  <c r="R196" i="1"/>
  <c r="R180" i="1"/>
  <c r="R164" i="1"/>
  <c r="R148" i="1"/>
  <c r="R132" i="1"/>
  <c r="R116" i="1"/>
  <c r="R100" i="1"/>
  <c r="R84" i="1"/>
  <c r="R68" i="1"/>
  <c r="R52" i="1"/>
  <c r="R36" i="1"/>
  <c r="R20" i="1"/>
  <c r="R711" i="1"/>
  <c r="R599" i="1"/>
  <c r="R494" i="1"/>
  <c r="R419" i="1"/>
  <c r="R355" i="1"/>
  <c r="R299" i="1"/>
  <c r="R252" i="1"/>
  <c r="R211" i="1"/>
  <c r="R183" i="1"/>
  <c r="R155" i="1"/>
  <c r="R127" i="1"/>
  <c r="R95" i="1"/>
  <c r="R67" i="1"/>
  <c r="R39" i="1"/>
  <c r="R11" i="1"/>
  <c r="R614" i="1"/>
  <c r="R503" i="1"/>
  <c r="R418" i="1"/>
  <c r="R282" i="1"/>
  <c r="R194" i="1"/>
  <c r="R130" i="1"/>
  <c r="R66" i="1"/>
  <c r="R396" i="1"/>
  <c r="R186" i="1"/>
  <c r="R58" i="1"/>
  <c r="R258" i="1"/>
  <c r="R134" i="1"/>
  <c r="R452" i="1"/>
  <c r="R410" i="1"/>
  <c r="R372" i="1"/>
  <c r="R340" i="1"/>
  <c r="R308" i="1"/>
  <c r="R280" i="1"/>
  <c r="R260" i="1"/>
  <c r="R655" i="1"/>
  <c r="R575" i="1"/>
  <c r="R510" i="1"/>
  <c r="R446" i="1"/>
  <c r="R392" i="1"/>
  <c r="R351" i="1"/>
  <c r="R319" i="1"/>
  <c r="R287" i="1"/>
  <c r="R255" i="1"/>
  <c r="R234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583" i="1"/>
  <c r="R483" i="1"/>
  <c r="R387" i="1"/>
  <c r="R307" i="1"/>
  <c r="R236" i="1"/>
  <c r="R199" i="1"/>
  <c r="R159" i="1"/>
  <c r="R123" i="1"/>
  <c r="R91" i="1"/>
  <c r="R51" i="1"/>
  <c r="R19" i="1"/>
  <c r="R630" i="1"/>
  <c r="R514" i="1"/>
  <c r="R428" i="1"/>
  <c r="R670" i="1"/>
  <c r="R606" i="1"/>
  <c r="R542" i="1"/>
  <c r="R498" i="1"/>
  <c r="R455" i="1"/>
  <c r="R412" i="1"/>
  <c r="R374" i="1"/>
  <c r="R342" i="1"/>
  <c r="R310" i="1"/>
  <c r="R278" i="1"/>
  <c r="R248" i="1"/>
  <c r="R227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679" i="1"/>
  <c r="R567" i="1"/>
  <c r="R472" i="1"/>
  <c r="R398" i="1"/>
  <c r="R339" i="1"/>
  <c r="R291" i="1"/>
  <c r="R242" i="1"/>
  <c r="R203" i="1"/>
  <c r="R175" i="1"/>
  <c r="R147" i="1"/>
  <c r="R119" i="1"/>
  <c r="R87" i="1"/>
  <c r="R59" i="1"/>
  <c r="R31" i="1"/>
  <c r="R710" i="1"/>
  <c r="R54" i="1"/>
  <c r="R182" i="1"/>
  <c r="R10" i="1"/>
  <c r="R138" i="1"/>
  <c r="R330" i="1"/>
  <c r="R46" i="1"/>
  <c r="R110" i="1"/>
  <c r="R174" i="1"/>
  <c r="R246" i="1"/>
  <c r="R370" i="1"/>
  <c r="R102" i="1"/>
  <c r="R26" i="1"/>
  <c r="R298" i="1"/>
  <c r="R251" i="1"/>
  <c r="R219" i="1"/>
  <c r="R86" i="1"/>
  <c r="R235" i="1"/>
  <c r="R42" i="1"/>
  <c r="R170" i="1"/>
  <c r="R362" i="1"/>
  <c r="R62" i="1"/>
  <c r="R126" i="1"/>
  <c r="R190" i="1"/>
  <c r="R274" i="1"/>
  <c r="R407" i="1"/>
  <c r="R198" i="1"/>
  <c r="R122" i="1"/>
  <c r="R50" i="1"/>
  <c r="R378" i="1"/>
  <c r="R290" i="1"/>
  <c r="R78" i="1"/>
  <c r="R142" i="1"/>
  <c r="R206" i="1"/>
  <c r="R306" i="1"/>
  <c r="R6" i="1"/>
  <c r="R214" i="1"/>
  <c r="R154" i="1"/>
  <c r="R114" i="1"/>
  <c r="R482" i="1"/>
  <c r="R22" i="1"/>
  <c r="R150" i="1"/>
  <c r="R354" i="1"/>
  <c r="R106" i="1"/>
  <c r="R266" i="1"/>
  <c r="R30" i="1"/>
  <c r="R94" i="1"/>
  <c r="R158" i="1"/>
  <c r="R224" i="1"/>
  <c r="R338" i="1"/>
  <c r="R70" i="1"/>
  <c r="R386" i="1"/>
  <c r="R240" i="1"/>
  <c r="R178" i="1"/>
  <c r="R582" i="1"/>
  <c r="O66" i="1" l="1"/>
  <c r="R716" i="1"/>
  <c r="C68" i="1"/>
  <c r="G68" i="1"/>
  <c r="M68" i="1"/>
  <c r="B68" i="1"/>
  <c r="H68" i="1"/>
  <c r="F68" i="1"/>
  <c r="L68" i="1"/>
  <c r="E68" i="1"/>
  <c r="J68" i="1"/>
  <c r="I68" i="1"/>
  <c r="D68" i="1"/>
  <c r="K68" i="1"/>
  <c r="O26" i="1"/>
  <c r="O30" i="1"/>
  <c r="O34" i="1"/>
  <c r="O38" i="1"/>
  <c r="O42" i="1"/>
  <c r="O46" i="1"/>
  <c r="O50" i="1"/>
  <c r="O9" i="1"/>
  <c r="O13" i="1"/>
  <c r="O17" i="1"/>
  <c r="O21" i="1"/>
  <c r="O65" i="1"/>
  <c r="O61" i="1"/>
  <c r="O57" i="1"/>
  <c r="O53" i="1"/>
  <c r="O25" i="1"/>
  <c r="O29" i="1"/>
  <c r="O33" i="1"/>
  <c r="O37" i="1"/>
  <c r="O41" i="1"/>
  <c r="O45" i="1"/>
  <c r="O49" i="1"/>
  <c r="O8" i="1"/>
  <c r="O12" i="1"/>
  <c r="O16" i="1"/>
  <c r="O20" i="1"/>
  <c r="O62" i="1"/>
  <c r="O58" i="1"/>
  <c r="O54" i="1"/>
  <c r="O7" i="1"/>
  <c r="O24" i="1"/>
  <c r="O28" i="1"/>
  <c r="O32" i="1"/>
  <c r="O36" i="1"/>
  <c r="O40" i="1"/>
  <c r="O44" i="1"/>
  <c r="O48" i="1"/>
  <c r="O52" i="1"/>
  <c r="O11" i="1"/>
  <c r="O15" i="1"/>
  <c r="O19" i="1"/>
  <c r="O63" i="1"/>
  <c r="O59" i="1"/>
  <c r="O55" i="1"/>
  <c r="O23" i="1"/>
  <c r="O27" i="1"/>
  <c r="O31" i="1"/>
  <c r="O35" i="1"/>
  <c r="O39" i="1"/>
  <c r="O43" i="1"/>
  <c r="O47" i="1"/>
  <c r="O51" i="1"/>
  <c r="O10" i="1"/>
  <c r="O14" i="1"/>
  <c r="O18" i="1"/>
  <c r="O22" i="1"/>
  <c r="O64" i="1"/>
  <c r="O60" i="1"/>
  <c r="O56" i="1"/>
  <c r="I80" i="1" l="1"/>
  <c r="I92" i="1"/>
  <c r="I104" i="1"/>
  <c r="I119" i="1"/>
  <c r="I79" i="1"/>
  <c r="I91" i="1"/>
  <c r="I103" i="1"/>
  <c r="I118" i="1"/>
  <c r="I78" i="1"/>
  <c r="I90" i="1"/>
  <c r="I102" i="1"/>
  <c r="I117" i="1"/>
  <c r="I75" i="1"/>
  <c r="I87" i="1"/>
  <c r="I99" i="1"/>
  <c r="I114" i="1"/>
  <c r="I126" i="1"/>
  <c r="I86" i="1"/>
  <c r="I98" i="1"/>
  <c r="I113" i="1"/>
  <c r="I125" i="1"/>
  <c r="I85" i="1"/>
  <c r="I97" i="1"/>
  <c r="I112" i="1"/>
  <c r="I124" i="1"/>
  <c r="I89" i="1"/>
  <c r="I116" i="1"/>
  <c r="I94" i="1"/>
  <c r="I76" i="1"/>
  <c r="I81" i="1"/>
  <c r="I105" i="1"/>
  <c r="I101" i="1"/>
  <c r="I121" i="1"/>
  <c r="I127" i="1"/>
  <c r="I130" i="1"/>
  <c r="I77" i="1"/>
  <c r="I95" i="1"/>
  <c r="I84" i="1"/>
  <c r="I128" i="1"/>
  <c r="I96" i="1"/>
  <c r="I110" i="1"/>
  <c r="I100" i="1"/>
  <c r="I129" i="1"/>
  <c r="I111" i="1"/>
  <c r="I82" i="1"/>
  <c r="I93" i="1"/>
  <c r="I115" i="1"/>
  <c r="I83" i="1"/>
  <c r="I120" i="1"/>
  <c r="I88" i="1"/>
  <c r="I131" i="1"/>
  <c r="I122" i="1"/>
  <c r="I123" i="1"/>
  <c r="I109" i="1"/>
  <c r="H79" i="1"/>
  <c r="H91" i="1"/>
  <c r="H103" i="1"/>
  <c r="H118" i="1"/>
  <c r="H78" i="1"/>
  <c r="H90" i="1"/>
  <c r="H102" i="1"/>
  <c r="H117" i="1"/>
  <c r="H77" i="1"/>
  <c r="H89" i="1"/>
  <c r="H101" i="1"/>
  <c r="H116" i="1"/>
  <c r="H86" i="1"/>
  <c r="H98" i="1"/>
  <c r="H113" i="1"/>
  <c r="H125" i="1"/>
  <c r="H85" i="1"/>
  <c r="H97" i="1"/>
  <c r="H112" i="1"/>
  <c r="H124" i="1"/>
  <c r="H84" i="1"/>
  <c r="H96" i="1"/>
  <c r="H111" i="1"/>
  <c r="H123" i="1"/>
  <c r="H75" i="1"/>
  <c r="H100" i="1"/>
  <c r="H122" i="1"/>
  <c r="H76" i="1"/>
  <c r="H81" i="1"/>
  <c r="H105" i="1"/>
  <c r="H92" i="1"/>
  <c r="H119" i="1"/>
  <c r="H121" i="1"/>
  <c r="H127" i="1"/>
  <c r="H130" i="1"/>
  <c r="H88" i="1"/>
  <c r="H115" i="1"/>
  <c r="H82" i="1"/>
  <c r="H109" i="1"/>
  <c r="H126" i="1"/>
  <c r="H129" i="1"/>
  <c r="H80" i="1"/>
  <c r="H99" i="1"/>
  <c r="H114" i="1"/>
  <c r="H93" i="1"/>
  <c r="H104" i="1"/>
  <c r="H83" i="1"/>
  <c r="H94" i="1"/>
  <c r="H110" i="1"/>
  <c r="H87" i="1"/>
  <c r="H120" i="1"/>
  <c r="H95" i="1"/>
  <c r="H131" i="1"/>
  <c r="H128" i="1"/>
  <c r="E76" i="1"/>
  <c r="E88" i="1"/>
  <c r="E100" i="1"/>
  <c r="E115" i="1"/>
  <c r="E75" i="1"/>
  <c r="E87" i="1"/>
  <c r="E99" i="1"/>
  <c r="E114" i="1"/>
  <c r="E86" i="1"/>
  <c r="E98" i="1"/>
  <c r="E113" i="1"/>
  <c r="E83" i="1"/>
  <c r="E95" i="1"/>
  <c r="E110" i="1"/>
  <c r="E122" i="1"/>
  <c r="E82" i="1"/>
  <c r="E94" i="1"/>
  <c r="E109" i="1"/>
  <c r="E121" i="1"/>
  <c r="E81" i="1"/>
  <c r="E93" i="1"/>
  <c r="E105" i="1"/>
  <c r="E120" i="1"/>
  <c r="E78" i="1"/>
  <c r="E85" i="1"/>
  <c r="E112" i="1"/>
  <c r="E90" i="1"/>
  <c r="E117" i="1"/>
  <c r="E79" i="1"/>
  <c r="E101" i="1"/>
  <c r="E97" i="1"/>
  <c r="E126" i="1"/>
  <c r="E129" i="1"/>
  <c r="E80" i="1"/>
  <c r="E91" i="1"/>
  <c r="E118" i="1"/>
  <c r="E77" i="1"/>
  <c r="E104" i="1"/>
  <c r="E124" i="1"/>
  <c r="E89" i="1"/>
  <c r="E111" i="1"/>
  <c r="E127" i="1"/>
  <c r="E119" i="1"/>
  <c r="E102" i="1"/>
  <c r="E116" i="1"/>
  <c r="E128" i="1"/>
  <c r="E92" i="1"/>
  <c r="E123" i="1"/>
  <c r="E131" i="1"/>
  <c r="E103" i="1"/>
  <c r="E96" i="1"/>
  <c r="E130" i="1"/>
  <c r="E84" i="1"/>
  <c r="E125" i="1"/>
  <c r="F77" i="1"/>
  <c r="F89" i="1"/>
  <c r="F101" i="1"/>
  <c r="F116" i="1"/>
  <c r="F76" i="1"/>
  <c r="F88" i="1"/>
  <c r="F100" i="1"/>
  <c r="F115" i="1"/>
  <c r="F75" i="1"/>
  <c r="F87" i="1"/>
  <c r="F99" i="1"/>
  <c r="F114" i="1"/>
  <c r="F84" i="1"/>
  <c r="F96" i="1"/>
  <c r="F111" i="1"/>
  <c r="F123" i="1"/>
  <c r="F83" i="1"/>
  <c r="F95" i="1"/>
  <c r="F110" i="1"/>
  <c r="F122" i="1"/>
  <c r="F82" i="1"/>
  <c r="F94" i="1"/>
  <c r="F109" i="1"/>
  <c r="F121" i="1"/>
  <c r="F79" i="1"/>
  <c r="F98" i="1"/>
  <c r="F103" i="1"/>
  <c r="F90" i="1"/>
  <c r="F117" i="1"/>
  <c r="S513" i="1" s="1"/>
  <c r="F86" i="1"/>
  <c r="F113" i="1"/>
  <c r="F104" i="1"/>
  <c r="F126" i="1"/>
  <c r="F131" i="1"/>
  <c r="F85" i="1"/>
  <c r="F118" i="1"/>
  <c r="F93" i="1"/>
  <c r="F124" i="1"/>
  <c r="F97" i="1"/>
  <c r="F78" i="1"/>
  <c r="F127" i="1"/>
  <c r="F120" i="1"/>
  <c r="F92" i="1"/>
  <c r="F129" i="1"/>
  <c r="F112" i="1"/>
  <c r="F125" i="1"/>
  <c r="F130" i="1"/>
  <c r="F102" i="1"/>
  <c r="F80" i="1"/>
  <c r="F105" i="1"/>
  <c r="F91" i="1"/>
  <c r="F128" i="1"/>
  <c r="F81" i="1"/>
  <c r="F119" i="1"/>
  <c r="B80" i="1"/>
  <c r="B92" i="1"/>
  <c r="B104" i="1"/>
  <c r="B119" i="1"/>
  <c r="B131" i="1"/>
  <c r="S677" i="1" s="1"/>
  <c r="B76" i="1"/>
  <c r="B89" i="1"/>
  <c r="B102" i="1"/>
  <c r="B118" i="1"/>
  <c r="B77" i="1"/>
  <c r="B90" i="1"/>
  <c r="B103" i="1"/>
  <c r="B120" i="1"/>
  <c r="B78" i="1"/>
  <c r="B91" i="1"/>
  <c r="B105" i="1"/>
  <c r="B121" i="1"/>
  <c r="B95" i="1"/>
  <c r="B114" i="1"/>
  <c r="B130" i="1"/>
  <c r="B82" i="1"/>
  <c r="B98" i="1"/>
  <c r="B117" i="1"/>
  <c r="B83" i="1"/>
  <c r="B99" i="1"/>
  <c r="B122" i="1"/>
  <c r="B75" i="1"/>
  <c r="S5" i="1" s="1"/>
  <c r="B84" i="1"/>
  <c r="B100" i="1"/>
  <c r="B123" i="1"/>
  <c r="B85" i="1"/>
  <c r="B101" i="1"/>
  <c r="B124" i="1"/>
  <c r="B88" i="1"/>
  <c r="B111" i="1"/>
  <c r="B127" i="1"/>
  <c r="B109" i="1"/>
  <c r="B113" i="1"/>
  <c r="B87" i="1"/>
  <c r="B129" i="1"/>
  <c r="B79" i="1"/>
  <c r="B115" i="1"/>
  <c r="B81" i="1"/>
  <c r="B116" i="1"/>
  <c r="B94" i="1"/>
  <c r="B86" i="1"/>
  <c r="S137" i="1" s="1"/>
  <c r="B125" i="1"/>
  <c r="B126" i="1"/>
  <c r="B128" i="1"/>
  <c r="B93" i="1"/>
  <c r="B110" i="1"/>
  <c r="B112" i="1"/>
  <c r="B96" i="1"/>
  <c r="B97" i="1"/>
  <c r="C86" i="1"/>
  <c r="C98" i="1"/>
  <c r="C113" i="1"/>
  <c r="C85" i="1"/>
  <c r="C97" i="1"/>
  <c r="C112" i="1"/>
  <c r="C84" i="1"/>
  <c r="C96" i="1"/>
  <c r="C111" i="1"/>
  <c r="C81" i="1"/>
  <c r="C93" i="1"/>
  <c r="C105" i="1"/>
  <c r="C120" i="1"/>
  <c r="C80" i="1"/>
  <c r="C92" i="1"/>
  <c r="C104" i="1"/>
  <c r="C119" i="1"/>
  <c r="S534" i="1" s="1"/>
  <c r="C131" i="1"/>
  <c r="C79" i="1"/>
  <c r="C91" i="1"/>
  <c r="C103" i="1"/>
  <c r="C118" i="1"/>
  <c r="C130" i="1"/>
  <c r="C76" i="1"/>
  <c r="C83" i="1"/>
  <c r="C110" i="1"/>
  <c r="C124" i="1"/>
  <c r="C127" i="1"/>
  <c r="C88" i="1"/>
  <c r="C115" i="1"/>
  <c r="C126" i="1"/>
  <c r="C129" i="1"/>
  <c r="C99" i="1"/>
  <c r="C123" i="1"/>
  <c r="C95" i="1"/>
  <c r="C89" i="1"/>
  <c r="C116" i="1"/>
  <c r="C82" i="1"/>
  <c r="C78" i="1"/>
  <c r="C122" i="1"/>
  <c r="C90" i="1"/>
  <c r="C101" i="1"/>
  <c r="C125" i="1"/>
  <c r="C87" i="1"/>
  <c r="C109" i="1"/>
  <c r="C77" i="1"/>
  <c r="C100" i="1"/>
  <c r="C102" i="1"/>
  <c r="C114" i="1"/>
  <c r="C121" i="1"/>
  <c r="C128" i="1"/>
  <c r="C75" i="1"/>
  <c r="C94" i="1"/>
  <c r="C117" i="1"/>
  <c r="J81" i="1"/>
  <c r="J93" i="1"/>
  <c r="J105" i="1"/>
  <c r="J120" i="1"/>
  <c r="J80" i="1"/>
  <c r="J92" i="1"/>
  <c r="J104" i="1"/>
  <c r="J119" i="1"/>
  <c r="J79" i="1"/>
  <c r="J91" i="1"/>
  <c r="J103" i="1"/>
  <c r="J118" i="1"/>
  <c r="J76" i="1"/>
  <c r="J88" i="1"/>
  <c r="J100" i="1"/>
  <c r="J115" i="1"/>
  <c r="J127" i="1"/>
  <c r="J75" i="1"/>
  <c r="J87" i="1"/>
  <c r="J99" i="1"/>
  <c r="J114" i="1"/>
  <c r="J126" i="1"/>
  <c r="J86" i="1"/>
  <c r="S145" i="1" s="1"/>
  <c r="J98" i="1"/>
  <c r="J113" i="1"/>
  <c r="J125" i="1"/>
  <c r="J102" i="1"/>
  <c r="J83" i="1"/>
  <c r="J110" i="1"/>
  <c r="J124" i="1"/>
  <c r="J94" i="1"/>
  <c r="J90" i="1"/>
  <c r="J117" i="1"/>
  <c r="J84" i="1"/>
  <c r="J111" i="1"/>
  <c r="J123" i="1"/>
  <c r="J95" i="1"/>
  <c r="J109" i="1"/>
  <c r="J121" i="1"/>
  <c r="J131" i="1"/>
  <c r="J77" i="1"/>
  <c r="J85" i="1"/>
  <c r="J96" i="1"/>
  <c r="J89" i="1"/>
  <c r="J129" i="1"/>
  <c r="J97" i="1"/>
  <c r="S277" i="1" s="1"/>
  <c r="J112" i="1"/>
  <c r="J130" i="1"/>
  <c r="J128" i="1"/>
  <c r="J122" i="1"/>
  <c r="J116" i="1"/>
  <c r="J82" i="1"/>
  <c r="J78" i="1"/>
  <c r="J101" i="1"/>
  <c r="L83" i="1"/>
  <c r="L95" i="1"/>
  <c r="L110" i="1"/>
  <c r="L122" i="1"/>
  <c r="S579" i="1" s="1"/>
  <c r="L82" i="1"/>
  <c r="L94" i="1"/>
  <c r="L109" i="1"/>
  <c r="L81" i="1"/>
  <c r="L93" i="1"/>
  <c r="S231" i="1" s="1"/>
  <c r="L105" i="1"/>
  <c r="L78" i="1"/>
  <c r="L90" i="1"/>
  <c r="L102" i="1"/>
  <c r="L117" i="1"/>
  <c r="L129" i="1"/>
  <c r="L77" i="1"/>
  <c r="L89" i="1"/>
  <c r="L101" i="1"/>
  <c r="L116" i="1"/>
  <c r="L128" i="1"/>
  <c r="L76" i="1"/>
  <c r="L88" i="1"/>
  <c r="L100" i="1"/>
  <c r="L115" i="1"/>
  <c r="L127" i="1"/>
  <c r="L80" i="1"/>
  <c r="L104" i="1"/>
  <c r="L85" i="1"/>
  <c r="L112" i="1"/>
  <c r="L96" i="1"/>
  <c r="L131" i="1"/>
  <c r="L92" i="1"/>
  <c r="L119" i="1"/>
  <c r="L124" i="1"/>
  <c r="L86" i="1"/>
  <c r="L113" i="1"/>
  <c r="L130" i="1"/>
  <c r="L75" i="1"/>
  <c r="L91" i="1"/>
  <c r="L120" i="1"/>
  <c r="L114" i="1"/>
  <c r="L121" i="1"/>
  <c r="L118" i="1"/>
  <c r="L99" i="1"/>
  <c r="L123" i="1"/>
  <c r="L84" i="1"/>
  <c r="L79" i="1"/>
  <c r="L125" i="1"/>
  <c r="L87" i="1"/>
  <c r="L97" i="1"/>
  <c r="L103" i="1"/>
  <c r="L126" i="1"/>
  <c r="S627" i="1" s="1"/>
  <c r="L98" i="1"/>
  <c r="L111" i="1"/>
  <c r="M84" i="1"/>
  <c r="M96" i="1"/>
  <c r="M111" i="1"/>
  <c r="S448" i="1" s="1"/>
  <c r="M123" i="1"/>
  <c r="M83" i="1"/>
  <c r="M95" i="1"/>
  <c r="M110" i="1"/>
  <c r="M82" i="1"/>
  <c r="M94" i="1"/>
  <c r="M109" i="1"/>
  <c r="M79" i="1"/>
  <c r="M91" i="1"/>
  <c r="M103" i="1"/>
  <c r="M118" i="1"/>
  <c r="M130" i="1"/>
  <c r="M78" i="1"/>
  <c r="M90" i="1"/>
  <c r="M102" i="1"/>
  <c r="M117" i="1"/>
  <c r="M129" i="1"/>
  <c r="M77" i="1"/>
  <c r="M89" i="1"/>
  <c r="M101" i="1"/>
  <c r="S328" i="1" s="1"/>
  <c r="M116" i="1"/>
  <c r="M128" i="1"/>
  <c r="M93" i="1"/>
  <c r="M98" i="1"/>
  <c r="M122" i="1"/>
  <c r="M85" i="1"/>
  <c r="M112" i="1"/>
  <c r="M76" i="1"/>
  <c r="M81" i="1"/>
  <c r="M105" i="1"/>
  <c r="M131" i="1"/>
  <c r="S688" i="1" s="1"/>
  <c r="M99" i="1"/>
  <c r="M121" i="1"/>
  <c r="M87" i="1"/>
  <c r="M92" i="1"/>
  <c r="M126" i="1"/>
  <c r="M100" i="1"/>
  <c r="M114" i="1"/>
  <c r="M124" i="1"/>
  <c r="M104" i="1"/>
  <c r="M75" i="1"/>
  <c r="M86" i="1"/>
  <c r="M119" i="1"/>
  <c r="M115" i="1"/>
  <c r="M127" i="1"/>
  <c r="M125" i="1"/>
  <c r="M80" i="1"/>
  <c r="M113" i="1"/>
  <c r="M120" i="1"/>
  <c r="M88" i="1"/>
  <c r="S172" i="1" s="1"/>
  <c r="M97" i="1"/>
  <c r="G78" i="1"/>
  <c r="G90" i="1"/>
  <c r="G102" i="1"/>
  <c r="G117" i="1"/>
  <c r="G77" i="1"/>
  <c r="S34" i="1" s="1"/>
  <c r="G89" i="1"/>
  <c r="G101" i="1"/>
  <c r="G116" i="1"/>
  <c r="G76" i="1"/>
  <c r="G88" i="1"/>
  <c r="G100" i="1"/>
  <c r="G115" i="1"/>
  <c r="G85" i="1"/>
  <c r="G97" i="1"/>
  <c r="G112" i="1"/>
  <c r="G124" i="1"/>
  <c r="G84" i="1"/>
  <c r="S118" i="1" s="1"/>
  <c r="G96" i="1"/>
  <c r="G111" i="1"/>
  <c r="G123" i="1"/>
  <c r="G83" i="1"/>
  <c r="G95" i="1"/>
  <c r="G110" i="1"/>
  <c r="G122" i="1"/>
  <c r="G80" i="1"/>
  <c r="G87" i="1"/>
  <c r="G114" i="1"/>
  <c r="G125" i="1"/>
  <c r="G128" i="1"/>
  <c r="S646" i="1" s="1"/>
  <c r="G131" i="1"/>
  <c r="G92" i="1"/>
  <c r="G119" i="1"/>
  <c r="G121" i="1"/>
  <c r="G127" i="1"/>
  <c r="G130" i="1"/>
  <c r="G103" i="1"/>
  <c r="G79" i="1"/>
  <c r="G99" i="1"/>
  <c r="G93" i="1"/>
  <c r="G120" i="1"/>
  <c r="S550" i="1" s="1"/>
  <c r="G81" i="1"/>
  <c r="G129" i="1"/>
  <c r="G104" i="1"/>
  <c r="G118" i="1"/>
  <c r="G82" i="1"/>
  <c r="S94" i="1" s="1"/>
  <c r="G86" i="1"/>
  <c r="G98" i="1"/>
  <c r="G94" i="1"/>
  <c r="G105" i="1"/>
  <c r="G113" i="1"/>
  <c r="G126" i="1"/>
  <c r="G109" i="1"/>
  <c r="G91" i="1"/>
  <c r="G75" i="1"/>
  <c r="K82" i="1"/>
  <c r="K94" i="1"/>
  <c r="K109" i="1"/>
  <c r="K121" i="1"/>
  <c r="K81" i="1"/>
  <c r="K93" i="1"/>
  <c r="K105" i="1"/>
  <c r="K80" i="1"/>
  <c r="K92" i="1"/>
  <c r="K104" i="1"/>
  <c r="S362" i="1" s="1"/>
  <c r="K119" i="1"/>
  <c r="K77" i="1"/>
  <c r="K89" i="1"/>
  <c r="K101" i="1"/>
  <c r="K116" i="1"/>
  <c r="K128" i="1"/>
  <c r="K76" i="1"/>
  <c r="K88" i="1"/>
  <c r="K100" i="1"/>
  <c r="K115" i="1"/>
  <c r="K127" i="1"/>
  <c r="K75" i="1"/>
  <c r="K87" i="1"/>
  <c r="K99" i="1"/>
  <c r="K114" i="1"/>
  <c r="K126" i="1"/>
  <c r="K91" i="1"/>
  <c r="K118" i="1"/>
  <c r="K120" i="1"/>
  <c r="K129" i="1"/>
  <c r="K96" i="1"/>
  <c r="K131" i="1"/>
  <c r="K83" i="1"/>
  <c r="K110" i="1"/>
  <c r="K124" i="1"/>
  <c r="S602" i="1" s="1"/>
  <c r="K103" i="1"/>
  <c r="K97" i="1"/>
  <c r="K113" i="1"/>
  <c r="K123" i="1"/>
  <c r="K85" i="1"/>
  <c r="K111" i="1"/>
  <c r="K79" i="1"/>
  <c r="K122" i="1"/>
  <c r="K125" i="1"/>
  <c r="K84" i="1"/>
  <c r="K117" i="1"/>
  <c r="K78" i="1"/>
  <c r="K112" i="1"/>
  <c r="K130" i="1"/>
  <c r="K102" i="1"/>
  <c r="K98" i="1"/>
  <c r="K95" i="1"/>
  <c r="K90" i="1"/>
  <c r="K86" i="1"/>
  <c r="D75" i="1"/>
  <c r="D87" i="1"/>
  <c r="D99" i="1"/>
  <c r="D114" i="1"/>
  <c r="S475" i="1" s="1"/>
  <c r="D86" i="1"/>
  <c r="D98" i="1"/>
  <c r="D113" i="1"/>
  <c r="D85" i="1"/>
  <c r="D97" i="1"/>
  <c r="S271" i="1" s="1"/>
  <c r="D112" i="1"/>
  <c r="D82" i="1"/>
  <c r="D94" i="1"/>
  <c r="D109" i="1"/>
  <c r="D121" i="1"/>
  <c r="D81" i="1"/>
  <c r="D93" i="1"/>
  <c r="D105" i="1"/>
  <c r="D120" i="1"/>
  <c r="D80" i="1"/>
  <c r="D92" i="1"/>
  <c r="D104" i="1"/>
  <c r="D119" i="1"/>
  <c r="D131" i="1"/>
  <c r="D77" i="1"/>
  <c r="D78" i="1"/>
  <c r="D96" i="1"/>
  <c r="D76" i="1"/>
  <c r="D79" i="1"/>
  <c r="D101" i="1"/>
  <c r="D88" i="1"/>
  <c r="D115" i="1"/>
  <c r="D126" i="1"/>
  <c r="D129" i="1"/>
  <c r="D84" i="1"/>
  <c r="D111" i="1"/>
  <c r="D123" i="1"/>
  <c r="D102" i="1"/>
  <c r="D125" i="1"/>
  <c r="D128" i="1"/>
  <c r="D103" i="1"/>
  <c r="D117" i="1"/>
  <c r="D89" i="1"/>
  <c r="D100" i="1"/>
  <c r="D127" i="1"/>
  <c r="D122" i="1"/>
  <c r="D130" i="1"/>
  <c r="D91" i="1"/>
  <c r="D110" i="1"/>
  <c r="D118" i="1"/>
  <c r="D124" i="1"/>
  <c r="D95" i="1"/>
  <c r="D90" i="1"/>
  <c r="D116" i="1"/>
  <c r="D83" i="1"/>
  <c r="M106" i="1"/>
  <c r="M107" i="1"/>
  <c r="M108" i="1"/>
  <c r="L108" i="1"/>
  <c r="L106" i="1"/>
  <c r="L107" i="1"/>
  <c r="K107" i="1"/>
  <c r="K108" i="1"/>
  <c r="S410" i="1" s="1"/>
  <c r="K106" i="1"/>
  <c r="J107" i="1"/>
  <c r="S397" i="1" s="1"/>
  <c r="J106" i="1"/>
  <c r="S385" i="1" s="1"/>
  <c r="J108" i="1"/>
  <c r="I107" i="1"/>
  <c r="I106" i="1"/>
  <c r="I108" i="1"/>
  <c r="H108" i="1"/>
  <c r="S407" i="1" s="1"/>
  <c r="H107" i="1"/>
  <c r="H106" i="1"/>
  <c r="G108" i="1"/>
  <c r="G107" i="1"/>
  <c r="G106" i="1"/>
  <c r="F106" i="1"/>
  <c r="S381" i="1" s="1"/>
  <c r="F107" i="1"/>
  <c r="S393" i="1" s="1"/>
  <c r="F108" i="1"/>
  <c r="S405" i="1" s="1"/>
  <c r="E108" i="1"/>
  <c r="E106" i="1"/>
  <c r="E107" i="1"/>
  <c r="D108" i="1"/>
  <c r="D106" i="1"/>
  <c r="S379" i="1" s="1"/>
  <c r="D107" i="1"/>
  <c r="C107" i="1"/>
  <c r="C108" i="1"/>
  <c r="C106" i="1"/>
  <c r="B106" i="1"/>
  <c r="B107" i="1"/>
  <c r="S389" i="1" s="1"/>
  <c r="B108" i="1"/>
  <c r="S689" i="1"/>
  <c r="S160" i="1"/>
  <c r="S460" i="1"/>
  <c r="S660" i="1"/>
  <c r="S631" i="1"/>
  <c r="S720" i="1"/>
  <c r="S722" i="1"/>
  <c r="S715" i="1"/>
  <c r="S721" i="1"/>
  <c r="S723" i="1"/>
  <c r="S717" i="1"/>
  <c r="S719" i="1"/>
  <c r="S713" i="1"/>
  <c r="S724" i="1"/>
  <c r="S718" i="1"/>
  <c r="S714" i="1"/>
  <c r="S716" i="1"/>
  <c r="S538" i="1"/>
  <c r="S620" i="1"/>
  <c r="S670" i="1"/>
  <c r="S142" i="1"/>
  <c r="S46" i="1"/>
  <c r="S490" i="1"/>
  <c r="S429" i="1"/>
  <c r="S593" i="1"/>
  <c r="S589" i="1"/>
  <c r="S269" i="1"/>
  <c r="S695" i="1"/>
  <c r="S558" i="1"/>
  <c r="O68" i="1"/>
  <c r="S124" i="1"/>
  <c r="S76" i="1"/>
  <c r="S28" i="1"/>
  <c r="S520" i="1"/>
  <c r="S472" i="1"/>
  <c r="S376" i="1"/>
  <c r="S280" i="1"/>
  <c r="S257" i="1"/>
  <c r="S352" i="1"/>
  <c r="S533" i="1"/>
  <c r="S427" i="1"/>
  <c r="S331" i="1"/>
  <c r="S31" i="1"/>
  <c r="S245" i="1"/>
  <c r="S20" i="1"/>
  <c r="S239" i="1"/>
  <c r="S191" i="1"/>
  <c r="S95" i="1"/>
  <c r="S203" i="1"/>
  <c r="S491" i="1"/>
  <c r="S551" i="1"/>
  <c r="S503" i="1"/>
  <c r="S455" i="1"/>
  <c r="S154" i="1"/>
  <c r="S106" i="1"/>
  <c r="S58" i="1"/>
  <c r="S502" i="1"/>
  <c r="S454" i="1"/>
  <c r="S406" i="1"/>
  <c r="S358" i="1"/>
  <c r="S310" i="1"/>
  <c r="S262" i="1"/>
  <c r="S214" i="1"/>
  <c r="S694" i="1"/>
  <c r="S394" i="1"/>
  <c r="S474" i="1"/>
  <c r="S322" i="1"/>
  <c r="S226" i="1"/>
  <c r="S442" i="1"/>
  <c r="S346" i="1"/>
  <c r="S298" i="1"/>
  <c r="S250" i="1"/>
  <c r="S169" i="1"/>
  <c r="S517" i="1"/>
  <c r="S274" i="1"/>
  <c r="S577" i="1"/>
  <c r="S641" i="1"/>
  <c r="S89" i="1"/>
  <c r="S562" i="1"/>
  <c r="S658" i="1"/>
  <c r="S706" i="1"/>
  <c r="S587" i="1"/>
  <c r="S449" i="1"/>
  <c r="S107" i="1"/>
  <c r="S59" i="1"/>
  <c r="S70" i="1"/>
  <c r="S576" i="1"/>
  <c r="S624" i="1"/>
  <c r="S348" i="1"/>
  <c r="S300" i="1"/>
  <c r="S351" i="1"/>
  <c r="S495" i="1"/>
  <c r="S447" i="1"/>
  <c r="S556" i="1"/>
  <c r="S485" i="1"/>
  <c r="S293" i="1"/>
  <c r="S52" i="1"/>
  <c r="S101" i="1"/>
  <c r="S268" i="1"/>
  <c r="S580" i="1"/>
  <c r="S628" i="1"/>
  <c r="S341" i="1"/>
  <c r="S282" i="1"/>
  <c r="S368" i="1"/>
  <c r="S175" i="1"/>
  <c r="S283" i="1"/>
  <c r="S668" i="1"/>
  <c r="S543" i="1"/>
  <c r="S335" i="1"/>
  <c r="S303" i="1"/>
  <c r="S84" i="1"/>
  <c r="S571" i="1"/>
  <c r="S523" i="1"/>
  <c r="S443" i="1"/>
  <c r="S90" i="1"/>
  <c r="S48" i="1"/>
  <c r="S540" i="1"/>
  <c r="S91" i="1"/>
  <c r="S703" i="1"/>
  <c r="S535" i="1"/>
  <c r="S572" i="1"/>
  <c r="S415" i="1"/>
  <c r="S464" i="1"/>
  <c r="S127" i="1"/>
  <c r="S594" i="1"/>
  <c r="S588" i="1"/>
  <c r="S673" i="1"/>
  <c r="S463" i="1"/>
  <c r="S431" i="1"/>
  <c r="S399" i="1"/>
  <c r="S469" i="1"/>
  <c r="S325" i="1"/>
  <c r="S528" i="1"/>
  <c r="S480" i="1"/>
  <c r="S384" i="1"/>
  <c r="S240" i="1"/>
  <c r="S111" i="1"/>
  <c r="S79" i="1"/>
  <c r="S619" i="1"/>
  <c r="S667" i="1"/>
  <c r="S299" i="1"/>
  <c r="S294" i="1"/>
  <c r="S43" i="1"/>
  <c r="S559" i="1"/>
  <c r="S607" i="1"/>
  <c r="S439" i="1"/>
  <c r="S391" i="1"/>
  <c r="S426" i="1"/>
  <c r="S112" i="1"/>
  <c r="S412" i="1"/>
  <c r="S676" i="1"/>
  <c r="S604" i="1"/>
  <c r="S30" i="1"/>
  <c r="S378" i="1"/>
  <c r="S148" i="1"/>
  <c r="S36" i="1"/>
  <c r="S400" i="1"/>
  <c r="S256" i="1"/>
  <c r="S143" i="1"/>
  <c r="S690" i="1"/>
  <c r="S635" i="1"/>
  <c r="S592" i="1"/>
  <c r="S395" i="1"/>
  <c r="S486" i="1"/>
  <c r="S144" i="1"/>
  <c r="S444" i="1"/>
  <c r="S364" i="1"/>
  <c r="S252" i="1"/>
  <c r="S575" i="1"/>
  <c r="S564" i="1"/>
  <c r="S83" i="1"/>
  <c r="S700" i="1"/>
  <c r="S78" i="1"/>
  <c r="S642" i="1"/>
  <c r="S246" i="1"/>
  <c r="S220" i="1"/>
  <c r="S150" i="1"/>
  <c r="S16" i="1"/>
  <c r="S652" i="1"/>
  <c r="S684" i="1"/>
  <c r="S479" i="1"/>
  <c r="S383" i="1"/>
  <c r="S287" i="1"/>
  <c r="S174" i="1"/>
  <c r="S522" i="1"/>
  <c r="S330" i="1"/>
  <c r="S180" i="1"/>
  <c r="S100" i="1"/>
  <c r="S432" i="1"/>
  <c r="S288" i="1"/>
  <c r="S208" i="1"/>
  <c r="S640" i="1"/>
  <c r="S539" i="1"/>
  <c r="S347" i="1"/>
  <c r="S342" i="1"/>
  <c r="S96" i="1"/>
  <c r="S508" i="1"/>
  <c r="S396" i="1"/>
  <c r="S316" i="1"/>
  <c r="S204" i="1"/>
  <c r="S155" i="1"/>
  <c r="S678" i="1"/>
  <c r="S623" i="1"/>
  <c r="S671" i="1"/>
  <c r="S12" i="1"/>
  <c r="S359" i="1"/>
  <c r="S311" i="1"/>
  <c r="S263" i="1"/>
  <c r="S215" i="1"/>
  <c r="S582" i="1"/>
  <c r="S207" i="1"/>
  <c r="S116" i="1"/>
  <c r="S272" i="1"/>
  <c r="S138" i="1"/>
  <c r="S438" i="1"/>
  <c r="S166" i="1"/>
  <c r="S466" i="1"/>
  <c r="S232" i="1"/>
  <c r="S498" i="1"/>
  <c r="S306" i="1"/>
  <c r="S88" i="1"/>
  <c r="S546" i="1"/>
  <c r="S244" i="1"/>
  <c r="S656" i="1"/>
  <c r="S532" i="1"/>
  <c r="S699" i="1"/>
  <c r="S560" i="1"/>
  <c r="S53" i="1"/>
  <c r="S401" i="1"/>
  <c r="S209" i="1"/>
  <c r="S41" i="1"/>
  <c r="S197" i="1"/>
  <c r="S164" i="1"/>
  <c r="S512" i="1"/>
  <c r="S416" i="1"/>
  <c r="S320" i="1"/>
  <c r="S224" i="1"/>
  <c r="S159" i="1"/>
  <c r="S63" i="1"/>
  <c r="S603" i="1"/>
  <c r="S8" i="1"/>
  <c r="S581" i="1"/>
  <c r="S661" i="1"/>
  <c r="S267" i="1"/>
  <c r="S235" i="1"/>
  <c r="S42" i="1"/>
  <c r="S390" i="1"/>
  <c r="S198" i="1"/>
  <c r="S545" i="1"/>
  <c r="S353" i="1"/>
  <c r="S655" i="1"/>
  <c r="S569" i="1"/>
  <c r="S487" i="1"/>
  <c r="S295" i="1"/>
  <c r="S102" i="1"/>
  <c r="S22" i="1"/>
  <c r="S450" i="1"/>
  <c r="S370" i="1"/>
  <c r="S258" i="1"/>
  <c r="S10" i="1"/>
  <c r="S340" i="1"/>
  <c r="S179" i="1"/>
  <c r="S622" i="1"/>
  <c r="S255" i="1"/>
  <c r="S629" i="1"/>
  <c r="S363" i="1"/>
  <c r="S149" i="1"/>
  <c r="S497" i="1"/>
  <c r="S305" i="1"/>
  <c r="S247" i="1"/>
  <c r="S54" i="1"/>
  <c r="S402" i="1"/>
  <c r="S210" i="1"/>
  <c r="S586" i="1"/>
  <c r="S634" i="1"/>
  <c r="S682" i="1"/>
  <c r="S436" i="1"/>
  <c r="S638" i="1"/>
  <c r="S254" i="1"/>
  <c r="S350" i="1"/>
  <c r="S446" i="1"/>
  <c r="S98" i="1"/>
  <c r="S698" i="1"/>
  <c r="S686" i="1"/>
  <c r="S590" i="1"/>
  <c r="S206" i="1"/>
  <c r="S302" i="1"/>
  <c r="S398" i="1"/>
  <c r="S494" i="1"/>
  <c r="S146" i="1"/>
  <c r="S650" i="1"/>
  <c r="S110" i="1"/>
  <c r="S458" i="1"/>
  <c r="S266" i="1"/>
  <c r="S549" i="1"/>
  <c r="S357" i="1"/>
  <c r="S578" i="1"/>
  <c r="S674" i="1"/>
  <c r="S561" i="1"/>
  <c r="S57" i="1"/>
  <c r="S657" i="1"/>
  <c r="S153" i="1"/>
  <c r="S73" i="1"/>
  <c r="S421" i="1"/>
  <c r="S309" i="1"/>
  <c r="S229" i="1"/>
  <c r="S260" i="1"/>
  <c r="S356" i="1"/>
  <c r="S452" i="1"/>
  <c r="S104" i="1"/>
  <c r="S680" i="1"/>
  <c r="S584" i="1"/>
  <c r="S296" i="1"/>
  <c r="S392" i="1"/>
  <c r="S488" i="1"/>
  <c r="S44" i="1"/>
  <c r="S140" i="1"/>
  <c r="S308" i="1"/>
  <c r="S404" i="1"/>
  <c r="S500" i="1"/>
  <c r="S56" i="1"/>
  <c r="S152" i="1"/>
  <c r="S632" i="1"/>
  <c r="S248" i="1"/>
  <c r="S344" i="1"/>
  <c r="S440" i="1"/>
  <c r="S536" i="1"/>
  <c r="S92" i="1"/>
  <c r="S188" i="1"/>
  <c r="S13" i="1"/>
  <c r="S597" i="1"/>
  <c r="S709" i="1"/>
  <c r="S507" i="1"/>
  <c r="S411" i="1"/>
  <c r="S315" i="1"/>
  <c r="S219" i="1"/>
  <c r="S122" i="1"/>
  <c r="S26" i="1"/>
  <c r="S470" i="1"/>
  <c r="S374" i="1"/>
  <c r="S278" i="1"/>
  <c r="S181" i="1"/>
  <c r="S69" i="1"/>
  <c r="S529" i="1"/>
  <c r="S417" i="1"/>
  <c r="S337" i="1"/>
  <c r="S225" i="1"/>
  <c r="S324" i="1"/>
  <c r="S420" i="1"/>
  <c r="S516" i="1"/>
  <c r="S72" i="1"/>
  <c r="S168" i="1"/>
  <c r="S648" i="1"/>
  <c r="S264" i="1"/>
  <c r="S360" i="1"/>
  <c r="S456" i="1"/>
  <c r="S552" i="1"/>
  <c r="S108" i="1"/>
  <c r="S372" i="1"/>
  <c r="S468" i="1"/>
  <c r="S24" i="1"/>
  <c r="S120" i="1"/>
  <c r="S696" i="1"/>
  <c r="S600" i="1"/>
  <c r="S216" i="1"/>
  <c r="S312" i="1"/>
  <c r="S408" i="1"/>
  <c r="S504" i="1"/>
  <c r="S60" i="1"/>
  <c r="S156" i="1"/>
  <c r="S617" i="1"/>
  <c r="S681" i="1"/>
  <c r="S97" i="1"/>
  <c r="S461" i="1"/>
  <c r="S253" i="1"/>
  <c r="S201" i="1"/>
  <c r="S573" i="1"/>
  <c r="S345" i="1"/>
  <c r="S537" i="1"/>
  <c r="S621" i="1"/>
  <c r="S285" i="1"/>
  <c r="S477" i="1"/>
  <c r="S129" i="1"/>
  <c r="S297" i="1"/>
  <c r="S489" i="1"/>
  <c r="S141" i="1"/>
  <c r="S249" i="1"/>
  <c r="S441" i="1"/>
  <c r="S93" i="1"/>
  <c r="S33" i="1"/>
  <c r="S609" i="1"/>
  <c r="S554" i="1"/>
  <c r="S117" i="1"/>
  <c r="S37" i="1"/>
  <c r="S465" i="1"/>
  <c r="S273" i="1"/>
  <c r="S193" i="1"/>
  <c r="S128" i="1"/>
  <c r="S32" i="1"/>
  <c r="S476" i="1"/>
  <c r="S380" i="1"/>
  <c r="S123" i="1"/>
  <c r="S27" i="1"/>
  <c r="S614" i="1"/>
  <c r="S639" i="1"/>
  <c r="S596" i="1"/>
  <c r="S692" i="1"/>
  <c r="S601" i="1"/>
  <c r="S519" i="1"/>
  <c r="S423" i="1"/>
  <c r="S327" i="1"/>
  <c r="S134" i="1"/>
  <c r="S38" i="1"/>
  <c r="S482" i="1"/>
  <c r="S386" i="1"/>
  <c r="S290" i="1"/>
  <c r="S194" i="1"/>
  <c r="S17" i="1"/>
  <c r="S525" i="1"/>
  <c r="S170" i="1"/>
  <c r="S74" i="1"/>
  <c r="S422" i="1"/>
  <c r="S326" i="1"/>
  <c r="S230" i="1"/>
  <c r="S165" i="1"/>
  <c r="S85" i="1"/>
  <c r="S433" i="1"/>
  <c r="S321" i="1"/>
  <c r="S241" i="1"/>
  <c r="S665" i="1"/>
  <c r="S697" i="1"/>
  <c r="S113" i="1"/>
  <c r="S237" i="1"/>
  <c r="S669" i="1"/>
  <c r="S213" i="1"/>
  <c r="S313" i="1"/>
  <c r="S505" i="1"/>
  <c r="S157" i="1"/>
  <c r="S685" i="1"/>
  <c r="S265" i="1"/>
  <c r="S109" i="1"/>
  <c r="S49" i="1"/>
  <c r="S649" i="1"/>
  <c r="S217" i="1"/>
  <c r="S409" i="1"/>
  <c r="S61" i="1"/>
  <c r="S361" i="1"/>
  <c r="S553" i="1"/>
  <c r="S637" i="1"/>
  <c r="S301" i="1"/>
  <c r="S493" i="1"/>
  <c r="S613" i="1"/>
  <c r="S693" i="1"/>
  <c r="S9" i="1"/>
  <c r="S625" i="1"/>
  <c r="S705" i="1"/>
  <c r="S62" i="1"/>
  <c r="S506" i="1"/>
  <c r="S314" i="1"/>
  <c r="S218" i="1"/>
  <c r="S25" i="1"/>
  <c r="S453" i="1"/>
  <c r="S373" i="1"/>
  <c r="S261" i="1"/>
  <c r="S626" i="1"/>
  <c r="S663" i="1"/>
  <c r="S567" i="1"/>
  <c r="S195" i="1"/>
  <c r="S387" i="1"/>
  <c r="S135" i="1"/>
  <c r="S711" i="1"/>
  <c r="S615" i="1"/>
  <c r="S51" i="1"/>
  <c r="S147" i="1"/>
  <c r="S243" i="1"/>
  <c r="S339" i="1"/>
  <c r="S435" i="1"/>
  <c r="S531" i="1"/>
  <c r="S675" i="1"/>
  <c r="S87" i="1"/>
  <c r="S15" i="1"/>
  <c r="S651" i="1"/>
  <c r="S608" i="1"/>
  <c r="S704" i="1"/>
  <c r="S565" i="1"/>
  <c r="S645" i="1"/>
  <c r="S133" i="1"/>
  <c r="S481" i="1"/>
  <c r="S369" i="1"/>
  <c r="S289" i="1"/>
  <c r="S176" i="1"/>
  <c r="S80" i="1"/>
  <c r="S189" i="1"/>
  <c r="S524" i="1"/>
  <c r="S428" i="1"/>
  <c r="S332" i="1"/>
  <c r="S236" i="1"/>
  <c r="S171" i="1"/>
  <c r="S75" i="1"/>
  <c r="S566" i="1"/>
  <c r="S662" i="1"/>
  <c r="S591" i="1"/>
  <c r="S687" i="1"/>
  <c r="S612" i="1"/>
  <c r="S644" i="1"/>
  <c r="S708" i="1"/>
  <c r="S233" i="1"/>
  <c r="S425" i="1"/>
  <c r="S77" i="1"/>
  <c r="S653" i="1"/>
  <c r="S377" i="1"/>
  <c r="S701" i="1"/>
  <c r="S317" i="1"/>
  <c r="S161" i="1"/>
  <c r="S329" i="1"/>
  <c r="S521" i="1"/>
  <c r="S173" i="1"/>
  <c r="S281" i="1"/>
  <c r="S473" i="1"/>
  <c r="S125" i="1"/>
  <c r="S221" i="1"/>
  <c r="S413" i="1"/>
  <c r="S65" i="1"/>
  <c r="S585" i="1"/>
  <c r="S471" i="1"/>
  <c r="S375" i="1"/>
  <c r="S279" i="1"/>
  <c r="S182" i="1"/>
  <c r="S86" i="1"/>
  <c r="S530" i="1"/>
  <c r="S434" i="1"/>
  <c r="S338" i="1"/>
  <c r="S242" i="1"/>
  <c r="S177" i="1"/>
  <c r="S541" i="1"/>
  <c r="S365" i="1"/>
  <c r="S333" i="1"/>
  <c r="S557" i="1"/>
  <c r="S151" i="1"/>
  <c r="S119" i="1"/>
  <c r="S55" i="1"/>
  <c r="S23" i="1"/>
  <c r="S618" i="1"/>
  <c r="S7" i="1"/>
  <c r="S643" i="1"/>
  <c r="S568" i="1"/>
  <c r="S664" i="1"/>
  <c r="S499" i="1"/>
  <c r="S467" i="1"/>
  <c r="S403" i="1"/>
  <c r="S371" i="1"/>
  <c r="S307" i="1"/>
  <c r="S275" i="1"/>
  <c r="S211" i="1"/>
  <c r="S178" i="1"/>
  <c r="S114" i="1"/>
  <c r="S18" i="1"/>
  <c r="S526" i="1"/>
  <c r="S462" i="1"/>
  <c r="S430" i="1"/>
  <c r="S366" i="1"/>
  <c r="S334" i="1"/>
  <c r="S270" i="1"/>
  <c r="S238" i="1"/>
  <c r="S115" i="1"/>
  <c r="S19" i="1"/>
  <c r="S654" i="1"/>
  <c r="S11" i="1"/>
  <c r="S583" i="1"/>
  <c r="S647" i="1"/>
  <c r="S679" i="1"/>
  <c r="S6" i="1"/>
  <c r="S167" i="1"/>
  <c r="S103" i="1"/>
  <c r="S71" i="1"/>
  <c r="S570" i="1"/>
  <c r="S666" i="1"/>
  <c r="S563" i="1"/>
  <c r="S595" i="1"/>
  <c r="S691" i="1"/>
  <c r="S616" i="1"/>
  <c r="S547" i="1"/>
  <c r="S515" i="1"/>
  <c r="S451" i="1"/>
  <c r="S419" i="1"/>
  <c r="S355" i="1"/>
  <c r="S323" i="1"/>
  <c r="S259" i="1"/>
  <c r="S227" i="1"/>
  <c r="S130" i="1"/>
  <c r="S66" i="1"/>
  <c r="S510" i="1"/>
  <c r="S478" i="1"/>
  <c r="S414" i="1"/>
  <c r="S382" i="1"/>
  <c r="S318" i="1"/>
  <c r="S286" i="1"/>
  <c r="S222" i="1"/>
  <c r="S190" i="1"/>
  <c r="S136" i="1"/>
  <c r="S40" i="1"/>
  <c r="S484" i="1"/>
  <c r="S388" i="1"/>
  <c r="S292" i="1"/>
  <c r="S163" i="1"/>
  <c r="S67" i="1"/>
  <c r="S35" i="1"/>
  <c r="S574" i="1"/>
  <c r="S606" i="1"/>
  <c r="S702" i="1"/>
  <c r="S599" i="1"/>
  <c r="D225" i="1" l="1"/>
  <c r="D149" i="1"/>
  <c r="D155" i="1"/>
  <c r="D231" i="1"/>
  <c r="D154" i="1"/>
  <c r="D230" i="1"/>
  <c r="D186" i="1"/>
  <c r="D262" i="1"/>
  <c r="D164" i="1"/>
  <c r="D240" i="1"/>
  <c r="K178" i="1"/>
  <c r="T458" i="1" s="1"/>
  <c r="U458" i="1" s="1"/>
  <c r="K254" i="1"/>
  <c r="K245" i="1"/>
  <c r="K169" i="1"/>
  <c r="K241" i="1"/>
  <c r="K165" i="1"/>
  <c r="K219" i="1"/>
  <c r="K143" i="1"/>
  <c r="G217" i="1"/>
  <c r="G141" i="1"/>
  <c r="G271" i="1"/>
  <c r="G195" i="1"/>
  <c r="T658" i="1" s="1"/>
  <c r="U658" i="1" s="1"/>
  <c r="G273" i="1"/>
  <c r="G197" i="1"/>
  <c r="G238" i="1"/>
  <c r="G162" i="1"/>
  <c r="G155" i="1"/>
  <c r="G231" i="1"/>
  <c r="M193" i="1"/>
  <c r="M269" i="1"/>
  <c r="M263" i="1"/>
  <c r="M187" i="1"/>
  <c r="M258" i="1"/>
  <c r="M182" i="1"/>
  <c r="M233" i="1"/>
  <c r="M157" i="1"/>
  <c r="L253" i="1"/>
  <c r="L177" i="1"/>
  <c r="L263" i="1"/>
  <c r="L187" i="1"/>
  <c r="L238" i="1"/>
  <c r="L162" i="1"/>
  <c r="L167" i="1"/>
  <c r="L243" i="1"/>
  <c r="L236" i="1"/>
  <c r="L160" i="1"/>
  <c r="J196" i="1"/>
  <c r="T673" i="1" s="1"/>
  <c r="U673" i="1" s="1"/>
  <c r="J272" i="1"/>
  <c r="J189" i="1"/>
  <c r="J265" i="1"/>
  <c r="J240" i="1"/>
  <c r="J164" i="1"/>
  <c r="J260" i="1"/>
  <c r="J184" i="1"/>
  <c r="C183" i="1"/>
  <c r="C259" i="1"/>
  <c r="C243" i="1"/>
  <c r="C167" i="1"/>
  <c r="T318" i="1" s="1"/>
  <c r="U318" i="1" s="1"/>
  <c r="C181" i="1"/>
  <c r="T486" i="1" s="1"/>
  <c r="U486" i="1" s="1"/>
  <c r="C257" i="1"/>
  <c r="C273" i="1"/>
  <c r="C197" i="1"/>
  <c r="C178" i="1"/>
  <c r="C254" i="1"/>
  <c r="B192" i="1"/>
  <c r="B268" i="1"/>
  <c r="B269" i="1"/>
  <c r="B193" i="1"/>
  <c r="B149" i="1"/>
  <c r="B225" i="1"/>
  <c r="B245" i="1"/>
  <c r="B169" i="1"/>
  <c r="F185" i="1"/>
  <c r="F261" i="1"/>
  <c r="F186" i="1"/>
  <c r="F262" i="1"/>
  <c r="F228" i="1"/>
  <c r="F152" i="1"/>
  <c r="F161" i="1"/>
  <c r="F237" i="1"/>
  <c r="F230" i="1"/>
  <c r="F154" i="1"/>
  <c r="E189" i="1"/>
  <c r="T584" i="1" s="1"/>
  <c r="U584" i="1" s="1"/>
  <c r="E265" i="1"/>
  <c r="E260" i="1"/>
  <c r="E184" i="1"/>
  <c r="E220" i="1"/>
  <c r="E144" i="1"/>
  <c r="E225" i="1"/>
  <c r="E149" i="1"/>
  <c r="H194" i="1"/>
  <c r="H270" i="1"/>
  <c r="H222" i="1"/>
  <c r="H146" i="1"/>
  <c r="H171" i="1"/>
  <c r="T371" i="1" s="1"/>
  <c r="U371" i="1" s="1"/>
  <c r="H247" i="1"/>
  <c r="H163" i="1"/>
  <c r="H239" i="1"/>
  <c r="H232" i="1"/>
  <c r="H156" i="1"/>
  <c r="I225" i="1"/>
  <c r="I149" i="1"/>
  <c r="I143" i="1"/>
  <c r="I219" i="1"/>
  <c r="I178" i="1"/>
  <c r="I254" i="1"/>
  <c r="I183" i="1"/>
  <c r="T516" i="1" s="1"/>
  <c r="U516" i="1" s="1"/>
  <c r="I259" i="1"/>
  <c r="D167" i="1"/>
  <c r="D243" i="1"/>
  <c r="K220" i="1"/>
  <c r="K144" i="1"/>
  <c r="K153" i="1"/>
  <c r="K229" i="1"/>
  <c r="G147" i="1"/>
  <c r="G223" i="1"/>
  <c r="G150" i="1"/>
  <c r="G226" i="1"/>
  <c r="M241" i="1"/>
  <c r="M165" i="1"/>
  <c r="M145" i="1"/>
  <c r="M221" i="1"/>
  <c r="L180" i="1"/>
  <c r="L256" i="1"/>
  <c r="L224" i="1"/>
  <c r="L148" i="1"/>
  <c r="J253" i="1"/>
  <c r="J177" i="1"/>
  <c r="C236" i="1"/>
  <c r="C160" i="1"/>
  <c r="T234" i="1" s="1"/>
  <c r="U234" i="1" s="1"/>
  <c r="C154" i="1"/>
  <c r="T162" i="1" s="1"/>
  <c r="U162" i="1" s="1"/>
  <c r="C230" i="1"/>
  <c r="B177" i="1"/>
  <c r="B253" i="1"/>
  <c r="F223" i="1"/>
  <c r="F147" i="1"/>
  <c r="F183" i="1"/>
  <c r="F259" i="1"/>
  <c r="E234" i="1"/>
  <c r="E158" i="1"/>
  <c r="E255" i="1"/>
  <c r="E179" i="1"/>
  <c r="T464" i="1" s="1"/>
  <c r="U464" i="1" s="1"/>
  <c r="H195" i="1"/>
  <c r="T659" i="1" s="1"/>
  <c r="U659" i="1" s="1"/>
  <c r="H271" i="1"/>
  <c r="H220" i="1"/>
  <c r="H144" i="1"/>
  <c r="I196" i="1"/>
  <c r="I272" i="1"/>
  <c r="D145" i="1"/>
  <c r="D221" i="1"/>
  <c r="K183" i="1"/>
  <c r="K259" i="1"/>
  <c r="K217" i="1"/>
  <c r="K141" i="1"/>
  <c r="G175" i="1"/>
  <c r="T418" i="1" s="1"/>
  <c r="U418" i="1" s="1"/>
  <c r="G251" i="1"/>
  <c r="G267" i="1"/>
  <c r="G191" i="1"/>
  <c r="M261" i="1"/>
  <c r="M185" i="1"/>
  <c r="M251" i="1"/>
  <c r="M175" i="1"/>
  <c r="L262" i="1"/>
  <c r="L186" i="1"/>
  <c r="L219" i="1"/>
  <c r="L143" i="1"/>
  <c r="T39" i="1" s="1"/>
  <c r="U39" i="1" s="1"/>
  <c r="J226" i="1"/>
  <c r="J150" i="1"/>
  <c r="J233" i="1"/>
  <c r="J157" i="1"/>
  <c r="C188" i="1"/>
  <c r="C264" i="1"/>
  <c r="C193" i="1"/>
  <c r="C269" i="1"/>
  <c r="C170" i="1"/>
  <c r="C246" i="1"/>
  <c r="C151" i="1"/>
  <c r="C227" i="1"/>
  <c r="B154" i="1"/>
  <c r="T161" i="1" s="1"/>
  <c r="U161" i="1" s="1"/>
  <c r="B230" i="1"/>
  <c r="B164" i="1"/>
  <c r="B240" i="1"/>
  <c r="B219" i="1"/>
  <c r="B143" i="1"/>
  <c r="F270" i="1"/>
  <c r="F194" i="1"/>
  <c r="F220" i="1"/>
  <c r="F144" i="1"/>
  <c r="F232" i="1"/>
  <c r="F156" i="1"/>
  <c r="T189" i="1" s="1"/>
  <c r="U189" i="1" s="1"/>
  <c r="F189" i="1"/>
  <c r="T585" i="1" s="1"/>
  <c r="U585" i="1" s="1"/>
  <c r="F265" i="1"/>
  <c r="F182" i="1"/>
  <c r="F258" i="1"/>
  <c r="E194" i="1"/>
  <c r="E270" i="1"/>
  <c r="E222" i="1"/>
  <c r="E146" i="1"/>
  <c r="E171" i="1"/>
  <c r="E247" i="1"/>
  <c r="E164" i="1"/>
  <c r="E240" i="1"/>
  <c r="H237" i="1"/>
  <c r="H161" i="1"/>
  <c r="H192" i="1"/>
  <c r="H268" i="1"/>
  <c r="H218" i="1"/>
  <c r="H142" i="1"/>
  <c r="H191" i="1"/>
  <c r="H267" i="1"/>
  <c r="H184" i="1"/>
  <c r="H260" i="1"/>
  <c r="I235" i="1"/>
  <c r="I159" i="1"/>
  <c r="T228" i="1" s="1"/>
  <c r="U228" i="1" s="1"/>
  <c r="I232" i="1"/>
  <c r="I156" i="1"/>
  <c r="S39" i="1"/>
  <c r="S445" i="1"/>
  <c r="S354" i="1"/>
  <c r="S126" i="1"/>
  <c r="D237" i="1"/>
  <c r="D161" i="1"/>
  <c r="D270" i="1"/>
  <c r="D194" i="1"/>
  <c r="D218" i="1"/>
  <c r="D142" i="1"/>
  <c r="T19" i="1" s="1"/>
  <c r="U19" i="1" s="1"/>
  <c r="D223" i="1"/>
  <c r="D147" i="1"/>
  <c r="D241" i="1"/>
  <c r="D165" i="1"/>
  <c r="K226" i="1"/>
  <c r="K150" i="1"/>
  <c r="K225" i="1"/>
  <c r="K149" i="1"/>
  <c r="K269" i="1"/>
  <c r="K193" i="1"/>
  <c r="K234" i="1"/>
  <c r="K158" i="1"/>
  <c r="T218" i="1" s="1"/>
  <c r="U218" i="1" s="1"/>
  <c r="G192" i="1"/>
  <c r="T622" i="1" s="1"/>
  <c r="U622" i="1" s="1"/>
  <c r="G268" i="1"/>
  <c r="G235" i="1"/>
  <c r="G159" i="1"/>
  <c r="G180" i="1"/>
  <c r="G256" i="1"/>
  <c r="G254" i="1"/>
  <c r="G178" i="1"/>
  <c r="G244" i="1"/>
  <c r="G168" i="1"/>
  <c r="M152" i="1"/>
  <c r="M228" i="1"/>
  <c r="M247" i="1"/>
  <c r="M171" i="1"/>
  <c r="M143" i="1"/>
  <c r="M219" i="1"/>
  <c r="M236" i="1"/>
  <c r="M160" i="1"/>
  <c r="L169" i="1"/>
  <c r="L245" i="1"/>
  <c r="L233" i="1"/>
  <c r="L157" i="1"/>
  <c r="L246" i="1"/>
  <c r="L170" i="1"/>
  <c r="L195" i="1"/>
  <c r="T663" i="1" s="1"/>
  <c r="U663" i="1" s="1"/>
  <c r="L271" i="1"/>
  <c r="L176" i="1"/>
  <c r="L252" i="1"/>
  <c r="J195" i="1"/>
  <c r="J271" i="1"/>
  <c r="J259" i="1"/>
  <c r="J183" i="1"/>
  <c r="J180" i="1"/>
  <c r="J256" i="1"/>
  <c r="J221" i="1"/>
  <c r="J145" i="1"/>
  <c r="T61" i="1" s="1"/>
  <c r="U61" i="1" s="1"/>
  <c r="C194" i="1"/>
  <c r="T642" i="1" s="1"/>
  <c r="U642" i="1" s="1"/>
  <c r="C270" i="1"/>
  <c r="C220" i="1"/>
  <c r="C144" i="1"/>
  <c r="C266" i="1"/>
  <c r="C190" i="1"/>
  <c r="C234" i="1"/>
  <c r="C158" i="1"/>
  <c r="C179" i="1"/>
  <c r="C255" i="1"/>
  <c r="B160" i="1"/>
  <c r="B236" i="1"/>
  <c r="B266" i="1"/>
  <c r="B190" i="1"/>
  <c r="B148" i="1"/>
  <c r="B224" i="1"/>
  <c r="B184" i="1"/>
  <c r="B260" i="1"/>
  <c r="F233" i="1"/>
  <c r="F157" i="1"/>
  <c r="F163" i="1"/>
  <c r="F239" i="1"/>
  <c r="F169" i="1"/>
  <c r="F245" i="1"/>
  <c r="F177" i="1"/>
  <c r="T441" i="1" s="1"/>
  <c r="U441" i="1" s="1"/>
  <c r="F253" i="1"/>
  <c r="F167" i="1"/>
  <c r="F243" i="1"/>
  <c r="E182" i="1"/>
  <c r="E258" i="1"/>
  <c r="E195" i="1"/>
  <c r="E271" i="1"/>
  <c r="E235" i="1"/>
  <c r="E159" i="1"/>
  <c r="E228" i="1"/>
  <c r="E152" i="1"/>
  <c r="T140" i="1" s="1"/>
  <c r="U140" i="1" s="1"/>
  <c r="H262" i="1"/>
  <c r="H186" i="1"/>
  <c r="H251" i="1"/>
  <c r="H175" i="1"/>
  <c r="H264" i="1"/>
  <c r="H188" i="1"/>
  <c r="H179" i="1"/>
  <c r="H255" i="1"/>
  <c r="H245" i="1"/>
  <c r="H169" i="1"/>
  <c r="I224" i="1"/>
  <c r="I148" i="1"/>
  <c r="I187" i="1"/>
  <c r="I263" i="1"/>
  <c r="I191" i="1"/>
  <c r="I267" i="1"/>
  <c r="I220" i="1"/>
  <c r="I144" i="1"/>
  <c r="D183" i="1"/>
  <c r="D259" i="1"/>
  <c r="D228" i="1"/>
  <c r="D152" i="1"/>
  <c r="G233" i="1"/>
  <c r="G157" i="1"/>
  <c r="T202" i="1" s="1"/>
  <c r="U202" i="1" s="1"/>
  <c r="M257" i="1"/>
  <c r="M181" i="1"/>
  <c r="L254" i="1"/>
  <c r="L178" i="1"/>
  <c r="J245" i="1"/>
  <c r="J169" i="1"/>
  <c r="C239" i="1"/>
  <c r="C163" i="1"/>
  <c r="B232" i="1"/>
  <c r="B156" i="1"/>
  <c r="F225" i="1"/>
  <c r="F149" i="1"/>
  <c r="T105" i="1" s="1"/>
  <c r="U105" i="1" s="1"/>
  <c r="E262" i="1"/>
  <c r="E186" i="1"/>
  <c r="H223" i="1"/>
  <c r="H147" i="1"/>
  <c r="I163" i="1"/>
  <c r="I239" i="1"/>
  <c r="D156" i="1"/>
  <c r="D232" i="1"/>
  <c r="D180" i="1"/>
  <c r="D256" i="1"/>
  <c r="K170" i="1"/>
  <c r="K246" i="1"/>
  <c r="G190" i="1"/>
  <c r="T598" i="1" s="1"/>
  <c r="U598" i="1" s="1"/>
  <c r="G266" i="1"/>
  <c r="M231" i="1"/>
  <c r="M155" i="1"/>
  <c r="J239" i="1"/>
  <c r="J163" i="1"/>
  <c r="I151" i="1"/>
  <c r="I227" i="1"/>
  <c r="S205" i="1"/>
  <c r="S81" i="1"/>
  <c r="S284" i="1"/>
  <c r="S276" i="1"/>
  <c r="S228" i="1"/>
  <c r="S501" i="1"/>
  <c r="S630" i="1"/>
  <c r="S121" i="1"/>
  <c r="S132" i="1"/>
  <c r="S202" i="1"/>
  <c r="S598" i="1"/>
  <c r="D266" i="1"/>
  <c r="D190" i="1"/>
  <c r="D191" i="1"/>
  <c r="D267" i="1"/>
  <c r="D162" i="1"/>
  <c r="D238" i="1"/>
  <c r="D187" i="1"/>
  <c r="D263" i="1"/>
  <c r="D229" i="1"/>
  <c r="D153" i="1"/>
  <c r="K191" i="1"/>
  <c r="K267" i="1"/>
  <c r="K197" i="1"/>
  <c r="K273" i="1"/>
  <c r="K257" i="1"/>
  <c r="K181" i="1"/>
  <c r="K146" i="1"/>
  <c r="T74" i="1" s="1"/>
  <c r="U74" i="1" s="1"/>
  <c r="K222" i="1"/>
  <c r="G179" i="1"/>
  <c r="G255" i="1"/>
  <c r="G241" i="1"/>
  <c r="G165" i="1"/>
  <c r="G229" i="1"/>
  <c r="G153" i="1"/>
  <c r="G163" i="1"/>
  <c r="G239" i="1"/>
  <c r="G232" i="1"/>
  <c r="G156" i="1"/>
  <c r="M217" i="1"/>
  <c r="M141" i="1"/>
  <c r="T16" i="1" s="1"/>
  <c r="U16" i="1" s="1"/>
  <c r="M223" i="1"/>
  <c r="M147" i="1"/>
  <c r="M195" i="1"/>
  <c r="M271" i="1"/>
  <c r="M224" i="1"/>
  <c r="M148" i="1"/>
  <c r="L239" i="1"/>
  <c r="L163" i="1"/>
  <c r="L217" i="1"/>
  <c r="L141" i="1"/>
  <c r="L222" i="1"/>
  <c r="L146" i="1"/>
  <c r="T75" i="1" s="1"/>
  <c r="U75" i="1" s="1"/>
  <c r="L183" i="1"/>
  <c r="L259" i="1"/>
  <c r="L237" i="1"/>
  <c r="L161" i="1"/>
  <c r="J231" i="1"/>
  <c r="J155" i="1"/>
  <c r="J232" i="1"/>
  <c r="J156" i="1"/>
  <c r="J165" i="1"/>
  <c r="J241" i="1"/>
  <c r="J261" i="1"/>
  <c r="J185" i="1"/>
  <c r="T541" i="1" s="1"/>
  <c r="U541" i="1" s="1"/>
  <c r="C187" i="1"/>
  <c r="C263" i="1"/>
  <c r="C224" i="1"/>
  <c r="C148" i="1"/>
  <c r="C176" i="1"/>
  <c r="C252" i="1"/>
  <c r="C146" i="1"/>
  <c r="C222" i="1"/>
  <c r="C240" i="1"/>
  <c r="C164" i="1"/>
  <c r="B258" i="1"/>
  <c r="B182" i="1"/>
  <c r="T497" i="1" s="1"/>
  <c r="U497" i="1" s="1"/>
  <c r="B243" i="1"/>
  <c r="B167" i="1"/>
  <c r="B272" i="1"/>
  <c r="B196" i="1"/>
  <c r="B244" i="1"/>
  <c r="B168" i="1"/>
  <c r="F171" i="1"/>
  <c r="F247" i="1"/>
  <c r="F190" i="1"/>
  <c r="F266" i="1"/>
  <c r="F240" i="1"/>
  <c r="F164" i="1"/>
  <c r="T285" i="1" s="1"/>
  <c r="U285" i="1" s="1"/>
  <c r="F238" i="1"/>
  <c r="F162" i="1"/>
  <c r="F155" i="1"/>
  <c r="F231" i="1"/>
  <c r="E244" i="1"/>
  <c r="E168" i="1"/>
  <c r="E192" i="1"/>
  <c r="E268" i="1"/>
  <c r="E147" i="1"/>
  <c r="E223" i="1"/>
  <c r="E180" i="1"/>
  <c r="T476" i="1" s="1"/>
  <c r="U476" i="1" s="1"/>
  <c r="E256" i="1"/>
  <c r="H229" i="1"/>
  <c r="H153" i="1"/>
  <c r="H224" i="1"/>
  <c r="H148" i="1"/>
  <c r="H242" i="1"/>
  <c r="H166" i="1"/>
  <c r="H240" i="1"/>
  <c r="H164" i="1"/>
  <c r="H157" i="1"/>
  <c r="H233" i="1"/>
  <c r="I253" i="1"/>
  <c r="I177" i="1"/>
  <c r="T444" i="1" s="1"/>
  <c r="U444" i="1" s="1"/>
  <c r="I243" i="1"/>
  <c r="I167" i="1"/>
  <c r="I255" i="1"/>
  <c r="I179" i="1"/>
  <c r="I260" i="1"/>
  <c r="I184" i="1"/>
  <c r="D182" i="1"/>
  <c r="D258" i="1"/>
  <c r="D171" i="1"/>
  <c r="D247" i="1"/>
  <c r="K266" i="1"/>
  <c r="K190" i="1"/>
  <c r="T602" i="1" s="1"/>
  <c r="U602" i="1" s="1"/>
  <c r="K261" i="1"/>
  <c r="K185" i="1"/>
  <c r="G194" i="1"/>
  <c r="G270" i="1"/>
  <c r="G219" i="1"/>
  <c r="G143" i="1"/>
  <c r="M243" i="1"/>
  <c r="M167" i="1"/>
  <c r="L164" i="1"/>
  <c r="L240" i="1"/>
  <c r="L155" i="1"/>
  <c r="T183" i="1" s="1"/>
  <c r="U183" i="1" s="1"/>
  <c r="L231" i="1"/>
  <c r="J178" i="1"/>
  <c r="J254" i="1"/>
  <c r="J152" i="1"/>
  <c r="J228" i="1"/>
  <c r="C232" i="1"/>
  <c r="C156" i="1"/>
  <c r="C185" i="1"/>
  <c r="C261" i="1"/>
  <c r="B191" i="1"/>
  <c r="B267" i="1"/>
  <c r="B259" i="1"/>
  <c r="B183" i="1"/>
  <c r="T509" i="1" s="1"/>
  <c r="U509" i="1" s="1"/>
  <c r="F269" i="1"/>
  <c r="F193" i="1"/>
  <c r="F218" i="1"/>
  <c r="F142" i="1"/>
  <c r="E233" i="1"/>
  <c r="E157" i="1"/>
  <c r="H273" i="1"/>
  <c r="H197" i="1"/>
  <c r="H227" i="1"/>
  <c r="H151" i="1"/>
  <c r="I168" i="1"/>
  <c r="I244" i="1"/>
  <c r="S509" i="1"/>
  <c r="S183" i="1"/>
  <c r="S683" i="1"/>
  <c r="S47" i="1"/>
  <c r="D245" i="1"/>
  <c r="D169" i="1"/>
  <c r="D159" i="1"/>
  <c r="D235" i="1"/>
  <c r="K252" i="1"/>
  <c r="K176" i="1"/>
  <c r="G262" i="1"/>
  <c r="G186" i="1"/>
  <c r="T550" i="1" s="1"/>
  <c r="U550" i="1" s="1"/>
  <c r="G183" i="1"/>
  <c r="G259" i="1"/>
  <c r="M273" i="1"/>
  <c r="M197" i="1"/>
  <c r="L192" i="1"/>
  <c r="L268" i="1"/>
  <c r="L151" i="1"/>
  <c r="L227" i="1"/>
  <c r="L188" i="1"/>
  <c r="L264" i="1"/>
  <c r="J192" i="1"/>
  <c r="J268" i="1"/>
  <c r="C217" i="1"/>
  <c r="C141" i="1"/>
  <c r="B228" i="1"/>
  <c r="B152" i="1"/>
  <c r="I193" i="1"/>
  <c r="I269" i="1"/>
  <c r="S659" i="1"/>
  <c r="S82" i="1"/>
  <c r="S162" i="1"/>
  <c r="S611" i="1"/>
  <c r="S29" i="1"/>
  <c r="S483" i="1"/>
  <c r="S105" i="1"/>
  <c r="S200" i="1"/>
  <c r="S184" i="1"/>
  <c r="S187" i="1"/>
  <c r="S459" i="1"/>
  <c r="S336" i="1"/>
  <c r="S223" i="1"/>
  <c r="S185" i="1"/>
  <c r="D260" i="1"/>
  <c r="D184" i="1"/>
  <c r="D244" i="1"/>
  <c r="D168" i="1"/>
  <c r="T331" i="1" s="1"/>
  <c r="U331" i="1" s="1"/>
  <c r="D220" i="1"/>
  <c r="D144" i="1"/>
  <c r="D251" i="1"/>
  <c r="D175" i="1"/>
  <c r="D217" i="1"/>
  <c r="D141" i="1"/>
  <c r="K188" i="1"/>
  <c r="K264" i="1"/>
  <c r="K162" i="1"/>
  <c r="K238" i="1"/>
  <c r="K242" i="1"/>
  <c r="K166" i="1"/>
  <c r="K171" i="1"/>
  <c r="K247" i="1"/>
  <c r="G171" i="1"/>
  <c r="G247" i="1"/>
  <c r="G221" i="1"/>
  <c r="G145" i="1"/>
  <c r="G146" i="1"/>
  <c r="G222" i="1"/>
  <c r="G151" i="1"/>
  <c r="G227" i="1"/>
  <c r="G220" i="1"/>
  <c r="G144" i="1"/>
  <c r="T46" i="1" s="1"/>
  <c r="U46" i="1" s="1"/>
  <c r="M246" i="1"/>
  <c r="M170" i="1"/>
  <c r="M218" i="1"/>
  <c r="M142" i="1"/>
  <c r="M183" i="1"/>
  <c r="M259" i="1"/>
  <c r="M252" i="1"/>
  <c r="M176" i="1"/>
  <c r="L153" i="1"/>
  <c r="L229" i="1"/>
  <c r="L196" i="1"/>
  <c r="T675" i="1" s="1"/>
  <c r="U675" i="1" s="1"/>
  <c r="L272" i="1"/>
  <c r="L269" i="1"/>
  <c r="L193" i="1"/>
  <c r="L244" i="1"/>
  <c r="L168" i="1"/>
  <c r="L149" i="1"/>
  <c r="L225" i="1"/>
  <c r="J162" i="1"/>
  <c r="J238" i="1"/>
  <c r="J160" i="1"/>
  <c r="J236" i="1"/>
  <c r="J229" i="1"/>
  <c r="J153" i="1"/>
  <c r="T157" i="1" s="1"/>
  <c r="U157" i="1" s="1"/>
  <c r="J170" i="1"/>
  <c r="J246" i="1"/>
  <c r="C256" i="1"/>
  <c r="C180" i="1"/>
  <c r="C182" i="1"/>
  <c r="C258" i="1"/>
  <c r="C225" i="1"/>
  <c r="C149" i="1"/>
  <c r="C186" i="1"/>
  <c r="C262" i="1"/>
  <c r="C228" i="1"/>
  <c r="C152" i="1"/>
  <c r="T138" i="1" s="1"/>
  <c r="U138" i="1" s="1"/>
  <c r="B223" i="1"/>
  <c r="B147" i="1"/>
  <c r="B151" i="1"/>
  <c r="B227" i="1"/>
  <c r="B256" i="1"/>
  <c r="B180" i="1"/>
  <c r="B231" i="1"/>
  <c r="B155" i="1"/>
  <c r="F222" i="1"/>
  <c r="F146" i="1"/>
  <c r="F235" i="1"/>
  <c r="F159" i="1"/>
  <c r="T225" i="1" s="1"/>
  <c r="U225" i="1" s="1"/>
  <c r="F145" i="1"/>
  <c r="F221" i="1"/>
  <c r="F226" i="1"/>
  <c r="F150" i="1"/>
  <c r="F219" i="1"/>
  <c r="F143" i="1"/>
  <c r="E261" i="1"/>
  <c r="E185" i="1"/>
  <c r="E239" i="1"/>
  <c r="E163" i="1"/>
  <c r="E263" i="1"/>
  <c r="E187" i="1"/>
  <c r="T560" i="1" s="1"/>
  <c r="U560" i="1" s="1"/>
  <c r="E241" i="1"/>
  <c r="E165" i="1"/>
  <c r="H176" i="1"/>
  <c r="H252" i="1"/>
  <c r="H257" i="1"/>
  <c r="H181" i="1"/>
  <c r="H141" i="1"/>
  <c r="H217" i="1"/>
  <c r="H152" i="1"/>
  <c r="H228" i="1"/>
  <c r="H145" i="1"/>
  <c r="T59" i="1" s="1"/>
  <c r="U59" i="1" s="1"/>
  <c r="H221" i="1"/>
  <c r="I195" i="1"/>
  <c r="I271" i="1"/>
  <c r="I171" i="1"/>
  <c r="I247" i="1"/>
  <c r="I240" i="1"/>
  <c r="I164" i="1"/>
  <c r="I245" i="1"/>
  <c r="I169" i="1"/>
  <c r="I181" i="1"/>
  <c r="I257" i="1"/>
  <c r="S605" i="1"/>
  <c r="S21" i="1"/>
  <c r="S457" i="1"/>
  <c r="S518" i="1"/>
  <c r="S14" i="1"/>
  <c r="S555" i="1"/>
  <c r="S496" i="1"/>
  <c r="S234" i="1"/>
  <c r="S319" i="1"/>
  <c r="S424" i="1"/>
  <c r="D252" i="1"/>
  <c r="D176" i="1"/>
  <c r="D265" i="1"/>
  <c r="D189" i="1"/>
  <c r="D143" i="1"/>
  <c r="D219" i="1"/>
  <c r="D236" i="1"/>
  <c r="D160" i="1"/>
  <c r="K152" i="1"/>
  <c r="K228" i="1"/>
  <c r="K145" i="1"/>
  <c r="K221" i="1"/>
  <c r="K195" i="1"/>
  <c r="K271" i="1"/>
  <c r="K154" i="1"/>
  <c r="T170" i="1" s="1"/>
  <c r="U170" i="1" s="1"/>
  <c r="K230" i="1"/>
  <c r="K159" i="1"/>
  <c r="K235" i="1"/>
  <c r="G160" i="1"/>
  <c r="G236" i="1"/>
  <c r="G169" i="1"/>
  <c r="G245" i="1"/>
  <c r="G264" i="1"/>
  <c r="G188" i="1"/>
  <c r="G257" i="1"/>
  <c r="G181" i="1"/>
  <c r="M239" i="1"/>
  <c r="M163" i="1"/>
  <c r="T280" i="1" s="1"/>
  <c r="U280" i="1" s="1"/>
  <c r="M190" i="1"/>
  <c r="M266" i="1"/>
  <c r="M178" i="1"/>
  <c r="M254" i="1"/>
  <c r="M244" i="1"/>
  <c r="M168" i="1"/>
  <c r="M161" i="1"/>
  <c r="M237" i="1"/>
  <c r="L191" i="1"/>
  <c r="L267" i="1"/>
  <c r="L255" i="1"/>
  <c r="L179" i="1"/>
  <c r="T471" i="1" s="1"/>
  <c r="U471" i="1" s="1"/>
  <c r="L181" i="1"/>
  <c r="L257" i="1"/>
  <c r="L156" i="1"/>
  <c r="L232" i="1"/>
  <c r="J167" i="1"/>
  <c r="J243" i="1"/>
  <c r="J227" i="1"/>
  <c r="J151" i="1"/>
  <c r="J266" i="1"/>
  <c r="J190" i="1"/>
  <c r="J141" i="1"/>
  <c r="T13" i="1" s="1"/>
  <c r="U13" i="1" s="1"/>
  <c r="J217" i="1"/>
  <c r="J158" i="1"/>
  <c r="J234" i="1"/>
  <c r="C244" i="1"/>
  <c r="C168" i="1"/>
  <c r="C231" i="1"/>
  <c r="C155" i="1"/>
  <c r="C218" i="1"/>
  <c r="C142" i="1"/>
  <c r="C247" i="1"/>
  <c r="C171" i="1"/>
  <c r="B163" i="1"/>
  <c r="B239" i="1"/>
  <c r="B181" i="1"/>
  <c r="B257" i="1"/>
  <c r="B189" i="1"/>
  <c r="B265" i="1"/>
  <c r="B237" i="1"/>
  <c r="B161" i="1"/>
  <c r="B218" i="1"/>
  <c r="B142" i="1"/>
  <c r="F168" i="1"/>
  <c r="F244" i="1"/>
  <c r="F184" i="1"/>
  <c r="T525" i="1" s="1"/>
  <c r="U525" i="1" s="1"/>
  <c r="F260" i="1"/>
  <c r="F187" i="1"/>
  <c r="F263" i="1"/>
  <c r="F256" i="1"/>
  <c r="F180" i="1"/>
  <c r="E267" i="1"/>
  <c r="E191" i="1"/>
  <c r="E193" i="1"/>
  <c r="E269" i="1"/>
  <c r="E243" i="1"/>
  <c r="E167" i="1"/>
  <c r="E251" i="1"/>
  <c r="E175" i="1"/>
  <c r="T416" i="1" s="1"/>
  <c r="U416" i="1" s="1"/>
  <c r="E153" i="1"/>
  <c r="E229" i="1"/>
  <c r="H160" i="1"/>
  <c r="H236" i="1"/>
  <c r="H230" i="1"/>
  <c r="H154" i="1"/>
  <c r="H265" i="1"/>
  <c r="H189" i="1"/>
  <c r="H258" i="1"/>
  <c r="H182" i="1"/>
  <c r="I175" i="1"/>
  <c r="T420" i="1" s="1"/>
  <c r="U420" i="1" s="1"/>
  <c r="I251" i="1"/>
  <c r="I166" i="1"/>
  <c r="I242" i="1"/>
  <c r="I223" i="1"/>
  <c r="I147" i="1"/>
  <c r="I152" i="1"/>
  <c r="I228" i="1"/>
  <c r="I157" i="1"/>
  <c r="I233" i="1"/>
  <c r="S291" i="1"/>
  <c r="S542" i="1"/>
  <c r="S418" i="1"/>
  <c r="S64" i="1"/>
  <c r="S544" i="1"/>
  <c r="S492" i="1"/>
  <c r="S610" i="1"/>
  <c r="S437" i="1"/>
  <c r="D233" i="1"/>
  <c r="D157" i="1"/>
  <c r="D177" i="1"/>
  <c r="D253" i="1"/>
  <c r="D197" i="1"/>
  <c r="D273" i="1"/>
  <c r="D224" i="1"/>
  <c r="D148" i="1"/>
  <c r="T91" i="1" s="1"/>
  <c r="U91" i="1" s="1"/>
  <c r="K156" i="1"/>
  <c r="K232" i="1"/>
  <c r="K253" i="1"/>
  <c r="K177" i="1"/>
  <c r="K186" i="1"/>
  <c r="K262" i="1"/>
  <c r="K218" i="1"/>
  <c r="K142" i="1"/>
  <c r="K223" i="1"/>
  <c r="K147" i="1"/>
  <c r="G240" i="1"/>
  <c r="G164" i="1"/>
  <c r="G272" i="1"/>
  <c r="G196" i="1"/>
  <c r="G252" i="1"/>
  <c r="G176" i="1"/>
  <c r="G242" i="1"/>
  <c r="G166" i="1"/>
  <c r="M230" i="1"/>
  <c r="M154" i="1"/>
  <c r="M180" i="1"/>
  <c r="M256" i="1"/>
  <c r="M227" i="1"/>
  <c r="M151" i="1"/>
  <c r="T136" i="1" s="1"/>
  <c r="U136" i="1" s="1"/>
  <c r="M156" i="1"/>
  <c r="M232" i="1"/>
  <c r="M149" i="1"/>
  <c r="M225" i="1"/>
  <c r="L145" i="1"/>
  <c r="L221" i="1"/>
  <c r="L228" i="1"/>
  <c r="L152" i="1"/>
  <c r="L242" i="1"/>
  <c r="L166" i="1"/>
  <c r="L220" i="1"/>
  <c r="L144" i="1"/>
  <c r="T51" i="1" s="1"/>
  <c r="U51" i="1" s="1"/>
  <c r="J220" i="1"/>
  <c r="J144" i="1"/>
  <c r="J143" i="1"/>
  <c r="J219" i="1"/>
  <c r="J252" i="1"/>
  <c r="J176" i="1"/>
  <c r="J269" i="1"/>
  <c r="J193" i="1"/>
  <c r="J146" i="1"/>
  <c r="J222" i="1"/>
  <c r="C166" i="1"/>
  <c r="T306" i="1" s="1"/>
  <c r="U306" i="1" s="1"/>
  <c r="C242" i="1"/>
  <c r="C237" i="1"/>
  <c r="C161" i="1"/>
  <c r="C196" i="1"/>
  <c r="C272" i="1"/>
  <c r="C235" i="1"/>
  <c r="C159" i="1"/>
  <c r="B238" i="1"/>
  <c r="B162" i="1"/>
  <c r="B221" i="1"/>
  <c r="B145" i="1"/>
  <c r="B242" i="1"/>
  <c r="B166" i="1"/>
  <c r="T305" i="1" s="1"/>
  <c r="U305" i="1" s="1"/>
  <c r="B263" i="1"/>
  <c r="B187" i="1"/>
  <c r="B197" i="1"/>
  <c r="B273" i="1"/>
  <c r="F272" i="1"/>
  <c r="F196" i="1"/>
  <c r="F151" i="1"/>
  <c r="F227" i="1"/>
  <c r="F251" i="1"/>
  <c r="F175" i="1"/>
  <c r="F165" i="1"/>
  <c r="T297" i="1" s="1"/>
  <c r="U297" i="1" s="1"/>
  <c r="F241" i="1"/>
  <c r="E226" i="1"/>
  <c r="E150" i="1"/>
  <c r="E253" i="1"/>
  <c r="E177" i="1"/>
  <c r="E145" i="1"/>
  <c r="E221" i="1"/>
  <c r="E236" i="1"/>
  <c r="E160" i="1"/>
  <c r="E141" i="1"/>
  <c r="E217" i="1"/>
  <c r="H149" i="1"/>
  <c r="H225" i="1"/>
  <c r="H272" i="1"/>
  <c r="H196" i="1"/>
  <c r="H177" i="1"/>
  <c r="H253" i="1"/>
  <c r="H167" i="1"/>
  <c r="H243" i="1"/>
  <c r="I189" i="1"/>
  <c r="I265" i="1"/>
  <c r="I176" i="1"/>
  <c r="I252" i="1"/>
  <c r="I218" i="1"/>
  <c r="I142" i="1"/>
  <c r="I192" i="1"/>
  <c r="I268" i="1"/>
  <c r="I221" i="1"/>
  <c r="I145" i="1"/>
  <c r="S633" i="1"/>
  <c r="S45" i="1"/>
  <c r="S192" i="1"/>
  <c r="S636" i="1"/>
  <c r="S367" i="1"/>
  <c r="S196" i="1"/>
  <c r="D196" i="1"/>
  <c r="T667" i="1" s="1"/>
  <c r="U667" i="1" s="1"/>
  <c r="D272" i="1"/>
  <c r="D226" i="1"/>
  <c r="D150" i="1"/>
  <c r="D261" i="1"/>
  <c r="D185" i="1"/>
  <c r="D178" i="1"/>
  <c r="D254" i="1"/>
  <c r="K161" i="1"/>
  <c r="K237" i="1"/>
  <c r="K151" i="1"/>
  <c r="K227" i="1"/>
  <c r="K260" i="1"/>
  <c r="K184" i="1"/>
  <c r="T530" i="1" s="1"/>
  <c r="U530" i="1" s="1"/>
  <c r="K194" i="1"/>
  <c r="K270" i="1"/>
  <c r="K263" i="1"/>
  <c r="K187" i="1"/>
  <c r="G152" i="1"/>
  <c r="G228" i="1"/>
  <c r="G193" i="1"/>
  <c r="G269" i="1"/>
  <c r="G237" i="1"/>
  <c r="G161" i="1"/>
  <c r="G154" i="1"/>
  <c r="T166" i="1" s="1"/>
  <c r="U166" i="1" s="1"/>
  <c r="G230" i="1"/>
  <c r="M186" i="1"/>
  <c r="M262" i="1"/>
  <c r="M242" i="1"/>
  <c r="M166" i="1"/>
  <c r="M188" i="1"/>
  <c r="M264" i="1"/>
  <c r="M220" i="1"/>
  <c r="M144" i="1"/>
  <c r="M189" i="1"/>
  <c r="M265" i="1"/>
  <c r="L226" i="1"/>
  <c r="L150" i="1"/>
  <c r="T123" i="1" s="1"/>
  <c r="U123" i="1" s="1"/>
  <c r="L266" i="1"/>
  <c r="L190" i="1"/>
  <c r="L230" i="1"/>
  <c r="L154" i="1"/>
  <c r="L247" i="1"/>
  <c r="L171" i="1"/>
  <c r="J148" i="1"/>
  <c r="J224" i="1"/>
  <c r="J197" i="1"/>
  <c r="J273" i="1"/>
  <c r="J149" i="1"/>
  <c r="T109" i="1" s="1"/>
  <c r="U109" i="1" s="1"/>
  <c r="J225" i="1"/>
  <c r="J181" i="1"/>
  <c r="J257" i="1"/>
  <c r="J262" i="1"/>
  <c r="J186" i="1"/>
  <c r="C219" i="1"/>
  <c r="C143" i="1"/>
  <c r="C265" i="1"/>
  <c r="C189" i="1"/>
  <c r="C184" i="1"/>
  <c r="C260" i="1"/>
  <c r="C223" i="1"/>
  <c r="C147" i="1"/>
  <c r="T78" i="1" s="1"/>
  <c r="U78" i="1" s="1"/>
  <c r="B178" i="1"/>
  <c r="B254" i="1"/>
  <c r="B271" i="1"/>
  <c r="B195" i="1"/>
  <c r="B150" i="1"/>
  <c r="B226" i="1"/>
  <c r="B247" i="1"/>
  <c r="B171" i="1"/>
  <c r="B185" i="1"/>
  <c r="B261" i="1"/>
  <c r="F191" i="1"/>
  <c r="T609" i="1" s="1"/>
  <c r="U609" i="1" s="1"/>
  <c r="F267" i="1"/>
  <c r="F197" i="1"/>
  <c r="F273" i="1"/>
  <c r="F236" i="1"/>
  <c r="F160" i="1"/>
  <c r="F153" i="1"/>
  <c r="F229" i="1"/>
  <c r="E196" i="1"/>
  <c r="E272" i="1"/>
  <c r="E155" i="1"/>
  <c r="E231" i="1"/>
  <c r="E259" i="1"/>
  <c r="E183" i="1"/>
  <c r="T512" i="1" s="1"/>
  <c r="U512" i="1" s="1"/>
  <c r="E148" i="1"/>
  <c r="E224" i="1"/>
  <c r="E257" i="1"/>
  <c r="E181" i="1"/>
  <c r="H246" i="1"/>
  <c r="H170" i="1"/>
  <c r="H269" i="1"/>
  <c r="H193" i="1"/>
  <c r="H238" i="1"/>
  <c r="H162" i="1"/>
  <c r="H155" i="1"/>
  <c r="T179" i="1" s="1"/>
  <c r="U179" i="1" s="1"/>
  <c r="H231" i="1"/>
  <c r="I264" i="1"/>
  <c r="I188" i="1"/>
  <c r="I238" i="1"/>
  <c r="I162" i="1"/>
  <c r="I160" i="1"/>
  <c r="I236" i="1"/>
  <c r="I180" i="1"/>
  <c r="I256" i="1"/>
  <c r="I261" i="1"/>
  <c r="I185" i="1"/>
  <c r="S99" i="1"/>
  <c r="S349" i="1"/>
  <c r="S548" i="1"/>
  <c r="S50" i="1"/>
  <c r="S514" i="1"/>
  <c r="S511" i="1"/>
  <c r="S527" i="1"/>
  <c r="D188" i="1"/>
  <c r="D264" i="1"/>
  <c r="D195" i="1"/>
  <c r="D271" i="1"/>
  <c r="D170" i="1"/>
  <c r="D246" i="1"/>
  <c r="D163" i="1"/>
  <c r="T271" i="1" s="1"/>
  <c r="U271" i="1" s="1"/>
  <c r="D239" i="1"/>
  <c r="K164" i="1"/>
  <c r="K240" i="1"/>
  <c r="K189" i="1"/>
  <c r="K265" i="1"/>
  <c r="K233" i="1"/>
  <c r="K157" i="1"/>
  <c r="K258" i="1"/>
  <c r="K182" i="1"/>
  <c r="K175" i="1"/>
  <c r="K251" i="1"/>
  <c r="G224" i="1"/>
  <c r="G148" i="1"/>
  <c r="G187" i="1"/>
  <c r="G263" i="1"/>
  <c r="G225" i="1"/>
  <c r="G149" i="1"/>
  <c r="G218" i="1"/>
  <c r="G142" i="1"/>
  <c r="M255" i="1"/>
  <c r="M179" i="1"/>
  <c r="M192" i="1"/>
  <c r="M268" i="1"/>
  <c r="M164" i="1"/>
  <c r="M240" i="1"/>
  <c r="M196" i="1"/>
  <c r="M272" i="1"/>
  <c r="M253" i="1"/>
  <c r="M177" i="1"/>
  <c r="L265" i="1"/>
  <c r="L189" i="1"/>
  <c r="L185" i="1"/>
  <c r="L261" i="1"/>
  <c r="L218" i="1"/>
  <c r="L142" i="1"/>
  <c r="T27" i="1" s="1"/>
  <c r="U27" i="1" s="1"/>
  <c r="L159" i="1"/>
  <c r="T231" i="1" s="1"/>
  <c r="U231" i="1" s="1"/>
  <c r="L235" i="1"/>
  <c r="J182" i="1"/>
  <c r="J258" i="1"/>
  <c r="J263" i="1"/>
  <c r="J187" i="1"/>
  <c r="J244" i="1"/>
  <c r="J168" i="1"/>
  <c r="J166" i="1"/>
  <c r="J242" i="1"/>
  <c r="J247" i="1"/>
  <c r="J171" i="1"/>
  <c r="T373" i="1" s="1"/>
  <c r="U373" i="1" s="1"/>
  <c r="C175" i="1"/>
  <c r="T414" i="1" s="1"/>
  <c r="U414" i="1" s="1"/>
  <c r="C251" i="1"/>
  <c r="C165" i="1"/>
  <c r="C241" i="1"/>
  <c r="C169" i="1"/>
  <c r="C245" i="1"/>
  <c r="C253" i="1"/>
  <c r="C177" i="1"/>
  <c r="B176" i="1"/>
  <c r="B252" i="1"/>
  <c r="B229" i="1"/>
  <c r="B153" i="1"/>
  <c r="B141" i="1"/>
  <c r="T5" i="1" s="1"/>
  <c r="U5" i="1" s="1"/>
  <c r="B217" i="1"/>
  <c r="B157" i="1"/>
  <c r="B233" i="1"/>
  <c r="B246" i="1"/>
  <c r="B170" i="1"/>
  <c r="F254" i="1"/>
  <c r="F178" i="1"/>
  <c r="F268" i="1"/>
  <c r="F192" i="1"/>
  <c r="F224" i="1"/>
  <c r="F148" i="1"/>
  <c r="T93" i="1" s="1"/>
  <c r="U93" i="1" s="1"/>
  <c r="F141" i="1"/>
  <c r="T9" i="1" s="1"/>
  <c r="U9" i="1" s="1"/>
  <c r="F217" i="1"/>
  <c r="E238" i="1"/>
  <c r="E162" i="1"/>
  <c r="E266" i="1"/>
  <c r="E190" i="1"/>
  <c r="E156" i="1"/>
  <c r="E232" i="1"/>
  <c r="E188" i="1"/>
  <c r="E264" i="1"/>
  <c r="E242" i="1"/>
  <c r="E166" i="1"/>
  <c r="T308" i="1" s="1"/>
  <c r="U308" i="1" s="1"/>
  <c r="H235" i="1"/>
  <c r="H159" i="1"/>
  <c r="H187" i="1"/>
  <c r="H263" i="1"/>
  <c r="H226" i="1"/>
  <c r="H150" i="1"/>
  <c r="H143" i="1"/>
  <c r="H219" i="1"/>
  <c r="I197" i="1"/>
  <c r="I273" i="1"/>
  <c r="I270" i="1"/>
  <c r="I194" i="1"/>
  <c r="T648" i="1" s="1"/>
  <c r="U648" i="1" s="1"/>
  <c r="I258" i="1"/>
  <c r="I182" i="1"/>
  <c r="I165" i="1"/>
  <c r="I241" i="1"/>
  <c r="I246" i="1"/>
  <c r="I170" i="1"/>
  <c r="S158" i="1"/>
  <c r="S186" i="1"/>
  <c r="S304" i="1"/>
  <c r="S139" i="1"/>
  <c r="D193" i="1"/>
  <c r="D269" i="1"/>
  <c r="D192" i="1"/>
  <c r="T619" i="1" s="1"/>
  <c r="U619" i="1" s="1"/>
  <c r="D268" i="1"/>
  <c r="D234" i="1"/>
  <c r="D158" i="1"/>
  <c r="D151" i="1"/>
  <c r="D227" i="1"/>
  <c r="K244" i="1"/>
  <c r="K168" i="1"/>
  <c r="K255" i="1"/>
  <c r="K179" i="1"/>
  <c r="K268" i="1"/>
  <c r="K192" i="1"/>
  <c r="T626" i="1" s="1"/>
  <c r="U626" i="1" s="1"/>
  <c r="K243" i="1"/>
  <c r="K167" i="1"/>
  <c r="K160" i="1"/>
  <c r="K236" i="1"/>
  <c r="G260" i="1"/>
  <c r="G184" i="1"/>
  <c r="G185" i="1"/>
  <c r="G261" i="1"/>
  <c r="G189" i="1"/>
  <c r="G265" i="1"/>
  <c r="G182" i="1"/>
  <c r="G258" i="1"/>
  <c r="M222" i="1"/>
  <c r="M146" i="1"/>
  <c r="M234" i="1"/>
  <c r="M158" i="1"/>
  <c r="M235" i="1"/>
  <c r="M159" i="1"/>
  <c r="M184" i="1"/>
  <c r="M260" i="1"/>
  <c r="M238" i="1"/>
  <c r="M162" i="1"/>
  <c r="L241" i="1"/>
  <c r="L165" i="1"/>
  <c r="T303" i="1" s="1"/>
  <c r="U303" i="1" s="1"/>
  <c r="L234" i="1"/>
  <c r="L158" i="1"/>
  <c r="L270" i="1"/>
  <c r="L194" i="1"/>
  <c r="L147" i="1"/>
  <c r="L223" i="1"/>
  <c r="J264" i="1"/>
  <c r="J188" i="1"/>
  <c r="J251" i="1"/>
  <c r="J175" i="1"/>
  <c r="J267" i="1"/>
  <c r="J191" i="1"/>
  <c r="T613" i="1" s="1"/>
  <c r="U613" i="1" s="1"/>
  <c r="J154" i="1"/>
  <c r="T169" i="1" s="1"/>
  <c r="U169" i="1" s="1"/>
  <c r="J230" i="1"/>
  <c r="J159" i="1"/>
  <c r="J235" i="1"/>
  <c r="C153" i="1"/>
  <c r="C229" i="1"/>
  <c r="C271" i="1"/>
  <c r="C195" i="1"/>
  <c r="C157" i="1"/>
  <c r="C233" i="1"/>
  <c r="C162" i="1"/>
  <c r="C238" i="1"/>
  <c r="B235" i="1"/>
  <c r="B159" i="1"/>
  <c r="B255" i="1"/>
  <c r="B179" i="1"/>
  <c r="B264" i="1"/>
  <c r="B188" i="1"/>
  <c r="B220" i="1"/>
  <c r="B144" i="1"/>
  <c r="B234" i="1"/>
  <c r="B158" i="1"/>
  <c r="F271" i="1"/>
  <c r="F195" i="1"/>
  <c r="T657" i="1" s="1"/>
  <c r="U657" i="1" s="1"/>
  <c r="F246" i="1"/>
  <c r="F170" i="1"/>
  <c r="F264" i="1"/>
  <c r="F188" i="1"/>
  <c r="F257" i="1"/>
  <c r="F181" i="1"/>
  <c r="E169" i="1"/>
  <c r="E245" i="1"/>
  <c r="E246" i="1"/>
  <c r="E170" i="1"/>
  <c r="E254" i="1"/>
  <c r="E178" i="1"/>
  <c r="T452" i="1" s="1"/>
  <c r="U452" i="1" s="1"/>
  <c r="E176" i="1"/>
  <c r="T428" i="1" s="1"/>
  <c r="U428" i="1" s="1"/>
  <c r="E252" i="1"/>
  <c r="E230" i="1"/>
  <c r="E154" i="1"/>
  <c r="H180" i="1"/>
  <c r="H256" i="1"/>
  <c r="H261" i="1"/>
  <c r="H185" i="1"/>
  <c r="H266" i="1"/>
  <c r="H190" i="1"/>
  <c r="H259" i="1"/>
  <c r="H183" i="1"/>
  <c r="T515" i="1" s="1"/>
  <c r="U515" i="1" s="1"/>
  <c r="I230" i="1"/>
  <c r="I154" i="1"/>
  <c r="I226" i="1"/>
  <c r="I150" i="1"/>
  <c r="I155" i="1"/>
  <c r="I231" i="1"/>
  <c r="I229" i="1"/>
  <c r="I153" i="1"/>
  <c r="I158" i="1"/>
  <c r="I234" i="1"/>
  <c r="S131" i="1"/>
  <c r="S212" i="1"/>
  <c r="S68" i="1"/>
  <c r="S343" i="1"/>
  <c r="S672" i="1"/>
  <c r="S251" i="1"/>
  <c r="S199" i="1"/>
  <c r="D242" i="1"/>
  <c r="D166" i="1"/>
  <c r="D257" i="1"/>
  <c r="D181" i="1"/>
  <c r="D222" i="1"/>
  <c r="D146" i="1"/>
  <c r="D255" i="1"/>
  <c r="D179" i="1"/>
  <c r="T463" i="1" s="1"/>
  <c r="U463" i="1" s="1"/>
  <c r="K272" i="1"/>
  <c r="K196" i="1"/>
  <c r="K239" i="1"/>
  <c r="K163" i="1"/>
  <c r="K180" i="1"/>
  <c r="K256" i="1"/>
  <c r="K231" i="1"/>
  <c r="K155" i="1"/>
  <c r="K148" i="1"/>
  <c r="K224" i="1"/>
  <c r="G246" i="1"/>
  <c r="G170" i="1"/>
  <c r="T358" i="1" s="1"/>
  <c r="U358" i="1" s="1"/>
  <c r="G158" i="1"/>
  <c r="G234" i="1"/>
  <c r="G253" i="1"/>
  <c r="G177" i="1"/>
  <c r="G243" i="1"/>
  <c r="G167" i="1"/>
  <c r="M267" i="1"/>
  <c r="M191" i="1"/>
  <c r="M153" i="1"/>
  <c r="M229" i="1"/>
  <c r="M194" i="1"/>
  <c r="T652" i="1" s="1"/>
  <c r="U652" i="1" s="1"/>
  <c r="M270" i="1"/>
  <c r="M169" i="1"/>
  <c r="M245" i="1"/>
  <c r="M226" i="1"/>
  <c r="M150" i="1"/>
  <c r="L260" i="1"/>
  <c r="L184" i="1"/>
  <c r="L197" i="1"/>
  <c r="L273" i="1"/>
  <c r="L258" i="1"/>
  <c r="L182" i="1"/>
  <c r="L175" i="1"/>
  <c r="T423" i="1" s="1"/>
  <c r="U423" i="1" s="1"/>
  <c r="L251" i="1"/>
  <c r="J270" i="1"/>
  <c r="J194" i="1"/>
  <c r="J237" i="1"/>
  <c r="J161" i="1"/>
  <c r="J255" i="1"/>
  <c r="J179" i="1"/>
  <c r="J142" i="1"/>
  <c r="J218" i="1"/>
  <c r="J223" i="1"/>
  <c r="J147" i="1"/>
  <c r="C191" i="1"/>
  <c r="T606" i="1" s="1"/>
  <c r="U606" i="1" s="1"/>
  <c r="C267" i="1"/>
  <c r="C268" i="1"/>
  <c r="C192" i="1"/>
  <c r="C145" i="1"/>
  <c r="C221" i="1"/>
  <c r="C226" i="1"/>
  <c r="C150" i="1"/>
  <c r="B194" i="1"/>
  <c r="B270" i="1"/>
  <c r="B251" i="1"/>
  <c r="B175" i="1"/>
  <c r="B165" i="1"/>
  <c r="T293" i="1" s="1"/>
  <c r="U293" i="1" s="1"/>
  <c r="B241" i="1"/>
  <c r="B186" i="1"/>
  <c r="B262" i="1"/>
  <c r="B146" i="1"/>
  <c r="B222" i="1"/>
  <c r="F234" i="1"/>
  <c r="F158" i="1"/>
  <c r="F255" i="1"/>
  <c r="F179" i="1"/>
  <c r="F252" i="1"/>
  <c r="F176" i="1"/>
  <c r="F166" i="1"/>
  <c r="T309" i="1" s="1"/>
  <c r="U309" i="1" s="1"/>
  <c r="F242" i="1"/>
  <c r="E273" i="1"/>
  <c r="E197" i="1"/>
  <c r="E219" i="1"/>
  <c r="E143" i="1"/>
  <c r="E151" i="1"/>
  <c r="E227" i="1"/>
  <c r="E161" i="1"/>
  <c r="E237" i="1"/>
  <c r="E142" i="1"/>
  <c r="E218" i="1"/>
  <c r="H241" i="1"/>
  <c r="H165" i="1"/>
  <c r="T299" i="1" s="1"/>
  <c r="U299" i="1" s="1"/>
  <c r="H234" i="1"/>
  <c r="H158" i="1"/>
  <c r="H254" i="1"/>
  <c r="H178" i="1"/>
  <c r="H244" i="1"/>
  <c r="H168" i="1"/>
  <c r="I262" i="1"/>
  <c r="I186" i="1"/>
  <c r="I237" i="1"/>
  <c r="I161" i="1"/>
  <c r="I266" i="1"/>
  <c r="I190" i="1"/>
  <c r="T600" i="1" s="1"/>
  <c r="U600" i="1" s="1"/>
  <c r="I141" i="1"/>
  <c r="I217" i="1"/>
  <c r="I222" i="1"/>
  <c r="I146" i="1"/>
  <c r="T72" i="1" s="1"/>
  <c r="U72" i="1" s="1"/>
  <c r="M250" i="1"/>
  <c r="M174" i="1"/>
  <c r="M173" i="1"/>
  <c r="M249" i="1"/>
  <c r="M172" i="1"/>
  <c r="M248" i="1"/>
  <c r="L173" i="1"/>
  <c r="T399" i="1" s="1"/>
  <c r="U399" i="1" s="1"/>
  <c r="L249" i="1"/>
  <c r="L172" i="1"/>
  <c r="L248" i="1"/>
  <c r="L250" i="1"/>
  <c r="L174" i="1"/>
  <c r="K248" i="1"/>
  <c r="K172" i="1"/>
  <c r="K250" i="1"/>
  <c r="K174" i="1"/>
  <c r="T410" i="1" s="1"/>
  <c r="U410" i="1" s="1"/>
  <c r="K173" i="1"/>
  <c r="K249" i="1"/>
  <c r="J250" i="1"/>
  <c r="J174" i="1"/>
  <c r="T409" i="1" s="1"/>
  <c r="U409" i="1" s="1"/>
  <c r="J248" i="1"/>
  <c r="J172" i="1"/>
  <c r="J173" i="1"/>
  <c r="T397" i="1" s="1"/>
  <c r="U397" i="1" s="1"/>
  <c r="J249" i="1"/>
  <c r="I174" i="1"/>
  <c r="I250" i="1"/>
  <c r="I248" i="1"/>
  <c r="I172" i="1"/>
  <c r="I173" i="1"/>
  <c r="I249" i="1"/>
  <c r="H172" i="1"/>
  <c r="T383" i="1" s="1"/>
  <c r="U383" i="1" s="1"/>
  <c r="H248" i="1"/>
  <c r="H249" i="1"/>
  <c r="H173" i="1"/>
  <c r="H250" i="1"/>
  <c r="H174" i="1"/>
  <c r="T407" i="1" s="1"/>
  <c r="U407" i="1" s="1"/>
  <c r="G172" i="1"/>
  <c r="G248" i="1"/>
  <c r="G249" i="1"/>
  <c r="G173" i="1"/>
  <c r="T394" i="1" s="1"/>
  <c r="U394" i="1" s="1"/>
  <c r="G174" i="1"/>
  <c r="G250" i="1"/>
  <c r="F174" i="1"/>
  <c r="T405" i="1" s="1"/>
  <c r="U405" i="1" s="1"/>
  <c r="F250" i="1"/>
  <c r="F173" i="1"/>
  <c r="F249" i="1"/>
  <c r="F172" i="1"/>
  <c r="T381" i="1" s="1"/>
  <c r="U381" i="1" s="1"/>
  <c r="F248" i="1"/>
  <c r="E173" i="1"/>
  <c r="E249" i="1"/>
  <c r="E172" i="1"/>
  <c r="E248" i="1"/>
  <c r="E250" i="1"/>
  <c r="E174" i="1"/>
  <c r="D173" i="1"/>
  <c r="T391" i="1" s="1"/>
  <c r="U391" i="1" s="1"/>
  <c r="D249" i="1"/>
  <c r="D172" i="1"/>
  <c r="D248" i="1"/>
  <c r="D250" i="1"/>
  <c r="D174" i="1"/>
  <c r="C248" i="1"/>
  <c r="C172" i="1"/>
  <c r="C174" i="1"/>
  <c r="C250" i="1"/>
  <c r="C173" i="1"/>
  <c r="C249" i="1"/>
  <c r="O134" i="1"/>
  <c r="O78" i="1"/>
  <c r="O86" i="1"/>
  <c r="O94" i="1"/>
  <c r="O102" i="1"/>
  <c r="O88" i="1"/>
  <c r="O89" i="1"/>
  <c r="O79" i="1"/>
  <c r="O87" i="1"/>
  <c r="O95" i="1"/>
  <c r="O103" i="1"/>
  <c r="O80" i="1"/>
  <c r="O81" i="1"/>
  <c r="O82" i="1"/>
  <c r="O90" i="1"/>
  <c r="O98" i="1"/>
  <c r="O84" i="1"/>
  <c r="O105" i="1"/>
  <c r="O75" i="1"/>
  <c r="O83" i="1"/>
  <c r="O91" i="1"/>
  <c r="O99" i="1"/>
  <c r="O92" i="1"/>
  <c r="O96" i="1"/>
  <c r="O104" i="1"/>
  <c r="O76" i="1"/>
  <c r="O100" i="1"/>
  <c r="O97" i="1"/>
  <c r="O77" i="1"/>
  <c r="O85" i="1"/>
  <c r="O93" i="1"/>
  <c r="O101" i="1"/>
  <c r="B174" i="1"/>
  <c r="B250" i="1"/>
  <c r="B173" i="1"/>
  <c r="B249" i="1"/>
  <c r="B172" i="1"/>
  <c r="T377" i="1" s="1"/>
  <c r="U377" i="1" s="1"/>
  <c r="B248" i="1"/>
  <c r="T713" i="1"/>
  <c r="U713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2" i="1"/>
  <c r="U712" i="1" s="1"/>
  <c r="S712" i="1"/>
  <c r="T710" i="1"/>
  <c r="U710" i="1" s="1"/>
  <c r="S710" i="1"/>
  <c r="T707" i="1"/>
  <c r="U707" i="1" s="1"/>
  <c r="S707" i="1"/>
  <c r="T703" i="1"/>
  <c r="U703" i="1" s="1"/>
  <c r="T702" i="1"/>
  <c r="U702" i="1" s="1"/>
  <c r="T701" i="1"/>
  <c r="U701" i="1" s="1"/>
  <c r="T705" i="1"/>
  <c r="U705" i="1" s="1"/>
  <c r="T704" i="1"/>
  <c r="U704" i="1" s="1"/>
  <c r="T708" i="1"/>
  <c r="U708" i="1" s="1"/>
  <c r="T709" i="1"/>
  <c r="U709" i="1" s="1"/>
  <c r="T711" i="1"/>
  <c r="U711" i="1" s="1"/>
  <c r="T706" i="1"/>
  <c r="U706" i="1" s="1"/>
  <c r="O108" i="1"/>
  <c r="T83" i="1"/>
  <c r="U83" i="1" s="1"/>
  <c r="T589" i="1"/>
  <c r="U589" i="1" s="1"/>
  <c r="T55" i="1"/>
  <c r="U55" i="1" s="1"/>
  <c r="T340" i="1"/>
  <c r="U340" i="1" s="1"/>
  <c r="T477" i="1"/>
  <c r="U477" i="1" s="1"/>
  <c r="T243" i="1"/>
  <c r="U243" i="1" s="1"/>
  <c r="T205" i="1"/>
  <c r="U205" i="1" s="1"/>
  <c r="T262" i="1"/>
  <c r="U262" i="1" s="1"/>
  <c r="T643" i="1"/>
  <c r="U643" i="1" s="1"/>
  <c r="T44" i="1"/>
  <c r="U44" i="1" s="1"/>
  <c r="T531" i="1"/>
  <c r="U531" i="1" s="1"/>
  <c r="T137" i="1"/>
  <c r="U137" i="1" s="1"/>
  <c r="T42" i="1"/>
  <c r="U42" i="1" s="1"/>
  <c r="T201" i="1"/>
  <c r="U201" i="1" s="1"/>
  <c r="T233" i="1"/>
  <c r="U233" i="1" s="1"/>
  <c r="T264" i="1"/>
  <c r="U264" i="1" s="1"/>
  <c r="T154" i="1"/>
  <c r="U154" i="1" s="1"/>
  <c r="T89" i="1"/>
  <c r="U89" i="1" s="1"/>
  <c r="T354" i="1"/>
  <c r="U354" i="1" s="1"/>
  <c r="T462" i="1"/>
  <c r="U462" i="1" s="1"/>
  <c r="T690" i="1"/>
  <c r="U690" i="1" s="1"/>
  <c r="T90" i="1"/>
  <c r="U90" i="1" s="1"/>
  <c r="T31" i="1"/>
  <c r="U31" i="1" s="1"/>
  <c r="T139" i="1"/>
  <c r="U139" i="1" s="1"/>
  <c r="T235" i="1"/>
  <c r="U235" i="1" s="1"/>
  <c r="T200" i="1"/>
  <c r="U200" i="1" s="1"/>
  <c r="T632" i="1"/>
  <c r="U632" i="1" s="1"/>
  <c r="T116" i="1"/>
  <c r="U116" i="1" s="1"/>
  <c r="T596" i="1"/>
  <c r="U596" i="1" s="1"/>
  <c r="T68" i="1"/>
  <c r="U68" i="1" s="1"/>
  <c r="T20" i="1"/>
  <c r="U20" i="1" s="1"/>
  <c r="T368" i="1"/>
  <c r="U368" i="1" s="1"/>
  <c r="T224" i="1"/>
  <c r="U224" i="1" s="1"/>
  <c r="T332" i="1"/>
  <c r="U332" i="1" s="1"/>
  <c r="T536" i="1"/>
  <c r="U536" i="1" s="1"/>
  <c r="T107" i="1"/>
  <c r="U107" i="1" s="1"/>
  <c r="T551" i="1"/>
  <c r="U551" i="1" s="1"/>
  <c r="T455" i="1"/>
  <c r="U455" i="1" s="1"/>
  <c r="T563" i="1"/>
  <c r="U563" i="1" s="1"/>
  <c r="T611" i="1"/>
  <c r="U611" i="1" s="1"/>
  <c r="T215" i="1"/>
  <c r="U215" i="1" s="1"/>
  <c r="T347" i="1"/>
  <c r="U347" i="1" s="1"/>
  <c r="T23" i="1"/>
  <c r="U23" i="1" s="1"/>
  <c r="T227" i="1"/>
  <c r="U227" i="1" s="1"/>
  <c r="T245" i="1"/>
  <c r="U245" i="1" s="1"/>
  <c r="T24" i="1"/>
  <c r="U24" i="1" s="1"/>
  <c r="T88" i="1"/>
  <c r="U88" i="1" s="1"/>
  <c r="T77" i="1"/>
  <c r="U77" i="1" s="1"/>
  <c r="T108" i="1"/>
  <c r="U108" i="1" s="1"/>
  <c r="T199" i="1"/>
  <c r="U199" i="1" s="1"/>
  <c r="T655" i="1"/>
  <c r="U655" i="1" s="1"/>
  <c r="T576" i="1"/>
  <c r="U576" i="1" s="1"/>
  <c r="T36" i="1"/>
  <c r="U36" i="1" s="1"/>
  <c r="T273" i="1"/>
  <c r="U273" i="1" s="1"/>
  <c r="T345" i="1"/>
  <c r="U345" i="1" s="1"/>
  <c r="T633" i="1"/>
  <c r="U633" i="1" s="1"/>
  <c r="T117" i="1"/>
  <c r="U117" i="1" s="1"/>
  <c r="T141" i="1"/>
  <c r="U141" i="1" s="1"/>
  <c r="T565" i="1"/>
  <c r="U565" i="1" s="1"/>
  <c r="T217" i="1"/>
  <c r="U217" i="1" s="1"/>
  <c r="T97" i="1"/>
  <c r="U97" i="1" s="1"/>
  <c r="T553" i="1"/>
  <c r="U553" i="1" s="1"/>
  <c r="T623" i="1"/>
  <c r="U623" i="1" s="1"/>
  <c r="T580" i="1"/>
  <c r="U580" i="1" s="1"/>
  <c r="T502" i="1"/>
  <c r="U502" i="1" s="1"/>
  <c r="T274" i="1"/>
  <c r="U274" i="1" s="1"/>
  <c r="T70" i="1"/>
  <c r="U70" i="1" s="1"/>
  <c r="T629" i="1"/>
  <c r="U629" i="1" s="1"/>
  <c r="T677" i="1"/>
  <c r="U677" i="1" s="1"/>
  <c r="T101" i="1"/>
  <c r="U101" i="1" s="1"/>
  <c r="T209" i="1"/>
  <c r="U209" i="1" s="1"/>
  <c r="T281" i="1"/>
  <c r="U281" i="1" s="1"/>
  <c r="T341" i="1"/>
  <c r="U341" i="1" s="1"/>
  <c r="T545" i="1"/>
  <c r="U545" i="1" s="1"/>
  <c r="T485" i="1"/>
  <c r="U485" i="1" s="1"/>
  <c r="T679" i="1"/>
  <c r="U679" i="1" s="1"/>
  <c r="T695" i="1"/>
  <c r="U695" i="1" s="1"/>
  <c r="T631" i="1"/>
  <c r="U631" i="1" s="1"/>
  <c r="T131" i="1"/>
  <c r="U131" i="1" s="1"/>
  <c r="T548" i="1"/>
  <c r="U548" i="1" s="1"/>
  <c r="T393" i="1"/>
  <c r="U393" i="1" s="1"/>
  <c r="T483" i="1"/>
  <c r="U483" i="1" s="1"/>
  <c r="T685" i="1"/>
  <c r="U685" i="1" s="1"/>
  <c r="T376" i="1"/>
  <c r="U376" i="1" s="1"/>
  <c r="T221" i="1"/>
  <c r="U221" i="1" s="1"/>
  <c r="T145" i="1"/>
  <c r="U145" i="1" s="1"/>
  <c r="T649" i="1"/>
  <c r="U649" i="1" s="1"/>
  <c r="T86" i="1"/>
  <c r="U86" i="1" s="1"/>
  <c r="T146" i="1"/>
  <c r="U146" i="1" s="1"/>
  <c r="T230" i="1"/>
  <c r="U230" i="1" s="1"/>
  <c r="T302" i="1"/>
  <c r="U302" i="1" s="1"/>
  <c r="T352" i="1"/>
  <c r="U352" i="1" s="1"/>
  <c r="T208" i="1"/>
  <c r="U208" i="1" s="1"/>
  <c r="T508" i="1"/>
  <c r="U508" i="1" s="1"/>
  <c r="T220" i="1"/>
  <c r="U220" i="1" s="1"/>
  <c r="T76" i="1"/>
  <c r="U76" i="1" s="1"/>
  <c r="T28" i="1"/>
  <c r="U28" i="1" s="1"/>
  <c r="T460" i="1"/>
  <c r="U460" i="1" s="1"/>
  <c r="T160" i="1"/>
  <c r="U160" i="1" s="1"/>
  <c r="T268" i="1"/>
  <c r="U268" i="1" s="1"/>
  <c r="T172" i="1"/>
  <c r="U172" i="1" s="1"/>
  <c r="T328" i="1"/>
  <c r="U328" i="1" s="1"/>
  <c r="T624" i="1"/>
  <c r="U624" i="1" s="1"/>
  <c r="T12" i="1"/>
  <c r="U12" i="1" s="1"/>
  <c r="T216" i="1"/>
  <c r="U216" i="1" s="1"/>
  <c r="T348" i="1"/>
  <c r="U348" i="1" s="1"/>
  <c r="T647" i="1"/>
  <c r="U647" i="1" s="1"/>
  <c r="T670" i="1"/>
  <c r="U670" i="1" s="1"/>
  <c r="T67" i="1"/>
  <c r="U67" i="1" s="1"/>
  <c r="T99" i="1"/>
  <c r="U99" i="1" s="1"/>
  <c r="T196" i="1"/>
  <c r="U196" i="1" s="1"/>
  <c r="T244" i="1"/>
  <c r="U244" i="1" s="1"/>
  <c r="T292" i="1"/>
  <c r="U292" i="1" s="1"/>
  <c r="T484" i="1"/>
  <c r="U484" i="1" s="1"/>
  <c r="T329" i="1"/>
  <c r="U329" i="1" s="1"/>
  <c r="T29" i="1"/>
  <c r="U29" i="1" s="1"/>
  <c r="T334" i="1"/>
  <c r="U334" i="1" s="1"/>
  <c r="T446" i="1"/>
  <c r="U446" i="1" s="1"/>
  <c r="T307" i="1"/>
  <c r="U307" i="1" s="1"/>
  <c r="T664" i="1"/>
  <c r="U664" i="1" s="1"/>
  <c r="T616" i="1"/>
  <c r="U616" i="1" s="1"/>
  <c r="T124" i="1"/>
  <c r="U124" i="1" s="1"/>
  <c r="T269" i="1"/>
  <c r="U269" i="1" s="1"/>
  <c r="T482" i="1"/>
  <c r="U482" i="1" s="1"/>
  <c r="T612" i="1"/>
  <c r="U612" i="1" s="1"/>
  <c r="T607" i="1"/>
  <c r="U607" i="1" s="1"/>
  <c r="T610" i="1"/>
  <c r="U610" i="1" s="1"/>
  <c r="T100" i="1"/>
  <c r="U100" i="1" s="1"/>
  <c r="T375" i="1"/>
  <c r="U375" i="1" s="1"/>
  <c r="T520" i="1"/>
  <c r="U520" i="1" s="1"/>
  <c r="T472" i="1"/>
  <c r="U472" i="1" s="1"/>
  <c r="T210" i="1"/>
  <c r="U210" i="1" s="1"/>
  <c r="T587" i="1"/>
  <c r="U587" i="1" s="1"/>
  <c r="T491" i="1"/>
  <c r="U491" i="1" s="1"/>
  <c r="T251" i="1"/>
  <c r="U251" i="1" s="1"/>
  <c r="T155" i="1"/>
  <c r="U155" i="1" s="1"/>
  <c r="T503" i="1"/>
  <c r="U503" i="1" s="1"/>
  <c r="T8" i="1"/>
  <c r="U8" i="1" s="1"/>
  <c r="T26" i="1"/>
  <c r="U26" i="1" s="1"/>
  <c r="T470" i="1"/>
  <c r="U470" i="1" s="1"/>
  <c r="T310" i="1"/>
  <c r="U310" i="1" s="1"/>
  <c r="T118" i="1"/>
  <c r="U118" i="1" s="1"/>
  <c r="T384" i="1"/>
  <c r="U384" i="1" s="1"/>
  <c r="T73" i="1"/>
  <c r="U73" i="1" s="1"/>
  <c r="T277" i="1"/>
  <c r="U277" i="1" s="1"/>
  <c r="T69" i="1"/>
  <c r="U69" i="1" s="1"/>
  <c r="T81" i="1"/>
  <c r="U81" i="1" s="1"/>
  <c r="T60" i="1"/>
  <c r="U60" i="1" s="1"/>
  <c r="T203" i="1"/>
  <c r="U203" i="1" s="1"/>
  <c r="T592" i="1"/>
  <c r="U592" i="1" s="1"/>
  <c r="T47" i="1"/>
  <c r="U47" i="1" s="1"/>
  <c r="T229" i="1"/>
  <c r="U229" i="1" s="1"/>
  <c r="T261" i="1"/>
  <c r="U261" i="1" s="1"/>
  <c r="T357" i="1"/>
  <c r="U357" i="1" s="1"/>
  <c r="T517" i="1"/>
  <c r="U517" i="1" s="1"/>
  <c r="T103" i="1"/>
  <c r="U103" i="1" s="1"/>
  <c r="T79" i="1"/>
  <c r="U79" i="1" s="1"/>
  <c r="T333" i="1"/>
  <c r="U333" i="1" s="1"/>
  <c r="T242" i="1"/>
  <c r="U242" i="1" s="1"/>
  <c r="T185" i="1"/>
  <c r="U185" i="1" s="1"/>
  <c r="T566" i="1"/>
  <c r="U566" i="1" s="1"/>
  <c r="T80" i="1"/>
  <c r="U80" i="1" s="1"/>
  <c r="T295" i="1"/>
  <c r="U295" i="1" s="1"/>
  <c r="T343" i="1"/>
  <c r="U343" i="1" s="1"/>
  <c r="T660" i="1"/>
  <c r="U660" i="1" s="1"/>
  <c r="T564" i="1"/>
  <c r="U564" i="1" s="1"/>
  <c r="T257" i="1"/>
  <c r="U257" i="1" s="1"/>
  <c r="T449" i="1"/>
  <c r="U449" i="1" s="1"/>
  <c r="T315" i="1"/>
  <c r="U315" i="1" s="1"/>
  <c r="T379" i="1"/>
  <c r="U379" i="1" s="1"/>
  <c r="T506" i="1"/>
  <c r="U506" i="1" s="1"/>
  <c r="T543" i="1"/>
  <c r="U543" i="1" s="1"/>
  <c r="T620" i="1"/>
  <c r="U620" i="1" s="1"/>
  <c r="T577" i="1"/>
  <c r="U577" i="1" s="1"/>
  <c r="T641" i="1"/>
  <c r="U641" i="1" s="1"/>
  <c r="T689" i="1"/>
  <c r="U689" i="1" s="1"/>
  <c r="T448" i="1"/>
  <c r="U448" i="1" s="1"/>
  <c r="T474" i="1"/>
  <c r="U474" i="1" s="1"/>
  <c r="T239" i="1"/>
  <c r="U239" i="1" s="1"/>
  <c r="T533" i="1"/>
  <c r="U533" i="1" s="1"/>
  <c r="T644" i="1"/>
  <c r="U644" i="1" s="1"/>
  <c r="T17" i="1"/>
  <c r="U17" i="1" s="1"/>
  <c r="T526" i="1"/>
  <c r="U526" i="1" s="1"/>
  <c r="T226" i="1"/>
  <c r="U226" i="1" s="1"/>
  <c r="T370" i="1"/>
  <c r="U370" i="1" s="1"/>
  <c r="T58" i="1"/>
  <c r="U58" i="1" s="1"/>
  <c r="T106" i="1"/>
  <c r="U106" i="1" s="1"/>
  <c r="T142" i="1"/>
  <c r="U142" i="1" s="1"/>
  <c r="T178" i="1"/>
  <c r="U178" i="1" s="1"/>
  <c r="T322" i="1"/>
  <c r="U322" i="1" s="1"/>
  <c r="T694" i="1"/>
  <c r="U694" i="1" s="1"/>
  <c r="T646" i="1"/>
  <c r="U646" i="1" s="1"/>
  <c r="T214" i="1"/>
  <c r="U214" i="1" s="1"/>
  <c r="T454" i="1"/>
  <c r="U454" i="1" s="1"/>
  <c r="T330" i="1"/>
  <c r="U330" i="1" s="1"/>
  <c r="T191" i="1"/>
  <c r="U191" i="1" s="1"/>
  <c r="T593" i="1"/>
  <c r="U593" i="1" s="1"/>
  <c r="T570" i="1"/>
  <c r="U570" i="1" s="1"/>
  <c r="T524" i="1"/>
  <c r="U524" i="1" s="1"/>
  <c r="T289" i="1"/>
  <c r="U289" i="1" s="1"/>
  <c r="T133" i="1"/>
  <c r="U133" i="1" s="1"/>
  <c r="T158" i="1"/>
  <c r="U158" i="1" s="1"/>
  <c r="T290" i="1"/>
  <c r="U290" i="1" s="1"/>
  <c r="T278" i="1"/>
  <c r="U278" i="1" s="1"/>
  <c r="T680" i="1"/>
  <c r="U680" i="1" s="1"/>
  <c r="T674" i="1"/>
  <c r="U674" i="1" s="1"/>
  <c r="T661" i="1"/>
  <c r="U661" i="1" s="1"/>
  <c r="T459" i="1"/>
  <c r="U459" i="1" s="1"/>
  <c r="T207" i="1"/>
  <c r="U207" i="1" s="1"/>
  <c r="T43" i="1"/>
  <c r="U43" i="1" s="1"/>
  <c r="T127" i="1"/>
  <c r="U127" i="1" s="1"/>
  <c r="T523" i="1"/>
  <c r="U523" i="1" s="1"/>
  <c r="T283" i="1"/>
  <c r="U283" i="1" s="1"/>
  <c r="T495" i="1"/>
  <c r="U495" i="1" s="1"/>
  <c r="T595" i="1"/>
  <c r="U595" i="1" s="1"/>
  <c r="T71" i="1"/>
  <c r="U71" i="1" s="1"/>
  <c r="T236" i="1"/>
  <c r="U236" i="1" s="1"/>
  <c r="T615" i="1"/>
  <c r="U615" i="1" s="1"/>
  <c r="T627" i="1"/>
  <c r="U627" i="1" s="1"/>
  <c r="T537" i="1"/>
  <c r="U537" i="1" s="1"/>
  <c r="T360" i="1"/>
  <c r="U360" i="1" s="1"/>
  <c r="T500" i="1"/>
  <c r="U500" i="1" s="1"/>
  <c r="T296" i="1"/>
  <c r="U296" i="1" s="1"/>
  <c r="T232" i="1"/>
  <c r="U232" i="1" s="1"/>
  <c r="T150" i="1"/>
  <c r="U150" i="1" s="1"/>
  <c r="T688" i="1"/>
  <c r="U688" i="1" s="1"/>
  <c r="T562" i="1"/>
  <c r="U562" i="1" s="1"/>
  <c r="T95" i="1"/>
  <c r="U95" i="1" s="1"/>
  <c r="T389" i="1"/>
  <c r="U389" i="1" s="1"/>
  <c r="T298" i="1"/>
  <c r="U298" i="1" s="1"/>
  <c r="T490" i="1"/>
  <c r="U490" i="1" s="1"/>
  <c r="T351" i="1"/>
  <c r="U351" i="1" s="1"/>
  <c r="T527" i="1"/>
  <c r="U527" i="1" s="1"/>
  <c r="T15" i="1"/>
  <c r="U15" i="1" s="1"/>
  <c r="T625" i="1"/>
  <c r="U625" i="1" s="1"/>
  <c r="T213" i="1"/>
  <c r="U213" i="1" s="1"/>
  <c r="T597" i="1"/>
  <c r="U597" i="1" s="1"/>
  <c r="T57" i="1"/>
  <c r="U57" i="1" s="1"/>
  <c r="T174" i="1"/>
  <c r="U174" i="1" s="1"/>
  <c r="T684" i="1"/>
  <c r="U684" i="1" s="1"/>
  <c r="T378" i="1"/>
  <c r="U378" i="1" s="1"/>
  <c r="T469" i="1"/>
  <c r="U469" i="1" s="1"/>
  <c r="T94" i="1"/>
  <c r="U94" i="1" s="1"/>
  <c r="T40" i="1"/>
  <c r="U40" i="1" s="1"/>
  <c r="T666" i="1"/>
  <c r="U666" i="1" s="1"/>
  <c r="T583" i="1"/>
  <c r="U583" i="1" s="1"/>
  <c r="T18" i="1"/>
  <c r="U18" i="1" s="1"/>
  <c r="T365" i="1"/>
  <c r="U365" i="1" s="1"/>
  <c r="T147" i="1"/>
  <c r="U147" i="1" s="1"/>
  <c r="T387" i="1"/>
  <c r="U387" i="1" s="1"/>
  <c r="T194" i="1"/>
  <c r="U194" i="1" s="1"/>
  <c r="T552" i="1"/>
  <c r="U552" i="1" s="1"/>
  <c r="T488" i="1"/>
  <c r="U488" i="1" s="1"/>
  <c r="T50" i="1"/>
  <c r="U50" i="1" s="1"/>
  <c r="T184" i="1"/>
  <c r="U184" i="1" s="1"/>
  <c r="T267" i="1"/>
  <c r="U267" i="1" s="1"/>
  <c r="T320" i="1"/>
  <c r="U320" i="1" s="1"/>
  <c r="T699" i="1"/>
  <c r="U699" i="1" s="1"/>
  <c r="T671" i="1"/>
  <c r="U671" i="1" s="1"/>
  <c r="T204" i="1"/>
  <c r="U204" i="1" s="1"/>
  <c r="T180" i="1"/>
  <c r="U180" i="1" s="1"/>
  <c r="T143" i="1"/>
  <c r="U143" i="1" s="1"/>
  <c r="T544" i="1"/>
  <c r="U544" i="1" s="1"/>
  <c r="T30" i="1"/>
  <c r="U30" i="1" s="1"/>
  <c r="T84" i="1"/>
  <c r="U84" i="1" s="1"/>
  <c r="T628" i="1"/>
  <c r="U628" i="1" s="1"/>
  <c r="T52" i="1"/>
  <c r="U52" i="1" s="1"/>
  <c r="T355" i="1"/>
  <c r="U355" i="1" s="1"/>
  <c r="T125" i="1"/>
  <c r="U125" i="1" s="1"/>
  <c r="T653" i="1"/>
  <c r="U653" i="1" s="1"/>
  <c r="T171" i="1"/>
  <c r="U171" i="1" s="1"/>
  <c r="T608" i="1"/>
  <c r="U608" i="1" s="1"/>
  <c r="T349" i="1"/>
  <c r="U349" i="1" s="1"/>
  <c r="T461" i="1"/>
  <c r="U461" i="1" s="1"/>
  <c r="T324" i="1"/>
  <c r="U324" i="1" s="1"/>
  <c r="T344" i="1"/>
  <c r="U344" i="1" s="1"/>
  <c r="T356" i="1"/>
  <c r="U356" i="1" s="1"/>
  <c r="T98" i="1"/>
  <c r="U98" i="1" s="1"/>
  <c r="T634" i="1"/>
  <c r="U634" i="1" s="1"/>
  <c r="T22" i="1"/>
  <c r="U22" i="1" s="1"/>
  <c r="T569" i="1"/>
  <c r="U569" i="1" s="1"/>
  <c r="T187" i="1"/>
  <c r="U187" i="1" s="1"/>
  <c r="T63" i="1"/>
  <c r="U63" i="1" s="1"/>
  <c r="T53" i="1"/>
  <c r="U53" i="1" s="1"/>
  <c r="T532" i="1"/>
  <c r="U532" i="1" s="1"/>
  <c r="T82" i="1"/>
  <c r="U82" i="1" s="1"/>
  <c r="T618" i="1"/>
  <c r="U618" i="1" s="1"/>
  <c r="T49" i="1"/>
  <c r="U49" i="1" s="1"/>
  <c r="T237" i="1"/>
  <c r="U237" i="1" s="1"/>
  <c r="T617" i="1"/>
  <c r="U617" i="1" s="1"/>
  <c r="T696" i="1"/>
  <c r="U696" i="1" s="1"/>
  <c r="T168" i="1"/>
  <c r="U168" i="1" s="1"/>
  <c r="T254" i="1"/>
  <c r="U254" i="1" s="1"/>
  <c r="T590" i="1"/>
  <c r="U590" i="1" s="1"/>
  <c r="T212" i="1"/>
  <c r="U212" i="1" s="1"/>
  <c r="T505" i="1"/>
  <c r="U505" i="1" s="1"/>
  <c r="T494" i="1"/>
  <c r="U494" i="1" s="1"/>
  <c r="T697" i="1"/>
  <c r="U697" i="1" s="1"/>
  <c r="T599" i="1"/>
  <c r="U599" i="1" s="1"/>
  <c r="T547" i="1"/>
  <c r="U547" i="1" s="1"/>
  <c r="T238" i="1"/>
  <c r="U238" i="1" s="1"/>
  <c r="T467" i="1"/>
  <c r="U467" i="1" s="1"/>
  <c r="T65" i="1"/>
  <c r="U65" i="1" s="1"/>
  <c r="T87" i="1"/>
  <c r="U87" i="1" s="1"/>
  <c r="T453" i="1"/>
  <c r="U453" i="1" s="1"/>
  <c r="T301" i="1"/>
  <c r="U301" i="1" s="1"/>
  <c r="T134" i="1"/>
  <c r="U134" i="1" s="1"/>
  <c r="T456" i="1"/>
  <c r="U456" i="1" s="1"/>
  <c r="T122" i="1"/>
  <c r="U122" i="1" s="1"/>
  <c r="T149" i="1"/>
  <c r="U149" i="1" s="1"/>
  <c r="T11" i="1"/>
  <c r="U11" i="1" s="1"/>
  <c r="T56" i="1"/>
  <c r="U56" i="1" s="1"/>
  <c r="T457" i="1"/>
  <c r="U457" i="1" s="1"/>
  <c r="T45" i="1"/>
  <c r="U45" i="1" s="1"/>
  <c r="T35" i="1"/>
  <c r="U35" i="1" s="1"/>
  <c r="T510" i="1"/>
  <c r="U510" i="1" s="1"/>
  <c r="T275" i="1"/>
  <c r="U275" i="1" s="1"/>
  <c r="T521" i="1"/>
  <c r="U521" i="1" s="1"/>
  <c r="T291" i="1"/>
  <c r="U291" i="1" s="1"/>
  <c r="T601" i="1"/>
  <c r="U601" i="1" s="1"/>
  <c r="T284" i="1"/>
  <c r="U284" i="1" s="1"/>
  <c r="T621" i="1"/>
  <c r="U621" i="1" s="1"/>
  <c r="T188" i="1"/>
  <c r="U188" i="1" s="1"/>
  <c r="T54" i="1"/>
  <c r="U54" i="1" s="1"/>
  <c r="T372" i="1"/>
  <c r="U372" i="1" s="1"/>
  <c r="T10" i="1"/>
  <c r="U10" i="1" s="1"/>
  <c r="T151" i="1"/>
  <c r="U151" i="1" s="1"/>
  <c r="T317" i="1"/>
  <c r="U317" i="1" s="1"/>
  <c r="T535" i="1"/>
  <c r="U535" i="1" s="1"/>
  <c r="T252" i="1"/>
  <c r="U252" i="1" s="1"/>
  <c r="T540" i="1"/>
  <c r="U540" i="1" s="1"/>
  <c r="T144" i="1"/>
  <c r="U144" i="1" s="1"/>
  <c r="T342" i="1"/>
  <c r="U342" i="1" s="1"/>
  <c r="T432" i="1"/>
  <c r="U432" i="1" s="1"/>
  <c r="T514" i="1"/>
  <c r="U514" i="1" s="1"/>
  <c r="T311" i="1"/>
  <c r="U311" i="1" s="1"/>
  <c r="T316" i="1"/>
  <c r="U316" i="1" s="1"/>
  <c r="T534" i="1"/>
  <c r="U534" i="1" s="1"/>
  <c r="T528" i="1"/>
  <c r="U528" i="1" s="1"/>
  <c r="T636" i="1"/>
  <c r="U636" i="1" s="1"/>
  <c r="T130" i="1"/>
  <c r="U130" i="1" s="1"/>
  <c r="T573" i="1"/>
  <c r="U573" i="1" s="1"/>
  <c r="T682" i="1"/>
  <c r="U682" i="1" s="1"/>
  <c r="T468" i="1"/>
  <c r="U468" i="1" s="1"/>
  <c r="T135" i="1"/>
  <c r="U135" i="1" s="1"/>
  <c r="T300" i="1"/>
  <c r="U300" i="1" s="1"/>
  <c r="T489" i="1"/>
  <c r="U489" i="1" s="1"/>
  <c r="T206" i="1"/>
  <c r="U206" i="1" s="1"/>
  <c r="T366" i="1"/>
  <c r="U366" i="1" s="1"/>
  <c r="T211" i="1"/>
  <c r="U211" i="1" s="1"/>
  <c r="T568" i="1"/>
  <c r="U568" i="1" s="1"/>
  <c r="T507" i="1"/>
  <c r="U507" i="1" s="1"/>
  <c r="T266" i="1"/>
  <c r="U266" i="1" s="1"/>
  <c r="T604" i="1"/>
  <c r="U604" i="1" s="1"/>
  <c r="T182" i="1"/>
  <c r="U182" i="1" s="1"/>
  <c r="T176" i="1"/>
  <c r="U176" i="1" s="1"/>
  <c r="T62" i="1"/>
  <c r="U62" i="1" s="1"/>
  <c r="T493" i="1"/>
  <c r="U493" i="1" s="1"/>
  <c r="T513" i="1"/>
  <c r="U513" i="1" s="1"/>
  <c r="T326" i="1"/>
  <c r="U326" i="1" s="1"/>
  <c r="T32" i="1"/>
  <c r="U32" i="1" s="1"/>
  <c r="T554" i="1"/>
  <c r="U554" i="1" s="1"/>
  <c r="T181" i="1"/>
  <c r="U181" i="1" s="1"/>
  <c r="T153" i="1"/>
  <c r="U153" i="1" s="1"/>
  <c r="T561" i="1"/>
  <c r="U561" i="1" s="1"/>
  <c r="T549" i="1"/>
  <c r="U549" i="1" s="1"/>
  <c r="T110" i="1"/>
  <c r="U110" i="1" s="1"/>
  <c r="T255" i="1"/>
  <c r="U255" i="1" s="1"/>
  <c r="T487" i="1"/>
  <c r="U487" i="1" s="1"/>
  <c r="T603" i="1"/>
  <c r="U603" i="1" s="1"/>
  <c r="T498" i="1"/>
  <c r="U498" i="1" s="1"/>
  <c r="T438" i="1"/>
  <c r="U438" i="1" s="1"/>
  <c r="T121" i="1"/>
  <c r="U121" i="1" s="1"/>
  <c r="T263" i="1"/>
  <c r="U263" i="1" s="1"/>
  <c r="T96" i="1"/>
  <c r="U96" i="1" s="1"/>
  <c r="T700" i="1"/>
  <c r="U700" i="1" s="1"/>
  <c r="T480" i="1"/>
  <c r="U480" i="1" s="1"/>
  <c r="T126" i="1"/>
  <c r="U126" i="1" s="1"/>
  <c r="T594" i="1"/>
  <c r="U594" i="1" s="1"/>
  <c r="T572" i="1"/>
  <c r="U572" i="1" s="1"/>
  <c r="T443" i="1"/>
  <c r="U443" i="1" s="1"/>
  <c r="T335" i="1"/>
  <c r="U335" i="1" s="1"/>
  <c r="T668" i="1"/>
  <c r="U668" i="1" s="1"/>
  <c r="T282" i="1"/>
  <c r="U282" i="1" s="1"/>
  <c r="T447" i="1"/>
  <c r="U447" i="1" s="1"/>
  <c r="T115" i="1"/>
  <c r="U115" i="1" s="1"/>
  <c r="T152" i="1"/>
  <c r="U152" i="1" s="1"/>
  <c r="T361" i="1"/>
  <c r="U361" i="1" s="1"/>
  <c r="T173" i="1"/>
  <c r="U173" i="1" s="1"/>
  <c r="T286" i="1"/>
  <c r="U286" i="1" s="1"/>
  <c r="T350" i="1"/>
  <c r="U350" i="1" s="1"/>
  <c r="T669" i="1"/>
  <c r="U669" i="1" s="1"/>
  <c r="T691" i="1"/>
  <c r="U691" i="1" s="1"/>
  <c r="T698" i="1"/>
  <c r="U698" i="1" s="1"/>
  <c r="T119" i="1"/>
  <c r="U119" i="1" s="1"/>
  <c r="T546" i="1"/>
  <c r="U546" i="1" s="1"/>
  <c r="T38" i="1"/>
  <c r="U38" i="1" s="1"/>
  <c r="T639" i="1"/>
  <c r="U639" i="1" s="1"/>
  <c r="T575" i="1"/>
  <c r="U575" i="1" s="1"/>
  <c r="T64" i="1"/>
  <c r="U64" i="1" s="1"/>
  <c r="T112" i="1"/>
  <c r="U112" i="1" s="1"/>
  <c r="T567" i="1"/>
  <c r="U567" i="1" s="1"/>
  <c r="T574" i="1"/>
  <c r="U574" i="1" s="1"/>
  <c r="T163" i="1"/>
  <c r="U163" i="1" s="1"/>
  <c r="T478" i="1"/>
  <c r="U478" i="1" s="1"/>
  <c r="T323" i="1"/>
  <c r="U323" i="1" s="1"/>
  <c r="T403" i="1"/>
  <c r="U403" i="1" s="1"/>
  <c r="T605" i="1"/>
  <c r="U605" i="1" s="1"/>
  <c r="T7" i="1"/>
  <c r="U7" i="1" s="1"/>
  <c r="T167" i="1"/>
  <c r="U167" i="1" s="1"/>
  <c r="T440" i="1"/>
  <c r="U440" i="1" s="1"/>
  <c r="T504" i="1"/>
  <c r="U504" i="1" s="1"/>
  <c r="T253" i="1"/>
  <c r="U253" i="1" s="1"/>
  <c r="T450" i="1"/>
  <c r="U450" i="1" s="1"/>
  <c r="T559" i="1"/>
  <c r="U559" i="1" s="1"/>
  <c r="T630" i="1"/>
  <c r="U630" i="1" s="1"/>
  <c r="T492" i="1"/>
  <c r="U492" i="1" s="1"/>
  <c r="T337" i="1"/>
  <c r="U337" i="1" s="1"/>
  <c r="T385" i="1"/>
  <c r="U385" i="1" s="1"/>
  <c r="T198" i="1"/>
  <c r="U198" i="1" s="1"/>
  <c r="T246" i="1"/>
  <c r="U246" i="1" s="1"/>
  <c r="T111" i="1"/>
  <c r="U111" i="1" s="1"/>
  <c r="T288" i="1"/>
  <c r="U288" i="1" s="1"/>
  <c r="T164" i="1"/>
  <c r="U164" i="1" s="1"/>
  <c r="T21" i="1"/>
  <c r="U21" i="1" s="1"/>
  <c r="T113" i="1"/>
  <c r="U113" i="1" s="1"/>
  <c r="T475" i="1"/>
  <c r="U475" i="1" s="1"/>
  <c r="T436" i="1"/>
  <c r="U436" i="1" s="1"/>
  <c r="T413" i="1"/>
  <c r="U413" i="1" s="1"/>
  <c r="T338" i="1"/>
  <c r="U338" i="1" s="1"/>
  <c r="T466" i="1"/>
  <c r="U466" i="1" s="1"/>
  <c r="T519" i="1"/>
  <c r="U519" i="1" s="1"/>
  <c r="T681" i="1"/>
  <c r="U681" i="1" s="1"/>
  <c r="T687" i="1"/>
  <c r="U687" i="1" s="1"/>
  <c r="T241" i="1"/>
  <c r="U241" i="1" s="1"/>
  <c r="T417" i="1"/>
  <c r="U417" i="1" s="1"/>
  <c r="T539" i="1"/>
  <c r="U539" i="1" s="1"/>
  <c r="T672" i="1"/>
  <c r="U672" i="1" s="1"/>
  <c r="T287" i="1"/>
  <c r="U287" i="1" s="1"/>
  <c r="T591" i="1"/>
  <c r="U591" i="1" s="1"/>
  <c r="T128" i="1"/>
  <c r="U128" i="1" s="1"/>
  <c r="T321" i="1"/>
  <c r="U321" i="1" s="1"/>
  <c r="T465" i="1"/>
  <c r="U465" i="1" s="1"/>
  <c r="T85" i="1"/>
  <c r="U85" i="1" s="1"/>
  <c r="T197" i="1"/>
  <c r="U197" i="1" s="1"/>
  <c r="T427" i="1"/>
  <c r="U427" i="1" s="1"/>
  <c r="T693" i="1"/>
  <c r="U693" i="1" s="1"/>
  <c r="T640" i="1"/>
  <c r="U640" i="1" s="1"/>
  <c r="T192" i="1"/>
  <c r="U192" i="1" s="1"/>
  <c r="T256" i="1"/>
  <c r="U256" i="1" s="1"/>
  <c r="T132" i="1"/>
  <c r="U132" i="1" s="1"/>
  <c r="T314" i="1"/>
  <c r="U314" i="1" s="1"/>
  <c r="T401" i="1"/>
  <c r="U401" i="1" s="1"/>
  <c r="T421" i="1"/>
  <c r="U421" i="1" s="1"/>
  <c r="T190" i="1"/>
  <c r="U190" i="1" s="1"/>
  <c r="T270" i="1"/>
  <c r="U270" i="1" s="1"/>
  <c r="T424" i="1"/>
  <c r="U424" i="1" s="1"/>
  <c r="T177" i="1"/>
  <c r="U177" i="1" s="1"/>
  <c r="T665" i="1"/>
  <c r="U665" i="1" s="1"/>
  <c r="T430" i="1"/>
  <c r="U430" i="1" s="1"/>
  <c r="T339" i="1"/>
  <c r="U339" i="1" s="1"/>
  <c r="T435" i="1"/>
  <c r="U435" i="1" s="1"/>
  <c r="T557" i="1"/>
  <c r="U557" i="1" s="1"/>
  <c r="T579" i="1"/>
  <c r="U579" i="1" s="1"/>
  <c r="T408" i="1"/>
  <c r="U408" i="1" s="1"/>
  <c r="T445" i="1"/>
  <c r="U445" i="1" s="1"/>
  <c r="T33" i="1"/>
  <c r="U33" i="1" s="1"/>
  <c r="T386" i="1"/>
  <c r="U386" i="1" s="1"/>
  <c r="T662" i="1"/>
  <c r="U662" i="1" s="1"/>
  <c r="T412" i="1"/>
  <c r="U412" i="1" s="1"/>
  <c r="T406" i="1"/>
  <c r="U406" i="1" s="1"/>
  <c r="T411" i="1"/>
  <c r="U411" i="1" s="1"/>
  <c r="T400" i="1"/>
  <c r="U400" i="1" s="1"/>
  <c r="T437" i="1"/>
  <c r="U437" i="1" s="1"/>
  <c r="T426" i="1"/>
  <c r="U426" i="1" s="1"/>
  <c r="T415" i="1"/>
  <c r="U415" i="1" s="1"/>
  <c r="T404" i="1"/>
  <c r="U404" i="1" s="1"/>
  <c r="T425" i="1"/>
  <c r="U425" i="1" s="1"/>
  <c r="T382" i="1"/>
  <c r="U382" i="1" s="1"/>
  <c r="T114" i="1"/>
  <c r="U114" i="1" s="1"/>
  <c r="T654" i="1"/>
  <c r="U654" i="1" s="1"/>
  <c r="T388" i="1"/>
  <c r="U388" i="1" s="1"/>
  <c r="T473" i="1"/>
  <c r="U473" i="1" s="1"/>
  <c r="T34" i="1"/>
  <c r="U34" i="1" s="1"/>
  <c r="T419" i="1"/>
  <c r="U419" i="1" s="1"/>
  <c r="T499" i="1"/>
  <c r="U499" i="1" s="1"/>
  <c r="T392" i="1"/>
  <c r="U392" i="1" s="1"/>
  <c r="T429" i="1"/>
  <c r="U429" i="1" s="1"/>
  <c r="T402" i="1"/>
  <c r="U402" i="1" s="1"/>
  <c r="T369" i="1"/>
  <c r="U369" i="1" s="1"/>
  <c r="T433" i="1"/>
  <c r="U433" i="1" s="1"/>
  <c r="T390" i="1"/>
  <c r="U390" i="1" s="1"/>
  <c r="T395" i="1"/>
  <c r="U395" i="1" s="1"/>
  <c r="T578" i="1"/>
  <c r="U578" i="1" s="1"/>
  <c r="T434" i="1"/>
  <c r="U434" i="1" s="1"/>
  <c r="T265" i="1"/>
  <c r="U265" i="1" s="1"/>
  <c r="T422" i="1"/>
  <c r="U422" i="1" s="1"/>
  <c r="T518" i="1"/>
  <c r="U518" i="1" s="1"/>
  <c r="T193" i="1"/>
  <c r="U193" i="1" s="1"/>
  <c r="O111" i="1"/>
  <c r="O112" i="1"/>
  <c r="O126" i="1"/>
  <c r="O117" i="1"/>
  <c r="O129" i="1"/>
  <c r="O125" i="1"/>
  <c r="T501" i="1"/>
  <c r="U501" i="1" s="1"/>
  <c r="T363" i="1"/>
  <c r="U363" i="1" s="1"/>
  <c r="T353" i="1"/>
  <c r="U353" i="1" s="1"/>
  <c r="T555" i="1"/>
  <c r="U555" i="1" s="1"/>
  <c r="T272" i="1"/>
  <c r="U272" i="1" s="1"/>
  <c r="T582" i="1"/>
  <c r="U582" i="1" s="1"/>
  <c r="T678" i="1"/>
  <c r="U678" i="1" s="1"/>
  <c r="T683" i="1"/>
  <c r="U683" i="1" s="1"/>
  <c r="T496" i="1"/>
  <c r="U496" i="1" s="1"/>
  <c r="T522" i="1"/>
  <c r="U522" i="1" s="1"/>
  <c r="T304" i="1"/>
  <c r="U304" i="1" s="1"/>
  <c r="T336" i="1"/>
  <c r="U336" i="1" s="1"/>
  <c r="T148" i="1"/>
  <c r="U148" i="1" s="1"/>
  <c r="T439" i="1"/>
  <c r="U439" i="1" s="1"/>
  <c r="T294" i="1"/>
  <c r="U294" i="1" s="1"/>
  <c r="T240" i="1"/>
  <c r="U240" i="1" s="1"/>
  <c r="T175" i="1"/>
  <c r="U175" i="1" s="1"/>
  <c r="T686" i="1"/>
  <c r="U686" i="1" s="1"/>
  <c r="T276" i="1"/>
  <c r="U276" i="1" s="1"/>
  <c r="T120" i="1"/>
  <c r="U120" i="1" s="1"/>
  <c r="T249" i="1"/>
  <c r="U249" i="1" s="1"/>
  <c r="T313" i="1"/>
  <c r="U313" i="1" s="1"/>
  <c r="T222" i="1"/>
  <c r="U222" i="1" s="1"/>
  <c r="T542" i="1"/>
  <c r="U542" i="1" s="1"/>
  <c r="T195" i="1"/>
  <c r="U195" i="1" s="1"/>
  <c r="T259" i="1"/>
  <c r="U259" i="1" s="1"/>
  <c r="T451" i="1"/>
  <c r="U451" i="1" s="1"/>
  <c r="T637" i="1"/>
  <c r="U637" i="1" s="1"/>
  <c r="T396" i="1"/>
  <c r="U396" i="1" s="1"/>
  <c r="T529" i="1"/>
  <c r="U529" i="1" s="1"/>
  <c r="T186" i="1"/>
  <c r="U186" i="1" s="1"/>
  <c r="T645" i="1"/>
  <c r="U645" i="1" s="1"/>
  <c r="T635" i="1"/>
  <c r="U635" i="1" s="1"/>
  <c r="T159" i="1"/>
  <c r="U159" i="1" s="1"/>
  <c r="T41" i="1"/>
  <c r="U41" i="1" s="1"/>
  <c r="T362" i="1"/>
  <c r="U362" i="1" s="1"/>
  <c r="T588" i="1"/>
  <c r="U588" i="1" s="1"/>
  <c r="T481" i="1"/>
  <c r="U481" i="1" s="1"/>
  <c r="T651" i="1"/>
  <c r="U651" i="1" s="1"/>
  <c r="T614" i="1"/>
  <c r="U614" i="1" s="1"/>
  <c r="T260" i="1"/>
  <c r="U260" i="1" s="1"/>
  <c r="T398" i="1"/>
  <c r="U398" i="1" s="1"/>
  <c r="T66" i="1"/>
  <c r="U66" i="1" s="1"/>
  <c r="T650" i="1"/>
  <c r="U650" i="1" s="1"/>
  <c r="T586" i="1"/>
  <c r="U586" i="1" s="1"/>
  <c r="T248" i="1"/>
  <c r="U248" i="1" s="1"/>
  <c r="T312" i="1"/>
  <c r="U312" i="1" s="1"/>
  <c r="T92" i="1"/>
  <c r="U92" i="1" s="1"/>
  <c r="T156" i="1"/>
  <c r="U156" i="1" s="1"/>
  <c r="T129" i="1"/>
  <c r="U129" i="1" s="1"/>
  <c r="T258" i="1"/>
  <c r="U258" i="1" s="1"/>
  <c r="T102" i="1"/>
  <c r="U102" i="1" s="1"/>
  <c r="T247" i="1"/>
  <c r="U247" i="1" s="1"/>
  <c r="T327" i="1"/>
  <c r="U327" i="1" s="1"/>
  <c r="T364" i="1"/>
  <c r="U364" i="1" s="1"/>
  <c r="T374" i="1"/>
  <c r="U374" i="1" s="1"/>
  <c r="T219" i="1"/>
  <c r="U219" i="1" s="1"/>
  <c r="T581" i="1"/>
  <c r="U581" i="1" s="1"/>
  <c r="T656" i="1"/>
  <c r="U656" i="1" s="1"/>
  <c r="T571" i="1"/>
  <c r="U571" i="1" s="1"/>
  <c r="T325" i="1"/>
  <c r="U325" i="1" s="1"/>
  <c r="T431" i="1"/>
  <c r="U431" i="1" s="1"/>
  <c r="T6" i="1"/>
  <c r="U6" i="1" s="1"/>
  <c r="T25" i="1"/>
  <c r="U25" i="1" s="1"/>
  <c r="T165" i="1"/>
  <c r="U165" i="1" s="1"/>
  <c r="T692" i="1"/>
  <c r="U692" i="1" s="1"/>
  <c r="T380" i="1"/>
  <c r="U380" i="1" s="1"/>
  <c r="T37" i="1"/>
  <c r="U37" i="1" s="1"/>
  <c r="T638" i="1"/>
  <c r="U638" i="1" s="1"/>
  <c r="T104" i="1"/>
  <c r="U104" i="1" s="1"/>
  <c r="T359" i="1"/>
  <c r="U359" i="1" s="1"/>
  <c r="T676" i="1"/>
  <c r="U676" i="1" s="1"/>
  <c r="T48" i="1"/>
  <c r="U48" i="1" s="1"/>
  <c r="T479" i="1"/>
  <c r="U479" i="1" s="1"/>
  <c r="T279" i="1"/>
  <c r="U279" i="1" s="1"/>
  <c r="T14" i="1"/>
  <c r="U14" i="1" s="1"/>
  <c r="O118" i="1"/>
  <c r="O121" i="1"/>
  <c r="O131" i="1"/>
  <c r="O114" i="1"/>
  <c r="O110" i="1"/>
  <c r="O106" i="1"/>
  <c r="O113" i="1"/>
  <c r="O119" i="1"/>
  <c r="T346" i="1"/>
  <c r="U346" i="1" s="1"/>
  <c r="T538" i="1"/>
  <c r="U538" i="1" s="1"/>
  <c r="T319" i="1"/>
  <c r="U319" i="1" s="1"/>
  <c r="T511" i="1"/>
  <c r="U511" i="1" s="1"/>
  <c r="T367" i="1"/>
  <c r="U367" i="1" s="1"/>
  <c r="T250" i="1"/>
  <c r="U250" i="1" s="1"/>
  <c r="T442" i="1"/>
  <c r="U442" i="1" s="1"/>
  <c r="T223" i="1"/>
  <c r="U223" i="1" s="1"/>
  <c r="O109" i="1"/>
  <c r="O133" i="1"/>
  <c r="O115" i="1"/>
  <c r="O120" i="1"/>
  <c r="O128" i="1"/>
  <c r="O124" i="1"/>
  <c r="O130" i="1"/>
  <c r="O132" i="1"/>
  <c r="T556" i="1"/>
  <c r="U556" i="1" s="1"/>
  <c r="O122" i="1"/>
  <c r="T558" i="1"/>
  <c r="U558" i="1" s="1"/>
  <c r="O127" i="1"/>
  <c r="O107" i="1"/>
  <c r="O123" i="1"/>
  <c r="O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jocant1</author>
  </authors>
  <commentList>
    <comment ref="O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Promedio general de todo el período de registro.</t>
        </r>
      </text>
    </comment>
  </commentList>
</comments>
</file>

<file path=xl/sharedStrings.xml><?xml version="1.0" encoding="utf-8"?>
<sst xmlns="http://schemas.openxmlformats.org/spreadsheetml/2006/main" count="756" uniqueCount="29">
  <si>
    <t>Año</t>
  </si>
  <si>
    <t>ESTADÍSTICAS MENSUALES</t>
  </si>
  <si>
    <t>Promedio</t>
  </si>
  <si>
    <t>PROMEDIOS</t>
  </si>
  <si>
    <t>1. CAUDALES MENSUALES:</t>
  </si>
  <si>
    <t>2. CAUDALES MENSUALES COMO PORCENTAJE DEL PROMEDIO MENSUAL:</t>
  </si>
  <si>
    <t>3. PERCENTILES:</t>
  </si>
  <si>
    <t>High flow</t>
  </si>
  <si>
    <t>Above normal</t>
  </si>
  <si>
    <t>Normal range</t>
  </si>
  <si>
    <t>Below normal</t>
  </si>
  <si>
    <t>Low flow</t>
  </si>
  <si>
    <t>4. CATEGORÍAS PARA LOS PERCENTILES:</t>
  </si>
  <si>
    <t>Máx.</t>
  </si>
  <si>
    <t>Color</t>
  </si>
  <si>
    <t>Rango percentiles</t>
  </si>
  <si>
    <t>Categoría</t>
  </si>
  <si>
    <t>Mín.</t>
  </si>
  <si>
    <t>TABLA PARA EXPORTAR DATOS COMO CSV:</t>
  </si>
  <si>
    <t>Normal</t>
  </si>
  <si>
    <t>Alto</t>
  </si>
  <si>
    <t>Muy alto</t>
  </si>
  <si>
    <t>Bajo</t>
  </si>
  <si>
    <t>Muy bajo</t>
  </si>
  <si>
    <t>Mean Flow</t>
  </si>
  <si>
    <t>Date</t>
  </si>
  <si>
    <t>Pct. of Avg.</t>
  </si>
  <si>
    <t>Percentile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</si>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</sst>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#,##0.0"/>
    <numFmt numFmtId="166" formatCode="0.000"/>
    <numFmt numFmtId="167" formatCode="yyyy\ mm"/>
    <numFmt numFmtId="168" formatCode="0.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D233F"/>
        <bgColor indexed="64"/>
      </patternFill>
    </fill>
    <fill>
      <patternFill patternType="solid">
        <fgColor rgb="FFFFA885"/>
        <bgColor indexed="64"/>
      </patternFill>
    </fill>
    <fill>
      <patternFill patternType="solid">
        <fgColor rgb="FFE7E2BC"/>
        <bgColor indexed="64"/>
      </patternFill>
    </fill>
    <fill>
      <patternFill patternType="solid">
        <fgColor rgb="FF8ECEEE"/>
        <bgColor indexed="64"/>
      </patternFill>
    </fill>
    <fill>
      <patternFill patternType="solid">
        <fgColor rgb="FF2C7DCD"/>
        <bgColor indexed="64"/>
      </patternFill>
    </fill>
  </fills>
  <borders count="2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4" borderId="12" applyNumberFormat="0" applyAlignment="0" applyProtection="0"/>
    <xf numFmtId="0" fontId="17" fillId="32" borderId="0" applyNumberFormat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19" fillId="33" borderId="11" applyNumberFormat="0" applyAlignment="0" applyProtection="0"/>
    <xf numFmtId="0" fontId="20" fillId="0" borderId="14" applyNumberFormat="0" applyFill="0" applyAlignment="0" applyProtection="0"/>
    <xf numFmtId="0" fontId="2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165" fontId="0" fillId="0" borderId="1" xfId="0" applyNumberFormat="1" applyFont="1" applyBorder="1" applyAlignment="1">
      <alignment horizontal="right" indent="3"/>
    </xf>
    <xf numFmtId="0" fontId="26" fillId="0" borderId="0" xfId="0" applyFont="1" applyAlignment="1">
      <alignment horizontal="left" vertical="center"/>
    </xf>
    <xf numFmtId="9" fontId="0" fillId="0" borderId="1" xfId="43" applyFont="1" applyBorder="1" applyAlignment="1">
      <alignment horizontal="right" indent="3"/>
    </xf>
    <xf numFmtId="166" fontId="0" fillId="0" borderId="1" xfId="43" applyNumberFormat="1" applyFont="1" applyBorder="1" applyAlignment="1">
      <alignment horizontal="right" indent="3"/>
    </xf>
    <xf numFmtId="9" fontId="1" fillId="0" borderId="1" xfId="43" applyFont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9" fontId="0" fillId="0" borderId="1" xfId="43" applyFont="1" applyBorder="1" applyAlignment="1">
      <alignment horizontal="right"/>
    </xf>
    <xf numFmtId="166" fontId="0" fillId="0" borderId="1" xfId="43" applyNumberFormat="1" applyFont="1" applyBorder="1" applyAlignment="1">
      <alignment horizontal="right"/>
    </xf>
    <xf numFmtId="2" fontId="27" fillId="0" borderId="17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0" fillId="35" borderId="5" xfId="0" applyFill="1" applyBorder="1" applyAlignment="1">
      <alignment vertical="center" wrapText="1"/>
    </xf>
    <xf numFmtId="0" fontId="0" fillId="36" borderId="5" xfId="0" applyFill="1" applyBorder="1" applyAlignment="1">
      <alignment vertical="center" wrapText="1"/>
    </xf>
    <xf numFmtId="0" fontId="0" fillId="37" borderId="5" xfId="0" applyFill="1" applyBorder="1" applyAlignment="1">
      <alignment vertical="center" wrapText="1"/>
    </xf>
    <xf numFmtId="0" fontId="0" fillId="38" borderId="5" xfId="0" applyFill="1" applyBorder="1" applyAlignment="1">
      <alignment vertical="center" wrapText="1"/>
    </xf>
    <xf numFmtId="0" fontId="0" fillId="39" borderId="5" xfId="0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9" fontId="0" fillId="0" borderId="1" xfId="4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43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19" xfId="0" applyNumberFormat="1" applyBorder="1" applyAlignment="1">
      <alignment horizontal="center" vertical="center" wrapText="1"/>
    </xf>
    <xf numFmtId="168" fontId="0" fillId="0" borderId="17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</cellXfs>
  <cellStyles count="44">
    <cellStyle name="20% - Accent1" xfId="10" xr:uid="{00000000-0005-0000-0000-000000000000}"/>
    <cellStyle name="20% - Accent2" xfId="14" xr:uid="{00000000-0005-0000-0000-000001000000}"/>
    <cellStyle name="20% - Accent3" xfId="18" xr:uid="{00000000-0005-0000-0000-000002000000}"/>
    <cellStyle name="20% - Accent4" xfId="22" xr:uid="{00000000-0005-0000-0000-000003000000}"/>
    <cellStyle name="20% - Accent5" xfId="26" xr:uid="{00000000-0005-0000-0000-000004000000}"/>
    <cellStyle name="20% - Accent6" xfId="30" xr:uid="{00000000-0005-0000-0000-000005000000}"/>
    <cellStyle name="40% - Accent1" xfId="11" xr:uid="{00000000-0005-0000-0000-000006000000}"/>
    <cellStyle name="40% - Accent2" xfId="15" xr:uid="{00000000-0005-0000-0000-000007000000}"/>
    <cellStyle name="40% - Accent3" xfId="19" xr:uid="{00000000-0005-0000-0000-000008000000}"/>
    <cellStyle name="40% - Accent4" xfId="23" xr:uid="{00000000-0005-0000-0000-000009000000}"/>
    <cellStyle name="40% - Accent5" xfId="27" xr:uid="{00000000-0005-0000-0000-00000A000000}"/>
    <cellStyle name="40% - Accent6" xfId="31" xr:uid="{00000000-0005-0000-0000-00000B000000}"/>
    <cellStyle name="60% - Accent1" xfId="12" xr:uid="{00000000-0005-0000-0000-00000C000000}"/>
    <cellStyle name="60% - Accent2" xfId="16" xr:uid="{00000000-0005-0000-0000-00000D000000}"/>
    <cellStyle name="60% - Accent3" xfId="20" xr:uid="{00000000-0005-0000-0000-00000E000000}"/>
    <cellStyle name="60% - Accent4" xfId="24" xr:uid="{00000000-0005-0000-0000-00000F000000}"/>
    <cellStyle name="60% - Accent5" xfId="28" xr:uid="{00000000-0005-0000-0000-000010000000}"/>
    <cellStyle name="60% - Accent6" xfId="32" xr:uid="{00000000-0005-0000-0000-000011000000}"/>
    <cellStyle name="Accent1" xfId="9" xr:uid="{00000000-0005-0000-0000-000012000000}"/>
    <cellStyle name="Accent2" xfId="13" xr:uid="{00000000-0005-0000-0000-000013000000}"/>
    <cellStyle name="Accent3" xfId="17" xr:uid="{00000000-0005-0000-0000-000014000000}"/>
    <cellStyle name="Accent4" xfId="21" xr:uid="{00000000-0005-0000-0000-000015000000}"/>
    <cellStyle name="Accent5" xfId="25" xr:uid="{00000000-0005-0000-0000-000016000000}"/>
    <cellStyle name="Accent6" xfId="29" xr:uid="{00000000-0005-0000-0000-000017000000}"/>
    <cellStyle name="Bad" xfId="3" xr:uid="{00000000-0005-0000-0000-000018000000}"/>
    <cellStyle name="Calculation" xfId="6" xr:uid="{00000000-0005-0000-0000-000019000000}"/>
    <cellStyle name="Check Cell" xfId="33" builtinId="23" customBuiltin="1"/>
    <cellStyle name="Explanatory Text" xfId="7" xr:uid="{00000000-0005-0000-0000-00001E000000}"/>
    <cellStyle name="Good" xfId="34" xr:uid="{00000000-0005-0000-0000-00001F000000}"/>
    <cellStyle name="Heading 1" xfId="35" xr:uid="{00000000-0005-0000-0000-000020000000}"/>
    <cellStyle name="Heading 2" xfId="1" xr:uid="{00000000-0005-0000-0000-000021000000}"/>
    <cellStyle name="Heading 3" xfId="2" xr:uid="{00000000-0005-0000-0000-000022000000}"/>
    <cellStyle name="Heading 4" xfId="36" builtinId="19" customBuiltin="1"/>
    <cellStyle name="Input" xfId="37" builtinId="20" customBuiltin="1"/>
    <cellStyle name="Linked Cell" xfId="38" builtinId="24" customBuiltin="1"/>
    <cellStyle name="Neutral" xfId="4" builtinId="28" customBuiltin="1"/>
    <cellStyle name="Normal" xfId="0" builtinId="0"/>
    <cellStyle name="Note" xfId="39" builtinId="10" customBuiltin="1"/>
    <cellStyle name="Output" xfId="5" xr:uid="{00000000-0005-0000-0000-000026000000}"/>
    <cellStyle name="Per cent" xfId="43" builtinId="5"/>
    <cellStyle name="Title" xfId="40" xr:uid="{00000000-0005-0000-0000-000029000000}"/>
    <cellStyle name="Título 4" xfId="41" xr:uid="{00000000-0005-0000-0000-00002A000000}"/>
    <cellStyle name="Total" xfId="8" builtinId="25" customBuiltin="1"/>
    <cellStyle name="Warning Text" xfId="42" builtinId="11" customBuiltin="1"/>
  </cellStyles>
  <dxfs count="15"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2C7DCD"/>
      <color rgb="FF8ECEEE"/>
      <color rgb="FFE7E2BC"/>
      <color rgb="FFFFA885"/>
      <color rgb="FFCD233F"/>
      <color rgb="FFFFFFCC"/>
      <color rgb="FF90B34B"/>
      <color rgb="FF87A846"/>
      <color rgb="FFB24340"/>
      <color rgb="FF43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5</xdr:row>
          <xdr:rowOff>19050</xdr:rowOff>
        </xdr:from>
        <xdr:to>
          <xdr:col>14</xdr:col>
          <xdr:colOff>66675</xdr:colOff>
          <xdr:row>22</xdr:row>
          <xdr:rowOff>9525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17" spid="_x0000_s30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10400" y="971550"/>
              <a:ext cx="485775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499984740745262"/>
    <pageSetUpPr fitToPage="1"/>
  </sheetPr>
  <dimension ref="A1:U724"/>
  <sheetViews>
    <sheetView showGridLines="0" topLeftCell="A651" zoomScale="55" zoomScaleNormal="55" workbookViewId="0">
      <selection activeCell="U4" sqref="U4:U688"/>
    </sheetView>
  </sheetViews>
  <sheetFormatPr defaultColWidth="11.42578125" defaultRowHeight="15" x14ac:dyDescent="0.25"/>
  <cols>
    <col min="1" max="13" width="11.42578125" style="1" customWidth="1"/>
    <col min="14" max="14" width="2.85546875" style="2" customWidth="1"/>
    <col min="15" max="16" width="11.42578125" style="2"/>
    <col min="17" max="17" width="11.5703125" style="1" bestFit="1" customWidth="1"/>
    <col min="18" max="20" width="11.42578125" style="1"/>
    <col min="21" max="21" width="14.85546875" style="1" bestFit="1" customWidth="1"/>
    <col min="22" max="16384" width="11.42578125" style="2"/>
  </cols>
  <sheetData>
    <row r="1" spans="1:21" s="8" customFormat="1" ht="18.75" x14ac:dyDescent="0.3">
      <c r="A1" s="1"/>
      <c r="B1" s="43" t="s">
        <v>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21" ht="18.75" x14ac:dyDescent="0.3"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Q2" s="10" t="s">
        <v>18</v>
      </c>
      <c r="R2" s="2"/>
      <c r="S2" s="2"/>
      <c r="T2" s="2"/>
      <c r="U2" s="2"/>
    </row>
    <row r="3" spans="1:21" ht="9.75" customHeight="1" x14ac:dyDescent="0.25"/>
    <row r="4" spans="1:21" ht="15.75" x14ac:dyDescent="0.25">
      <c r="A4" s="10" t="s">
        <v>4</v>
      </c>
      <c r="Q4" s="4" t="s">
        <v>25</v>
      </c>
      <c r="R4" s="4" t="s">
        <v>24</v>
      </c>
      <c r="S4" s="4" t="s">
        <v>26</v>
      </c>
      <c r="T4" s="4" t="s">
        <v>27</v>
      </c>
      <c r="U4" s="4" t="s">
        <v>28</v>
      </c>
    </row>
    <row r="5" spans="1:21" x14ac:dyDescent="0.25">
      <c r="Q5" s="31">
        <v>23743</v>
      </c>
      <c r="R5" s="3">
        <f t="shared" ref="R5:R68" si="0">VLOOKUP(YEAR(Q5),A$7:M$66,1+MONTH(Q5),FALSE)</f>
        <v>37.431935483870902</v>
      </c>
      <c r="S5" s="20">
        <f t="shared" ref="S5:S68" si="1">VLOOKUP(YEAR(Q5),A$75:M$134,1+MONTH(Q5),FALSE)</f>
        <v>0.70634054355205078</v>
      </c>
      <c r="T5" s="21">
        <f t="shared" ref="T5:T68" si="2">VLOOKUP(YEAR(Q5),A$141:M$200,1+MONTH(Q5),FALSE)</f>
        <v>0.24099999999999999</v>
      </c>
      <c r="U5" s="3" t="str">
        <f t="shared" ref="U5:U68" si="3">IFERROR(VLOOKUP(T5,A$206:D$210,4,TRUE),"")</f>
        <v>Below normal</v>
      </c>
    </row>
    <row r="6" spans="1:21" x14ac:dyDescent="0.25">
      <c r="A6" s="4" t="s">
        <v>0</v>
      </c>
      <c r="B6" s="5">
        <v>1</v>
      </c>
      <c r="C6" s="5">
        <v>32</v>
      </c>
      <c r="D6" s="5">
        <v>61</v>
      </c>
      <c r="E6" s="5">
        <v>92</v>
      </c>
      <c r="F6" s="5">
        <v>122</v>
      </c>
      <c r="G6" s="5">
        <v>153</v>
      </c>
      <c r="H6" s="5">
        <v>183</v>
      </c>
      <c r="I6" s="5">
        <v>214</v>
      </c>
      <c r="J6" s="5">
        <v>245</v>
      </c>
      <c r="K6" s="5">
        <v>275</v>
      </c>
      <c r="L6" s="5">
        <v>306</v>
      </c>
      <c r="M6" s="5">
        <v>336</v>
      </c>
      <c r="O6" s="4" t="s">
        <v>2</v>
      </c>
      <c r="Q6" s="31">
        <v>23774</v>
      </c>
      <c r="R6" s="3">
        <f t="shared" si="0"/>
        <v>34.484999999999999</v>
      </c>
      <c r="S6" s="20">
        <f t="shared" si="1"/>
        <v>0.76830650747699403</v>
      </c>
      <c r="T6" s="21">
        <f t="shared" si="2"/>
        <v>0.32700000000000001</v>
      </c>
      <c r="U6" s="3" t="str">
        <f t="shared" si="3"/>
        <v>Normal range</v>
      </c>
    </row>
    <row r="7" spans="1:21" x14ac:dyDescent="0.25">
      <c r="A7" s="4">
        <v>1965</v>
      </c>
      <c r="B7">
        <v>37.431935483870902</v>
      </c>
      <c r="C7">
        <v>34.484999999999999</v>
      </c>
      <c r="D7">
        <v>38.7325806451612</v>
      </c>
      <c r="E7">
        <v>38.674999999999997</v>
      </c>
      <c r="F7">
        <v>40.511290322580599</v>
      </c>
      <c r="G7">
        <v>23.999666666666599</v>
      </c>
      <c r="H7">
        <v>20.175161290322499</v>
      </c>
      <c r="I7">
        <v>17.074516129032201</v>
      </c>
      <c r="J7">
        <v>39.813333333333297</v>
      </c>
      <c r="K7">
        <v>32.051290322580599</v>
      </c>
      <c r="L7">
        <v>25.969333333333299</v>
      </c>
      <c r="M7">
        <v>39.991935483870897</v>
      </c>
      <c r="O7" s="6">
        <f>IFERROR(AVERAGE(B7:M7),"")</f>
        <v>32.40925358422934</v>
      </c>
      <c r="Q7" s="31">
        <v>23802</v>
      </c>
      <c r="R7" s="3">
        <f t="shared" si="0"/>
        <v>38.7325806451612</v>
      </c>
      <c r="S7" s="20">
        <f t="shared" si="1"/>
        <v>0.81048881376800175</v>
      </c>
      <c r="T7" s="21">
        <f t="shared" si="2"/>
        <v>0.34399999999999997</v>
      </c>
      <c r="U7" s="3" t="str">
        <f t="shared" si="3"/>
        <v>Normal range</v>
      </c>
    </row>
    <row r="8" spans="1:21" x14ac:dyDescent="0.25">
      <c r="A8" s="4">
        <v>1966</v>
      </c>
      <c r="B8">
        <v>47.653870967741902</v>
      </c>
      <c r="C8">
        <v>58.181785714285702</v>
      </c>
      <c r="D8">
        <v>47.125161290322502</v>
      </c>
      <c r="E8">
        <v>35.5416666666666</v>
      </c>
      <c r="F8">
        <v>44.369677419354801</v>
      </c>
      <c r="G8">
        <v>42.5223333333333</v>
      </c>
      <c r="H8">
        <v>18.762580645161201</v>
      </c>
      <c r="I8">
        <v>30.3274193548387</v>
      </c>
      <c r="J8">
        <v>15.894</v>
      </c>
      <c r="K8">
        <v>41.139032258064503</v>
      </c>
      <c r="L8">
        <v>51.777000000000001</v>
      </c>
      <c r="M8">
        <v>73.404516129032203</v>
      </c>
      <c r="O8" s="6">
        <f t="shared" ref="O8:O65" si="4">IFERROR(AVERAGE(B8:M8),"")</f>
        <v>42.224920314900118</v>
      </c>
      <c r="Q8" s="31">
        <v>23833</v>
      </c>
      <c r="R8" s="3">
        <f t="shared" si="0"/>
        <v>38.674999999999997</v>
      </c>
      <c r="S8" s="20">
        <f t="shared" si="1"/>
        <v>0.85906629897753195</v>
      </c>
      <c r="T8" s="21">
        <f t="shared" si="2"/>
        <v>0.44800000000000001</v>
      </c>
      <c r="U8" s="3" t="str">
        <f t="shared" si="3"/>
        <v>Normal range</v>
      </c>
    </row>
    <row r="9" spans="1:21" x14ac:dyDescent="0.25">
      <c r="A9" s="4">
        <v>1967</v>
      </c>
      <c r="B9">
        <v>55.672580645161197</v>
      </c>
      <c r="C9">
        <v>52.202500000000001</v>
      </c>
      <c r="D9">
        <v>66.987096774193503</v>
      </c>
      <c r="E9">
        <v>49.348999999999997</v>
      </c>
      <c r="F9">
        <v>58.555483870967699</v>
      </c>
      <c r="G9">
        <v>28.989666666666601</v>
      </c>
      <c r="H9">
        <v>13.6496774193548</v>
      </c>
      <c r="I9">
        <v>17.651935483870901</v>
      </c>
      <c r="J9">
        <v>20.921800000000001</v>
      </c>
      <c r="K9">
        <v>50.014838709677399</v>
      </c>
      <c r="L9">
        <v>46.206333333333298</v>
      </c>
      <c r="M9">
        <v>24.624193548387002</v>
      </c>
      <c r="O9" s="6">
        <f t="shared" si="4"/>
        <v>40.402092204301034</v>
      </c>
      <c r="Q9" s="31">
        <v>23863</v>
      </c>
      <c r="R9" s="3">
        <f t="shared" si="0"/>
        <v>40.511290322580599</v>
      </c>
      <c r="S9" s="20">
        <f t="shared" si="1"/>
        <v>1.1139907790659382</v>
      </c>
      <c r="T9" s="21">
        <f t="shared" si="2"/>
        <v>0.72399999999999998</v>
      </c>
      <c r="U9" s="3" t="str">
        <f t="shared" si="3"/>
        <v>Above normal</v>
      </c>
    </row>
    <row r="10" spans="1:21" x14ac:dyDescent="0.25">
      <c r="A10" s="4">
        <v>1968</v>
      </c>
      <c r="B10">
        <v>37.990645161290303</v>
      </c>
      <c r="C10">
        <v>18.964827586206798</v>
      </c>
      <c r="D10">
        <v>52.1596774193548</v>
      </c>
      <c r="E10">
        <v>42.369333333333302</v>
      </c>
      <c r="F10">
        <v>46.617741935483799</v>
      </c>
      <c r="G10">
        <v>17.558599999999998</v>
      </c>
      <c r="H10">
        <v>29.933225806451599</v>
      </c>
      <c r="I10">
        <v>13.960258064516101</v>
      </c>
      <c r="J10">
        <v>19.059766666666601</v>
      </c>
      <c r="K10">
        <v>44.701935483870898</v>
      </c>
      <c r="L10">
        <v>40.298333333333296</v>
      </c>
      <c r="M10">
        <v>34.691612903225803</v>
      </c>
      <c r="O10" s="6">
        <f t="shared" si="4"/>
        <v>33.192163141144441</v>
      </c>
      <c r="Q10" s="31">
        <v>23894</v>
      </c>
      <c r="R10" s="3">
        <f t="shared" si="0"/>
        <v>23.999666666666599</v>
      </c>
      <c r="S10" s="20">
        <f t="shared" si="1"/>
        <v>1.028353199025966</v>
      </c>
      <c r="T10" s="21">
        <f t="shared" si="2"/>
        <v>0.62</v>
      </c>
      <c r="U10" s="3" t="str">
        <f t="shared" si="3"/>
        <v>Normal range</v>
      </c>
    </row>
    <row r="11" spans="1:21" x14ac:dyDescent="0.25">
      <c r="A11" s="4">
        <v>1969</v>
      </c>
      <c r="B11">
        <v>72.801612903225802</v>
      </c>
      <c r="C11">
        <v>27.471785714285701</v>
      </c>
      <c r="D11">
        <v>26.088387096774099</v>
      </c>
      <c r="E11">
        <v>59.092666666666602</v>
      </c>
      <c r="F11">
        <v>76.5896774193548</v>
      </c>
      <c r="G11">
        <v>36.991</v>
      </c>
      <c r="H11">
        <v>13.9879032258064</v>
      </c>
      <c r="I11">
        <v>13.419806451612899</v>
      </c>
      <c r="J11">
        <v>10.6574333333333</v>
      </c>
      <c r="K11">
        <v>16.250645161290301</v>
      </c>
      <c r="L11">
        <v>18.0468333333333</v>
      </c>
      <c r="M11">
        <v>30.899354838709598</v>
      </c>
      <c r="O11" s="6">
        <f t="shared" si="4"/>
        <v>33.524758845366073</v>
      </c>
      <c r="Q11" s="31">
        <v>23924</v>
      </c>
      <c r="R11" s="3">
        <f t="shared" si="0"/>
        <v>20.175161290322499</v>
      </c>
      <c r="S11" s="20">
        <f t="shared" si="1"/>
        <v>1.0983799304957791</v>
      </c>
      <c r="T11" s="21">
        <f t="shared" si="2"/>
        <v>0.63700000000000001</v>
      </c>
      <c r="U11" s="3" t="str">
        <f t="shared" si="3"/>
        <v>Normal range</v>
      </c>
    </row>
    <row r="12" spans="1:21" x14ac:dyDescent="0.25">
      <c r="A12" s="4">
        <v>1970</v>
      </c>
      <c r="B12">
        <v>48.490322580645099</v>
      </c>
      <c r="C12">
        <v>23.2214285714285</v>
      </c>
      <c r="D12">
        <v>37.116451612903198</v>
      </c>
      <c r="E12">
        <v>56.335000000000001</v>
      </c>
      <c r="F12">
        <v>54.052258064516103</v>
      </c>
      <c r="G12">
        <v>20.752333333333301</v>
      </c>
      <c r="H12">
        <v>29.692903225806401</v>
      </c>
      <c r="I12">
        <v>58.855483870967703</v>
      </c>
      <c r="J12">
        <v>31.771333333333299</v>
      </c>
      <c r="K12">
        <v>32.659032258064499</v>
      </c>
      <c r="L12">
        <v>48.457333333333303</v>
      </c>
      <c r="M12">
        <v>31.9258064516129</v>
      </c>
      <c r="O12" s="6">
        <f t="shared" si="4"/>
        <v>39.444140552995357</v>
      </c>
      <c r="Q12" s="31">
        <v>23955</v>
      </c>
      <c r="R12" s="3">
        <f t="shared" si="0"/>
        <v>17.074516129032201</v>
      </c>
      <c r="S12" s="20">
        <f t="shared" si="1"/>
        <v>0.80350619198694839</v>
      </c>
      <c r="T12" s="21">
        <f t="shared" si="2"/>
        <v>0.46500000000000002</v>
      </c>
      <c r="U12" s="3" t="str">
        <f t="shared" si="3"/>
        <v>Normal range</v>
      </c>
    </row>
    <row r="13" spans="1:21" x14ac:dyDescent="0.25">
      <c r="A13" s="4">
        <v>1971</v>
      </c>
      <c r="B13">
        <v>45.9790322580645</v>
      </c>
      <c r="C13">
        <v>33.056785714285702</v>
      </c>
      <c r="D13">
        <v>34.6638709677419</v>
      </c>
      <c r="E13">
        <v>31.169333333333299</v>
      </c>
      <c r="F13">
        <v>20.351612903225799</v>
      </c>
      <c r="G13">
        <v>19.492333333333299</v>
      </c>
      <c r="H13">
        <v>16.207032258064501</v>
      </c>
      <c r="I13">
        <v>15.443548387096699</v>
      </c>
      <c r="J13">
        <v>8.6180666666666603</v>
      </c>
      <c r="K13">
        <v>18.146903225806401</v>
      </c>
      <c r="L13">
        <v>34.120333333333299</v>
      </c>
      <c r="M13">
        <v>36.208387096774103</v>
      </c>
      <c r="O13" s="6">
        <f t="shared" si="4"/>
        <v>26.12143662314385</v>
      </c>
      <c r="Q13" s="31">
        <v>23986</v>
      </c>
      <c r="R13" s="3">
        <f t="shared" si="0"/>
        <v>39.813333333333297</v>
      </c>
      <c r="S13" s="20">
        <f t="shared" si="1"/>
        <v>1.6465849991387471</v>
      </c>
      <c r="T13" s="21">
        <f t="shared" si="2"/>
        <v>0.879</v>
      </c>
      <c r="U13" s="3" t="str">
        <f t="shared" si="3"/>
        <v>High flow</v>
      </c>
    </row>
    <row r="14" spans="1:21" x14ac:dyDescent="0.25">
      <c r="A14" s="4">
        <v>1972</v>
      </c>
      <c r="B14">
        <v>79.062580645161205</v>
      </c>
      <c r="C14">
        <v>46.385517241379297</v>
      </c>
      <c r="D14">
        <v>52.1429032258064</v>
      </c>
      <c r="E14">
        <v>43.556333333333299</v>
      </c>
      <c r="F14">
        <v>48.2212903225806</v>
      </c>
      <c r="G14">
        <v>33.548000000000002</v>
      </c>
      <c r="H14">
        <v>12.6669677419354</v>
      </c>
      <c r="I14">
        <v>15.964645161290299</v>
      </c>
      <c r="J14">
        <v>6.4906666666666597</v>
      </c>
      <c r="K14">
        <v>6.79793548387096</v>
      </c>
      <c r="L14">
        <v>19.8793333333333</v>
      </c>
      <c r="M14">
        <v>45.570967741935398</v>
      </c>
      <c r="O14" s="6">
        <f t="shared" si="4"/>
        <v>34.190595074774407</v>
      </c>
      <c r="Q14" s="31">
        <v>24016</v>
      </c>
      <c r="R14" s="3">
        <f t="shared" si="0"/>
        <v>32.051290322580599</v>
      </c>
      <c r="S14" s="20">
        <f t="shared" si="1"/>
        <v>0.75399146130211225</v>
      </c>
      <c r="T14" s="21">
        <f t="shared" si="2"/>
        <v>0.31</v>
      </c>
      <c r="U14" s="3" t="str">
        <f t="shared" si="3"/>
        <v>Normal range</v>
      </c>
    </row>
    <row r="15" spans="1:21" x14ac:dyDescent="0.25">
      <c r="A15" s="4">
        <v>1973</v>
      </c>
      <c r="B15">
        <v>34.8683870967741</v>
      </c>
      <c r="C15">
        <v>20.8367857142857</v>
      </c>
      <c r="D15">
        <v>15.1577419354838</v>
      </c>
      <c r="E15">
        <v>28.325666666666599</v>
      </c>
      <c r="F15">
        <v>37.058709677419301</v>
      </c>
      <c r="G15">
        <v>14.639900000000001</v>
      </c>
      <c r="H15">
        <v>14.0241612903225</v>
      </c>
      <c r="I15">
        <v>10.0357419354838</v>
      </c>
      <c r="J15">
        <v>14.3191666666666</v>
      </c>
      <c r="K15">
        <v>22.439032258064501</v>
      </c>
      <c r="L15">
        <v>31.533999999999999</v>
      </c>
      <c r="M15">
        <v>46.4174193548387</v>
      </c>
      <c r="O15" s="6">
        <f t="shared" si="4"/>
        <v>24.138059383000467</v>
      </c>
      <c r="Q15" s="31">
        <v>24047</v>
      </c>
      <c r="R15" s="3">
        <f t="shared" si="0"/>
        <v>25.969333333333299</v>
      </c>
      <c r="S15" s="20">
        <f t="shared" si="1"/>
        <v>0.53353192720662757</v>
      </c>
      <c r="T15" s="21">
        <f t="shared" si="2"/>
        <v>0.10299999999999999</v>
      </c>
      <c r="U15" s="3" t="str">
        <f t="shared" si="3"/>
        <v>Low flow</v>
      </c>
    </row>
    <row r="16" spans="1:21" x14ac:dyDescent="0.25">
      <c r="A16" s="4">
        <v>1974</v>
      </c>
      <c r="B16">
        <v>114.20064516129</v>
      </c>
      <c r="C16">
        <v>54.775714285714201</v>
      </c>
      <c r="D16">
        <v>37.456129032257998</v>
      </c>
      <c r="E16">
        <v>23.784666666666599</v>
      </c>
      <c r="F16">
        <v>26.259999999999899</v>
      </c>
      <c r="G16">
        <v>17.221133333333299</v>
      </c>
      <c r="H16">
        <v>11.982548387096699</v>
      </c>
      <c r="I16">
        <v>11.7135161290322</v>
      </c>
      <c r="J16">
        <v>13.4961</v>
      </c>
      <c r="K16">
        <v>29.512580645161201</v>
      </c>
      <c r="L16">
        <v>67.140333333333302</v>
      </c>
      <c r="M16">
        <v>62.8935483870967</v>
      </c>
      <c r="O16" s="6">
        <f t="shared" si="4"/>
        <v>39.203076280081845</v>
      </c>
      <c r="Q16" s="31">
        <v>24077</v>
      </c>
      <c r="R16" s="3">
        <f t="shared" si="0"/>
        <v>39.991935483870897</v>
      </c>
      <c r="S16" s="20">
        <f t="shared" si="1"/>
        <v>0.79470350384109301</v>
      </c>
      <c r="T16" s="21">
        <f t="shared" si="2"/>
        <v>0.34399999999999997</v>
      </c>
      <c r="U16" s="3" t="str">
        <f t="shared" si="3"/>
        <v>Normal range</v>
      </c>
    </row>
    <row r="17" spans="1:21" x14ac:dyDescent="0.25">
      <c r="A17" s="4">
        <v>1975</v>
      </c>
      <c r="B17">
        <v>61.211935483870903</v>
      </c>
      <c r="C17">
        <v>38.634999999999998</v>
      </c>
      <c r="D17">
        <v>19.825483870967702</v>
      </c>
      <c r="E17">
        <v>64.957999999999998</v>
      </c>
      <c r="F17">
        <v>27.0693548387096</v>
      </c>
      <c r="G17">
        <v>20.200699999999902</v>
      </c>
      <c r="H17">
        <v>16.123967741935399</v>
      </c>
      <c r="I17">
        <v>11.5159354838709</v>
      </c>
      <c r="J17">
        <v>27.6456666666666</v>
      </c>
      <c r="K17">
        <v>20.258064516129</v>
      </c>
      <c r="L17">
        <v>26.611000000000001</v>
      </c>
      <c r="M17">
        <v>26.5525806451612</v>
      </c>
      <c r="O17" s="6">
        <f t="shared" si="4"/>
        <v>30.050640770609267</v>
      </c>
      <c r="Q17" s="31">
        <v>24108</v>
      </c>
      <c r="R17" s="3">
        <f t="shared" si="0"/>
        <v>47.653870967741902</v>
      </c>
      <c r="S17" s="20">
        <f t="shared" si="1"/>
        <v>0.89922844455152073</v>
      </c>
      <c r="T17" s="21">
        <f t="shared" si="2"/>
        <v>0.55100000000000005</v>
      </c>
      <c r="U17" s="3" t="str">
        <f t="shared" si="3"/>
        <v>Normal range</v>
      </c>
    </row>
    <row r="18" spans="1:21" x14ac:dyDescent="0.25">
      <c r="A18" s="4">
        <v>1976</v>
      </c>
      <c r="B18">
        <v>38.277419354838699</v>
      </c>
      <c r="C18">
        <v>43.539310344827499</v>
      </c>
      <c r="D18">
        <v>31.579032258064501</v>
      </c>
      <c r="E18">
        <v>32.185333333333297</v>
      </c>
      <c r="F18">
        <v>29.617419354838699</v>
      </c>
      <c r="G18">
        <v>15.4124</v>
      </c>
      <c r="H18">
        <v>7.7649354838709597</v>
      </c>
      <c r="I18">
        <v>5.38296774193548</v>
      </c>
      <c r="J18">
        <v>31.053233333333299</v>
      </c>
      <c r="K18">
        <v>96.694838709677398</v>
      </c>
      <c r="L18">
        <v>37.202999999999903</v>
      </c>
      <c r="M18">
        <v>22.02</v>
      </c>
      <c r="O18" s="6">
        <f t="shared" si="4"/>
        <v>32.560824159559978</v>
      </c>
      <c r="Q18" s="31">
        <v>24139</v>
      </c>
      <c r="R18" s="3">
        <f t="shared" si="0"/>
        <v>58.181785714285702</v>
      </c>
      <c r="S18" s="20">
        <f t="shared" si="1"/>
        <v>1.2962576361002671</v>
      </c>
      <c r="T18" s="21">
        <f t="shared" si="2"/>
        <v>0.82699999999999996</v>
      </c>
      <c r="U18" s="3" t="str">
        <f t="shared" si="3"/>
        <v>Above normal</v>
      </c>
    </row>
    <row r="19" spans="1:21" x14ac:dyDescent="0.25">
      <c r="A19" s="4">
        <v>1977</v>
      </c>
      <c r="B19">
        <v>46.378064516129001</v>
      </c>
      <c r="C19">
        <v>32.334642857142804</v>
      </c>
      <c r="D19">
        <v>88.678064516128998</v>
      </c>
      <c r="E19">
        <v>56.357333333333301</v>
      </c>
      <c r="F19">
        <v>55.520645161290297</v>
      </c>
      <c r="G19">
        <v>23.561</v>
      </c>
      <c r="H19">
        <v>9.7809677419354806</v>
      </c>
      <c r="I19">
        <v>12.4433225806451</v>
      </c>
      <c r="J19">
        <v>17.012266666666601</v>
      </c>
      <c r="K19">
        <v>41.2451612903225</v>
      </c>
      <c r="L19">
        <v>56.399000000000001</v>
      </c>
      <c r="M19">
        <v>61.277419354838699</v>
      </c>
      <c r="O19" s="6">
        <f t="shared" si="4"/>
        <v>41.74899066820273</v>
      </c>
      <c r="Q19" s="31">
        <v>24167</v>
      </c>
      <c r="R19" s="3">
        <f t="shared" si="0"/>
        <v>47.125161290322502</v>
      </c>
      <c r="S19" s="20">
        <f t="shared" si="1"/>
        <v>0.98610563604650514</v>
      </c>
      <c r="T19" s="21">
        <f t="shared" si="2"/>
        <v>0.51700000000000002</v>
      </c>
      <c r="U19" s="3" t="str">
        <f t="shared" si="3"/>
        <v>Normal range</v>
      </c>
    </row>
    <row r="20" spans="1:21" x14ac:dyDescent="0.25">
      <c r="A20" s="4">
        <v>1978</v>
      </c>
      <c r="B20">
        <v>26.3270967741935</v>
      </c>
      <c r="C20">
        <v>43.057857142857102</v>
      </c>
      <c r="D20">
        <v>85.680322580645097</v>
      </c>
      <c r="E20">
        <v>47.185333333333297</v>
      </c>
      <c r="F20">
        <v>50.886129032257998</v>
      </c>
      <c r="G20">
        <v>16.983333333333299</v>
      </c>
      <c r="H20">
        <v>20.764548387096699</v>
      </c>
      <c r="I20">
        <v>18.721935483870901</v>
      </c>
      <c r="J20">
        <v>21.681666666666601</v>
      </c>
      <c r="K20">
        <v>16.41</v>
      </c>
      <c r="L20">
        <v>38.2753333333333</v>
      </c>
      <c r="M20">
        <v>78.259032258064494</v>
      </c>
      <c r="O20" s="6">
        <f t="shared" si="4"/>
        <v>38.686049027137692</v>
      </c>
      <c r="Q20" s="31">
        <v>24198</v>
      </c>
      <c r="R20" s="3">
        <f t="shared" si="0"/>
        <v>35.5416666666666</v>
      </c>
      <c r="S20" s="20">
        <f t="shared" si="1"/>
        <v>0.78946730556758615</v>
      </c>
      <c r="T20" s="21">
        <f t="shared" si="2"/>
        <v>0.34399999999999997</v>
      </c>
      <c r="U20" s="3" t="str">
        <f t="shared" si="3"/>
        <v>Normal range</v>
      </c>
    </row>
    <row r="21" spans="1:21" x14ac:dyDescent="0.25">
      <c r="A21" s="4">
        <v>1979</v>
      </c>
      <c r="B21">
        <v>27.636774193548298</v>
      </c>
      <c r="C21">
        <v>21.267178571428499</v>
      </c>
      <c r="D21">
        <v>50.694193548387098</v>
      </c>
      <c r="E21">
        <v>84.414666666666605</v>
      </c>
      <c r="F21">
        <v>56.937096774193499</v>
      </c>
      <c r="G21">
        <v>33.543999999999997</v>
      </c>
      <c r="H21">
        <v>14.300709677419301</v>
      </c>
      <c r="I21">
        <v>30.004193548387001</v>
      </c>
      <c r="J21">
        <v>15.053566666666599</v>
      </c>
      <c r="K21">
        <v>34.084516129032203</v>
      </c>
      <c r="L21">
        <v>37.809999999999903</v>
      </c>
      <c r="M21">
        <v>55.444838709677398</v>
      </c>
      <c r="O21" s="6">
        <f t="shared" si="4"/>
        <v>38.432644540450532</v>
      </c>
      <c r="Q21" s="31">
        <v>24228</v>
      </c>
      <c r="R21" s="3">
        <f t="shared" si="0"/>
        <v>44.369677419354801</v>
      </c>
      <c r="S21" s="20">
        <f t="shared" si="1"/>
        <v>1.2200897853836332</v>
      </c>
      <c r="T21" s="21">
        <f t="shared" si="2"/>
        <v>0.75800000000000001</v>
      </c>
      <c r="U21" s="3" t="str">
        <f t="shared" si="3"/>
        <v>Above normal</v>
      </c>
    </row>
    <row r="22" spans="1:21" x14ac:dyDescent="0.25">
      <c r="A22" s="4">
        <v>1980</v>
      </c>
      <c r="B22">
        <v>32.3690322580645</v>
      </c>
      <c r="C22">
        <v>74.969655172413795</v>
      </c>
      <c r="D22">
        <v>38.083548387096698</v>
      </c>
      <c r="E22">
        <v>51.018666666666597</v>
      </c>
      <c r="F22">
        <v>20.477096774193502</v>
      </c>
      <c r="G22">
        <v>22.5513333333333</v>
      </c>
      <c r="H22">
        <v>24.722258064516101</v>
      </c>
      <c r="I22">
        <v>26.2906451612903</v>
      </c>
      <c r="J22">
        <v>29.073</v>
      </c>
      <c r="K22">
        <v>42.173225806451597</v>
      </c>
      <c r="L22">
        <v>44.457000000000001</v>
      </c>
      <c r="M22">
        <v>56.690967741935403</v>
      </c>
      <c r="O22" s="6">
        <f t="shared" si="4"/>
        <v>38.573035780496816</v>
      </c>
      <c r="Q22" s="31">
        <v>24259</v>
      </c>
      <c r="R22" s="3">
        <f t="shared" si="0"/>
        <v>42.5223333333333</v>
      </c>
      <c r="S22" s="20">
        <f t="shared" si="1"/>
        <v>1.822024368951592</v>
      </c>
      <c r="T22" s="21">
        <f t="shared" si="2"/>
        <v>0.98199999999999998</v>
      </c>
      <c r="U22" s="3" t="str">
        <f t="shared" si="3"/>
        <v>High flow</v>
      </c>
    </row>
    <row r="23" spans="1:21" x14ac:dyDescent="0.25">
      <c r="A23" s="4">
        <v>1981</v>
      </c>
      <c r="B23">
        <v>57.706451612903201</v>
      </c>
      <c r="C23">
        <v>28.817142857142802</v>
      </c>
      <c r="D23">
        <v>55.617741935483799</v>
      </c>
      <c r="E23">
        <v>21.076999999999899</v>
      </c>
      <c r="F23">
        <v>18.408064516128999</v>
      </c>
      <c r="G23">
        <v>18.408333333333299</v>
      </c>
      <c r="H23">
        <v>15.1119354838709</v>
      </c>
      <c r="I23">
        <v>8.1492580645161201</v>
      </c>
      <c r="J23">
        <v>38.774933333333301</v>
      </c>
      <c r="K23">
        <v>72.283548387096701</v>
      </c>
      <c r="L23">
        <v>43.969666666666598</v>
      </c>
      <c r="M23">
        <v>31.4632258064516</v>
      </c>
      <c r="O23" s="6">
        <f t="shared" si="4"/>
        <v>34.148941833077266</v>
      </c>
      <c r="Q23" s="31">
        <v>24289</v>
      </c>
      <c r="R23" s="3">
        <f t="shared" si="0"/>
        <v>18.762580645161201</v>
      </c>
      <c r="S23" s="20">
        <f t="shared" si="1"/>
        <v>1.0214759489848018</v>
      </c>
      <c r="T23" s="21">
        <f t="shared" si="2"/>
        <v>0.60299999999999998</v>
      </c>
      <c r="U23" s="3" t="str">
        <f t="shared" si="3"/>
        <v>Normal range</v>
      </c>
    </row>
    <row r="24" spans="1:21" x14ac:dyDescent="0.25">
      <c r="A24" s="4">
        <v>1982</v>
      </c>
      <c r="B24">
        <v>69.898064516128997</v>
      </c>
      <c r="C24">
        <v>48.923928571428497</v>
      </c>
      <c r="D24">
        <v>47.206451612903201</v>
      </c>
      <c r="E24">
        <v>36.984333333333304</v>
      </c>
      <c r="F24">
        <v>28.6267741935483</v>
      </c>
      <c r="G24">
        <v>12.6390333333333</v>
      </c>
      <c r="H24">
        <v>9.2127741935483805</v>
      </c>
      <c r="I24">
        <v>27.873612903225801</v>
      </c>
      <c r="J24">
        <v>46.551666666666598</v>
      </c>
      <c r="K24">
        <v>138.15419354838701</v>
      </c>
      <c r="L24">
        <v>67.344999999999999</v>
      </c>
      <c r="M24">
        <v>54.095483870967698</v>
      </c>
      <c r="O24" s="6">
        <f t="shared" si="4"/>
        <v>48.959276395289258</v>
      </c>
      <c r="Q24" s="31">
        <v>24320</v>
      </c>
      <c r="R24" s="3">
        <f t="shared" si="0"/>
        <v>30.3274193548387</v>
      </c>
      <c r="S24" s="20">
        <f t="shared" si="1"/>
        <v>1.4271718773432049</v>
      </c>
      <c r="T24" s="21">
        <f t="shared" si="2"/>
        <v>0.82699999999999996</v>
      </c>
      <c r="U24" s="3" t="str">
        <f t="shared" si="3"/>
        <v>Above normal</v>
      </c>
    </row>
    <row r="25" spans="1:21" x14ac:dyDescent="0.25">
      <c r="A25" s="4">
        <v>1983</v>
      </c>
      <c r="B25">
        <v>72.859032258064502</v>
      </c>
      <c r="C25">
        <v>23.560714285714202</v>
      </c>
      <c r="D25">
        <v>58.857741935483801</v>
      </c>
      <c r="E25">
        <v>37.913333333333298</v>
      </c>
      <c r="F25">
        <v>69.907419354838694</v>
      </c>
      <c r="G25">
        <v>37.981000000000002</v>
      </c>
      <c r="H25">
        <v>12.240193548386999</v>
      </c>
      <c r="I25">
        <v>5.6607419354838697</v>
      </c>
      <c r="J25">
        <v>22.309933333333301</v>
      </c>
      <c r="K25">
        <v>37.301290322580599</v>
      </c>
      <c r="L25">
        <v>12.226100000000001</v>
      </c>
      <c r="M25">
        <v>52.489354838709602</v>
      </c>
      <c r="O25" s="6">
        <f t="shared" si="4"/>
        <v>36.942237928827403</v>
      </c>
      <c r="Q25" s="31">
        <v>24351</v>
      </c>
      <c r="R25" s="3">
        <f t="shared" si="0"/>
        <v>15.894</v>
      </c>
      <c r="S25" s="20">
        <f t="shared" si="1"/>
        <v>0.65733812733534669</v>
      </c>
      <c r="T25" s="21">
        <f t="shared" si="2"/>
        <v>0.25800000000000001</v>
      </c>
      <c r="U25" s="3" t="str">
        <f t="shared" si="3"/>
        <v>Below normal</v>
      </c>
    </row>
    <row r="26" spans="1:21" x14ac:dyDescent="0.25">
      <c r="A26" s="4">
        <v>1984</v>
      </c>
      <c r="B26">
        <v>43.584838709677399</v>
      </c>
      <c r="C26">
        <v>48.404827586206899</v>
      </c>
      <c r="D26">
        <v>58.722903225806398</v>
      </c>
      <c r="E26">
        <v>85.119333333333302</v>
      </c>
      <c r="F26">
        <v>28.0370967741935</v>
      </c>
      <c r="G26">
        <v>15.5608</v>
      </c>
      <c r="H26">
        <v>7.2589032258064501</v>
      </c>
      <c r="I26">
        <v>5.1411612903225796</v>
      </c>
      <c r="J26">
        <v>23.892233333333301</v>
      </c>
      <c r="K26">
        <v>38.330967741935403</v>
      </c>
      <c r="L26">
        <v>127.47</v>
      </c>
      <c r="M26">
        <v>55.2248387096774</v>
      </c>
      <c r="O26" s="6">
        <f t="shared" si="4"/>
        <v>44.728991994191063</v>
      </c>
      <c r="Q26" s="31">
        <v>24381</v>
      </c>
      <c r="R26" s="3">
        <f t="shared" si="0"/>
        <v>41.139032258064503</v>
      </c>
      <c r="S26" s="20">
        <f t="shared" si="1"/>
        <v>0.9677762965742388</v>
      </c>
      <c r="T26" s="21">
        <f t="shared" si="2"/>
        <v>0.56799999999999995</v>
      </c>
      <c r="U26" s="3" t="str">
        <f t="shared" si="3"/>
        <v>Normal range</v>
      </c>
    </row>
    <row r="27" spans="1:21" x14ac:dyDescent="0.25">
      <c r="A27" s="4">
        <v>1985</v>
      </c>
      <c r="B27">
        <v>25.435483870967701</v>
      </c>
      <c r="C27">
        <v>43.512499999999903</v>
      </c>
      <c r="D27">
        <v>28.754838709677401</v>
      </c>
      <c r="E27">
        <v>55.793999999999997</v>
      </c>
      <c r="F27">
        <v>34.762903225806397</v>
      </c>
      <c r="G27">
        <v>39.511333333333297</v>
      </c>
      <c r="H27">
        <v>28.351290322580599</v>
      </c>
      <c r="I27">
        <v>53.894838709677401</v>
      </c>
      <c r="J27">
        <v>57.122666666666603</v>
      </c>
      <c r="K27">
        <v>33.453870967741899</v>
      </c>
      <c r="L27">
        <v>26.1956666666666</v>
      </c>
      <c r="M27">
        <v>70.362258064516098</v>
      </c>
      <c r="O27" s="6">
        <f t="shared" si="4"/>
        <v>41.429304211469493</v>
      </c>
      <c r="Q27" s="31">
        <v>24412</v>
      </c>
      <c r="R27" s="3">
        <f t="shared" si="0"/>
        <v>51.777000000000001</v>
      </c>
      <c r="S27" s="20">
        <f t="shared" si="1"/>
        <v>1.063742462711567</v>
      </c>
      <c r="T27" s="21">
        <f t="shared" si="2"/>
        <v>0.67200000000000004</v>
      </c>
      <c r="U27" s="3" t="str">
        <f t="shared" si="3"/>
        <v>Normal range</v>
      </c>
    </row>
    <row r="28" spans="1:21" x14ac:dyDescent="0.25">
      <c r="A28" s="4">
        <v>1986</v>
      </c>
      <c r="B28">
        <v>46.103225806451597</v>
      </c>
      <c r="C28">
        <v>16.638214285714199</v>
      </c>
      <c r="D28">
        <v>70.171935483870897</v>
      </c>
      <c r="E28">
        <v>35.919333333333299</v>
      </c>
      <c r="F28">
        <v>85.950645161290296</v>
      </c>
      <c r="G28">
        <v>36.389000000000003</v>
      </c>
      <c r="H28">
        <v>10.209129032258</v>
      </c>
      <c r="I28">
        <v>30.252580645161199</v>
      </c>
      <c r="J28">
        <v>12.4273333333333</v>
      </c>
      <c r="K28">
        <v>16.329677419354802</v>
      </c>
      <c r="L28">
        <v>47.175666666666601</v>
      </c>
      <c r="M28">
        <v>59.742903225806401</v>
      </c>
      <c r="O28" s="6">
        <f t="shared" si="4"/>
        <v>38.942470366103379</v>
      </c>
      <c r="Q28" s="31">
        <v>24442</v>
      </c>
      <c r="R28" s="3">
        <f t="shared" si="0"/>
        <v>73.404516129032203</v>
      </c>
      <c r="S28" s="20">
        <f t="shared" si="1"/>
        <v>1.4586647397705688</v>
      </c>
      <c r="T28" s="21">
        <f t="shared" si="2"/>
        <v>0.879</v>
      </c>
      <c r="U28" s="3" t="str">
        <f t="shared" si="3"/>
        <v>High flow</v>
      </c>
    </row>
    <row r="29" spans="1:21" x14ac:dyDescent="0.25">
      <c r="A29" s="4">
        <v>1987</v>
      </c>
      <c r="B29">
        <v>34.1470967741935</v>
      </c>
      <c r="C29">
        <v>26.712499999999999</v>
      </c>
      <c r="D29">
        <v>32.095483870967698</v>
      </c>
      <c r="E29">
        <v>57.7633333333333</v>
      </c>
      <c r="F29">
        <v>32.653225806451601</v>
      </c>
      <c r="G29">
        <v>28.886333333333301</v>
      </c>
      <c r="H29">
        <v>25.572258064516099</v>
      </c>
      <c r="I29">
        <v>18.605483870967699</v>
      </c>
      <c r="J29">
        <v>21.345666666666599</v>
      </c>
      <c r="K29">
        <v>41.100322580645098</v>
      </c>
      <c r="L29">
        <v>28.236666666666601</v>
      </c>
      <c r="M29">
        <v>30.3845161290322</v>
      </c>
      <c r="O29" s="6">
        <f t="shared" si="4"/>
        <v>31.458573924731137</v>
      </c>
      <c r="Q29" s="31">
        <v>24473</v>
      </c>
      <c r="R29" s="3">
        <f t="shared" si="0"/>
        <v>55.672580645161197</v>
      </c>
      <c r="S29" s="20">
        <f t="shared" si="1"/>
        <v>1.0505414792348322</v>
      </c>
      <c r="T29" s="21">
        <f t="shared" si="2"/>
        <v>0.65500000000000003</v>
      </c>
      <c r="U29" s="3" t="str">
        <f t="shared" si="3"/>
        <v>Normal range</v>
      </c>
    </row>
    <row r="30" spans="1:21" x14ac:dyDescent="0.25">
      <c r="A30" s="4">
        <v>1988</v>
      </c>
      <c r="B30">
        <v>46.45</v>
      </c>
      <c r="C30">
        <v>51.540344827586203</v>
      </c>
      <c r="D30">
        <v>57.626129032258</v>
      </c>
      <c r="E30">
        <v>55.759333333333302</v>
      </c>
      <c r="F30">
        <v>37.395161290322498</v>
      </c>
      <c r="G30">
        <v>14.114800000000001</v>
      </c>
      <c r="H30">
        <v>32.849645161290297</v>
      </c>
      <c r="I30">
        <v>33.890322580645098</v>
      </c>
      <c r="J30">
        <v>34.478333333333303</v>
      </c>
      <c r="K30">
        <v>60.735483870967698</v>
      </c>
      <c r="L30">
        <v>32.406333333333301</v>
      </c>
      <c r="M30">
        <v>33.174193548387102</v>
      </c>
      <c r="O30" s="6">
        <f t="shared" si="4"/>
        <v>40.86834002595473</v>
      </c>
      <c r="Q30" s="31">
        <v>24504</v>
      </c>
      <c r="R30" s="3">
        <f t="shared" si="0"/>
        <v>52.202500000000001</v>
      </c>
      <c r="S30" s="20">
        <f t="shared" si="1"/>
        <v>1.1630424954782597</v>
      </c>
      <c r="T30" s="21">
        <f t="shared" si="2"/>
        <v>0.72399999999999998</v>
      </c>
      <c r="U30" s="3" t="str">
        <f t="shared" si="3"/>
        <v>Above normal</v>
      </c>
    </row>
    <row r="31" spans="1:21" x14ac:dyDescent="0.25">
      <c r="A31" s="4">
        <v>1989</v>
      </c>
      <c r="B31">
        <v>37.358709677419299</v>
      </c>
      <c r="C31">
        <v>37.359285714285697</v>
      </c>
      <c r="D31">
        <v>68.735161290322495</v>
      </c>
      <c r="E31">
        <v>30.365666666666598</v>
      </c>
      <c r="F31">
        <v>27.844516129032201</v>
      </c>
      <c r="G31">
        <v>14.324199999999999</v>
      </c>
      <c r="H31">
        <v>6.8511935483870898</v>
      </c>
      <c r="I31">
        <v>11.0763870967741</v>
      </c>
      <c r="J31">
        <v>19.090633333333301</v>
      </c>
      <c r="K31">
        <v>20.914387096774099</v>
      </c>
      <c r="L31">
        <v>22.967333333333301</v>
      </c>
      <c r="M31">
        <v>22.148354838709601</v>
      </c>
      <c r="O31" s="6">
        <f t="shared" si="4"/>
        <v>26.586319060419815</v>
      </c>
      <c r="Q31" s="31">
        <v>24532</v>
      </c>
      <c r="R31" s="3">
        <f t="shared" si="0"/>
        <v>66.987096774193503</v>
      </c>
      <c r="S31" s="20">
        <f t="shared" si="1"/>
        <v>1.4017215403141767</v>
      </c>
      <c r="T31" s="21">
        <f t="shared" si="2"/>
        <v>0.86199999999999999</v>
      </c>
      <c r="U31" s="3" t="str">
        <f t="shared" si="3"/>
        <v>Above normal</v>
      </c>
    </row>
    <row r="32" spans="1:21" x14ac:dyDescent="0.25">
      <c r="A32" s="4">
        <v>1990</v>
      </c>
      <c r="B32">
        <v>45.675483870967703</v>
      </c>
      <c r="C32">
        <v>104.167857142857</v>
      </c>
      <c r="D32">
        <v>64.521290322580597</v>
      </c>
      <c r="E32">
        <v>23.109666666666602</v>
      </c>
      <c r="F32">
        <v>15.6366774193548</v>
      </c>
      <c r="G32">
        <v>18.1806666666666</v>
      </c>
      <c r="H32">
        <v>22.5702580645161</v>
      </c>
      <c r="I32">
        <v>12.385225806451601</v>
      </c>
      <c r="J32">
        <v>16.107966666666599</v>
      </c>
      <c r="K32">
        <v>43.617419354838702</v>
      </c>
      <c r="L32">
        <v>33.447333333333297</v>
      </c>
      <c r="M32">
        <v>40.3396774193548</v>
      </c>
      <c r="O32" s="6">
        <f t="shared" si="4"/>
        <v>36.646626894521205</v>
      </c>
      <c r="Q32" s="31">
        <v>24563</v>
      </c>
      <c r="R32" s="3">
        <f t="shared" si="0"/>
        <v>49.348999999999997</v>
      </c>
      <c r="S32" s="20">
        <f t="shared" si="1"/>
        <v>1.0961619337619193</v>
      </c>
      <c r="T32" s="21">
        <f t="shared" si="2"/>
        <v>0.58599999999999997</v>
      </c>
      <c r="U32" s="3" t="str">
        <f t="shared" si="3"/>
        <v>Normal range</v>
      </c>
    </row>
    <row r="33" spans="1:21" x14ac:dyDescent="0.25">
      <c r="A33" s="4">
        <v>1991</v>
      </c>
      <c r="B33">
        <v>47.484193548387097</v>
      </c>
      <c r="C33">
        <v>34.771071428571403</v>
      </c>
      <c r="D33">
        <v>81.024193548387103</v>
      </c>
      <c r="E33">
        <v>50.676666666666598</v>
      </c>
      <c r="F33">
        <v>27.825161290322502</v>
      </c>
      <c r="G33">
        <v>34.375</v>
      </c>
      <c r="H33">
        <v>24.093225806451599</v>
      </c>
      <c r="I33">
        <v>10.8482580645161</v>
      </c>
      <c r="J33">
        <v>11.8991666666666</v>
      </c>
      <c r="K33">
        <v>42.862903225806399</v>
      </c>
      <c r="L33">
        <v>68.9106666666666</v>
      </c>
      <c r="M33">
        <v>27.4222580645161</v>
      </c>
      <c r="O33" s="6">
        <f t="shared" si="4"/>
        <v>38.516063748079837</v>
      </c>
      <c r="Q33" s="31">
        <v>24593</v>
      </c>
      <c r="R33" s="3">
        <f t="shared" si="0"/>
        <v>58.555483870967699</v>
      </c>
      <c r="S33" s="20">
        <f t="shared" si="1"/>
        <v>1.61017505432661</v>
      </c>
      <c r="T33" s="21">
        <f t="shared" si="2"/>
        <v>0.91300000000000003</v>
      </c>
      <c r="U33" s="3" t="str">
        <f t="shared" si="3"/>
        <v>High flow</v>
      </c>
    </row>
    <row r="34" spans="1:21" x14ac:dyDescent="0.25">
      <c r="A34" s="4">
        <v>1992</v>
      </c>
      <c r="B34">
        <v>36.751290322580601</v>
      </c>
      <c r="C34">
        <v>25.464137931034401</v>
      </c>
      <c r="D34">
        <v>38.096451612903202</v>
      </c>
      <c r="E34">
        <v>54.179333333333297</v>
      </c>
      <c r="F34">
        <v>31.5248387096774</v>
      </c>
      <c r="G34">
        <v>8.8975666666666609</v>
      </c>
      <c r="H34">
        <v>8.1343870967741907</v>
      </c>
      <c r="I34">
        <v>24.537709677419301</v>
      </c>
      <c r="J34">
        <v>33.213333333333303</v>
      </c>
      <c r="K34">
        <v>32.793548387096699</v>
      </c>
      <c r="L34">
        <v>55.4643333333333</v>
      </c>
      <c r="M34">
        <v>42.148387096774101</v>
      </c>
      <c r="O34" s="6">
        <f t="shared" si="4"/>
        <v>32.600443125077199</v>
      </c>
      <c r="Q34" s="31">
        <v>24624</v>
      </c>
      <c r="R34" s="3">
        <f t="shared" si="0"/>
        <v>28.989666666666601</v>
      </c>
      <c r="S34" s="20">
        <f t="shared" si="1"/>
        <v>1.2421679379726009</v>
      </c>
      <c r="T34" s="21">
        <f t="shared" si="2"/>
        <v>0.72399999999999998</v>
      </c>
      <c r="U34" s="3" t="str">
        <f t="shared" si="3"/>
        <v>Above normal</v>
      </c>
    </row>
    <row r="35" spans="1:21" x14ac:dyDescent="0.25">
      <c r="A35" s="4">
        <v>1993</v>
      </c>
      <c r="B35">
        <v>84.717419354838697</v>
      </c>
      <c r="C35">
        <v>51.765714285714203</v>
      </c>
      <c r="D35">
        <v>40.882580645161198</v>
      </c>
      <c r="E35">
        <v>51.097999999999999</v>
      </c>
      <c r="F35">
        <v>48.965483870967702</v>
      </c>
      <c r="G35">
        <v>20.016666666666602</v>
      </c>
      <c r="H35">
        <v>13.637580645161201</v>
      </c>
      <c r="I35">
        <v>14.2996451612903</v>
      </c>
      <c r="J35">
        <v>31.303833333333301</v>
      </c>
      <c r="K35">
        <v>90.353870967741898</v>
      </c>
      <c r="L35">
        <v>18.829000000000001</v>
      </c>
      <c r="M35">
        <v>42.7948387096774</v>
      </c>
      <c r="O35" s="6">
        <f t="shared" si="4"/>
        <v>42.388719470046048</v>
      </c>
      <c r="Q35" s="31">
        <v>24654</v>
      </c>
      <c r="R35" s="3">
        <f t="shared" si="0"/>
        <v>13.6496774193548</v>
      </c>
      <c r="S35" s="20">
        <f t="shared" si="1"/>
        <v>0.74311830866761197</v>
      </c>
      <c r="T35" s="21">
        <f t="shared" si="2"/>
        <v>0.39600000000000002</v>
      </c>
      <c r="U35" s="3" t="str">
        <f t="shared" si="3"/>
        <v>Normal range</v>
      </c>
    </row>
    <row r="36" spans="1:21" x14ac:dyDescent="0.25">
      <c r="A36" s="4">
        <v>1994</v>
      </c>
      <c r="B36">
        <v>62.310322580645099</v>
      </c>
      <c r="C36">
        <v>41.190714285714201</v>
      </c>
      <c r="D36">
        <v>99.9377419354838</v>
      </c>
      <c r="E36">
        <v>65.268333333333302</v>
      </c>
      <c r="F36">
        <v>35.449032258064499</v>
      </c>
      <c r="G36">
        <v>20.998333333333299</v>
      </c>
      <c r="H36">
        <v>10.2425161290322</v>
      </c>
      <c r="I36">
        <v>7.8918387096774101</v>
      </c>
      <c r="J36">
        <v>18.850466666666598</v>
      </c>
      <c r="K36">
        <v>25.0606774193548</v>
      </c>
      <c r="L36">
        <v>50.067</v>
      </c>
      <c r="M36">
        <v>41.578064516128997</v>
      </c>
      <c r="O36" s="6">
        <f t="shared" si="4"/>
        <v>39.903753430619524</v>
      </c>
      <c r="Q36" s="31">
        <v>24685</v>
      </c>
      <c r="R36" s="3">
        <f t="shared" si="0"/>
        <v>17.651935483870901</v>
      </c>
      <c r="S36" s="20">
        <f t="shared" si="1"/>
        <v>0.83067885231183591</v>
      </c>
      <c r="T36" s="21">
        <f t="shared" si="2"/>
        <v>0.51700000000000002</v>
      </c>
      <c r="U36" s="3" t="str">
        <f t="shared" si="3"/>
        <v>Normal range</v>
      </c>
    </row>
    <row r="37" spans="1:21" x14ac:dyDescent="0.25">
      <c r="A37" s="4">
        <v>1995</v>
      </c>
      <c r="B37">
        <v>44.601612903225799</v>
      </c>
      <c r="C37">
        <v>64.960357142857106</v>
      </c>
      <c r="D37">
        <v>49.854838709677402</v>
      </c>
      <c r="E37">
        <v>43.865666666666598</v>
      </c>
      <c r="F37">
        <v>34.498387096774103</v>
      </c>
      <c r="G37">
        <v>27.121199999999899</v>
      </c>
      <c r="H37">
        <v>8.9842903225806392</v>
      </c>
      <c r="I37">
        <v>4.6707741935483797</v>
      </c>
      <c r="J37">
        <v>72.205766666666605</v>
      </c>
      <c r="K37">
        <v>59.086774193548301</v>
      </c>
      <c r="L37">
        <v>57.373333333333299</v>
      </c>
      <c r="M37">
        <v>36.017419354838701</v>
      </c>
      <c r="O37" s="6">
        <f t="shared" si="4"/>
        <v>41.936701715309731</v>
      </c>
      <c r="Q37" s="31">
        <v>24716</v>
      </c>
      <c r="R37" s="3">
        <f t="shared" si="0"/>
        <v>20.921800000000001</v>
      </c>
      <c r="S37" s="20">
        <f t="shared" si="1"/>
        <v>0.86527600556717366</v>
      </c>
      <c r="T37" s="21">
        <f t="shared" si="2"/>
        <v>0.5</v>
      </c>
      <c r="U37" s="3" t="str">
        <f t="shared" si="3"/>
        <v>Normal range</v>
      </c>
    </row>
    <row r="38" spans="1:21" x14ac:dyDescent="0.25">
      <c r="A38" s="4">
        <v>1996</v>
      </c>
      <c r="B38">
        <v>81.501935483870895</v>
      </c>
      <c r="C38">
        <v>48.386206896551698</v>
      </c>
      <c r="D38">
        <v>35.943548387096698</v>
      </c>
      <c r="E38">
        <v>67.229666666666603</v>
      </c>
      <c r="F38">
        <v>28.538064516129001</v>
      </c>
      <c r="G38">
        <v>18.1925666666666</v>
      </c>
      <c r="H38">
        <v>10.8433870967741</v>
      </c>
      <c r="I38">
        <v>7.9757741935483804</v>
      </c>
      <c r="J38">
        <v>7.7826666666666604</v>
      </c>
      <c r="K38">
        <v>35.498064516128998</v>
      </c>
      <c r="L38">
        <v>37.678666666666601</v>
      </c>
      <c r="M38">
        <v>41.338387096774099</v>
      </c>
      <c r="O38" s="6">
        <f t="shared" si="4"/>
        <v>35.075744571128361</v>
      </c>
      <c r="Q38" s="31">
        <v>24746</v>
      </c>
      <c r="R38" s="3">
        <f t="shared" si="0"/>
        <v>50.014838709677399</v>
      </c>
      <c r="S38" s="20">
        <f t="shared" si="1"/>
        <v>1.1765754497231999</v>
      </c>
      <c r="T38" s="21">
        <f t="shared" si="2"/>
        <v>0.72399999999999998</v>
      </c>
      <c r="U38" s="3" t="str">
        <f t="shared" si="3"/>
        <v>Above normal</v>
      </c>
    </row>
    <row r="39" spans="1:21" x14ac:dyDescent="0.25">
      <c r="A39" s="4">
        <v>1997</v>
      </c>
      <c r="B39">
        <v>23.804193548387001</v>
      </c>
      <c r="C39">
        <v>65.844285714285704</v>
      </c>
      <c r="D39">
        <v>56.727096774193498</v>
      </c>
      <c r="E39">
        <v>21.949000000000002</v>
      </c>
      <c r="F39">
        <v>41.091935483870898</v>
      </c>
      <c r="G39">
        <v>29.317</v>
      </c>
      <c r="H39">
        <v>28.7990322580645</v>
      </c>
      <c r="I39">
        <v>10.695129032258</v>
      </c>
      <c r="J39">
        <v>18.547799999999999</v>
      </c>
      <c r="K39">
        <v>10.502709677419301</v>
      </c>
      <c r="L39">
        <v>74.164033333333293</v>
      </c>
      <c r="M39">
        <v>60.704838709677396</v>
      </c>
      <c r="O39" s="6">
        <f t="shared" si="4"/>
        <v>36.845587877624133</v>
      </c>
      <c r="Q39" s="31">
        <v>24777</v>
      </c>
      <c r="R39" s="3">
        <f t="shared" si="0"/>
        <v>46.206333333333298</v>
      </c>
      <c r="S39" s="20">
        <f t="shared" si="1"/>
        <v>0.94929483772469503</v>
      </c>
      <c r="T39" s="21">
        <f t="shared" si="2"/>
        <v>0.55100000000000005</v>
      </c>
      <c r="U39" s="3" t="str">
        <f t="shared" si="3"/>
        <v>Normal range</v>
      </c>
    </row>
    <row r="40" spans="1:21" x14ac:dyDescent="0.25">
      <c r="A40" s="4">
        <v>1998</v>
      </c>
      <c r="B40">
        <v>57.6758064516129</v>
      </c>
      <c r="C40">
        <v>37.085357142857099</v>
      </c>
      <c r="D40">
        <v>38.589032258064499</v>
      </c>
      <c r="E40">
        <v>91.988666666666603</v>
      </c>
      <c r="F40">
        <v>24.5767741935483</v>
      </c>
      <c r="G40">
        <v>27.434333333333299</v>
      </c>
      <c r="H40">
        <v>30.2006451612903</v>
      </c>
      <c r="I40">
        <v>22.222903225806402</v>
      </c>
      <c r="J40">
        <v>24.407333333333298</v>
      </c>
      <c r="K40">
        <v>62.392580645161203</v>
      </c>
      <c r="L40">
        <v>59.838666666666597</v>
      </c>
      <c r="M40">
        <v>47.481290322580598</v>
      </c>
      <c r="O40" s="6">
        <f t="shared" si="4"/>
        <v>43.657782450076752</v>
      </c>
      <c r="Q40" s="31">
        <v>24807</v>
      </c>
      <c r="R40" s="3">
        <f t="shared" si="0"/>
        <v>24.624193548387002</v>
      </c>
      <c r="S40" s="20">
        <f t="shared" si="1"/>
        <v>0.48932197592828963</v>
      </c>
      <c r="T40" s="21">
        <f t="shared" si="2"/>
        <v>5.0999999999999997E-2</v>
      </c>
      <c r="U40" s="3" t="str">
        <f t="shared" si="3"/>
        <v>Low flow</v>
      </c>
    </row>
    <row r="41" spans="1:21" x14ac:dyDescent="0.25">
      <c r="A41" s="4">
        <v>1999</v>
      </c>
      <c r="B41">
        <v>54.481290322580598</v>
      </c>
      <c r="C41">
        <v>46.710714285714197</v>
      </c>
      <c r="D41">
        <v>45.289354838709599</v>
      </c>
      <c r="E41">
        <v>53.0713333333333</v>
      </c>
      <c r="F41">
        <v>29.1429032258064</v>
      </c>
      <c r="G41">
        <v>30.656333333333301</v>
      </c>
      <c r="H41">
        <v>21.949967741935399</v>
      </c>
      <c r="I41">
        <v>8.2921612903225803</v>
      </c>
      <c r="J41">
        <v>35.5647666666666</v>
      </c>
      <c r="K41">
        <v>34.990322580645099</v>
      </c>
      <c r="L41">
        <v>47.3183333333333</v>
      </c>
      <c r="M41">
        <v>74.0370967741935</v>
      </c>
      <c r="O41" s="6">
        <f t="shared" si="4"/>
        <v>40.125381477214489</v>
      </c>
      <c r="Q41" s="31">
        <v>24838</v>
      </c>
      <c r="R41" s="3">
        <f t="shared" si="0"/>
        <v>37.990645161290303</v>
      </c>
      <c r="S41" s="20">
        <f t="shared" si="1"/>
        <v>0.71688339398537282</v>
      </c>
      <c r="T41" s="21">
        <f t="shared" si="2"/>
        <v>0.25800000000000001</v>
      </c>
      <c r="U41" s="3" t="str">
        <f t="shared" si="3"/>
        <v>Below normal</v>
      </c>
    </row>
    <row r="42" spans="1:21" x14ac:dyDescent="0.25">
      <c r="A42" s="4">
        <v>2000</v>
      </c>
      <c r="B42">
        <v>66.677741935483795</v>
      </c>
      <c r="C42">
        <v>54.2972413793103</v>
      </c>
      <c r="D42">
        <v>43.320967741935398</v>
      </c>
      <c r="E42">
        <v>75.2706666666666</v>
      </c>
      <c r="F42">
        <v>34.72</v>
      </c>
      <c r="G42">
        <v>18.2373333333333</v>
      </c>
      <c r="H42">
        <v>12.907645161290301</v>
      </c>
      <c r="I42">
        <v>21.326709677419299</v>
      </c>
      <c r="J42">
        <v>48.457666666666597</v>
      </c>
      <c r="K42">
        <v>83.588064516128995</v>
      </c>
      <c r="L42">
        <v>85.095333333333301</v>
      </c>
      <c r="M42">
        <v>85.851612903225799</v>
      </c>
      <c r="O42" s="6">
        <f t="shared" si="4"/>
        <v>52.479248609566135</v>
      </c>
      <c r="Q42" s="31">
        <v>24869</v>
      </c>
      <c r="R42" s="3">
        <f t="shared" si="0"/>
        <v>18.964827586206798</v>
      </c>
      <c r="S42" s="20">
        <f t="shared" si="1"/>
        <v>0.42252574880852245</v>
      </c>
      <c r="T42" s="21">
        <f t="shared" si="2"/>
        <v>3.4000000000000002E-2</v>
      </c>
      <c r="U42" s="3" t="str">
        <f t="shared" si="3"/>
        <v>Low flow</v>
      </c>
    </row>
    <row r="43" spans="1:21" x14ac:dyDescent="0.25">
      <c r="A43" s="4">
        <v>2001</v>
      </c>
      <c r="B43">
        <v>41.431612903225798</v>
      </c>
      <c r="C43">
        <v>46.134642857142801</v>
      </c>
      <c r="D43">
        <v>50.015483870967699</v>
      </c>
      <c r="E43">
        <v>51.225666666666598</v>
      </c>
      <c r="F43">
        <v>33.904193548387099</v>
      </c>
      <c r="G43">
        <v>13.8068333333333</v>
      </c>
      <c r="H43">
        <v>18.179129032258</v>
      </c>
      <c r="I43">
        <v>24.154709677419302</v>
      </c>
      <c r="J43">
        <v>18.2476666666666</v>
      </c>
      <c r="K43">
        <v>82.111935483870894</v>
      </c>
      <c r="L43">
        <v>40.469666666666598</v>
      </c>
      <c r="M43">
        <v>38.985161290322502</v>
      </c>
      <c r="O43" s="6">
        <f t="shared" si="4"/>
        <v>38.222225166410595</v>
      </c>
      <c r="Q43" s="31">
        <v>24898</v>
      </c>
      <c r="R43" s="3">
        <f t="shared" si="0"/>
        <v>52.1596774193548</v>
      </c>
      <c r="S43" s="20">
        <f t="shared" si="1"/>
        <v>1.0914541291587248</v>
      </c>
      <c r="T43" s="21">
        <f t="shared" si="2"/>
        <v>0.65500000000000003</v>
      </c>
      <c r="U43" s="3" t="str">
        <f t="shared" si="3"/>
        <v>Normal range</v>
      </c>
    </row>
    <row r="44" spans="1:21" x14ac:dyDescent="0.25">
      <c r="A44" s="4">
        <v>2002</v>
      </c>
      <c r="B44">
        <v>65.1316129032258</v>
      </c>
      <c r="C44">
        <v>74.676428571428502</v>
      </c>
      <c r="D44">
        <v>52.898064516128997</v>
      </c>
      <c r="E44">
        <v>29.584999999999901</v>
      </c>
      <c r="F44">
        <v>40.49</v>
      </c>
      <c r="G44">
        <v>27.658333333333299</v>
      </c>
      <c r="H44">
        <v>39.0203225806451</v>
      </c>
      <c r="I44">
        <v>38.455806451612901</v>
      </c>
      <c r="J44">
        <v>18.240666666666598</v>
      </c>
      <c r="K44">
        <v>63.463870967741897</v>
      </c>
      <c r="L44">
        <v>129.37666666666601</v>
      </c>
      <c r="M44">
        <v>67.707096774193502</v>
      </c>
      <c r="O44" s="6">
        <f t="shared" si="4"/>
        <v>53.891989119303538</v>
      </c>
      <c r="Q44" s="31">
        <v>24929</v>
      </c>
      <c r="R44" s="3">
        <f t="shared" si="0"/>
        <v>42.369333333333302</v>
      </c>
      <c r="S44" s="20">
        <f t="shared" si="1"/>
        <v>0.94112647386714976</v>
      </c>
      <c r="T44" s="21">
        <f t="shared" si="2"/>
        <v>0.46500000000000002</v>
      </c>
      <c r="U44" s="3" t="str">
        <f t="shared" si="3"/>
        <v>Normal range</v>
      </c>
    </row>
    <row r="45" spans="1:21" x14ac:dyDescent="0.25">
      <c r="A45" s="4">
        <v>2003</v>
      </c>
      <c r="B45">
        <v>47.279677419354798</v>
      </c>
      <c r="C45">
        <v>29.200714285714199</v>
      </c>
      <c r="D45">
        <v>35.969677419354802</v>
      </c>
      <c r="E45">
        <v>17.4113333333333</v>
      </c>
      <c r="F45">
        <v>39.920967741935399</v>
      </c>
      <c r="G45">
        <v>11.334300000000001</v>
      </c>
      <c r="H45">
        <v>8.4798387096774199</v>
      </c>
      <c r="I45">
        <v>6.6923548387096696</v>
      </c>
      <c r="J45">
        <v>6.4894666666666598</v>
      </c>
      <c r="K45">
        <v>8.7586129032257993</v>
      </c>
      <c r="L45">
        <v>30.52</v>
      </c>
      <c r="M45">
        <v>31.404516129032199</v>
      </c>
      <c r="O45" s="6">
        <f t="shared" si="4"/>
        <v>22.788454953917022</v>
      </c>
      <c r="Q45" s="31">
        <v>24959</v>
      </c>
      <c r="R45" s="3">
        <f t="shared" si="0"/>
        <v>46.617741935483799</v>
      </c>
      <c r="S45" s="20">
        <f t="shared" si="1"/>
        <v>1.2819076914975036</v>
      </c>
      <c r="T45" s="21">
        <f t="shared" si="2"/>
        <v>0.77500000000000002</v>
      </c>
      <c r="U45" s="3" t="str">
        <f t="shared" si="3"/>
        <v>Above normal</v>
      </c>
    </row>
    <row r="46" spans="1:21" x14ac:dyDescent="0.25">
      <c r="A46" s="4">
        <v>2004</v>
      </c>
      <c r="B46">
        <v>58.522903225806402</v>
      </c>
      <c r="C46">
        <v>39.996551724137902</v>
      </c>
      <c r="D46">
        <v>35.387096774193502</v>
      </c>
      <c r="E46">
        <v>48.290666666666603</v>
      </c>
      <c r="F46">
        <v>29.587419354838701</v>
      </c>
      <c r="G46">
        <v>18.528233333333301</v>
      </c>
      <c r="H46">
        <v>13.717483870967699</v>
      </c>
      <c r="I46">
        <v>49.509129032258002</v>
      </c>
      <c r="J46">
        <v>24.963666666666601</v>
      </c>
      <c r="K46">
        <v>72.350645161290302</v>
      </c>
      <c r="L46">
        <v>31.901</v>
      </c>
      <c r="M46">
        <v>33.270967741935401</v>
      </c>
      <c r="O46" s="6">
        <f t="shared" si="4"/>
        <v>38.002146962674537</v>
      </c>
      <c r="Q46" s="31">
        <v>24990</v>
      </c>
      <c r="R46" s="3">
        <f t="shared" si="0"/>
        <v>17.558599999999998</v>
      </c>
      <c r="S46" s="20">
        <f t="shared" si="1"/>
        <v>0.75236221949266147</v>
      </c>
      <c r="T46" s="21">
        <f t="shared" si="2"/>
        <v>0.29299999999999998</v>
      </c>
      <c r="U46" s="3" t="str">
        <f t="shared" si="3"/>
        <v>Normal range</v>
      </c>
    </row>
    <row r="47" spans="1:21" x14ac:dyDescent="0.25">
      <c r="A47" s="4">
        <v>2005</v>
      </c>
      <c r="B47">
        <v>71.237096774193503</v>
      </c>
      <c r="C47">
        <v>32.07</v>
      </c>
      <c r="D47">
        <v>55.380645161290303</v>
      </c>
      <c r="E47">
        <v>43.945</v>
      </c>
      <c r="F47">
        <v>34.467419354838697</v>
      </c>
      <c r="G47">
        <v>31.626999999999999</v>
      </c>
      <c r="H47">
        <v>9.0286451612903207</v>
      </c>
      <c r="I47">
        <v>10.3632903225806</v>
      </c>
      <c r="J47">
        <v>11.7820666666666</v>
      </c>
      <c r="K47">
        <v>42.606129032258004</v>
      </c>
      <c r="L47">
        <v>53.051000000000002</v>
      </c>
      <c r="M47">
        <v>66.7535483870967</v>
      </c>
      <c r="O47" s="6">
        <f t="shared" si="4"/>
        <v>38.525986738351229</v>
      </c>
      <c r="Q47" s="31">
        <v>25020</v>
      </c>
      <c r="R47" s="3">
        <f t="shared" si="0"/>
        <v>29.933225806451599</v>
      </c>
      <c r="S47" s="20">
        <f t="shared" si="1"/>
        <v>1.6296303165901092</v>
      </c>
      <c r="T47" s="21">
        <f t="shared" si="2"/>
        <v>0.86199999999999999</v>
      </c>
      <c r="U47" s="3" t="str">
        <f t="shared" si="3"/>
        <v>Above normal</v>
      </c>
    </row>
    <row r="48" spans="1:21" x14ac:dyDescent="0.25">
      <c r="A48" s="4">
        <v>2006</v>
      </c>
      <c r="B48">
        <v>42.568387096774103</v>
      </c>
      <c r="C48">
        <v>23.867857142857101</v>
      </c>
      <c r="D48">
        <v>41.14</v>
      </c>
      <c r="E48">
        <v>38.122666666666603</v>
      </c>
      <c r="F48">
        <v>28.968709677419302</v>
      </c>
      <c r="G48">
        <v>14.7984666666666</v>
      </c>
      <c r="H48">
        <v>8.7067096774193509</v>
      </c>
      <c r="I48">
        <v>11.0103870967741</v>
      </c>
      <c r="J48">
        <v>23.065066666666599</v>
      </c>
      <c r="K48">
        <v>54.129032258064498</v>
      </c>
      <c r="L48">
        <v>56.5266666666666</v>
      </c>
      <c r="M48">
        <v>77.975161290322504</v>
      </c>
      <c r="O48" s="6">
        <f t="shared" si="4"/>
        <v>35.073259242191448</v>
      </c>
      <c r="Q48" s="31">
        <v>25051</v>
      </c>
      <c r="R48" s="3">
        <f t="shared" si="0"/>
        <v>13.960258064516101</v>
      </c>
      <c r="S48" s="20">
        <f t="shared" si="1"/>
        <v>0.6569529532670989</v>
      </c>
      <c r="T48" s="21">
        <f t="shared" si="2"/>
        <v>0.39600000000000002</v>
      </c>
      <c r="U48" s="3" t="str">
        <f t="shared" si="3"/>
        <v>Normal range</v>
      </c>
    </row>
    <row r="49" spans="1:21" x14ac:dyDescent="0.25">
      <c r="A49" s="4">
        <v>2007</v>
      </c>
      <c r="B49">
        <v>60.364193548387</v>
      </c>
      <c r="C49">
        <v>52.392142857142801</v>
      </c>
      <c r="D49">
        <v>54.403548387096698</v>
      </c>
      <c r="E49">
        <v>20.16</v>
      </c>
      <c r="F49">
        <v>19.350709677419299</v>
      </c>
      <c r="G49">
        <v>34.603666666666598</v>
      </c>
      <c r="H49">
        <v>50.375161290322502</v>
      </c>
      <c r="I49">
        <v>37.653870967741902</v>
      </c>
      <c r="J49">
        <v>16.4936333333333</v>
      </c>
      <c r="K49">
        <v>11.6889677419354</v>
      </c>
      <c r="L49">
        <v>42.293099999999903</v>
      </c>
      <c r="M49">
        <v>45.886451612903201</v>
      </c>
      <c r="O49" s="6">
        <f t="shared" si="4"/>
        <v>37.138787173579054</v>
      </c>
      <c r="Q49" s="31">
        <v>25082</v>
      </c>
      <c r="R49" s="3">
        <f t="shared" si="0"/>
        <v>19.059766666666601</v>
      </c>
      <c r="S49" s="20">
        <f t="shared" si="1"/>
        <v>0.78826672506073281</v>
      </c>
      <c r="T49" s="21">
        <f t="shared" si="2"/>
        <v>0.43099999999999999</v>
      </c>
      <c r="U49" s="3" t="str">
        <f t="shared" si="3"/>
        <v>Normal range</v>
      </c>
    </row>
    <row r="50" spans="1:21" x14ac:dyDescent="0.25">
      <c r="A50" s="4">
        <v>2008</v>
      </c>
      <c r="B50">
        <v>87.492258064516093</v>
      </c>
      <c r="C50">
        <v>57.707931034482698</v>
      </c>
      <c r="D50">
        <v>38.242903225806401</v>
      </c>
      <c r="E50">
        <v>54.095666666666602</v>
      </c>
      <c r="F50">
        <v>30.814516129032199</v>
      </c>
      <c r="G50">
        <v>15.4456666666666</v>
      </c>
      <c r="H50">
        <v>16.059903225806401</v>
      </c>
      <c r="I50">
        <v>30.2209677419354</v>
      </c>
      <c r="J50">
        <v>24.793333333333301</v>
      </c>
      <c r="K50">
        <v>33.120322580645102</v>
      </c>
      <c r="L50">
        <v>46.95</v>
      </c>
      <c r="M50">
        <v>43.375161290322502</v>
      </c>
      <c r="O50" s="6">
        <f t="shared" si="4"/>
        <v>39.859885829934449</v>
      </c>
      <c r="Q50" s="31">
        <v>25112</v>
      </c>
      <c r="R50" s="3">
        <f t="shared" si="0"/>
        <v>44.701935483870898</v>
      </c>
      <c r="S50" s="20">
        <f t="shared" si="1"/>
        <v>1.0515919115671606</v>
      </c>
      <c r="T50" s="21">
        <f t="shared" si="2"/>
        <v>0.67200000000000004</v>
      </c>
      <c r="U50" s="3" t="str">
        <f t="shared" si="3"/>
        <v>Normal range</v>
      </c>
    </row>
    <row r="51" spans="1:21" x14ac:dyDescent="0.25">
      <c r="A51" s="4">
        <v>2009</v>
      </c>
      <c r="B51">
        <v>41.9838709677419</v>
      </c>
      <c r="C51">
        <v>55.192142857142798</v>
      </c>
      <c r="D51">
        <v>40.130000000000003</v>
      </c>
      <c r="E51">
        <v>31.730333333333299</v>
      </c>
      <c r="F51">
        <v>29.374516129032202</v>
      </c>
      <c r="G51">
        <v>23.216000000000001</v>
      </c>
      <c r="H51">
        <v>28.184870967741901</v>
      </c>
      <c r="I51">
        <v>26.760967741935399</v>
      </c>
      <c r="J51">
        <v>35.868000000000002</v>
      </c>
      <c r="K51">
        <v>52.169354838709602</v>
      </c>
      <c r="L51">
        <v>95.360666666666603</v>
      </c>
      <c r="M51">
        <v>34.993225806451598</v>
      </c>
      <c r="O51" s="6">
        <f t="shared" si="4"/>
        <v>41.246995775729609</v>
      </c>
      <c r="Q51" s="31">
        <v>25143</v>
      </c>
      <c r="R51" s="3">
        <f t="shared" si="0"/>
        <v>40.298333333333296</v>
      </c>
      <c r="S51" s="20">
        <f t="shared" si="1"/>
        <v>0.82791680366130893</v>
      </c>
      <c r="T51" s="21">
        <f t="shared" si="2"/>
        <v>0.41299999999999998</v>
      </c>
      <c r="U51" s="3" t="str">
        <f t="shared" si="3"/>
        <v>Normal range</v>
      </c>
    </row>
    <row r="52" spans="1:21" x14ac:dyDescent="0.25">
      <c r="A52" s="4">
        <v>2010</v>
      </c>
      <c r="B52">
        <v>42.536774193548297</v>
      </c>
      <c r="C52">
        <v>25.983214285714201</v>
      </c>
      <c r="D52">
        <v>70.692258064516096</v>
      </c>
      <c r="E52">
        <v>64.313333333333304</v>
      </c>
      <c r="F52">
        <v>27.379677419354799</v>
      </c>
      <c r="G52">
        <v>21.043299999999999</v>
      </c>
      <c r="H52">
        <v>24.3076774193548</v>
      </c>
      <c r="I52">
        <v>22.364193548387</v>
      </c>
      <c r="J52">
        <v>41.354333333333301</v>
      </c>
      <c r="K52">
        <v>46.972903225806398</v>
      </c>
      <c r="L52">
        <v>62.717999999999897</v>
      </c>
      <c r="M52">
        <v>39.082258064516097</v>
      </c>
      <c r="O52" s="6">
        <f t="shared" si="4"/>
        <v>40.728993573988681</v>
      </c>
      <c r="Q52" s="31">
        <v>25173</v>
      </c>
      <c r="R52" s="3">
        <f t="shared" si="0"/>
        <v>34.691612903225803</v>
      </c>
      <c r="S52" s="20">
        <f t="shared" si="1"/>
        <v>0.68937764563086623</v>
      </c>
      <c r="T52" s="21">
        <f t="shared" si="2"/>
        <v>0.24099999999999999</v>
      </c>
      <c r="U52" s="3" t="str">
        <f t="shared" si="3"/>
        <v>Below normal</v>
      </c>
    </row>
    <row r="53" spans="1:21" x14ac:dyDescent="0.25">
      <c r="A53" s="4">
        <v>2011</v>
      </c>
      <c r="B53">
        <v>54.288709677419298</v>
      </c>
      <c r="C53">
        <v>63.003928571428503</v>
      </c>
      <c r="D53">
        <v>49.547096774193498</v>
      </c>
      <c r="E53">
        <v>37.006666666666597</v>
      </c>
      <c r="F53">
        <v>35.195064516129001</v>
      </c>
      <c r="G53">
        <v>23.944333333333301</v>
      </c>
      <c r="H53">
        <v>33.871612903225802</v>
      </c>
      <c r="I53">
        <v>46.957096774193502</v>
      </c>
      <c r="J53">
        <v>47.802</v>
      </c>
      <c r="K53">
        <v>38.579354838709598</v>
      </c>
      <c r="L53">
        <v>43.338666666666597</v>
      </c>
      <c r="M53">
        <v>60.722580645161202</v>
      </c>
      <c r="O53" s="6">
        <f t="shared" si="4"/>
        <v>44.521425947260582</v>
      </c>
      <c r="Q53" s="31">
        <v>25204</v>
      </c>
      <c r="R53" s="3">
        <f t="shared" si="0"/>
        <v>72.801612903225802</v>
      </c>
      <c r="S53" s="20">
        <f t="shared" si="1"/>
        <v>1.3737662817806502</v>
      </c>
      <c r="T53" s="21">
        <f t="shared" si="2"/>
        <v>0.84399999999999997</v>
      </c>
      <c r="U53" s="3" t="str">
        <f t="shared" si="3"/>
        <v>Above normal</v>
      </c>
    </row>
    <row r="54" spans="1:21" x14ac:dyDescent="0.25">
      <c r="A54" s="4">
        <v>2012</v>
      </c>
      <c r="B54">
        <v>51.350322580645098</v>
      </c>
      <c r="C54">
        <v>29.5989655172413</v>
      </c>
      <c r="D54">
        <v>14.9425161290322</v>
      </c>
      <c r="E54">
        <v>49.010066666666603</v>
      </c>
      <c r="F54">
        <v>34.8074193548387</v>
      </c>
      <c r="G54">
        <v>31.4753333333333</v>
      </c>
      <c r="H54">
        <v>37.026451612903202</v>
      </c>
      <c r="I54">
        <v>29.2167741935483</v>
      </c>
      <c r="J54">
        <v>21.747333333333302</v>
      </c>
      <c r="K54">
        <v>40.395483870967702</v>
      </c>
      <c r="L54">
        <v>34.247666666666603</v>
      </c>
      <c r="M54">
        <v>74.337741935483805</v>
      </c>
      <c r="O54" s="6">
        <f t="shared" si="4"/>
        <v>37.346339599555009</v>
      </c>
      <c r="Q54" s="31">
        <v>25235</v>
      </c>
      <c r="R54" s="3">
        <f t="shared" si="0"/>
        <v>27.471785714285701</v>
      </c>
      <c r="S54" s="20">
        <f t="shared" si="1"/>
        <v>0.61205601671159127</v>
      </c>
      <c r="T54" s="21">
        <f t="shared" si="2"/>
        <v>0.20599999999999999</v>
      </c>
      <c r="U54" s="3" t="str">
        <f t="shared" si="3"/>
        <v>Below normal</v>
      </c>
    </row>
    <row r="55" spans="1:21" x14ac:dyDescent="0.25">
      <c r="A55" s="4">
        <v>2013</v>
      </c>
      <c r="B55">
        <v>44.762580645161201</v>
      </c>
      <c r="C55">
        <v>37.971428571428497</v>
      </c>
      <c r="D55">
        <v>23.214193548387001</v>
      </c>
      <c r="E55">
        <v>76.201333333333295</v>
      </c>
      <c r="F55">
        <v>50.793870967741903</v>
      </c>
      <c r="G55">
        <v>20.0006666666666</v>
      </c>
      <c r="H55">
        <v>9.6552903225806403</v>
      </c>
      <c r="I55">
        <v>10.330516129032199</v>
      </c>
      <c r="J55">
        <v>7.9056666666666597</v>
      </c>
      <c r="K55">
        <v>31.208806451612901</v>
      </c>
      <c r="L55">
        <v>34.626666666666601</v>
      </c>
      <c r="M55">
        <v>71.661290322580598</v>
      </c>
      <c r="O55" s="6">
        <f t="shared" si="4"/>
        <v>34.861025857654845</v>
      </c>
      <c r="Q55" s="31">
        <v>25263</v>
      </c>
      <c r="R55" s="3">
        <f t="shared" si="0"/>
        <v>26.088387096774099</v>
      </c>
      <c r="S55" s="20">
        <f t="shared" si="1"/>
        <v>0.54590594169011075</v>
      </c>
      <c r="T55" s="21">
        <f t="shared" si="2"/>
        <v>8.5999999999999993E-2</v>
      </c>
      <c r="U55" s="3" t="str">
        <f t="shared" si="3"/>
        <v>Low flow</v>
      </c>
    </row>
    <row r="56" spans="1:21" x14ac:dyDescent="0.25">
      <c r="A56" s="4">
        <v>2014</v>
      </c>
      <c r="B56">
        <v>96.531935483870896</v>
      </c>
      <c r="C56">
        <v>93.269642857142799</v>
      </c>
      <c r="D56">
        <v>64.7703225806451</v>
      </c>
      <c r="E56">
        <v>34.284999999999997</v>
      </c>
      <c r="F56">
        <v>25.955161290322501</v>
      </c>
      <c r="G56">
        <v>25.062666666666601</v>
      </c>
      <c r="H56">
        <v>12.162741935483799</v>
      </c>
      <c r="I56">
        <v>62.539677419354803</v>
      </c>
      <c r="J56">
        <v>16.7017666666666</v>
      </c>
      <c r="K56">
        <v>63.826677419354802</v>
      </c>
      <c r="L56">
        <v>98.03</v>
      </c>
      <c r="M56">
        <v>46.446129032258</v>
      </c>
      <c r="O56" s="6">
        <f t="shared" si="4"/>
        <v>53.298476779313823</v>
      </c>
      <c r="Q56" s="31">
        <v>25294</v>
      </c>
      <c r="R56" s="3">
        <f t="shared" si="0"/>
        <v>59.092666666666602</v>
      </c>
      <c r="S56" s="20">
        <f t="shared" si="1"/>
        <v>1.3125925908221396</v>
      </c>
      <c r="T56" s="21">
        <f t="shared" si="2"/>
        <v>0.82699999999999996</v>
      </c>
      <c r="U56" s="3" t="str">
        <f t="shared" si="3"/>
        <v>Above normal</v>
      </c>
    </row>
    <row r="57" spans="1:21" x14ac:dyDescent="0.25">
      <c r="A57" s="4">
        <v>2015</v>
      </c>
      <c r="B57">
        <v>54.762258064516097</v>
      </c>
      <c r="C57">
        <v>37.514285714285698</v>
      </c>
      <c r="D57">
        <v>48.013870967741902</v>
      </c>
      <c r="E57">
        <v>31.391999999999999</v>
      </c>
      <c r="F57">
        <v>33.071612903225798</v>
      </c>
      <c r="G57">
        <v>20.3346666666666</v>
      </c>
      <c r="H57">
        <v>31.075161290322502</v>
      </c>
      <c r="I57">
        <v>29.584516129032199</v>
      </c>
      <c r="J57">
        <v>20.873999999999999</v>
      </c>
      <c r="K57">
        <v>23.162258064516099</v>
      </c>
      <c r="L57">
        <v>46.057333333333297</v>
      </c>
      <c r="M57">
        <v>146.208387096774</v>
      </c>
      <c r="O57" s="6">
        <f t="shared" si="4"/>
        <v>43.504195852534515</v>
      </c>
      <c r="Q57" s="31">
        <v>25324</v>
      </c>
      <c r="R57" s="3">
        <f t="shared" si="0"/>
        <v>76.5896774193548</v>
      </c>
      <c r="S57" s="20">
        <f t="shared" si="1"/>
        <v>2.1060843467935482</v>
      </c>
      <c r="T57" s="21">
        <f t="shared" si="2"/>
        <v>0.96499999999999997</v>
      </c>
      <c r="U57" s="3" t="str">
        <f t="shared" si="3"/>
        <v>High flow</v>
      </c>
    </row>
    <row r="58" spans="1:21" x14ac:dyDescent="0.25">
      <c r="A58" s="4">
        <v>2016</v>
      </c>
      <c r="B58">
        <v>150.199677419354</v>
      </c>
      <c r="C58">
        <v>45.373448275862003</v>
      </c>
      <c r="D58">
        <v>39.701935483870898</v>
      </c>
      <c r="E58">
        <v>33.4433333333333</v>
      </c>
      <c r="F58">
        <v>30.469677419354799</v>
      </c>
      <c r="G58">
        <v>35.144999999999897</v>
      </c>
      <c r="H58">
        <v>21.134193548387</v>
      </c>
      <c r="I58">
        <v>17.095483870967701</v>
      </c>
      <c r="J58">
        <v>17.032699999999998</v>
      </c>
      <c r="K58">
        <v>25.503096774193502</v>
      </c>
      <c r="L58">
        <v>39.902999999999999</v>
      </c>
      <c r="M58">
        <v>32.397419354838703</v>
      </c>
      <c r="O58" s="6">
        <f t="shared" si="4"/>
        <v>40.616580456680154</v>
      </c>
      <c r="Q58" s="31">
        <v>25355</v>
      </c>
      <c r="R58" s="3">
        <f t="shared" si="0"/>
        <v>36.991</v>
      </c>
      <c r="S58" s="20">
        <f t="shared" si="1"/>
        <v>1.5850142301352637</v>
      </c>
      <c r="T58" s="21">
        <f t="shared" si="2"/>
        <v>0.91300000000000003</v>
      </c>
      <c r="U58" s="3" t="str">
        <f t="shared" si="3"/>
        <v>High flow</v>
      </c>
    </row>
    <row r="59" spans="1:21" x14ac:dyDescent="0.25">
      <c r="A59" s="4">
        <v>2017</v>
      </c>
      <c r="B59">
        <v>34.935806451612898</v>
      </c>
      <c r="C59">
        <v>49.474642857142797</v>
      </c>
      <c r="D59">
        <v>34.167096774193503</v>
      </c>
      <c r="E59">
        <v>17.765999999999998</v>
      </c>
      <c r="F59">
        <v>12.1293225806451</v>
      </c>
      <c r="G59">
        <v>23.391633333333299</v>
      </c>
      <c r="H59">
        <v>12.079290322580601</v>
      </c>
      <c r="I59">
        <v>17.167935483870899</v>
      </c>
      <c r="J59">
        <v>35.464100000000002</v>
      </c>
      <c r="K59">
        <v>34.589999999999897</v>
      </c>
      <c r="L59">
        <v>29.1546666666666</v>
      </c>
      <c r="M59">
        <v>43.693225806451601</v>
      </c>
      <c r="O59" s="6">
        <f t="shared" si="4"/>
        <v>28.667810023041429</v>
      </c>
      <c r="Q59" s="31">
        <v>25385</v>
      </c>
      <c r="R59" s="3">
        <f t="shared" si="0"/>
        <v>13.9879032258064</v>
      </c>
      <c r="S59" s="20">
        <f t="shared" si="1"/>
        <v>0.76153206171950882</v>
      </c>
      <c r="T59" s="21">
        <f t="shared" si="2"/>
        <v>0.43099999999999999</v>
      </c>
      <c r="U59" s="3" t="str">
        <f t="shared" si="3"/>
        <v>Normal range</v>
      </c>
    </row>
    <row r="60" spans="1:21" x14ac:dyDescent="0.25">
      <c r="A60" s="4">
        <v>2018</v>
      </c>
      <c r="B60">
        <v>35.082580645161201</v>
      </c>
      <c r="C60">
        <v>22.353571428571399</v>
      </c>
      <c r="D60">
        <v>45.019677419354799</v>
      </c>
      <c r="E60">
        <v>58.991999999999997</v>
      </c>
      <c r="F60">
        <v>20.455838709677401</v>
      </c>
      <c r="G60">
        <v>10.612366666666601</v>
      </c>
      <c r="H60">
        <v>6.1406451612903199</v>
      </c>
      <c r="I60">
        <v>8.1829677419354798</v>
      </c>
      <c r="J60">
        <v>19.197866666666599</v>
      </c>
      <c r="K60">
        <v>23.906451612903201</v>
      </c>
      <c r="L60">
        <v>77.590666666666607</v>
      </c>
      <c r="M60">
        <v>51.493870967741898</v>
      </c>
      <c r="O60" s="6">
        <f t="shared" si="4"/>
        <v>31.585708640552955</v>
      </c>
      <c r="Q60" s="31">
        <v>25416</v>
      </c>
      <c r="R60" s="3">
        <f t="shared" si="0"/>
        <v>13.419806451612899</v>
      </c>
      <c r="S60" s="20">
        <f t="shared" si="1"/>
        <v>0.63151995041329156</v>
      </c>
      <c r="T60" s="21">
        <f t="shared" si="2"/>
        <v>0.379</v>
      </c>
      <c r="U60" s="3" t="str">
        <f t="shared" si="3"/>
        <v>Normal range</v>
      </c>
    </row>
    <row r="61" spans="1:21" x14ac:dyDescent="0.25">
      <c r="A61" s="4">
        <v>2019</v>
      </c>
      <c r="B61">
        <v>24.916774193548299</v>
      </c>
      <c r="C61">
        <v>43.232142857142797</v>
      </c>
      <c r="D61">
        <v>43.765806451612903</v>
      </c>
      <c r="E61">
        <v>28.67</v>
      </c>
      <c r="F61">
        <v>31.7903225806451</v>
      </c>
      <c r="G61">
        <v>37.502333333333297</v>
      </c>
      <c r="H61">
        <v>17.862935483870899</v>
      </c>
      <c r="I61">
        <v>38.610967741935397</v>
      </c>
      <c r="J61">
        <v>26.545999999999999</v>
      </c>
      <c r="K61">
        <v>33.015161290322503</v>
      </c>
      <c r="L61">
        <v>69.381666666666604</v>
      </c>
      <c r="M61">
        <v>56.8067741935483</v>
      </c>
      <c r="O61" s="6">
        <f t="shared" si="4"/>
        <v>37.675073732718836</v>
      </c>
      <c r="P61" s="7"/>
      <c r="Q61" s="31">
        <v>25447</v>
      </c>
      <c r="R61" s="3">
        <f t="shared" si="0"/>
        <v>10.6574333333333</v>
      </c>
      <c r="S61" s="20">
        <f t="shared" si="1"/>
        <v>0.44076615512360723</v>
      </c>
      <c r="T61" s="21">
        <f t="shared" si="2"/>
        <v>0.10299999999999999</v>
      </c>
      <c r="U61" s="3" t="str">
        <f t="shared" si="3"/>
        <v>Low flow</v>
      </c>
    </row>
    <row r="62" spans="1:21" x14ac:dyDescent="0.25">
      <c r="A62" s="4">
        <v>2020</v>
      </c>
      <c r="B62">
        <v>43.060645161290303</v>
      </c>
      <c r="C62">
        <v>58.841034482758602</v>
      </c>
      <c r="D62">
        <v>40.233548387096697</v>
      </c>
      <c r="E62">
        <v>21.8653333333333</v>
      </c>
      <c r="F62">
        <v>16.168387096774101</v>
      </c>
      <c r="G62">
        <v>16.122599999999998</v>
      </c>
      <c r="H62">
        <v>19.665419354838701</v>
      </c>
      <c r="I62">
        <v>18.688129032258001</v>
      </c>
      <c r="J62">
        <v>11.105399999999999</v>
      </c>
      <c r="K62">
        <v>70.516451612903197</v>
      </c>
      <c r="L62">
        <v>46.176333333333297</v>
      </c>
      <c r="M62">
        <v>72.815483870967697</v>
      </c>
      <c r="O62" s="6">
        <f t="shared" si="4"/>
        <v>36.271563805462819</v>
      </c>
      <c r="Q62" s="31">
        <v>25477</v>
      </c>
      <c r="R62" s="3">
        <f t="shared" si="0"/>
        <v>16.250645161290301</v>
      </c>
      <c r="S62" s="20">
        <f t="shared" si="1"/>
        <v>0.38228874934345669</v>
      </c>
      <c r="T62" s="21">
        <f t="shared" si="2"/>
        <v>8.5999999999999993E-2</v>
      </c>
      <c r="U62" s="3" t="str">
        <f t="shared" si="3"/>
        <v>Low flow</v>
      </c>
    </row>
    <row r="63" spans="1:21" x14ac:dyDescent="0.25">
      <c r="A63" s="4">
        <v>2021</v>
      </c>
      <c r="B63">
        <v>26.652258064516101</v>
      </c>
      <c r="C63">
        <v>117.058928571428</v>
      </c>
      <c r="D63">
        <v>52.2003225806451</v>
      </c>
      <c r="E63">
        <v>19.896999999999998</v>
      </c>
      <c r="F63">
        <v>59.111612903225797</v>
      </c>
      <c r="G63">
        <v>15.4008</v>
      </c>
      <c r="H63">
        <v>15.6888709677419</v>
      </c>
      <c r="I63">
        <v>27.194548387096699</v>
      </c>
      <c r="J63">
        <v>15.652233333333299</v>
      </c>
      <c r="K63">
        <v>46.997741935483802</v>
      </c>
      <c r="L63">
        <v>46.402333333333303</v>
      </c>
      <c r="M63">
        <v>56.728064516129002</v>
      </c>
      <c r="O63" s="6">
        <f t="shared" si="4"/>
        <v>41.582059549411085</v>
      </c>
      <c r="Q63" s="31">
        <v>25508</v>
      </c>
      <c r="R63" s="3">
        <f t="shared" si="0"/>
        <v>18.0468333333333</v>
      </c>
      <c r="S63" s="20">
        <f t="shared" si="1"/>
        <v>0.37076661324806698</v>
      </c>
      <c r="T63" s="21">
        <f t="shared" si="2"/>
        <v>3.4000000000000002E-2</v>
      </c>
      <c r="U63" s="3" t="str">
        <f t="shared" si="3"/>
        <v>Low flow</v>
      </c>
    </row>
    <row r="64" spans="1:21" x14ac:dyDescent="0.25">
      <c r="A64" s="4">
        <v>2022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O64" s="6" t="str">
        <f t="shared" si="4"/>
        <v/>
      </c>
      <c r="Q64" s="31">
        <v>25538</v>
      </c>
      <c r="R64" s="3">
        <f t="shared" si="0"/>
        <v>30.899354838709598</v>
      </c>
      <c r="S64" s="20">
        <f t="shared" si="1"/>
        <v>0.61401943315935115</v>
      </c>
      <c r="T64" s="21">
        <f t="shared" si="2"/>
        <v>0.12</v>
      </c>
      <c r="U64" s="3" t="str">
        <f t="shared" si="3"/>
        <v>Low flow</v>
      </c>
    </row>
    <row r="65" spans="1:21" x14ac:dyDescent="0.25">
      <c r="A65" s="4">
        <v>2023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O65" s="6" t="str">
        <f t="shared" si="4"/>
        <v/>
      </c>
      <c r="Q65" s="31">
        <v>25569</v>
      </c>
      <c r="R65" s="3">
        <f t="shared" si="0"/>
        <v>48.490322580645099</v>
      </c>
      <c r="S65" s="20">
        <f t="shared" si="1"/>
        <v>0.91501228472103624</v>
      </c>
      <c r="T65" s="21">
        <f t="shared" si="2"/>
        <v>0.56799999999999995</v>
      </c>
      <c r="U65" s="3" t="str">
        <f t="shared" si="3"/>
        <v>Normal range</v>
      </c>
    </row>
    <row r="66" spans="1:21" x14ac:dyDescent="0.25">
      <c r="A66" s="4">
        <v>2024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O66" s="6" t="str">
        <f t="shared" ref="O66" si="5">IFERROR(AVERAGE(B66:M66),"")</f>
        <v/>
      </c>
      <c r="Q66" s="31">
        <v>25600</v>
      </c>
      <c r="R66" s="3">
        <f t="shared" si="0"/>
        <v>23.2214285714285</v>
      </c>
      <c r="S66" s="20">
        <f t="shared" si="1"/>
        <v>0.51736043741744853</v>
      </c>
      <c r="T66" s="21">
        <f t="shared" si="2"/>
        <v>0.10299999999999999</v>
      </c>
      <c r="U66" s="3" t="str">
        <f t="shared" si="3"/>
        <v>Low flow</v>
      </c>
    </row>
    <row r="67" spans="1:21" x14ac:dyDescent="0.25">
      <c r="Q67" s="31">
        <v>25628</v>
      </c>
      <c r="R67" s="3">
        <f t="shared" si="0"/>
        <v>37.116451612903198</v>
      </c>
      <c r="S67" s="20">
        <f t="shared" si="1"/>
        <v>0.77667091471679417</v>
      </c>
      <c r="T67" s="21">
        <f t="shared" si="2"/>
        <v>0.24099999999999999</v>
      </c>
      <c r="U67" s="3" t="str">
        <f t="shared" si="3"/>
        <v>Below normal</v>
      </c>
    </row>
    <row r="68" spans="1:21" x14ac:dyDescent="0.25">
      <c r="A68" s="4" t="s">
        <v>2</v>
      </c>
      <c r="B68" s="6">
        <f>IFERROR(AVERAGE(B7:B65),"")</f>
        <v>52.994176570458343</v>
      </c>
      <c r="C68" s="6">
        <f t="shared" ref="C68:M68" si="6">IFERROR(AVERAGE(C7:C65),"")</f>
        <v>44.884430451127749</v>
      </c>
      <c r="D68" s="6">
        <f t="shared" si="6"/>
        <v>47.789161290322511</v>
      </c>
      <c r="E68" s="6">
        <f t="shared" si="6"/>
        <v>45.019808187134466</v>
      </c>
      <c r="F68" s="6">
        <f t="shared" si="6"/>
        <v>36.365911714770753</v>
      </c>
      <c r="G68" s="6">
        <f t="shared" si="6"/>
        <v>23.33796081871342</v>
      </c>
      <c r="H68" s="6">
        <f t="shared" si="6"/>
        <v>18.368108092812633</v>
      </c>
      <c r="I68" s="6">
        <f t="shared" si="6"/>
        <v>21.250011884550041</v>
      </c>
      <c r="J68" s="6">
        <f t="shared" si="6"/>
        <v>24.179336842105219</v>
      </c>
      <c r="K68" s="6">
        <f t="shared" si="6"/>
        <v>42.50882399547249</v>
      </c>
      <c r="L68" s="6">
        <f t="shared" si="6"/>
        <v>48.674375438596449</v>
      </c>
      <c r="M68" s="6">
        <f t="shared" si="6"/>
        <v>50.323089417091069</v>
      </c>
      <c r="O68" s="6">
        <f>IFERROR(AVERAGE(O12:O65),"")</f>
        <v>38.130749745193199</v>
      </c>
      <c r="Q68" s="31">
        <v>25659</v>
      </c>
      <c r="R68" s="3">
        <f t="shared" si="0"/>
        <v>56.335000000000001</v>
      </c>
      <c r="S68" s="20">
        <f t="shared" si="1"/>
        <v>1.2513380724731549</v>
      </c>
      <c r="T68" s="21">
        <f t="shared" si="2"/>
        <v>0.75800000000000001</v>
      </c>
      <c r="U68" s="3" t="str">
        <f t="shared" si="3"/>
        <v>Above normal</v>
      </c>
    </row>
    <row r="69" spans="1:21" x14ac:dyDescent="0.25">
      <c r="Q69" s="31">
        <v>25689</v>
      </c>
      <c r="R69" s="3">
        <f t="shared" ref="R69:R132" si="7">VLOOKUP(YEAR(Q69),A$7:M$66,1+MONTH(Q69),FALSE)</f>
        <v>54.052258064516103</v>
      </c>
      <c r="S69" s="20">
        <f t="shared" ref="S69:S132" si="8">VLOOKUP(YEAR(Q69),A$75:M$134,1+MONTH(Q69),FALSE)</f>
        <v>1.4863440930194438</v>
      </c>
      <c r="T69" s="21">
        <f t="shared" ref="T69:T132" si="9">VLOOKUP(YEAR(Q69),A$141:M$200,1+MONTH(Q69),FALSE)</f>
        <v>0.86199999999999999</v>
      </c>
      <c r="U69" s="3" t="str">
        <f t="shared" ref="U69:U132" si="10">IFERROR(VLOOKUP(T69,A$206:D$210,4,TRUE),"")</f>
        <v>Above normal</v>
      </c>
    </row>
    <row r="70" spans="1:21" x14ac:dyDescent="0.25">
      <c r="N70" s="1"/>
      <c r="Q70" s="31">
        <v>25720</v>
      </c>
      <c r="R70" s="3">
        <f t="shared" si="7"/>
        <v>20.752333333333301</v>
      </c>
      <c r="S70" s="20">
        <f t="shared" si="8"/>
        <v>0.88920936557118357</v>
      </c>
      <c r="T70" s="21">
        <f t="shared" si="9"/>
        <v>0.48199999999999998</v>
      </c>
      <c r="U70" s="3" t="str">
        <f t="shared" si="10"/>
        <v>Normal range</v>
      </c>
    </row>
    <row r="71" spans="1:21" x14ac:dyDescent="0.25">
      <c r="Q71" s="31">
        <v>25750</v>
      </c>
      <c r="R71" s="3">
        <f t="shared" si="7"/>
        <v>29.692903225806401</v>
      </c>
      <c r="S71" s="20">
        <f t="shared" si="8"/>
        <v>1.6165466293953874</v>
      </c>
      <c r="T71" s="21">
        <f t="shared" si="9"/>
        <v>0.84399999999999997</v>
      </c>
      <c r="U71" s="3" t="str">
        <f t="shared" si="10"/>
        <v>Above normal</v>
      </c>
    </row>
    <row r="72" spans="1:21" ht="15.75" x14ac:dyDescent="0.25">
      <c r="A72" s="10" t="s">
        <v>5</v>
      </c>
      <c r="N72" s="1"/>
      <c r="O72" s="1"/>
      <c r="Q72" s="31">
        <v>25781</v>
      </c>
      <c r="R72" s="3">
        <f t="shared" si="7"/>
        <v>58.855483870967703</v>
      </c>
      <c r="S72" s="20">
        <f t="shared" si="8"/>
        <v>2.7696682802214792</v>
      </c>
      <c r="T72" s="21">
        <f t="shared" si="9"/>
        <v>0.96499999999999997</v>
      </c>
      <c r="U72" s="3" t="str">
        <f t="shared" si="10"/>
        <v>High flow</v>
      </c>
    </row>
    <row r="73" spans="1:21" x14ac:dyDescent="0.25">
      <c r="Q73" s="31">
        <v>25812</v>
      </c>
      <c r="R73" s="3">
        <f t="shared" si="7"/>
        <v>31.771333333333299</v>
      </c>
      <c r="S73" s="20">
        <f t="shared" si="8"/>
        <v>1.3139869608833767</v>
      </c>
      <c r="T73" s="21">
        <f t="shared" si="9"/>
        <v>0.75800000000000001</v>
      </c>
      <c r="U73" s="3" t="str">
        <f t="shared" si="10"/>
        <v>Above normal</v>
      </c>
    </row>
    <row r="74" spans="1:21" x14ac:dyDescent="0.25">
      <c r="A74" s="4" t="s">
        <v>0</v>
      </c>
      <c r="B74" s="5">
        <v>1</v>
      </c>
      <c r="C74" s="5">
        <v>32</v>
      </c>
      <c r="D74" s="5">
        <v>61</v>
      </c>
      <c r="E74" s="5">
        <v>92</v>
      </c>
      <c r="F74" s="5">
        <v>122</v>
      </c>
      <c r="G74" s="5">
        <v>153</v>
      </c>
      <c r="H74" s="5">
        <v>183</v>
      </c>
      <c r="I74" s="5">
        <v>214</v>
      </c>
      <c r="J74" s="5">
        <v>245</v>
      </c>
      <c r="K74" s="5">
        <v>275</v>
      </c>
      <c r="L74" s="5">
        <v>306</v>
      </c>
      <c r="M74" s="5">
        <v>336</v>
      </c>
      <c r="O74" s="4" t="s">
        <v>2</v>
      </c>
      <c r="Q74" s="31">
        <v>25842</v>
      </c>
      <c r="R74" s="3">
        <f t="shared" si="7"/>
        <v>32.659032258064499</v>
      </c>
      <c r="S74" s="20">
        <f t="shared" si="8"/>
        <v>0.76828830318954322</v>
      </c>
      <c r="T74" s="21">
        <f t="shared" si="9"/>
        <v>0.32700000000000001</v>
      </c>
      <c r="U74" s="3" t="str">
        <f t="shared" si="10"/>
        <v>Normal range</v>
      </c>
    </row>
    <row r="75" spans="1:21" x14ac:dyDescent="0.25">
      <c r="A75" s="4">
        <v>1965</v>
      </c>
      <c r="B75" s="11">
        <f t="shared" ref="B75:M75" si="11">IF(B7="","",IFERROR(B7/B$68,""))</f>
        <v>0.70634054355205078</v>
      </c>
      <c r="C75" s="11">
        <f t="shared" si="11"/>
        <v>0.76830650747699403</v>
      </c>
      <c r="D75" s="11">
        <f t="shared" si="11"/>
        <v>0.81048881376800175</v>
      </c>
      <c r="E75" s="11">
        <f t="shared" si="11"/>
        <v>0.85906629897753195</v>
      </c>
      <c r="F75" s="11">
        <f t="shared" si="11"/>
        <v>1.1139907790659382</v>
      </c>
      <c r="G75" s="11">
        <f t="shared" si="11"/>
        <v>1.028353199025966</v>
      </c>
      <c r="H75" s="11">
        <f t="shared" si="11"/>
        <v>1.0983799304957791</v>
      </c>
      <c r="I75" s="11">
        <f t="shared" si="11"/>
        <v>0.80350619198694839</v>
      </c>
      <c r="J75" s="11">
        <f t="shared" si="11"/>
        <v>1.6465849991387471</v>
      </c>
      <c r="K75" s="11">
        <f t="shared" si="11"/>
        <v>0.75399146130211225</v>
      </c>
      <c r="L75" s="11">
        <f t="shared" si="11"/>
        <v>0.53353192720662757</v>
      </c>
      <c r="M75" s="11">
        <f t="shared" si="11"/>
        <v>0.79470350384109301</v>
      </c>
      <c r="O75" s="13">
        <f t="shared" ref="O75:O106" si="12">IFERROR(O7/O$68,"")</f>
        <v>0.84995059894711045</v>
      </c>
      <c r="Q75" s="31">
        <v>25873</v>
      </c>
      <c r="R75" s="3">
        <f t="shared" si="7"/>
        <v>48.457333333333303</v>
      </c>
      <c r="S75" s="20">
        <f t="shared" si="8"/>
        <v>0.99554093702677404</v>
      </c>
      <c r="T75" s="21">
        <f t="shared" si="9"/>
        <v>0.63700000000000001</v>
      </c>
      <c r="U75" s="3" t="str">
        <f t="shared" si="10"/>
        <v>Normal range</v>
      </c>
    </row>
    <row r="76" spans="1:21" x14ac:dyDescent="0.25">
      <c r="A76" s="4">
        <v>1966</v>
      </c>
      <c r="B76" s="11">
        <f t="shared" ref="B76:M76" si="13">IF(B8="","",IFERROR(B8/B$68,""))</f>
        <v>0.89922844455152073</v>
      </c>
      <c r="C76" s="11">
        <f t="shared" si="13"/>
        <v>1.2962576361002671</v>
      </c>
      <c r="D76" s="11">
        <f t="shared" si="13"/>
        <v>0.98610563604650514</v>
      </c>
      <c r="E76" s="11">
        <f t="shared" si="13"/>
        <v>0.78946730556758615</v>
      </c>
      <c r="F76" s="11">
        <f t="shared" si="13"/>
        <v>1.2200897853836332</v>
      </c>
      <c r="G76" s="11">
        <f t="shared" si="13"/>
        <v>1.822024368951592</v>
      </c>
      <c r="H76" s="11">
        <f t="shared" si="13"/>
        <v>1.0214759489848018</v>
      </c>
      <c r="I76" s="11">
        <f t="shared" si="13"/>
        <v>1.4271718773432049</v>
      </c>
      <c r="J76" s="11">
        <f t="shared" si="13"/>
        <v>0.65733812733534669</v>
      </c>
      <c r="K76" s="11">
        <f t="shared" si="13"/>
        <v>0.9677762965742388</v>
      </c>
      <c r="L76" s="11">
        <f t="shared" si="13"/>
        <v>1.063742462711567</v>
      </c>
      <c r="M76" s="11">
        <f t="shared" si="13"/>
        <v>1.4586647397705688</v>
      </c>
      <c r="O76" s="13">
        <f t="shared" si="12"/>
        <v>1.107371887441658</v>
      </c>
      <c r="Q76" s="31">
        <v>25903</v>
      </c>
      <c r="R76" s="3">
        <f t="shared" si="7"/>
        <v>31.9258064516129</v>
      </c>
      <c r="S76" s="20">
        <f t="shared" si="8"/>
        <v>0.63441666283648401</v>
      </c>
      <c r="T76" s="21">
        <f t="shared" si="9"/>
        <v>0.17199999999999999</v>
      </c>
      <c r="U76" s="3" t="str">
        <f t="shared" si="10"/>
        <v>Below normal</v>
      </c>
    </row>
    <row r="77" spans="1:21" x14ac:dyDescent="0.25">
      <c r="A77" s="4">
        <v>1967</v>
      </c>
      <c r="B77" s="11">
        <f t="shared" ref="B77:M77" si="14">IF(B9="","",IFERROR(B9/B$68,""))</f>
        <v>1.0505414792348322</v>
      </c>
      <c r="C77" s="11">
        <f t="shared" si="14"/>
        <v>1.1630424954782597</v>
      </c>
      <c r="D77" s="11">
        <f t="shared" si="14"/>
        <v>1.4017215403141767</v>
      </c>
      <c r="E77" s="11">
        <f t="shared" si="14"/>
        <v>1.0961619337619193</v>
      </c>
      <c r="F77" s="11">
        <f t="shared" si="14"/>
        <v>1.61017505432661</v>
      </c>
      <c r="G77" s="11">
        <f t="shared" si="14"/>
        <v>1.2421679379726009</v>
      </c>
      <c r="H77" s="11">
        <f t="shared" si="14"/>
        <v>0.74311830866761197</v>
      </c>
      <c r="I77" s="11">
        <f t="shared" si="14"/>
        <v>0.83067885231183591</v>
      </c>
      <c r="J77" s="11">
        <f t="shared" si="14"/>
        <v>0.86527600556717366</v>
      </c>
      <c r="K77" s="11">
        <f t="shared" si="14"/>
        <v>1.1765754497231999</v>
      </c>
      <c r="L77" s="11">
        <f t="shared" si="14"/>
        <v>0.94929483772469503</v>
      </c>
      <c r="M77" s="11">
        <f t="shared" si="14"/>
        <v>0.48932197592828963</v>
      </c>
      <c r="O77" s="13">
        <f t="shared" si="12"/>
        <v>1.0595672121394404</v>
      </c>
      <c r="Q77" s="31">
        <v>25934</v>
      </c>
      <c r="R77" s="3">
        <f t="shared" si="7"/>
        <v>45.9790322580645</v>
      </c>
      <c r="S77" s="20">
        <f t="shared" si="8"/>
        <v>0.86762424163593022</v>
      </c>
      <c r="T77" s="21">
        <f t="shared" si="9"/>
        <v>0.44800000000000001</v>
      </c>
      <c r="U77" s="3" t="str">
        <f t="shared" si="10"/>
        <v>Normal range</v>
      </c>
    </row>
    <row r="78" spans="1:21" x14ac:dyDescent="0.25">
      <c r="A78" s="4">
        <v>1968</v>
      </c>
      <c r="B78" s="11">
        <f t="shared" ref="B78:M78" si="15">IF(B10="","",IFERROR(B10/B$68,""))</f>
        <v>0.71688339398537282</v>
      </c>
      <c r="C78" s="11">
        <f t="shared" si="15"/>
        <v>0.42252574880852245</v>
      </c>
      <c r="D78" s="11">
        <f t="shared" si="15"/>
        <v>1.0914541291587248</v>
      </c>
      <c r="E78" s="11">
        <f t="shared" si="15"/>
        <v>0.94112647386714976</v>
      </c>
      <c r="F78" s="11">
        <f t="shared" si="15"/>
        <v>1.2819076914975036</v>
      </c>
      <c r="G78" s="11">
        <f t="shared" si="15"/>
        <v>0.75236221949266147</v>
      </c>
      <c r="H78" s="11">
        <f t="shared" si="15"/>
        <v>1.6296303165901092</v>
      </c>
      <c r="I78" s="11">
        <f t="shared" si="15"/>
        <v>0.6569529532670989</v>
      </c>
      <c r="J78" s="11">
        <f t="shared" si="15"/>
        <v>0.78826672506073281</v>
      </c>
      <c r="K78" s="11">
        <f t="shared" si="15"/>
        <v>1.0515919115671606</v>
      </c>
      <c r="L78" s="11">
        <f t="shared" si="15"/>
        <v>0.82791680366130893</v>
      </c>
      <c r="M78" s="11">
        <f t="shared" si="15"/>
        <v>0.68937764563086623</v>
      </c>
      <c r="O78" s="13">
        <f t="shared" si="12"/>
        <v>0.87048283505961432</v>
      </c>
      <c r="Q78" s="31">
        <v>25965</v>
      </c>
      <c r="R78" s="3">
        <f t="shared" si="7"/>
        <v>33.056785714285702</v>
      </c>
      <c r="S78" s="20">
        <f t="shared" si="8"/>
        <v>0.73648669220119578</v>
      </c>
      <c r="T78" s="21">
        <f t="shared" si="9"/>
        <v>0.31</v>
      </c>
      <c r="U78" s="3" t="str">
        <f t="shared" si="10"/>
        <v>Normal range</v>
      </c>
    </row>
    <row r="79" spans="1:21" x14ac:dyDescent="0.25">
      <c r="A79" s="4">
        <v>1969</v>
      </c>
      <c r="B79" s="11">
        <f t="shared" ref="B79:M79" si="16">IF(B11="","",IFERROR(B11/B$68,""))</f>
        <v>1.3737662817806502</v>
      </c>
      <c r="C79" s="11">
        <f t="shared" si="16"/>
        <v>0.61205601671159127</v>
      </c>
      <c r="D79" s="11">
        <f t="shared" si="16"/>
        <v>0.54590594169011075</v>
      </c>
      <c r="E79" s="11">
        <f t="shared" si="16"/>
        <v>1.3125925908221396</v>
      </c>
      <c r="F79" s="11">
        <f t="shared" si="16"/>
        <v>2.1060843467935482</v>
      </c>
      <c r="G79" s="11">
        <f t="shared" si="16"/>
        <v>1.5850142301352637</v>
      </c>
      <c r="H79" s="11">
        <f t="shared" si="16"/>
        <v>0.76153206171950882</v>
      </c>
      <c r="I79" s="11">
        <f t="shared" si="16"/>
        <v>0.63151995041329156</v>
      </c>
      <c r="J79" s="11">
        <f t="shared" si="16"/>
        <v>0.44076615512360723</v>
      </c>
      <c r="K79" s="11">
        <f t="shared" si="16"/>
        <v>0.38228874934345669</v>
      </c>
      <c r="L79" s="11">
        <f t="shared" si="16"/>
        <v>0.37076661324806698</v>
      </c>
      <c r="M79" s="11">
        <f t="shared" si="16"/>
        <v>0.61401943315935115</v>
      </c>
      <c r="O79" s="13">
        <f t="shared" si="12"/>
        <v>0.87920534134244865</v>
      </c>
      <c r="Q79" s="31">
        <v>25993</v>
      </c>
      <c r="R79" s="3">
        <f t="shared" si="7"/>
        <v>34.6638709677419</v>
      </c>
      <c r="S79" s="20">
        <f t="shared" si="8"/>
        <v>0.72535005913069805</v>
      </c>
      <c r="T79" s="21">
        <f t="shared" si="9"/>
        <v>0.17199999999999999</v>
      </c>
      <c r="U79" s="3" t="str">
        <f t="shared" si="10"/>
        <v>Below normal</v>
      </c>
    </row>
    <row r="80" spans="1:21" x14ac:dyDescent="0.25">
      <c r="A80" s="4">
        <v>1970</v>
      </c>
      <c r="B80" s="11">
        <f t="shared" ref="B80:M80" si="17">IF(B12="","",IFERROR(B12/B$68,""))</f>
        <v>0.91501228472103624</v>
      </c>
      <c r="C80" s="11">
        <f t="shared" si="17"/>
        <v>0.51736043741744853</v>
      </c>
      <c r="D80" s="11">
        <f t="shared" si="17"/>
        <v>0.77667091471679417</v>
      </c>
      <c r="E80" s="11">
        <f t="shared" si="17"/>
        <v>1.2513380724731549</v>
      </c>
      <c r="F80" s="11">
        <f t="shared" si="17"/>
        <v>1.4863440930194438</v>
      </c>
      <c r="G80" s="11">
        <f t="shared" si="17"/>
        <v>0.88920936557118357</v>
      </c>
      <c r="H80" s="11">
        <f t="shared" si="17"/>
        <v>1.6165466293953874</v>
      </c>
      <c r="I80" s="11">
        <f t="shared" si="17"/>
        <v>2.7696682802214792</v>
      </c>
      <c r="J80" s="11">
        <f t="shared" si="17"/>
        <v>1.3139869608833767</v>
      </c>
      <c r="K80" s="11">
        <f t="shared" si="17"/>
        <v>0.76828830318954322</v>
      </c>
      <c r="L80" s="11">
        <f t="shared" si="17"/>
        <v>0.99554093702677404</v>
      </c>
      <c r="M80" s="11">
        <f t="shared" si="17"/>
        <v>0.63441666283648401</v>
      </c>
      <c r="O80" s="13">
        <f t="shared" si="12"/>
        <v>1.0344444002957933</v>
      </c>
      <c r="Q80" s="31">
        <v>26024</v>
      </c>
      <c r="R80" s="3">
        <f t="shared" si="7"/>
        <v>31.169333333333299</v>
      </c>
      <c r="S80" s="20">
        <f t="shared" si="8"/>
        <v>0.69234709316777399</v>
      </c>
      <c r="T80" s="21">
        <f t="shared" si="9"/>
        <v>0.24099999999999999</v>
      </c>
      <c r="U80" s="3" t="str">
        <f t="shared" si="10"/>
        <v>Below normal</v>
      </c>
    </row>
    <row r="81" spans="1:21" x14ac:dyDescent="0.25">
      <c r="A81" s="4">
        <v>1971</v>
      </c>
      <c r="B81" s="11">
        <f t="shared" ref="B81:M81" si="18">IF(B13="","",IFERROR(B13/B$68,""))</f>
        <v>0.86762424163593022</v>
      </c>
      <c r="C81" s="11">
        <f t="shared" si="18"/>
        <v>0.73648669220119578</v>
      </c>
      <c r="D81" s="11">
        <f t="shared" si="18"/>
        <v>0.72535005913069805</v>
      </c>
      <c r="E81" s="11">
        <f t="shared" si="18"/>
        <v>0.69234709316777399</v>
      </c>
      <c r="F81" s="11">
        <f t="shared" si="18"/>
        <v>0.55963433731154277</v>
      </c>
      <c r="G81" s="11">
        <f t="shared" si="18"/>
        <v>0.83522007277103127</v>
      </c>
      <c r="H81" s="11">
        <f t="shared" si="18"/>
        <v>0.88234630241566614</v>
      </c>
      <c r="I81" s="11">
        <f t="shared" si="18"/>
        <v>0.72675481176201273</v>
      </c>
      <c r="J81" s="11">
        <f t="shared" si="18"/>
        <v>0.35642278872013566</v>
      </c>
      <c r="K81" s="11">
        <f t="shared" si="18"/>
        <v>0.42689732437056321</v>
      </c>
      <c r="L81" s="11">
        <f t="shared" si="18"/>
        <v>0.70099170304458613</v>
      </c>
      <c r="M81" s="11">
        <f t="shared" si="18"/>
        <v>0.7195183665428293</v>
      </c>
      <c r="O81" s="13">
        <f t="shared" si="12"/>
        <v>0.68504912171145405</v>
      </c>
      <c r="Q81" s="31">
        <v>26054</v>
      </c>
      <c r="R81" s="3">
        <f t="shared" si="7"/>
        <v>20.351612903225799</v>
      </c>
      <c r="S81" s="20">
        <f t="shared" si="8"/>
        <v>0.55963433731154277</v>
      </c>
      <c r="T81" s="21">
        <f t="shared" si="9"/>
        <v>0.10299999999999999</v>
      </c>
      <c r="U81" s="3" t="str">
        <f t="shared" si="10"/>
        <v>Low flow</v>
      </c>
    </row>
    <row r="82" spans="1:21" x14ac:dyDescent="0.25">
      <c r="A82" s="4">
        <v>1972</v>
      </c>
      <c r="B82" s="11">
        <f t="shared" ref="B82:M82" si="19">IF(B14="","",IFERROR(B14/B$68,""))</f>
        <v>1.4919107298524328</v>
      </c>
      <c r="C82" s="11">
        <f t="shared" si="19"/>
        <v>1.0334433739085984</v>
      </c>
      <c r="D82" s="11">
        <f t="shared" si="19"/>
        <v>1.0911031250168757</v>
      </c>
      <c r="E82" s="11">
        <f t="shared" si="19"/>
        <v>0.9674926457323425</v>
      </c>
      <c r="F82" s="11">
        <f t="shared" si="19"/>
        <v>1.3260025130346049</v>
      </c>
      <c r="G82" s="11">
        <f t="shared" si="19"/>
        <v>1.4374863451265938</v>
      </c>
      <c r="H82" s="11">
        <f t="shared" si="19"/>
        <v>0.68961744333875807</v>
      </c>
      <c r="I82" s="11">
        <f t="shared" si="19"/>
        <v>0.75127699918593915</v>
      </c>
      <c r="J82" s="11">
        <f t="shared" si="19"/>
        <v>0.2684385725320636</v>
      </c>
      <c r="K82" s="11">
        <f t="shared" si="19"/>
        <v>0.15991822038160811</v>
      </c>
      <c r="L82" s="11">
        <f t="shared" si="19"/>
        <v>0.40841475939247368</v>
      </c>
      <c r="M82" s="11">
        <f t="shared" si="19"/>
        <v>0.9055677675953312</v>
      </c>
      <c r="O82" s="13">
        <f t="shared" si="12"/>
        <v>0.89666726469453983</v>
      </c>
      <c r="Q82" s="31">
        <v>26085</v>
      </c>
      <c r="R82" s="3">
        <f t="shared" si="7"/>
        <v>19.492333333333299</v>
      </c>
      <c r="S82" s="20">
        <f t="shared" si="8"/>
        <v>0.83522007277103127</v>
      </c>
      <c r="T82" s="21">
        <f t="shared" si="9"/>
        <v>0.39600000000000002</v>
      </c>
      <c r="U82" s="3" t="str">
        <f t="shared" si="10"/>
        <v>Normal range</v>
      </c>
    </row>
    <row r="83" spans="1:21" x14ac:dyDescent="0.25">
      <c r="A83" s="4">
        <v>1973</v>
      </c>
      <c r="B83" s="11">
        <f t="shared" ref="B83:M83" si="20">IF(B15="","",IFERROR(B15/B$68,""))</f>
        <v>0.65796639089985443</v>
      </c>
      <c r="C83" s="11">
        <f t="shared" si="20"/>
        <v>0.46423192864113</v>
      </c>
      <c r="D83" s="11">
        <f t="shared" si="20"/>
        <v>0.31717949271801305</v>
      </c>
      <c r="E83" s="11">
        <f t="shared" si="20"/>
        <v>0.62918230457413116</v>
      </c>
      <c r="F83" s="11">
        <f t="shared" si="20"/>
        <v>1.01905075192621</v>
      </c>
      <c r="G83" s="11">
        <f t="shared" si="20"/>
        <v>0.62729987909916596</v>
      </c>
      <c r="H83" s="11">
        <f t="shared" si="20"/>
        <v>0.76350603009626761</v>
      </c>
      <c r="I83" s="11">
        <f t="shared" si="20"/>
        <v>0.47226994460084759</v>
      </c>
      <c r="J83" s="11">
        <f t="shared" si="20"/>
        <v>0.59220675737192285</v>
      </c>
      <c r="K83" s="11">
        <f t="shared" si="20"/>
        <v>0.52786763191695041</v>
      </c>
      <c r="L83" s="11">
        <f t="shared" si="20"/>
        <v>0.64785628404786977</v>
      </c>
      <c r="M83" s="11">
        <f t="shared" si="20"/>
        <v>0.922388110358624</v>
      </c>
      <c r="O83" s="13">
        <f t="shared" si="12"/>
        <v>0.63303395669641493</v>
      </c>
      <c r="Q83" s="31">
        <v>26115</v>
      </c>
      <c r="R83" s="3">
        <f t="shared" si="7"/>
        <v>16.207032258064501</v>
      </c>
      <c r="S83" s="20">
        <f t="shared" si="8"/>
        <v>0.88234630241566614</v>
      </c>
      <c r="T83" s="21">
        <f t="shared" si="9"/>
        <v>0.55100000000000005</v>
      </c>
      <c r="U83" s="3" t="str">
        <f t="shared" si="10"/>
        <v>Normal range</v>
      </c>
    </row>
    <row r="84" spans="1:21" x14ac:dyDescent="0.25">
      <c r="A84" s="4">
        <v>1974</v>
      </c>
      <c r="B84" s="11">
        <f t="shared" ref="B84:M84" si="21">IF(B16="","",IFERROR(B16/B$68,""))</f>
        <v>2.1549659330861508</v>
      </c>
      <c r="C84" s="11">
        <f t="shared" si="21"/>
        <v>1.220372270187466</v>
      </c>
      <c r="D84" s="11">
        <f t="shared" si="21"/>
        <v>0.78377874858923313</v>
      </c>
      <c r="E84" s="11">
        <f t="shared" si="21"/>
        <v>0.52831559316735743</v>
      </c>
      <c r="F84" s="11">
        <f t="shared" si="21"/>
        <v>0.72210481634463919</v>
      </c>
      <c r="G84" s="11">
        <f t="shared" si="21"/>
        <v>0.7379022300665028</v>
      </c>
      <c r="H84" s="11">
        <f t="shared" si="21"/>
        <v>0.65235615592797069</v>
      </c>
      <c r="I84" s="11">
        <f t="shared" si="21"/>
        <v>0.55122398014038698</v>
      </c>
      <c r="J84" s="11">
        <f t="shared" si="21"/>
        <v>0.55816667297914768</v>
      </c>
      <c r="K84" s="11">
        <f t="shared" si="21"/>
        <v>0.69426951562585015</v>
      </c>
      <c r="L84" s="11">
        <f t="shared" si="21"/>
        <v>1.3793773978267472</v>
      </c>
      <c r="M84" s="11">
        <f t="shared" si="21"/>
        <v>1.2497950566154303</v>
      </c>
      <c r="O84" s="13">
        <f t="shared" si="12"/>
        <v>1.0281223564198032</v>
      </c>
      <c r="Q84" s="31">
        <v>26146</v>
      </c>
      <c r="R84" s="3">
        <f t="shared" si="7"/>
        <v>15.443548387096699</v>
      </c>
      <c r="S84" s="20">
        <f t="shared" si="8"/>
        <v>0.72675481176201273</v>
      </c>
      <c r="T84" s="21">
        <f t="shared" si="9"/>
        <v>0.43099999999999999</v>
      </c>
      <c r="U84" s="3" t="str">
        <f t="shared" si="10"/>
        <v>Normal range</v>
      </c>
    </row>
    <row r="85" spans="1:21" x14ac:dyDescent="0.25">
      <c r="A85" s="4">
        <v>1975</v>
      </c>
      <c r="B85" s="11">
        <f t="shared" ref="B85:M85" si="22">IF(B17="","",IFERROR(B17/B$68,""))</f>
        <v>1.1550690933462595</v>
      </c>
      <c r="C85" s="11">
        <f t="shared" si="22"/>
        <v>0.86076618577276098</v>
      </c>
      <c r="D85" s="11">
        <f t="shared" si="22"/>
        <v>0.41485314526711392</v>
      </c>
      <c r="E85" s="11">
        <f t="shared" si="22"/>
        <v>1.4428759831669689</v>
      </c>
      <c r="F85" s="11">
        <f t="shared" si="22"/>
        <v>0.7443606818116657</v>
      </c>
      <c r="G85" s="11">
        <f t="shared" si="22"/>
        <v>0.865572624657167</v>
      </c>
      <c r="H85" s="11">
        <f t="shared" si="22"/>
        <v>0.87782408838527259</v>
      </c>
      <c r="I85" s="11">
        <f t="shared" si="22"/>
        <v>0.54192607262698211</v>
      </c>
      <c r="J85" s="11">
        <f t="shared" si="22"/>
        <v>1.1433591767713502</v>
      </c>
      <c r="K85" s="11">
        <f t="shared" si="22"/>
        <v>0.47656139624767407</v>
      </c>
      <c r="L85" s="11">
        <f t="shared" si="22"/>
        <v>0.54671477055869422</v>
      </c>
      <c r="M85" s="11">
        <f t="shared" si="22"/>
        <v>0.52764210132423295</v>
      </c>
      <c r="O85" s="13">
        <f t="shared" si="12"/>
        <v>0.78809467349635531</v>
      </c>
      <c r="Q85" s="31">
        <v>26177</v>
      </c>
      <c r="R85" s="3">
        <f t="shared" si="7"/>
        <v>8.6180666666666603</v>
      </c>
      <c r="S85" s="20">
        <f t="shared" si="8"/>
        <v>0.35642278872013566</v>
      </c>
      <c r="T85" s="21">
        <f t="shared" si="9"/>
        <v>8.5999999999999993E-2</v>
      </c>
      <c r="U85" s="3" t="str">
        <f t="shared" si="10"/>
        <v>Low flow</v>
      </c>
    </row>
    <row r="86" spans="1:21" x14ac:dyDescent="0.25">
      <c r="A86" s="4">
        <v>1976</v>
      </c>
      <c r="B86" s="11">
        <f t="shared" ref="B86:M86" si="23">IF(B18="","",IFERROR(B18/B$68,""))</f>
        <v>0.7222948224121758</v>
      </c>
      <c r="C86" s="11">
        <f t="shared" si="23"/>
        <v>0.97003147655477373</v>
      </c>
      <c r="D86" s="11">
        <f t="shared" si="23"/>
        <v>0.66079904742876028</v>
      </c>
      <c r="E86" s="11">
        <f t="shared" si="23"/>
        <v>0.71491493698836017</v>
      </c>
      <c r="F86" s="11">
        <f t="shared" si="23"/>
        <v>0.81442807173754928</v>
      </c>
      <c r="G86" s="11">
        <f t="shared" si="23"/>
        <v>0.66040045742306885</v>
      </c>
      <c r="H86" s="11">
        <f t="shared" si="23"/>
        <v>0.42274007996007751</v>
      </c>
      <c r="I86" s="11">
        <f t="shared" si="23"/>
        <v>0.25331598735948008</v>
      </c>
      <c r="J86" s="11">
        <f t="shared" si="23"/>
        <v>1.2842880487631103</v>
      </c>
      <c r="K86" s="11">
        <f t="shared" si="23"/>
        <v>2.274700394439896</v>
      </c>
      <c r="L86" s="11">
        <f t="shared" si="23"/>
        <v>0.76432413697700385</v>
      </c>
      <c r="M86" s="11">
        <f t="shared" si="23"/>
        <v>0.43757249912644308</v>
      </c>
      <c r="O86" s="13">
        <f t="shared" si="12"/>
        <v>0.8539256211101548</v>
      </c>
      <c r="Q86" s="31">
        <v>26207</v>
      </c>
      <c r="R86" s="3">
        <f t="shared" si="7"/>
        <v>18.146903225806401</v>
      </c>
      <c r="S86" s="20">
        <f t="shared" si="8"/>
        <v>0.42689732437056321</v>
      </c>
      <c r="T86" s="21">
        <f t="shared" si="9"/>
        <v>0.13700000000000001</v>
      </c>
      <c r="U86" s="3" t="str">
        <f t="shared" si="10"/>
        <v>Below normal</v>
      </c>
    </row>
    <row r="87" spans="1:21" x14ac:dyDescent="0.25">
      <c r="A87" s="4">
        <v>1977</v>
      </c>
      <c r="B87" s="11">
        <f t="shared" ref="B87:M87" si="24">IF(B19="","",IFERROR(B19/B$68,""))</f>
        <v>0.875153979503146</v>
      </c>
      <c r="C87" s="11">
        <f t="shared" si="24"/>
        <v>0.72039775334456491</v>
      </c>
      <c r="D87" s="11">
        <f t="shared" si="24"/>
        <v>1.8556103962026771</v>
      </c>
      <c r="E87" s="11">
        <f t="shared" si="24"/>
        <v>1.251834150404906</v>
      </c>
      <c r="F87" s="11">
        <f t="shared" si="24"/>
        <v>1.5267222116347894</v>
      </c>
      <c r="G87" s="11">
        <f t="shared" si="24"/>
        <v>1.0095569267177678</v>
      </c>
      <c r="H87" s="11">
        <f t="shared" si="24"/>
        <v>0.53249728782697736</v>
      </c>
      <c r="I87" s="11">
        <f t="shared" si="24"/>
        <v>0.58556779394989888</v>
      </c>
      <c r="J87" s="11">
        <f t="shared" si="24"/>
        <v>0.70358698328905023</v>
      </c>
      <c r="K87" s="11">
        <f t="shared" si="24"/>
        <v>0.97027293191445196</v>
      </c>
      <c r="L87" s="11">
        <f t="shared" si="24"/>
        <v>1.158700024228319</v>
      </c>
      <c r="M87" s="11">
        <f t="shared" si="24"/>
        <v>1.2176799966900929</v>
      </c>
      <c r="O87" s="13">
        <f t="shared" si="12"/>
        <v>1.0948903692476084</v>
      </c>
      <c r="Q87" s="31">
        <v>26238</v>
      </c>
      <c r="R87" s="3">
        <f t="shared" si="7"/>
        <v>34.120333333333299</v>
      </c>
      <c r="S87" s="20">
        <f t="shared" si="8"/>
        <v>0.70099170304458613</v>
      </c>
      <c r="T87" s="21">
        <f t="shared" si="9"/>
        <v>0.27500000000000002</v>
      </c>
      <c r="U87" s="3" t="str">
        <f t="shared" si="10"/>
        <v>Below normal</v>
      </c>
    </row>
    <row r="88" spans="1:21" x14ac:dyDescent="0.25">
      <c r="A88" s="4">
        <v>1978</v>
      </c>
      <c r="B88" s="11">
        <f t="shared" ref="B88:M88" si="25">IF(B20="","",IFERROR(B20/B$68,""))</f>
        <v>0.49679226054565334</v>
      </c>
      <c r="C88" s="11">
        <f t="shared" si="25"/>
        <v>0.95930496856232805</v>
      </c>
      <c r="D88" s="11">
        <f t="shared" si="25"/>
        <v>1.7928819060064922</v>
      </c>
      <c r="E88" s="11">
        <f t="shared" si="25"/>
        <v>1.0481016075678813</v>
      </c>
      <c r="F88" s="11">
        <f t="shared" si="25"/>
        <v>1.3992809923582794</v>
      </c>
      <c r="G88" s="11">
        <f t="shared" si="25"/>
        <v>0.72771282226660106</v>
      </c>
      <c r="H88" s="11">
        <f t="shared" si="25"/>
        <v>1.1304674538158768</v>
      </c>
      <c r="I88" s="11">
        <f t="shared" si="25"/>
        <v>0.88103176532728467</v>
      </c>
      <c r="J88" s="11">
        <f t="shared" si="25"/>
        <v>0.89670228791844919</v>
      </c>
      <c r="K88" s="11">
        <f t="shared" si="25"/>
        <v>0.38603749663241188</v>
      </c>
      <c r="L88" s="11">
        <f t="shared" si="25"/>
        <v>0.78635489389315905</v>
      </c>
      <c r="M88" s="11">
        <f t="shared" si="25"/>
        <v>1.5551317131870213</v>
      </c>
      <c r="O88" s="13">
        <f t="shared" si="12"/>
        <v>1.0145630307732014</v>
      </c>
      <c r="Q88" s="31">
        <v>26268</v>
      </c>
      <c r="R88" s="3">
        <f t="shared" si="7"/>
        <v>36.208387096774103</v>
      </c>
      <c r="S88" s="20">
        <f t="shared" si="8"/>
        <v>0.7195183665428293</v>
      </c>
      <c r="T88" s="21">
        <f t="shared" si="9"/>
        <v>0.29299999999999998</v>
      </c>
      <c r="U88" s="3" t="str">
        <f t="shared" si="10"/>
        <v>Normal range</v>
      </c>
    </row>
    <row r="89" spans="1:21" x14ac:dyDescent="0.25">
      <c r="A89" s="4">
        <v>1979</v>
      </c>
      <c r="B89" s="11">
        <f t="shared" ref="B89:M89" si="26">IF(B21="","",IFERROR(B21/B$68,""))</f>
        <v>0.52150587068380727</v>
      </c>
      <c r="C89" s="11">
        <f t="shared" si="26"/>
        <v>0.47382084071636354</v>
      </c>
      <c r="D89" s="11">
        <f t="shared" si="26"/>
        <v>1.0607885173045057</v>
      </c>
      <c r="E89" s="11">
        <f t="shared" si="26"/>
        <v>1.875056115649782</v>
      </c>
      <c r="F89" s="11">
        <f t="shared" si="26"/>
        <v>1.5656721938052591</v>
      </c>
      <c r="G89" s="11">
        <f t="shared" si="26"/>
        <v>1.4373149505462757</v>
      </c>
      <c r="H89" s="11">
        <f t="shared" si="26"/>
        <v>0.77856192946812586</v>
      </c>
      <c r="I89" s="11">
        <f t="shared" si="26"/>
        <v>1.4119612596641296</v>
      </c>
      <c r="J89" s="11">
        <f t="shared" si="26"/>
        <v>0.62257979881618342</v>
      </c>
      <c r="K89" s="11">
        <f t="shared" si="26"/>
        <v>0.8018221377439767</v>
      </c>
      <c r="L89" s="11">
        <f t="shared" si="26"/>
        <v>0.7767947643765426</v>
      </c>
      <c r="M89" s="11">
        <f t="shared" si="26"/>
        <v>1.101777322336789</v>
      </c>
      <c r="O89" s="13">
        <f t="shared" si="12"/>
        <v>1.0079173579663323</v>
      </c>
      <c r="Q89" s="31">
        <v>26299</v>
      </c>
      <c r="R89" s="3">
        <f t="shared" si="7"/>
        <v>79.062580645161205</v>
      </c>
      <c r="S89" s="20">
        <f t="shared" si="8"/>
        <v>1.4919107298524328</v>
      </c>
      <c r="T89" s="21">
        <f t="shared" si="9"/>
        <v>0.879</v>
      </c>
      <c r="U89" s="3" t="str">
        <f t="shared" si="10"/>
        <v>High flow</v>
      </c>
    </row>
    <row r="90" spans="1:21" x14ac:dyDescent="0.25">
      <c r="A90" s="4">
        <v>1980</v>
      </c>
      <c r="B90" s="11">
        <f t="shared" ref="B90:M90" si="27">IF(B22="","",IFERROR(B22/B$68,""))</f>
        <v>0.61080357037019517</v>
      </c>
      <c r="C90" s="11">
        <f t="shared" si="27"/>
        <v>1.6702819757074614</v>
      </c>
      <c r="D90" s="11">
        <f t="shared" si="27"/>
        <v>0.79690765351031101</v>
      </c>
      <c r="E90" s="11">
        <f t="shared" si="27"/>
        <v>1.1332493122715359</v>
      </c>
      <c r="F90" s="11">
        <f t="shared" si="27"/>
        <v>0.56308492785226427</v>
      </c>
      <c r="G90" s="11">
        <f t="shared" si="27"/>
        <v>0.96629407806917877</v>
      </c>
      <c r="H90" s="11">
        <f t="shared" si="27"/>
        <v>1.3459338294176209</v>
      </c>
      <c r="I90" s="11">
        <f t="shared" si="27"/>
        <v>1.2372061391836249</v>
      </c>
      <c r="J90" s="11">
        <f t="shared" si="27"/>
        <v>1.2023902967170337</v>
      </c>
      <c r="K90" s="11">
        <f t="shared" si="27"/>
        <v>0.99210521116611849</v>
      </c>
      <c r="L90" s="11">
        <f t="shared" si="27"/>
        <v>0.91335532504332306</v>
      </c>
      <c r="M90" s="11">
        <f t="shared" si="27"/>
        <v>1.1265398924947885</v>
      </c>
      <c r="O90" s="13">
        <f t="shared" si="12"/>
        <v>1.0115991958788948</v>
      </c>
      <c r="Q90" s="31">
        <v>26330</v>
      </c>
      <c r="R90" s="3">
        <f t="shared" si="7"/>
        <v>46.385517241379297</v>
      </c>
      <c r="S90" s="20">
        <f t="shared" si="8"/>
        <v>1.0334433739085984</v>
      </c>
      <c r="T90" s="21">
        <f t="shared" si="9"/>
        <v>0.58599999999999997</v>
      </c>
      <c r="U90" s="3" t="str">
        <f t="shared" si="10"/>
        <v>Normal range</v>
      </c>
    </row>
    <row r="91" spans="1:21" x14ac:dyDescent="0.25">
      <c r="A91" s="4">
        <v>1981</v>
      </c>
      <c r="B91" s="11">
        <f t="shared" ref="B91:M91" si="28">IF(B23="","",IFERROR(B23/B$68,""))</f>
        <v>1.0889206201020909</v>
      </c>
      <c r="C91" s="11">
        <f t="shared" si="28"/>
        <v>0.64202982119869478</v>
      </c>
      <c r="D91" s="11">
        <f t="shared" si="28"/>
        <v>1.1638149830167999</v>
      </c>
      <c r="E91" s="11">
        <f t="shared" si="28"/>
        <v>0.46817169705363554</v>
      </c>
      <c r="F91" s="11">
        <f t="shared" si="28"/>
        <v>0.50619010078749627</v>
      </c>
      <c r="G91" s="11">
        <f t="shared" si="28"/>
        <v>0.78877214150486852</v>
      </c>
      <c r="H91" s="11">
        <f t="shared" si="28"/>
        <v>0.82272683759870402</v>
      </c>
      <c r="I91" s="11">
        <f t="shared" si="28"/>
        <v>0.38349428267572361</v>
      </c>
      <c r="J91" s="11">
        <f t="shared" si="28"/>
        <v>1.6036392390138559</v>
      </c>
      <c r="K91" s="11">
        <f t="shared" si="28"/>
        <v>1.7004363234041817</v>
      </c>
      <c r="L91" s="11">
        <f t="shared" si="28"/>
        <v>0.90334321232606418</v>
      </c>
      <c r="M91" s="11">
        <f t="shared" si="28"/>
        <v>0.6252244480794108</v>
      </c>
      <c r="O91" s="13">
        <f t="shared" si="12"/>
        <v>0.89557488539501162</v>
      </c>
      <c r="Q91" s="31">
        <v>26359</v>
      </c>
      <c r="R91" s="3">
        <f t="shared" si="7"/>
        <v>52.1429032258064</v>
      </c>
      <c r="S91" s="20">
        <f t="shared" si="8"/>
        <v>1.0911031250168757</v>
      </c>
      <c r="T91" s="21">
        <f t="shared" si="9"/>
        <v>0.63700000000000001</v>
      </c>
      <c r="U91" s="3" t="str">
        <f t="shared" si="10"/>
        <v>Normal range</v>
      </c>
    </row>
    <row r="92" spans="1:21" x14ac:dyDescent="0.25">
      <c r="A92" s="4">
        <v>1982</v>
      </c>
      <c r="B92" s="11">
        <f t="shared" ref="B92:M92" si="29">IF(B24="","",IFERROR(B24/B$68,""))</f>
        <v>1.3189763298462824</v>
      </c>
      <c r="C92" s="11">
        <f t="shared" si="29"/>
        <v>1.089997758235991</v>
      </c>
      <c r="D92" s="11">
        <f t="shared" si="29"/>
        <v>0.98780665611854312</v>
      </c>
      <c r="E92" s="11">
        <f t="shared" si="29"/>
        <v>0.82151245912910176</v>
      </c>
      <c r="F92" s="11">
        <f t="shared" si="29"/>
        <v>0.7871870343325108</v>
      </c>
      <c r="G92" s="11">
        <f t="shared" si="29"/>
        <v>0.5415654534477905</v>
      </c>
      <c r="H92" s="11">
        <f t="shared" si="29"/>
        <v>0.50156358765948805</v>
      </c>
      <c r="I92" s="11">
        <f t="shared" si="29"/>
        <v>1.3116986971424469</v>
      </c>
      <c r="J92" s="11">
        <f t="shared" si="29"/>
        <v>1.9252664773503148</v>
      </c>
      <c r="K92" s="11">
        <f t="shared" si="29"/>
        <v>3.2500121283783687</v>
      </c>
      <c r="L92" s="11">
        <f t="shared" si="29"/>
        <v>1.3835822112387832</v>
      </c>
      <c r="M92" s="11">
        <f t="shared" si="29"/>
        <v>1.0749634908661911</v>
      </c>
      <c r="O92" s="13">
        <f t="shared" si="12"/>
        <v>1.2839841000362473</v>
      </c>
      <c r="Q92" s="31">
        <v>26390</v>
      </c>
      <c r="R92" s="3">
        <f t="shared" si="7"/>
        <v>43.556333333333299</v>
      </c>
      <c r="S92" s="20">
        <f t="shared" si="8"/>
        <v>0.9674926457323425</v>
      </c>
      <c r="T92" s="21">
        <f t="shared" si="9"/>
        <v>0.48199999999999998</v>
      </c>
      <c r="U92" s="3" t="str">
        <f t="shared" si="10"/>
        <v>Normal range</v>
      </c>
    </row>
    <row r="93" spans="1:21" x14ac:dyDescent="0.25">
      <c r="A93" s="4">
        <v>1983</v>
      </c>
      <c r="B93" s="11">
        <f t="shared" ref="B93:M93" si="30">IF(B25="","",IFERROR(B25/B$68,""))</f>
        <v>1.374849784885229</v>
      </c>
      <c r="C93" s="11">
        <f t="shared" si="30"/>
        <v>0.52491953331942576</v>
      </c>
      <c r="D93" s="11">
        <f t="shared" si="30"/>
        <v>1.2316127830308401</v>
      </c>
      <c r="E93" s="11">
        <f t="shared" si="30"/>
        <v>0.84214782026032664</v>
      </c>
      <c r="F93" s="11">
        <f t="shared" si="30"/>
        <v>1.9223337476905433</v>
      </c>
      <c r="G93" s="11">
        <f t="shared" si="30"/>
        <v>1.6274343887639549</v>
      </c>
      <c r="H93" s="11">
        <f t="shared" si="30"/>
        <v>0.66638292232048313</v>
      </c>
      <c r="I93" s="11">
        <f t="shared" si="30"/>
        <v>0.26638770680403945</v>
      </c>
      <c r="J93" s="11">
        <f t="shared" si="30"/>
        <v>0.92268590652508753</v>
      </c>
      <c r="K93" s="11">
        <f t="shared" si="30"/>
        <v>0.87749523079145797</v>
      </c>
      <c r="L93" s="11">
        <f t="shared" si="30"/>
        <v>0.25118144588056263</v>
      </c>
      <c r="M93" s="11">
        <f t="shared" si="30"/>
        <v>1.0430471468805096</v>
      </c>
      <c r="O93" s="13">
        <f t="shared" si="12"/>
        <v>0.96883062031803813</v>
      </c>
      <c r="Q93" s="31">
        <v>26420</v>
      </c>
      <c r="R93" s="3">
        <f t="shared" si="7"/>
        <v>48.2212903225806</v>
      </c>
      <c r="S93" s="20">
        <f t="shared" si="8"/>
        <v>1.3260025130346049</v>
      </c>
      <c r="T93" s="21">
        <f t="shared" si="9"/>
        <v>0.79300000000000004</v>
      </c>
      <c r="U93" s="3" t="str">
        <f t="shared" si="10"/>
        <v>Above normal</v>
      </c>
    </row>
    <row r="94" spans="1:21" x14ac:dyDescent="0.25">
      <c r="A94" s="4">
        <v>1984</v>
      </c>
      <c r="B94" s="11">
        <f t="shared" ref="B94:M94" si="31">IF(B26="","",IFERROR(B26/B$68,""))</f>
        <v>0.82244581443263354</v>
      </c>
      <c r="C94" s="11">
        <f t="shared" si="31"/>
        <v>1.0784324786946404</v>
      </c>
      <c r="D94" s="11">
        <f t="shared" si="31"/>
        <v>1.2287912497367475</v>
      </c>
      <c r="E94" s="11">
        <f t="shared" si="31"/>
        <v>1.890708485018785</v>
      </c>
      <c r="F94" s="11">
        <f t="shared" si="31"/>
        <v>0.77097191991492586</v>
      </c>
      <c r="G94" s="11">
        <f t="shared" si="31"/>
        <v>0.66675919635286451</v>
      </c>
      <c r="H94" s="11">
        <f t="shared" si="31"/>
        <v>0.39519057646698136</v>
      </c>
      <c r="I94" s="11">
        <f t="shared" si="31"/>
        <v>0.24193686658878974</v>
      </c>
      <c r="J94" s="11">
        <f t="shared" si="31"/>
        <v>0.98812608010522596</v>
      </c>
      <c r="K94" s="11">
        <f t="shared" si="31"/>
        <v>0.90171790558162557</v>
      </c>
      <c r="L94" s="11">
        <f t="shared" si="31"/>
        <v>2.6188317539031511</v>
      </c>
      <c r="M94" s="11">
        <f t="shared" si="31"/>
        <v>1.0974055716643176</v>
      </c>
      <c r="O94" s="13">
        <f t="shared" si="12"/>
        <v>1.173042552089594</v>
      </c>
      <c r="Q94" s="31">
        <v>26451</v>
      </c>
      <c r="R94" s="3">
        <f t="shared" si="7"/>
        <v>33.548000000000002</v>
      </c>
      <c r="S94" s="20">
        <f t="shared" si="8"/>
        <v>1.4374863451265938</v>
      </c>
      <c r="T94" s="21">
        <f t="shared" si="9"/>
        <v>0.82699999999999996</v>
      </c>
      <c r="U94" s="3" t="str">
        <f t="shared" si="10"/>
        <v>Above normal</v>
      </c>
    </row>
    <row r="95" spans="1:21" x14ac:dyDescent="0.25">
      <c r="A95" s="4">
        <v>1985</v>
      </c>
      <c r="B95" s="11">
        <f t="shared" ref="B95:M95" si="32">IF(B27="","",IFERROR(B27/B$68,""))</f>
        <v>0.47996752694421024</v>
      </c>
      <c r="C95" s="11">
        <f t="shared" si="32"/>
        <v>0.96943415707097658</v>
      </c>
      <c r="D95" s="11">
        <f t="shared" si="32"/>
        <v>0.60170210008478153</v>
      </c>
      <c r="E95" s="11">
        <f t="shared" si="32"/>
        <v>1.2393211398875867</v>
      </c>
      <c r="F95" s="11">
        <f t="shared" si="32"/>
        <v>0.95592002473257776</v>
      </c>
      <c r="G95" s="11">
        <f t="shared" si="32"/>
        <v>1.6930070986172598</v>
      </c>
      <c r="H95" s="11">
        <f t="shared" si="32"/>
        <v>1.5435062870560057</v>
      </c>
      <c r="I95" s="11">
        <f t="shared" si="32"/>
        <v>2.5362262855420799</v>
      </c>
      <c r="J95" s="11">
        <f t="shared" si="32"/>
        <v>2.3624579548929066</v>
      </c>
      <c r="K95" s="11">
        <f t="shared" si="32"/>
        <v>0.78698650829072547</v>
      </c>
      <c r="L95" s="11">
        <f t="shared" si="32"/>
        <v>0.538181875588992</v>
      </c>
      <c r="M95" s="11">
        <f t="shared" si="32"/>
        <v>1.3982102227733895</v>
      </c>
      <c r="O95" s="13">
        <f t="shared" si="12"/>
        <v>1.0865064151195221</v>
      </c>
      <c r="Q95" s="31">
        <v>26481</v>
      </c>
      <c r="R95" s="3">
        <f t="shared" si="7"/>
        <v>12.6669677419354</v>
      </c>
      <c r="S95" s="20">
        <f t="shared" si="8"/>
        <v>0.68961744333875807</v>
      </c>
      <c r="T95" s="21">
        <f t="shared" si="9"/>
        <v>0.34399999999999997</v>
      </c>
      <c r="U95" s="3" t="str">
        <f t="shared" si="10"/>
        <v>Normal range</v>
      </c>
    </row>
    <row r="96" spans="1:21" x14ac:dyDescent="0.25">
      <c r="A96" s="4">
        <v>1986</v>
      </c>
      <c r="B96" s="11">
        <f t="shared" ref="B96:M96" si="33">IF(B28="","",IFERROR(B28/B$68,""))</f>
        <v>0.86996777363178968</v>
      </c>
      <c r="C96" s="11">
        <f t="shared" si="33"/>
        <v>0.37069010608992037</v>
      </c>
      <c r="D96" s="11">
        <f t="shared" si="33"/>
        <v>1.4683650767079057</v>
      </c>
      <c r="E96" s="11">
        <f t="shared" si="33"/>
        <v>0.79785620551795566</v>
      </c>
      <c r="F96" s="11">
        <f t="shared" si="33"/>
        <v>2.3634948529663755</v>
      </c>
      <c r="G96" s="11">
        <f t="shared" si="33"/>
        <v>1.5592193457974133</v>
      </c>
      <c r="H96" s="11">
        <f t="shared" si="33"/>
        <v>0.55580732542905664</v>
      </c>
      <c r="I96" s="11">
        <f t="shared" si="33"/>
        <v>1.423650057680981</v>
      </c>
      <c r="J96" s="11">
        <f t="shared" si="33"/>
        <v>0.51396501957376639</v>
      </c>
      <c r="K96" s="11">
        <f t="shared" si="33"/>
        <v>0.38414794587340351</v>
      </c>
      <c r="L96" s="11">
        <f t="shared" si="33"/>
        <v>0.9692094914742051</v>
      </c>
      <c r="M96" s="11">
        <f t="shared" si="33"/>
        <v>1.1871867152400248</v>
      </c>
      <c r="O96" s="13">
        <f t="shared" si="12"/>
        <v>1.021287822199523</v>
      </c>
      <c r="Q96" s="31">
        <v>26512</v>
      </c>
      <c r="R96" s="3">
        <f t="shared" si="7"/>
        <v>15.964645161290299</v>
      </c>
      <c r="S96" s="20">
        <f t="shared" si="8"/>
        <v>0.75127699918593915</v>
      </c>
      <c r="T96" s="21">
        <f t="shared" si="9"/>
        <v>0.44800000000000001</v>
      </c>
      <c r="U96" s="3" t="str">
        <f t="shared" si="10"/>
        <v>Normal range</v>
      </c>
    </row>
    <row r="97" spans="1:21" x14ac:dyDescent="0.25">
      <c r="A97" s="4">
        <v>1987</v>
      </c>
      <c r="B97" s="11">
        <f t="shared" ref="B97:M97" si="34">IF(B29="","",IFERROR(B29/B$68,""))</f>
        <v>0.64435564403559076</v>
      </c>
      <c r="C97" s="11">
        <f t="shared" si="34"/>
        <v>0.59513955577727129</v>
      </c>
      <c r="D97" s="11">
        <f t="shared" si="34"/>
        <v>0.67160592494991445</v>
      </c>
      <c r="E97" s="11">
        <f t="shared" si="34"/>
        <v>1.2830648476605597</v>
      </c>
      <c r="F97" s="11">
        <f t="shared" si="34"/>
        <v>0.89790752566747367</v>
      </c>
      <c r="G97" s="11">
        <f t="shared" si="34"/>
        <v>1.2377402446477221</v>
      </c>
      <c r="H97" s="11">
        <f t="shared" si="34"/>
        <v>1.3922096894955893</v>
      </c>
      <c r="I97" s="11">
        <f t="shared" si="34"/>
        <v>0.87555169249081399</v>
      </c>
      <c r="J97" s="11">
        <f t="shared" si="34"/>
        <v>0.88280612516617307</v>
      </c>
      <c r="K97" s="11">
        <f t="shared" si="34"/>
        <v>0.96686566970242682</v>
      </c>
      <c r="L97" s="11">
        <f t="shared" si="34"/>
        <v>0.58011358979403105</v>
      </c>
      <c r="M97" s="11">
        <f t="shared" si="34"/>
        <v>0.60378876736277654</v>
      </c>
      <c r="O97" s="13">
        <f t="shared" si="12"/>
        <v>0.82501849911033642</v>
      </c>
      <c r="Q97" s="31">
        <v>26543</v>
      </c>
      <c r="R97" s="3">
        <f t="shared" si="7"/>
        <v>6.4906666666666597</v>
      </c>
      <c r="S97" s="20">
        <f t="shared" si="8"/>
        <v>0.2684385725320636</v>
      </c>
      <c r="T97" s="21">
        <f t="shared" si="9"/>
        <v>3.4000000000000002E-2</v>
      </c>
      <c r="U97" s="3" t="str">
        <f t="shared" si="10"/>
        <v>Low flow</v>
      </c>
    </row>
    <row r="98" spans="1:21" x14ac:dyDescent="0.25">
      <c r="A98" s="4">
        <v>1988</v>
      </c>
      <c r="B98" s="11">
        <f t="shared" ref="B98:M98" si="35">IF(B30="","",IFERROR(B30/B$68,""))</f>
        <v>0.87651140193191723</v>
      </c>
      <c r="C98" s="11">
        <f t="shared" si="35"/>
        <v>1.1482900486774745</v>
      </c>
      <c r="D98" s="11">
        <f t="shared" si="35"/>
        <v>1.2058409789235518</v>
      </c>
      <c r="E98" s="11">
        <f t="shared" si="35"/>
        <v>1.2385511084711356</v>
      </c>
      <c r="F98" s="11">
        <f t="shared" si="35"/>
        <v>1.0283025923734423</v>
      </c>
      <c r="G98" s="11">
        <f t="shared" si="35"/>
        <v>0.60480005556792793</v>
      </c>
      <c r="H98" s="11">
        <f t="shared" si="35"/>
        <v>1.7884065683468093</v>
      </c>
      <c r="I98" s="11">
        <f t="shared" si="35"/>
        <v>1.5948378177277762</v>
      </c>
      <c r="J98" s="11">
        <f t="shared" si="35"/>
        <v>1.4259420578191251</v>
      </c>
      <c r="K98" s="11">
        <f t="shared" si="35"/>
        <v>1.4287735618712125</v>
      </c>
      <c r="L98" s="11">
        <f t="shared" si="35"/>
        <v>0.66577810277636618</v>
      </c>
      <c r="M98" s="11">
        <f t="shared" si="35"/>
        <v>0.659224104335698</v>
      </c>
      <c r="O98" s="13">
        <f t="shared" si="12"/>
        <v>1.0717948191172568</v>
      </c>
      <c r="Q98" s="31">
        <v>26573</v>
      </c>
      <c r="R98" s="3">
        <f t="shared" si="7"/>
        <v>6.79793548387096</v>
      </c>
      <c r="S98" s="20">
        <f t="shared" si="8"/>
        <v>0.15991822038160811</v>
      </c>
      <c r="T98" s="21">
        <f t="shared" si="9"/>
        <v>1.7000000000000001E-2</v>
      </c>
      <c r="U98" s="3" t="str">
        <f t="shared" si="10"/>
        <v>Low flow</v>
      </c>
    </row>
    <row r="99" spans="1:21" x14ac:dyDescent="0.25">
      <c r="A99" s="4">
        <v>1989</v>
      </c>
      <c r="B99" s="11">
        <f t="shared" ref="B99:M99" si="36">IF(B31="","",IFERROR(B31/B$68,""))</f>
        <v>0.70495877273890784</v>
      </c>
      <c r="C99" s="11">
        <f t="shared" si="36"/>
        <v>0.83234398518132524</v>
      </c>
      <c r="D99" s="11">
        <f t="shared" si="36"/>
        <v>1.4383002219426193</v>
      </c>
      <c r="E99" s="11">
        <f t="shared" si="36"/>
        <v>0.67449569177294599</v>
      </c>
      <c r="F99" s="11">
        <f t="shared" si="36"/>
        <v>0.76567628353237693</v>
      </c>
      <c r="G99" s="11">
        <f t="shared" si="36"/>
        <v>0.61377256184757223</v>
      </c>
      <c r="H99" s="11">
        <f t="shared" si="36"/>
        <v>0.37299396942616719</v>
      </c>
      <c r="I99" s="11">
        <f t="shared" si="36"/>
        <v>0.52124145421430368</v>
      </c>
      <c r="J99" s="11">
        <f t="shared" si="36"/>
        <v>0.78954329715484206</v>
      </c>
      <c r="K99" s="11">
        <f t="shared" si="36"/>
        <v>0.49200107485922545</v>
      </c>
      <c r="L99" s="11">
        <f t="shared" si="36"/>
        <v>0.47185676500989687</v>
      </c>
      <c r="M99" s="11">
        <f t="shared" si="36"/>
        <v>0.44012311436482326</v>
      </c>
      <c r="O99" s="13">
        <f t="shared" si="12"/>
        <v>0.69724092072884858</v>
      </c>
      <c r="Q99" s="31">
        <v>26604</v>
      </c>
      <c r="R99" s="3">
        <f t="shared" si="7"/>
        <v>19.8793333333333</v>
      </c>
      <c r="S99" s="20">
        <f t="shared" si="8"/>
        <v>0.40841475939247368</v>
      </c>
      <c r="T99" s="21">
        <f t="shared" si="9"/>
        <v>6.8000000000000005E-2</v>
      </c>
      <c r="U99" s="3" t="str">
        <f t="shared" si="10"/>
        <v>Low flow</v>
      </c>
    </row>
    <row r="100" spans="1:21" x14ac:dyDescent="0.25">
      <c r="A100" s="4">
        <v>1990</v>
      </c>
      <c r="B100" s="11">
        <f t="shared" ref="B100:M100" si="37">IF(B32="","",IFERROR(B32/B$68,""))</f>
        <v>0.86189628421228359</v>
      </c>
      <c r="C100" s="11">
        <f t="shared" si="37"/>
        <v>2.3208015807681863</v>
      </c>
      <c r="D100" s="11">
        <f t="shared" si="37"/>
        <v>1.3501239314623923</v>
      </c>
      <c r="E100" s="11">
        <f t="shared" si="37"/>
        <v>0.51332219299127901</v>
      </c>
      <c r="F100" s="11">
        <f t="shared" si="37"/>
        <v>0.42998172414865227</v>
      </c>
      <c r="G100" s="11">
        <f t="shared" si="37"/>
        <v>0.77901693330843746</v>
      </c>
      <c r="H100" s="11">
        <f t="shared" si="37"/>
        <v>1.2287742401378698</v>
      </c>
      <c r="I100" s="11">
        <f t="shared" si="37"/>
        <v>0.58283382963453112</v>
      </c>
      <c r="J100" s="11">
        <f t="shared" si="37"/>
        <v>0.6661872809768975</v>
      </c>
      <c r="K100" s="11">
        <f t="shared" si="37"/>
        <v>1.0260791820419282</v>
      </c>
      <c r="L100" s="11">
        <f t="shared" si="37"/>
        <v>0.68716512604312052</v>
      </c>
      <c r="M100" s="11">
        <f t="shared" si="37"/>
        <v>0.80161369038790309</v>
      </c>
      <c r="O100" s="13">
        <f t="shared" si="12"/>
        <v>0.96107805745783736</v>
      </c>
      <c r="Q100" s="31">
        <v>26634</v>
      </c>
      <c r="R100" s="3">
        <f t="shared" si="7"/>
        <v>45.570967741935398</v>
      </c>
      <c r="S100" s="20">
        <f t="shared" si="8"/>
        <v>0.9055677675953312</v>
      </c>
      <c r="T100" s="21">
        <f t="shared" si="9"/>
        <v>0.48199999999999998</v>
      </c>
      <c r="U100" s="3" t="str">
        <f t="shared" si="10"/>
        <v>Normal range</v>
      </c>
    </row>
    <row r="101" spans="1:21" x14ac:dyDescent="0.25">
      <c r="A101" s="4">
        <v>1991</v>
      </c>
      <c r="B101" s="11">
        <f t="shared" ref="B101:M101" si="38">IF(B33="","",IFERROR(B33/B$68,""))</f>
        <v>0.89602663200652899</v>
      </c>
      <c r="C101" s="11">
        <f t="shared" si="38"/>
        <v>0.77468001886381876</v>
      </c>
      <c r="D101" s="11">
        <f t="shared" si="38"/>
        <v>1.6954512563248272</v>
      </c>
      <c r="E101" s="11">
        <f t="shared" si="38"/>
        <v>1.1256526561823228</v>
      </c>
      <c r="F101" s="11">
        <f t="shared" si="38"/>
        <v>0.76514405877031122</v>
      </c>
      <c r="G101" s="11">
        <f t="shared" si="38"/>
        <v>1.4729221746073287</v>
      </c>
      <c r="H101" s="11">
        <f t="shared" si="38"/>
        <v>1.3116879367603014</v>
      </c>
      <c r="I101" s="11">
        <f t="shared" si="38"/>
        <v>0.51050597634740136</v>
      </c>
      <c r="J101" s="11">
        <f t="shared" si="38"/>
        <v>0.49212129945374372</v>
      </c>
      <c r="K101" s="11">
        <f t="shared" si="38"/>
        <v>1.0083295465988809</v>
      </c>
      <c r="L101" s="11">
        <f t="shared" si="38"/>
        <v>1.4157483490178231</v>
      </c>
      <c r="M101" s="11">
        <f t="shared" si="38"/>
        <v>0.54492397788285962</v>
      </c>
      <c r="O101" s="13">
        <f t="shared" si="12"/>
        <v>1.0101050728207936</v>
      </c>
      <c r="Q101" s="31">
        <v>26665</v>
      </c>
      <c r="R101" s="3">
        <f t="shared" si="7"/>
        <v>34.8683870967741</v>
      </c>
      <c r="S101" s="20">
        <f t="shared" si="8"/>
        <v>0.65796639089985443</v>
      </c>
      <c r="T101" s="21">
        <f t="shared" si="9"/>
        <v>0.155</v>
      </c>
      <c r="U101" s="3" t="str">
        <f t="shared" si="10"/>
        <v>Below normal</v>
      </c>
    </row>
    <row r="102" spans="1:21" x14ac:dyDescent="0.25">
      <c r="A102" s="4">
        <v>1992</v>
      </c>
      <c r="B102" s="11">
        <f t="shared" ref="B102:M102" si="39">IF(B34="","",IFERROR(B34/B$68,""))</f>
        <v>0.69349677079552252</v>
      </c>
      <c r="C102" s="11">
        <f t="shared" si="39"/>
        <v>0.56732674727288646</v>
      </c>
      <c r="D102" s="11">
        <f t="shared" si="39"/>
        <v>0.79717765669634966</v>
      </c>
      <c r="E102" s="11">
        <f t="shared" si="39"/>
        <v>1.2034554458367595</v>
      </c>
      <c r="F102" s="11">
        <f t="shared" si="39"/>
        <v>0.86687882203907307</v>
      </c>
      <c r="G102" s="11">
        <f t="shared" si="39"/>
        <v>0.38124867617106439</v>
      </c>
      <c r="H102" s="11">
        <f t="shared" si="39"/>
        <v>0.44285383424747721</v>
      </c>
      <c r="I102" s="11">
        <f t="shared" si="39"/>
        <v>1.1547151037246997</v>
      </c>
      <c r="J102" s="11">
        <f t="shared" si="39"/>
        <v>1.3736246593618953</v>
      </c>
      <c r="K102" s="11">
        <f t="shared" si="39"/>
        <v>0.77145273156908456</v>
      </c>
      <c r="L102" s="11">
        <f t="shared" si="39"/>
        <v>1.1394975864313348</v>
      </c>
      <c r="M102" s="11">
        <f t="shared" si="39"/>
        <v>0.83755563469955363</v>
      </c>
      <c r="O102" s="13">
        <f t="shared" si="12"/>
        <v>0.85496465039182301</v>
      </c>
      <c r="Q102" s="31">
        <v>26696</v>
      </c>
      <c r="R102" s="3">
        <f t="shared" si="7"/>
        <v>20.8367857142857</v>
      </c>
      <c r="S102" s="20">
        <f t="shared" si="8"/>
        <v>0.46423192864113</v>
      </c>
      <c r="T102" s="21">
        <f t="shared" si="9"/>
        <v>5.0999999999999997E-2</v>
      </c>
      <c r="U102" s="3" t="str">
        <f t="shared" si="10"/>
        <v>Low flow</v>
      </c>
    </row>
    <row r="103" spans="1:21" x14ac:dyDescent="0.25">
      <c r="A103" s="4">
        <v>1993</v>
      </c>
      <c r="B103" s="11">
        <f t="shared" ref="B103:M103" si="40">IF(B35="","",IFERROR(B35/B$68,""))</f>
        <v>1.5986175243652057</v>
      </c>
      <c r="C103" s="11">
        <f t="shared" si="40"/>
        <v>1.1533111541223435</v>
      </c>
      <c r="D103" s="11">
        <f t="shared" si="40"/>
        <v>0.85547809464151614</v>
      </c>
      <c r="E103" s="11">
        <f t="shared" si="40"/>
        <v>1.1350114995514915</v>
      </c>
      <c r="F103" s="11">
        <f t="shared" si="40"/>
        <v>1.3464665551360115</v>
      </c>
      <c r="G103" s="11">
        <f t="shared" si="40"/>
        <v>0.8576870456743737</v>
      </c>
      <c r="H103" s="11">
        <f t="shared" si="40"/>
        <v>0.74245973380881458</v>
      </c>
      <c r="I103" s="11">
        <f t="shared" si="40"/>
        <v>0.67292410183012419</v>
      </c>
      <c r="J103" s="11">
        <f t="shared" si="40"/>
        <v>1.2946522701491832</v>
      </c>
      <c r="K103" s="11">
        <f t="shared" si="40"/>
        <v>2.1255321242800145</v>
      </c>
      <c r="L103" s="11">
        <f t="shared" si="40"/>
        <v>0.3868359856769627</v>
      </c>
      <c r="M103" s="11">
        <f t="shared" si="40"/>
        <v>0.85040165866969064</v>
      </c>
      <c r="O103" s="13">
        <f t="shared" si="12"/>
        <v>1.111667610873285</v>
      </c>
      <c r="Q103" s="31">
        <v>26724</v>
      </c>
      <c r="R103" s="3">
        <f t="shared" si="7"/>
        <v>15.1577419354838</v>
      </c>
      <c r="S103" s="20">
        <f t="shared" si="8"/>
        <v>0.31717949271801305</v>
      </c>
      <c r="T103" s="21">
        <f t="shared" si="9"/>
        <v>3.4000000000000002E-2</v>
      </c>
      <c r="U103" s="3" t="str">
        <f t="shared" si="10"/>
        <v>Low flow</v>
      </c>
    </row>
    <row r="104" spans="1:21" x14ac:dyDescent="0.25">
      <c r="A104" s="4">
        <v>1994</v>
      </c>
      <c r="B104" s="11">
        <f t="shared" ref="B104:M104" si="41">IF(B36="","",IFERROR(B36/B$68,""))</f>
        <v>1.1757956555434064</v>
      </c>
      <c r="C104" s="11">
        <f t="shared" si="41"/>
        <v>0.91770607027228657</v>
      </c>
      <c r="D104" s="11">
        <f t="shared" si="41"/>
        <v>2.0912219264187333</v>
      </c>
      <c r="E104" s="11">
        <f t="shared" si="41"/>
        <v>1.4497692451738469</v>
      </c>
      <c r="F104" s="11">
        <f t="shared" si="41"/>
        <v>0.97478739254778957</v>
      </c>
      <c r="G104" s="11">
        <f t="shared" si="41"/>
        <v>0.89975013226073708</v>
      </c>
      <c r="H104" s="11">
        <f t="shared" si="41"/>
        <v>0.55762499203933014</v>
      </c>
      <c r="I104" s="11">
        <f t="shared" si="41"/>
        <v>0.3713804374582596</v>
      </c>
      <c r="J104" s="11">
        <f t="shared" si="41"/>
        <v>0.77961057367962738</v>
      </c>
      <c r="K104" s="11">
        <f t="shared" si="41"/>
        <v>0.58954059566606576</v>
      </c>
      <c r="L104" s="11">
        <f t="shared" si="41"/>
        <v>1.0286110412071003</v>
      </c>
      <c r="M104" s="11">
        <f t="shared" si="41"/>
        <v>0.82622241594745915</v>
      </c>
      <c r="O104" s="13">
        <f t="shared" si="12"/>
        <v>1.0464980021970283</v>
      </c>
      <c r="Q104" s="31">
        <v>26755</v>
      </c>
      <c r="R104" s="3">
        <f t="shared" si="7"/>
        <v>28.325666666666599</v>
      </c>
      <c r="S104" s="20">
        <f t="shared" si="8"/>
        <v>0.62918230457413116</v>
      </c>
      <c r="T104" s="21">
        <f t="shared" si="9"/>
        <v>0.17199999999999999</v>
      </c>
      <c r="U104" s="3" t="str">
        <f t="shared" si="10"/>
        <v>Below normal</v>
      </c>
    </row>
    <row r="105" spans="1:21" x14ac:dyDescent="0.25">
      <c r="A105" s="4">
        <v>1995</v>
      </c>
      <c r="B105" s="11">
        <f t="shared" ref="B105:M105" si="42">IF(B37="","",IFERROR(B37/B$68,""))</f>
        <v>0.84163234131821596</v>
      </c>
      <c r="C105" s="11">
        <f t="shared" si="42"/>
        <v>1.4472804152787224</v>
      </c>
      <c r="D105" s="11">
        <f t="shared" si="42"/>
        <v>1.0432248100527597</v>
      </c>
      <c r="E105" s="11">
        <f t="shared" si="42"/>
        <v>0.97436369529451505</v>
      </c>
      <c r="F105" s="11">
        <f t="shared" si="42"/>
        <v>0.94864628631768588</v>
      </c>
      <c r="G105" s="11">
        <f t="shared" si="42"/>
        <v>1.1621066729297493</v>
      </c>
      <c r="H105" s="11">
        <f t="shared" si="42"/>
        <v>0.48912442572657527</v>
      </c>
      <c r="I105" s="11">
        <f t="shared" si="42"/>
        <v>0.21980101559116286</v>
      </c>
      <c r="J105" s="11">
        <f t="shared" si="42"/>
        <v>2.9862591823002154</v>
      </c>
      <c r="K105" s="11">
        <f t="shared" si="42"/>
        <v>1.3899884456893348</v>
      </c>
      <c r="L105" s="11">
        <f t="shared" si="42"/>
        <v>1.1787174014325204</v>
      </c>
      <c r="M105" s="11">
        <f t="shared" si="42"/>
        <v>0.71572353311452741</v>
      </c>
      <c r="O105" s="13">
        <f t="shared" si="12"/>
        <v>1.0998131952702113</v>
      </c>
      <c r="Q105" s="31">
        <v>26785</v>
      </c>
      <c r="R105" s="3">
        <f t="shared" si="7"/>
        <v>37.058709677419301</v>
      </c>
      <c r="S105" s="20">
        <f t="shared" si="8"/>
        <v>1.01905075192621</v>
      </c>
      <c r="T105" s="21">
        <f t="shared" si="9"/>
        <v>0.65500000000000003</v>
      </c>
      <c r="U105" s="3" t="str">
        <f t="shared" si="10"/>
        <v>Normal range</v>
      </c>
    </row>
    <row r="106" spans="1:21" x14ac:dyDescent="0.25">
      <c r="A106" s="4">
        <v>1996</v>
      </c>
      <c r="B106" s="11">
        <f t="shared" ref="B106:M106" si="43">IF(B38="","",IFERROR(B38/B$68,""))</f>
        <v>1.5379413505087696</v>
      </c>
      <c r="C106" s="11">
        <f t="shared" si="43"/>
        <v>1.078017620146408</v>
      </c>
      <c r="D106" s="11">
        <f t="shared" si="43"/>
        <v>0.75212762510597575</v>
      </c>
      <c r="E106" s="11">
        <f t="shared" si="43"/>
        <v>1.4933352533891773</v>
      </c>
      <c r="F106" s="11">
        <f t="shared" si="43"/>
        <v>0.78474767083971353</v>
      </c>
      <c r="G106" s="11">
        <f t="shared" si="43"/>
        <v>0.77952683218488339</v>
      </c>
      <c r="H106" s="11">
        <f t="shared" si="43"/>
        <v>0.59033772242537452</v>
      </c>
      <c r="I106" s="11">
        <f t="shared" si="43"/>
        <v>0.37533034037252555</v>
      </c>
      <c r="J106" s="11">
        <f t="shared" si="43"/>
        <v>0.32187262692474439</v>
      </c>
      <c r="K106" s="11">
        <f t="shared" si="43"/>
        <v>0.83507519567960309</v>
      </c>
      <c r="L106" s="11">
        <f t="shared" si="43"/>
        <v>0.77409656163331519</v>
      </c>
      <c r="M106" s="11">
        <f t="shared" si="43"/>
        <v>0.82145964358727297</v>
      </c>
      <c r="O106" s="13">
        <f t="shared" si="12"/>
        <v>0.91988079976187842</v>
      </c>
      <c r="Q106" s="31">
        <v>26816</v>
      </c>
      <c r="R106" s="3">
        <f t="shared" si="7"/>
        <v>14.639900000000001</v>
      </c>
      <c r="S106" s="20">
        <f t="shared" si="8"/>
        <v>0.62729987909916596</v>
      </c>
      <c r="T106" s="21">
        <f t="shared" si="9"/>
        <v>0.13700000000000001</v>
      </c>
      <c r="U106" s="3" t="str">
        <f t="shared" si="10"/>
        <v>Below normal</v>
      </c>
    </row>
    <row r="107" spans="1:21" x14ac:dyDescent="0.25">
      <c r="A107" s="4">
        <v>1997</v>
      </c>
      <c r="B107" s="11">
        <f t="shared" ref="B107:M107" si="44">IF(B39="","",IFERROR(B39/B$68,""))</f>
        <v>0.44918508200119245</v>
      </c>
      <c r="C107" s="11">
        <f t="shared" si="44"/>
        <v>1.4669738493391382</v>
      </c>
      <c r="D107" s="11">
        <f t="shared" si="44"/>
        <v>1.1870285069363826</v>
      </c>
      <c r="E107" s="11">
        <f t="shared" si="44"/>
        <v>0.48754094883666066</v>
      </c>
      <c r="F107" s="11">
        <f t="shared" si="44"/>
        <v>1.129957521927893</v>
      </c>
      <c r="G107" s="11">
        <f t="shared" si="44"/>
        <v>1.2561937277952888</v>
      </c>
      <c r="H107" s="11">
        <f t="shared" si="44"/>
        <v>1.5678823378295255</v>
      </c>
      <c r="I107" s="11">
        <f t="shared" si="44"/>
        <v>0.50329990827129667</v>
      </c>
      <c r="J107" s="11">
        <f t="shared" si="44"/>
        <v>0.76709299850198454</v>
      </c>
      <c r="K107" s="11">
        <f t="shared" si="44"/>
        <v>0.2470712828597168</v>
      </c>
      <c r="L107" s="11">
        <f t="shared" si="44"/>
        <v>1.5236771435699772</v>
      </c>
      <c r="M107" s="11">
        <f t="shared" si="44"/>
        <v>1.2063019065967839</v>
      </c>
      <c r="O107" s="13">
        <f t="shared" ref="O107:O134" si="45">IFERROR(O39/O$68,"")</f>
        <v>0.96629591927362835</v>
      </c>
      <c r="Q107" s="31">
        <v>26846</v>
      </c>
      <c r="R107" s="3">
        <f t="shared" si="7"/>
        <v>14.0241612903225</v>
      </c>
      <c r="S107" s="20">
        <f t="shared" si="8"/>
        <v>0.76350603009626761</v>
      </c>
      <c r="T107" s="21">
        <f t="shared" si="9"/>
        <v>0.44800000000000001</v>
      </c>
      <c r="U107" s="3" t="str">
        <f t="shared" si="10"/>
        <v>Normal range</v>
      </c>
    </row>
    <row r="108" spans="1:21" x14ac:dyDescent="0.25">
      <c r="A108" s="4">
        <v>1998</v>
      </c>
      <c r="B108" s="11">
        <f t="shared" ref="B108:M108" si="46">IF(B40="","",IFERROR(B40/B$68,""))</f>
        <v>1.0883423459732429</v>
      </c>
      <c r="C108" s="11">
        <f t="shared" si="46"/>
        <v>0.82624100985835958</v>
      </c>
      <c r="D108" s="11">
        <f t="shared" si="46"/>
        <v>0.80748502832333502</v>
      </c>
      <c r="E108" s="11">
        <f t="shared" si="46"/>
        <v>2.043293171847735</v>
      </c>
      <c r="F108" s="11">
        <f t="shared" si="46"/>
        <v>0.67581900287037056</v>
      </c>
      <c r="G108" s="11">
        <f t="shared" si="46"/>
        <v>1.1755240119923085</v>
      </c>
      <c r="H108" s="11">
        <f t="shared" si="46"/>
        <v>1.6441892114685284</v>
      </c>
      <c r="I108" s="11">
        <f t="shared" si="46"/>
        <v>1.0457830963362287</v>
      </c>
      <c r="J108" s="11">
        <f t="shared" si="46"/>
        <v>1.009429393895992</v>
      </c>
      <c r="K108" s="11">
        <f t="shared" si="46"/>
        <v>1.4677559805419806</v>
      </c>
      <c r="L108" s="11">
        <f t="shared" si="46"/>
        <v>1.2293669128257041</v>
      </c>
      <c r="M108" s="11">
        <f t="shared" si="46"/>
        <v>0.94352892226157081</v>
      </c>
      <c r="O108" s="13">
        <f t="shared" si="45"/>
        <v>1.1449494893705912</v>
      </c>
      <c r="Q108" s="31">
        <v>26877</v>
      </c>
      <c r="R108" s="3">
        <f t="shared" si="7"/>
        <v>10.0357419354838</v>
      </c>
      <c r="S108" s="20">
        <f t="shared" si="8"/>
        <v>0.47226994460084759</v>
      </c>
      <c r="T108" s="21">
        <f t="shared" si="9"/>
        <v>0.189</v>
      </c>
      <c r="U108" s="3" t="str">
        <f t="shared" si="10"/>
        <v>Below normal</v>
      </c>
    </row>
    <row r="109" spans="1:21" x14ac:dyDescent="0.25">
      <c r="A109" s="4">
        <v>1999</v>
      </c>
      <c r="B109" s="11">
        <f t="shared" ref="B109:M109" si="47">IF(B41="","",IFERROR(B41/B$68,""))</f>
        <v>1.0280618333628613</v>
      </c>
      <c r="C109" s="11">
        <f t="shared" si="47"/>
        <v>1.0406885821259333</v>
      </c>
      <c r="D109" s="11">
        <f t="shared" si="47"/>
        <v>0.9476909327530062</v>
      </c>
      <c r="E109" s="11">
        <f t="shared" si="47"/>
        <v>1.1788440571032854</v>
      </c>
      <c r="F109" s="11">
        <f t="shared" si="47"/>
        <v>0.80137969465424996</v>
      </c>
      <c r="G109" s="11">
        <f t="shared" si="47"/>
        <v>1.3135823464384122</v>
      </c>
      <c r="H109" s="11">
        <f t="shared" si="47"/>
        <v>1.1950042775785021</v>
      </c>
      <c r="I109" s="11">
        <f t="shared" si="47"/>
        <v>0.3902191365997047</v>
      </c>
      <c r="J109" s="11">
        <f t="shared" si="47"/>
        <v>1.4708743626390577</v>
      </c>
      <c r="K109" s="11">
        <f t="shared" si="47"/>
        <v>0.82313080654435022</v>
      </c>
      <c r="L109" s="11">
        <f t="shared" si="47"/>
        <v>0.97214053404806766</v>
      </c>
      <c r="M109" s="11">
        <f t="shared" si="47"/>
        <v>1.4712351255018241</v>
      </c>
      <c r="O109" s="13">
        <f t="shared" si="45"/>
        <v>1.0523103202887516</v>
      </c>
      <c r="Q109" s="31">
        <v>26908</v>
      </c>
      <c r="R109" s="3">
        <f t="shared" si="7"/>
        <v>14.3191666666666</v>
      </c>
      <c r="S109" s="20">
        <f t="shared" si="8"/>
        <v>0.59220675737192285</v>
      </c>
      <c r="T109" s="21">
        <f t="shared" si="9"/>
        <v>0.20599999999999999</v>
      </c>
      <c r="U109" s="3" t="str">
        <f t="shared" si="10"/>
        <v>Below normal</v>
      </c>
    </row>
    <row r="110" spans="1:21" x14ac:dyDescent="0.25">
      <c r="A110" s="4">
        <v>2000</v>
      </c>
      <c r="B110" s="11">
        <f t="shared" ref="B110:M110" si="48">IF(B42="","",IFERROR(B42/B$68,""))</f>
        <v>1.2582088495484496</v>
      </c>
      <c r="C110" s="11">
        <f t="shared" si="48"/>
        <v>1.2097121615129249</v>
      </c>
      <c r="D110" s="11">
        <f t="shared" si="48"/>
        <v>0.90650194672297091</v>
      </c>
      <c r="E110" s="11">
        <f t="shared" si="48"/>
        <v>1.6719455212645058</v>
      </c>
      <c r="F110" s="11">
        <f t="shared" si="48"/>
        <v>0.95474025984333466</v>
      </c>
      <c r="G110" s="11">
        <f t="shared" si="48"/>
        <v>0.78144502319627651</v>
      </c>
      <c r="H110" s="11">
        <f t="shared" si="48"/>
        <v>0.70272044872933925</v>
      </c>
      <c r="I110" s="11">
        <f t="shared" si="48"/>
        <v>1.0036093058811426</v>
      </c>
      <c r="J110" s="11">
        <f t="shared" si="48"/>
        <v>2.0040941148676907</v>
      </c>
      <c r="K110" s="11">
        <f t="shared" si="48"/>
        <v>1.9663697242020093</v>
      </c>
      <c r="L110" s="11">
        <f t="shared" si="48"/>
        <v>1.7482573236236489</v>
      </c>
      <c r="M110" s="11">
        <f t="shared" si="48"/>
        <v>1.7060083929200955</v>
      </c>
      <c r="O110" s="13">
        <f t="shared" si="45"/>
        <v>1.3762973180505511</v>
      </c>
      <c r="Q110" s="31">
        <v>26938</v>
      </c>
      <c r="R110" s="3">
        <f t="shared" si="7"/>
        <v>22.439032258064501</v>
      </c>
      <c r="S110" s="20">
        <f t="shared" si="8"/>
        <v>0.52786763191695041</v>
      </c>
      <c r="T110" s="21">
        <f t="shared" si="9"/>
        <v>0.189</v>
      </c>
      <c r="U110" s="3" t="str">
        <f t="shared" si="10"/>
        <v>Below normal</v>
      </c>
    </row>
    <row r="111" spans="1:21" x14ac:dyDescent="0.25">
      <c r="A111" s="4">
        <v>2001</v>
      </c>
      <c r="B111" s="11">
        <f t="shared" ref="B111:M111" si="49">IF(B43="","",IFERROR(B43/B$68,""))</f>
        <v>0.78181444801091393</v>
      </c>
      <c r="C111" s="11">
        <f t="shared" si="49"/>
        <v>1.0278540329786816</v>
      </c>
      <c r="D111" s="11">
        <f t="shared" si="49"/>
        <v>1.0465863497189274</v>
      </c>
      <c r="E111" s="11">
        <f t="shared" si="49"/>
        <v>1.1378472883255333</v>
      </c>
      <c r="F111" s="11">
        <f t="shared" si="49"/>
        <v>0.93230698612228724</v>
      </c>
      <c r="G111" s="11">
        <f t="shared" si="49"/>
        <v>0.59160410117161411</v>
      </c>
      <c r="H111" s="11">
        <f t="shared" si="49"/>
        <v>0.98971156639542102</v>
      </c>
      <c r="I111" s="11">
        <f t="shared" si="49"/>
        <v>1.1366915843930017</v>
      </c>
      <c r="J111" s="11">
        <f t="shared" si="49"/>
        <v>0.75468019598000824</v>
      </c>
      <c r="K111" s="11">
        <f t="shared" si="49"/>
        <v>1.9316444861569551</v>
      </c>
      <c r="L111" s="11">
        <f t="shared" si="49"/>
        <v>0.83143679404206772</v>
      </c>
      <c r="M111" s="11">
        <f t="shared" si="49"/>
        <v>0.77469729585167513</v>
      </c>
      <c r="O111" s="13">
        <f t="shared" si="45"/>
        <v>1.002398993511239</v>
      </c>
      <c r="Q111" s="31">
        <v>26969</v>
      </c>
      <c r="R111" s="3">
        <f t="shared" si="7"/>
        <v>31.533999999999999</v>
      </c>
      <c r="S111" s="20">
        <f t="shared" si="8"/>
        <v>0.64785628404786977</v>
      </c>
      <c r="T111" s="21">
        <f t="shared" si="9"/>
        <v>0.20599999999999999</v>
      </c>
      <c r="U111" s="3" t="str">
        <f t="shared" si="10"/>
        <v>Below normal</v>
      </c>
    </row>
    <row r="112" spans="1:21" x14ac:dyDescent="0.25">
      <c r="A112" s="4">
        <v>2002</v>
      </c>
      <c r="B112" s="11">
        <f t="shared" ref="B112:M112" si="50">IF(B44="","",IFERROR(B44/B$68,""))</f>
        <v>1.2290333979740236</v>
      </c>
      <c r="C112" s="11">
        <f t="shared" si="50"/>
        <v>1.6637490510821935</v>
      </c>
      <c r="D112" s="11">
        <f t="shared" si="50"/>
        <v>1.1069050614797264</v>
      </c>
      <c r="E112" s="11">
        <f t="shared" si="50"/>
        <v>0.65715517660634004</v>
      </c>
      <c r="F112" s="11">
        <f t="shared" si="50"/>
        <v>1.1134053318276678</v>
      </c>
      <c r="G112" s="11">
        <f t="shared" si="50"/>
        <v>1.1851221084901133</v>
      </c>
      <c r="H112" s="11">
        <f t="shared" si="50"/>
        <v>2.1243517505166247</v>
      </c>
      <c r="I112" s="11">
        <f t="shared" si="50"/>
        <v>1.8096839973803707</v>
      </c>
      <c r="J112" s="11">
        <f t="shared" si="50"/>
        <v>0.75439069258933578</v>
      </c>
      <c r="K112" s="11">
        <f t="shared" si="50"/>
        <v>1.492957579219347</v>
      </c>
      <c r="L112" s="11">
        <f t="shared" si="50"/>
        <v>2.658003631292134</v>
      </c>
      <c r="M112" s="11">
        <f t="shared" si="50"/>
        <v>1.3454479356984461</v>
      </c>
      <c r="O112" s="13">
        <f t="shared" si="45"/>
        <v>1.4133472192242225</v>
      </c>
      <c r="Q112" s="31">
        <v>26999</v>
      </c>
      <c r="R112" s="3">
        <f t="shared" si="7"/>
        <v>46.4174193548387</v>
      </c>
      <c r="S112" s="20">
        <f t="shared" si="8"/>
        <v>0.922388110358624</v>
      </c>
      <c r="T112" s="21">
        <f t="shared" si="9"/>
        <v>0.51700000000000002</v>
      </c>
      <c r="U112" s="3" t="str">
        <f t="shared" si="10"/>
        <v>Normal range</v>
      </c>
    </row>
    <row r="113" spans="1:21" x14ac:dyDescent="0.25">
      <c r="A113" s="4">
        <v>2003</v>
      </c>
      <c r="B113" s="11">
        <f t="shared" ref="B113:M113" si="51">IF(B45="","",IFERROR(B45/B$68,""))</f>
        <v>0.89216741308347647</v>
      </c>
      <c r="C113" s="11">
        <f t="shared" si="51"/>
        <v>0.65057557803945609</v>
      </c>
      <c r="D113" s="11">
        <f t="shared" si="51"/>
        <v>0.75267438155770272</v>
      </c>
      <c r="E113" s="11">
        <f t="shared" si="51"/>
        <v>0.38674827891223718</v>
      </c>
      <c r="F113" s="11">
        <f t="shared" si="51"/>
        <v>1.0977579238229489</v>
      </c>
      <c r="G113" s="11">
        <f t="shared" si="51"/>
        <v>0.48565939792441731</v>
      </c>
      <c r="H113" s="11">
        <f t="shared" si="51"/>
        <v>0.46166097601502826</v>
      </c>
      <c r="I113" s="11">
        <f t="shared" si="51"/>
        <v>0.31493416921688355</v>
      </c>
      <c r="J113" s="11">
        <f t="shared" si="51"/>
        <v>0.26838894337937691</v>
      </c>
      <c r="K113" s="11">
        <f t="shared" si="51"/>
        <v>0.20604223029455385</v>
      </c>
      <c r="L113" s="11">
        <f t="shared" si="51"/>
        <v>0.62702396743644917</v>
      </c>
      <c r="M113" s="11">
        <f t="shared" si="51"/>
        <v>0.62405779320787058</v>
      </c>
      <c r="O113" s="13">
        <f t="shared" si="45"/>
        <v>0.59763983415484134</v>
      </c>
      <c r="Q113" s="31">
        <v>27030</v>
      </c>
      <c r="R113" s="3">
        <f t="shared" si="7"/>
        <v>114.20064516129</v>
      </c>
      <c r="S113" s="20">
        <f t="shared" si="8"/>
        <v>2.1549659330861508</v>
      </c>
      <c r="T113" s="21">
        <f t="shared" si="9"/>
        <v>0.96499999999999997</v>
      </c>
      <c r="U113" s="3" t="str">
        <f t="shared" si="10"/>
        <v>High flow</v>
      </c>
    </row>
    <row r="114" spans="1:21" x14ac:dyDescent="0.25">
      <c r="A114" s="4">
        <v>2004</v>
      </c>
      <c r="B114" s="11">
        <f t="shared" ref="B114:M114" si="52">IF(B46="","",IFERROR(B46/B$68,""))</f>
        <v>1.1043270603138318</v>
      </c>
      <c r="C114" s="11">
        <f t="shared" si="52"/>
        <v>0.8911007964707941</v>
      </c>
      <c r="D114" s="11">
        <f t="shared" si="52"/>
        <v>0.74048373770810505</v>
      </c>
      <c r="E114" s="11">
        <f t="shared" si="52"/>
        <v>1.0726537631154738</v>
      </c>
      <c r="F114" s="11">
        <f t="shared" si="52"/>
        <v>0.81360312335634832</v>
      </c>
      <c r="G114" s="11">
        <f t="shared" si="52"/>
        <v>0.79390969404989897</v>
      </c>
      <c r="H114" s="11">
        <f t="shared" si="52"/>
        <v>0.74680984027610853</v>
      </c>
      <c r="I114" s="11">
        <f t="shared" si="52"/>
        <v>2.329840063207397</v>
      </c>
      <c r="J114" s="11">
        <f t="shared" si="52"/>
        <v>1.0324380205165749</v>
      </c>
      <c r="K114" s="11">
        <f t="shared" si="52"/>
        <v>1.7020147433153219</v>
      </c>
      <c r="L114" s="11">
        <f t="shared" si="52"/>
        <v>0.65539618562222035</v>
      </c>
      <c r="M114" s="11">
        <f t="shared" si="52"/>
        <v>0.66114716181625544</v>
      </c>
      <c r="O114" s="13">
        <f t="shared" si="45"/>
        <v>0.99662732090561967</v>
      </c>
      <c r="Q114" s="31">
        <v>27061</v>
      </c>
      <c r="R114" s="3">
        <f t="shared" si="7"/>
        <v>54.775714285714201</v>
      </c>
      <c r="S114" s="20">
        <f t="shared" si="8"/>
        <v>1.220372270187466</v>
      </c>
      <c r="T114" s="21">
        <f t="shared" si="9"/>
        <v>0.77500000000000002</v>
      </c>
      <c r="U114" s="3" t="str">
        <f t="shared" si="10"/>
        <v>Above normal</v>
      </c>
    </row>
    <row r="115" spans="1:21" x14ac:dyDescent="0.25">
      <c r="A115" s="4">
        <v>2005</v>
      </c>
      <c r="B115" s="11">
        <f t="shared" ref="B115:M115" si="53">IF(B47="","",IFERROR(B47/B$68,""))</f>
        <v>1.3442438657289129</v>
      </c>
      <c r="C115" s="11">
        <f t="shared" si="53"/>
        <v>0.71450165854102354</v>
      </c>
      <c r="D115" s="11">
        <f t="shared" si="53"/>
        <v>1.15885367447336</v>
      </c>
      <c r="E115" s="11">
        <f t="shared" si="53"/>
        <v>0.97612588257447042</v>
      </c>
      <c r="F115" s="11">
        <f t="shared" si="53"/>
        <v>0.94779472669838372</v>
      </c>
      <c r="G115" s="11">
        <f t="shared" si="53"/>
        <v>1.3551740979289013</v>
      </c>
      <c r="H115" s="11">
        <f t="shared" si="53"/>
        <v>0.49153920020882241</v>
      </c>
      <c r="I115" s="11">
        <f t="shared" si="53"/>
        <v>0.48768397772592764</v>
      </c>
      <c r="J115" s="11">
        <f t="shared" si="53"/>
        <v>0.48727832130406651</v>
      </c>
      <c r="K115" s="11">
        <f t="shared" si="53"/>
        <v>1.0022890550158687</v>
      </c>
      <c r="L115" s="11">
        <f t="shared" si="53"/>
        <v>1.0899163989669418</v>
      </c>
      <c r="M115" s="11">
        <f t="shared" si="53"/>
        <v>1.3264994093233355</v>
      </c>
      <c r="O115" s="13">
        <f t="shared" si="45"/>
        <v>1.0103653087284981</v>
      </c>
      <c r="Q115" s="31">
        <v>27089</v>
      </c>
      <c r="R115" s="3">
        <f t="shared" si="7"/>
        <v>37.456129032257998</v>
      </c>
      <c r="S115" s="20">
        <f t="shared" si="8"/>
        <v>0.78377874858923313</v>
      </c>
      <c r="T115" s="21">
        <f t="shared" si="9"/>
        <v>0.25800000000000001</v>
      </c>
      <c r="U115" s="3" t="str">
        <f t="shared" si="10"/>
        <v>Below normal</v>
      </c>
    </row>
    <row r="116" spans="1:21" x14ac:dyDescent="0.25">
      <c r="A116" s="4">
        <v>2006</v>
      </c>
      <c r="B116" s="11">
        <f t="shared" ref="B116:M116" si="54">IF(B48="","",IFERROR(B48/B$68,""))</f>
        <v>0.80326537464314318</v>
      </c>
      <c r="C116" s="11">
        <f t="shared" si="54"/>
        <v>0.53176250434648009</v>
      </c>
      <c r="D116" s="11">
        <f t="shared" si="54"/>
        <v>0.86086465820296809</v>
      </c>
      <c r="E116" s="11">
        <f t="shared" si="54"/>
        <v>0.84679762535196912</v>
      </c>
      <c r="F116" s="11">
        <f t="shared" si="54"/>
        <v>0.79658967179566331</v>
      </c>
      <c r="G116" s="11">
        <f t="shared" si="54"/>
        <v>0.63409424592060026</v>
      </c>
      <c r="H116" s="11">
        <f t="shared" si="54"/>
        <v>0.47401232796676818</v>
      </c>
      <c r="I116" s="11">
        <f t="shared" si="54"/>
        <v>0.51813557359839746</v>
      </c>
      <c r="J116" s="11">
        <f t="shared" si="54"/>
        <v>0.95391642944076693</v>
      </c>
      <c r="K116" s="11">
        <f t="shared" si="54"/>
        <v>1.2733599090821626</v>
      </c>
      <c r="L116" s="11">
        <f t="shared" si="54"/>
        <v>1.1613228964381053</v>
      </c>
      <c r="M116" s="11">
        <f t="shared" si="54"/>
        <v>1.5494907445773798</v>
      </c>
      <c r="O116" s="13">
        <f t="shared" si="45"/>
        <v>0.91981562063601485</v>
      </c>
      <c r="Q116" s="31">
        <v>27120</v>
      </c>
      <c r="R116" s="3">
        <f t="shared" si="7"/>
        <v>23.784666666666599</v>
      </c>
      <c r="S116" s="20">
        <f t="shared" si="8"/>
        <v>0.52831559316735743</v>
      </c>
      <c r="T116" s="21">
        <f t="shared" si="9"/>
        <v>0.155</v>
      </c>
      <c r="U116" s="3" t="str">
        <f t="shared" si="10"/>
        <v>Below normal</v>
      </c>
    </row>
    <row r="117" spans="1:21" x14ac:dyDescent="0.25">
      <c r="A117" s="4">
        <v>2007</v>
      </c>
      <c r="B117" s="11">
        <f t="shared" ref="B117:M117" si="55">IF(B49="","",IFERROR(B49/B$68,""))</f>
        <v>1.1390722048134829</v>
      </c>
      <c r="C117" s="11">
        <f t="shared" si="55"/>
        <v>1.167267632240311</v>
      </c>
      <c r="D117" s="11">
        <f t="shared" si="55"/>
        <v>1.138407683210662</v>
      </c>
      <c r="E117" s="11">
        <f t="shared" si="55"/>
        <v>0.4478028852588764</v>
      </c>
      <c r="F117" s="11">
        <f t="shared" si="55"/>
        <v>0.53211122078261042</v>
      </c>
      <c r="G117" s="11">
        <f t="shared" si="55"/>
        <v>1.4827202314488348</v>
      </c>
      <c r="H117" s="11">
        <f t="shared" si="55"/>
        <v>2.74253401797184</v>
      </c>
      <c r="I117" s="11">
        <f t="shared" si="55"/>
        <v>1.7719458780688209</v>
      </c>
      <c r="J117" s="11">
        <f t="shared" si="55"/>
        <v>0.68213753921537457</v>
      </c>
      <c r="K117" s="11">
        <f t="shared" si="55"/>
        <v>0.27497744334635943</v>
      </c>
      <c r="L117" s="11">
        <f t="shared" si="55"/>
        <v>0.86889866832196683</v>
      </c>
      <c r="M117" s="11">
        <f t="shared" si="55"/>
        <v>0.9118369349819555</v>
      </c>
      <c r="O117" s="13">
        <f t="shared" si="45"/>
        <v>0.97398523296177275</v>
      </c>
      <c r="Q117" s="31">
        <v>27150</v>
      </c>
      <c r="R117" s="3">
        <f t="shared" si="7"/>
        <v>26.259999999999899</v>
      </c>
      <c r="S117" s="20">
        <f t="shared" si="8"/>
        <v>0.72210481634463919</v>
      </c>
      <c r="T117" s="21">
        <f t="shared" si="9"/>
        <v>0.189</v>
      </c>
      <c r="U117" s="3" t="str">
        <f t="shared" si="10"/>
        <v>Below normal</v>
      </c>
    </row>
    <row r="118" spans="1:21" x14ac:dyDescent="0.25">
      <c r="A118" s="4">
        <v>2008</v>
      </c>
      <c r="B118" s="11">
        <f t="shared" ref="B118:M118" si="56">IF(B50="","",IFERROR(B50/B$68,""))</f>
        <v>1.6509787249584087</v>
      </c>
      <c r="C118" s="11">
        <f t="shared" si="56"/>
        <v>1.2857004189307419</v>
      </c>
      <c r="D118" s="11">
        <f t="shared" si="56"/>
        <v>0.80024219285787579</v>
      </c>
      <c r="E118" s="11">
        <f t="shared" si="56"/>
        <v>1.2015970046297486</v>
      </c>
      <c r="F118" s="11">
        <f t="shared" si="56"/>
        <v>0.8473461732712797</v>
      </c>
      <c r="G118" s="11">
        <f t="shared" si="56"/>
        <v>0.66182588901604356</v>
      </c>
      <c r="H118" s="11">
        <f t="shared" si="56"/>
        <v>0.87433627593309826</v>
      </c>
      <c r="I118" s="11">
        <f t="shared" si="56"/>
        <v>1.4221623924788367</v>
      </c>
      <c r="J118" s="11">
        <f t="shared" si="56"/>
        <v>1.0253934380102141</v>
      </c>
      <c r="K118" s="11">
        <f t="shared" si="56"/>
        <v>0.77913994007862142</v>
      </c>
      <c r="L118" s="11">
        <f t="shared" si="56"/>
        <v>0.96457323955246688</v>
      </c>
      <c r="M118" s="11">
        <f t="shared" si="56"/>
        <v>0.86193359336144282</v>
      </c>
      <c r="O118" s="13">
        <f t="shared" si="45"/>
        <v>1.0453475501084062</v>
      </c>
      <c r="Q118" s="31">
        <v>27181</v>
      </c>
      <c r="R118" s="3">
        <f t="shared" si="7"/>
        <v>17.221133333333299</v>
      </c>
      <c r="S118" s="20">
        <f t="shared" si="8"/>
        <v>0.7379022300665028</v>
      </c>
      <c r="T118" s="21">
        <f t="shared" si="9"/>
        <v>0.27500000000000002</v>
      </c>
      <c r="U118" s="3" t="str">
        <f t="shared" si="10"/>
        <v>Below normal</v>
      </c>
    </row>
    <row r="119" spans="1:21" x14ac:dyDescent="0.25">
      <c r="A119" s="4">
        <v>2009</v>
      </c>
      <c r="B119" s="11">
        <f t="shared" ref="B119:M119" si="57">IF(B51="","",IFERROR(B51/B$68,""))</f>
        <v>0.79223555652237176</v>
      </c>
      <c r="C119" s="11">
        <f t="shared" si="57"/>
        <v>1.2296500657892622</v>
      </c>
      <c r="D119" s="11">
        <f t="shared" si="57"/>
        <v>0.83973015881587532</v>
      </c>
      <c r="E119" s="11">
        <f t="shared" si="57"/>
        <v>0.704808274647448</v>
      </c>
      <c r="F119" s="11">
        <f t="shared" si="57"/>
        <v>0.80774865097362991</v>
      </c>
      <c r="G119" s="11">
        <f t="shared" si="57"/>
        <v>0.99477414416534515</v>
      </c>
      <c r="H119" s="11">
        <f t="shared" si="57"/>
        <v>1.5344460531986159</v>
      </c>
      <c r="I119" s="11">
        <f t="shared" si="57"/>
        <v>1.2593389541298154</v>
      </c>
      <c r="J119" s="11">
        <f t="shared" si="57"/>
        <v>1.4834153738054747</v>
      </c>
      <c r="K119" s="11">
        <f t="shared" si="57"/>
        <v>1.2272594236967371</v>
      </c>
      <c r="L119" s="11">
        <f t="shared" si="57"/>
        <v>1.9591554243354534</v>
      </c>
      <c r="M119" s="11">
        <f t="shared" si="57"/>
        <v>0.69537117477860888</v>
      </c>
      <c r="O119" s="13">
        <f t="shared" si="45"/>
        <v>1.0817252755678963</v>
      </c>
      <c r="Q119" s="31">
        <v>27211</v>
      </c>
      <c r="R119" s="3">
        <f t="shared" si="7"/>
        <v>11.982548387096699</v>
      </c>
      <c r="S119" s="20">
        <f t="shared" si="8"/>
        <v>0.65235615592797069</v>
      </c>
      <c r="T119" s="21">
        <f t="shared" si="9"/>
        <v>0.27500000000000002</v>
      </c>
      <c r="U119" s="3" t="str">
        <f t="shared" si="10"/>
        <v>Below normal</v>
      </c>
    </row>
    <row r="120" spans="1:21" x14ac:dyDescent="0.25">
      <c r="A120" s="4">
        <v>2010</v>
      </c>
      <c r="B120" s="11">
        <f t="shared" ref="B120:M120" si="58">IF(B52="","",IFERROR(B52/B$68,""))</f>
        <v>0.80266883922601528</v>
      </c>
      <c r="C120" s="11">
        <f t="shared" si="58"/>
        <v>0.57889147805954522</v>
      </c>
      <c r="D120" s="11">
        <f t="shared" si="58"/>
        <v>1.4792529551848728</v>
      </c>
      <c r="E120" s="11">
        <f t="shared" si="58"/>
        <v>1.428556360480284</v>
      </c>
      <c r="F120" s="11">
        <f t="shared" si="58"/>
        <v>0.75289401883011187</v>
      </c>
      <c r="G120" s="11">
        <f t="shared" si="58"/>
        <v>0.90167689300114606</v>
      </c>
      <c r="H120" s="11">
        <f t="shared" si="58"/>
        <v>1.323363151857011</v>
      </c>
      <c r="I120" s="11">
        <f t="shared" si="58"/>
        <v>1.0524320489743835</v>
      </c>
      <c r="J120" s="11">
        <f t="shared" si="58"/>
        <v>1.7103171027139183</v>
      </c>
      <c r="K120" s="11">
        <f t="shared" si="58"/>
        <v>1.105015354713397</v>
      </c>
      <c r="L120" s="11">
        <f t="shared" si="58"/>
        <v>1.288521926267338</v>
      </c>
      <c r="M120" s="11">
        <f t="shared" si="58"/>
        <v>0.77662676352383719</v>
      </c>
      <c r="O120" s="13">
        <f t="shared" si="45"/>
        <v>1.0681403813499109</v>
      </c>
      <c r="Q120" s="31">
        <v>27242</v>
      </c>
      <c r="R120" s="3">
        <f t="shared" si="7"/>
        <v>11.7135161290322</v>
      </c>
      <c r="S120" s="20">
        <f t="shared" si="8"/>
        <v>0.55122398014038698</v>
      </c>
      <c r="T120" s="21">
        <f t="shared" si="9"/>
        <v>0.32700000000000001</v>
      </c>
      <c r="U120" s="3" t="str">
        <f t="shared" si="10"/>
        <v>Normal range</v>
      </c>
    </row>
    <row r="121" spans="1:21" x14ac:dyDescent="0.25">
      <c r="A121" s="4">
        <v>2011</v>
      </c>
      <c r="B121" s="11">
        <f t="shared" ref="B121:M121" si="59">IF(B53="","",IFERROR(B53/B$68,""))</f>
        <v>1.0244278369952557</v>
      </c>
      <c r="C121" s="11">
        <f t="shared" si="59"/>
        <v>1.403692281225003</v>
      </c>
      <c r="D121" s="11">
        <f t="shared" si="59"/>
        <v>1.0367852340657624</v>
      </c>
      <c r="E121" s="11">
        <f t="shared" si="59"/>
        <v>0.82200853706085264</v>
      </c>
      <c r="F121" s="11">
        <f t="shared" si="59"/>
        <v>0.96780371662822384</v>
      </c>
      <c r="G121" s="11">
        <f t="shared" si="59"/>
        <v>1.0259822406649026</v>
      </c>
      <c r="H121" s="11">
        <f t="shared" si="59"/>
        <v>1.8440447286174033</v>
      </c>
      <c r="I121" s="11">
        <f t="shared" si="59"/>
        <v>2.2097444946999754</v>
      </c>
      <c r="J121" s="11">
        <f t="shared" si="59"/>
        <v>1.9769772972747102</v>
      </c>
      <c r="K121" s="11">
        <f t="shared" si="59"/>
        <v>0.90756109467574519</v>
      </c>
      <c r="L121" s="11">
        <f t="shared" si="59"/>
        <v>0.89037951234400659</v>
      </c>
      <c r="M121" s="11">
        <f t="shared" si="59"/>
        <v>1.2066544671348851</v>
      </c>
      <c r="O121" s="13">
        <f t="shared" si="45"/>
        <v>1.1675990177159576</v>
      </c>
      <c r="Q121" s="31">
        <v>27273</v>
      </c>
      <c r="R121" s="3">
        <f t="shared" si="7"/>
        <v>13.4961</v>
      </c>
      <c r="S121" s="20">
        <f t="shared" si="8"/>
        <v>0.55816667297914768</v>
      </c>
      <c r="T121" s="21">
        <f t="shared" si="9"/>
        <v>0.189</v>
      </c>
      <c r="U121" s="3" t="str">
        <f t="shared" si="10"/>
        <v>Below normal</v>
      </c>
    </row>
    <row r="122" spans="1:21" x14ac:dyDescent="0.25">
      <c r="A122" s="4">
        <v>2012</v>
      </c>
      <c r="B122" s="11">
        <f t="shared" ref="B122:M122" si="60">IF(B54="","",IFERROR(B54/B$68,""))</f>
        <v>0.96898047868282922</v>
      </c>
      <c r="C122" s="11">
        <f t="shared" si="60"/>
        <v>0.65944839267750155</v>
      </c>
      <c r="D122" s="11">
        <f t="shared" si="60"/>
        <v>0.31267583957490619</v>
      </c>
      <c r="E122" s="11">
        <f t="shared" si="60"/>
        <v>1.0886333958364678</v>
      </c>
      <c r="F122" s="11">
        <f t="shared" si="60"/>
        <v>0.95714414168532891</v>
      </c>
      <c r="G122" s="11">
        <f t="shared" si="60"/>
        <v>1.3486753867585111</v>
      </c>
      <c r="H122" s="11">
        <f t="shared" si="60"/>
        <v>2.0158010517910392</v>
      </c>
      <c r="I122" s="11">
        <f t="shared" si="60"/>
        <v>1.3749062519249953</v>
      </c>
      <c r="J122" s="11">
        <f t="shared" si="60"/>
        <v>0.89941810544047285</v>
      </c>
      <c r="K122" s="11">
        <f t="shared" si="60"/>
        <v>0.95028467207820488</v>
      </c>
      <c r="L122" s="11">
        <f t="shared" si="60"/>
        <v>0.70360772702406049</v>
      </c>
      <c r="M122" s="11">
        <f t="shared" si="60"/>
        <v>1.4772094240747611</v>
      </c>
      <c r="O122" s="13">
        <f t="shared" si="45"/>
        <v>0.97942841011834358</v>
      </c>
      <c r="Q122" s="31">
        <v>27303</v>
      </c>
      <c r="R122" s="3">
        <f t="shared" si="7"/>
        <v>29.512580645161201</v>
      </c>
      <c r="S122" s="20">
        <f t="shared" si="8"/>
        <v>0.69426951562585015</v>
      </c>
      <c r="T122" s="21">
        <f t="shared" si="9"/>
        <v>0.27500000000000002</v>
      </c>
      <c r="U122" s="3" t="str">
        <f t="shared" si="10"/>
        <v>Below normal</v>
      </c>
    </row>
    <row r="123" spans="1:21" x14ac:dyDescent="0.25">
      <c r="A123" s="4">
        <v>2013</v>
      </c>
      <c r="B123" s="11">
        <f t="shared" ref="B123:M123" si="61">IF(B55="","",IFERROR(B55/B$68,""))</f>
        <v>0.84466980226869204</v>
      </c>
      <c r="C123" s="11">
        <f t="shared" si="61"/>
        <v>0.84598218557710236</v>
      </c>
      <c r="D123" s="11">
        <f t="shared" si="61"/>
        <v>0.48576273200023634</v>
      </c>
      <c r="E123" s="11">
        <f t="shared" si="61"/>
        <v>1.6926179031369069</v>
      </c>
      <c r="F123" s="11">
        <f t="shared" si="61"/>
        <v>1.3967440543257696</v>
      </c>
      <c r="G123" s="11">
        <f t="shared" si="61"/>
        <v>0.8570014673531019</v>
      </c>
      <c r="H123" s="11">
        <f t="shared" si="61"/>
        <v>0.52565513409400699</v>
      </c>
      <c r="I123" s="11">
        <f t="shared" si="61"/>
        <v>0.48614166359798922</v>
      </c>
      <c r="J123" s="11">
        <f t="shared" si="61"/>
        <v>0.32695961507513116</v>
      </c>
      <c r="K123" s="11">
        <f t="shared" si="61"/>
        <v>0.73417242629287682</v>
      </c>
      <c r="L123" s="11">
        <f t="shared" si="61"/>
        <v>0.71139416488967033</v>
      </c>
      <c r="M123" s="11">
        <f t="shared" si="61"/>
        <v>1.4240240643540956</v>
      </c>
      <c r="O123" s="13">
        <f t="shared" si="45"/>
        <v>0.91424968275242113</v>
      </c>
      <c r="Q123" s="31">
        <v>27334</v>
      </c>
      <c r="R123" s="3">
        <f t="shared" si="7"/>
        <v>67.140333333333302</v>
      </c>
      <c r="S123" s="20">
        <f t="shared" si="8"/>
        <v>1.3793773978267472</v>
      </c>
      <c r="T123" s="21">
        <f t="shared" si="9"/>
        <v>0.81</v>
      </c>
      <c r="U123" s="3" t="str">
        <f t="shared" si="10"/>
        <v>Above normal</v>
      </c>
    </row>
    <row r="124" spans="1:21" x14ac:dyDescent="0.25">
      <c r="A124" s="4">
        <v>2014</v>
      </c>
      <c r="B124" s="11">
        <f t="shared" ref="B124:M124" si="62">IF(B56="","",IFERROR(B56/B$68,""))</f>
        <v>1.8215574187765136</v>
      </c>
      <c r="C124" s="11">
        <f t="shared" si="62"/>
        <v>2.077995463453616</v>
      </c>
      <c r="D124" s="11">
        <f t="shared" si="62"/>
        <v>1.3553349929529175</v>
      </c>
      <c r="E124" s="11">
        <f t="shared" si="62"/>
        <v>0.76155366672125879</v>
      </c>
      <c r="F124" s="11">
        <f t="shared" si="62"/>
        <v>0.71372227634211316</v>
      </c>
      <c r="G124" s="11">
        <f t="shared" si="62"/>
        <v>1.0739013087454596</v>
      </c>
      <c r="H124" s="11">
        <f t="shared" si="62"/>
        <v>0.66216628702457558</v>
      </c>
      <c r="I124" s="11">
        <f t="shared" si="62"/>
        <v>2.9430419972999959</v>
      </c>
      <c r="J124" s="11">
        <f t="shared" si="62"/>
        <v>0.69074544003136651</v>
      </c>
      <c r="K124" s="11">
        <f t="shared" si="62"/>
        <v>1.5014924295753942</v>
      </c>
      <c r="L124" s="11">
        <f t="shared" si="62"/>
        <v>2.0139960526800493</v>
      </c>
      <c r="M124" s="11">
        <f t="shared" si="62"/>
        <v>0.92295861741118879</v>
      </c>
      <c r="O124" s="13">
        <f t="shared" si="45"/>
        <v>1.3977820298703327</v>
      </c>
      <c r="Q124" s="31">
        <v>27364</v>
      </c>
      <c r="R124" s="3">
        <f t="shared" si="7"/>
        <v>62.8935483870967</v>
      </c>
      <c r="S124" s="20">
        <f t="shared" si="8"/>
        <v>1.2497950566154303</v>
      </c>
      <c r="T124" s="21">
        <f t="shared" si="9"/>
        <v>0.77500000000000002</v>
      </c>
      <c r="U124" s="3" t="str">
        <f t="shared" si="10"/>
        <v>Above normal</v>
      </c>
    </row>
    <row r="125" spans="1:21" x14ac:dyDescent="0.25">
      <c r="A125" s="4">
        <v>2015</v>
      </c>
      <c r="B125" s="11">
        <f t="shared" ref="B125:M125" si="63">IF(B57="","",IFERROR(B57/B$68,""))</f>
        <v>1.033363694059988</v>
      </c>
      <c r="C125" s="11">
        <f t="shared" si="63"/>
        <v>0.83579729846707074</v>
      </c>
      <c r="D125" s="11">
        <f t="shared" si="63"/>
        <v>1.0047021054848455</v>
      </c>
      <c r="E125" s="11">
        <f t="shared" si="63"/>
        <v>0.69729306418882187</v>
      </c>
      <c r="F125" s="11">
        <f t="shared" si="63"/>
        <v>0.90941245094078282</v>
      </c>
      <c r="G125" s="11">
        <f t="shared" si="63"/>
        <v>0.87131291480965023</v>
      </c>
      <c r="H125" s="11">
        <f t="shared" si="63"/>
        <v>1.6917997832603178</v>
      </c>
      <c r="I125" s="11">
        <f t="shared" si="63"/>
        <v>1.3922117450928022</v>
      </c>
      <c r="J125" s="11">
        <f t="shared" si="63"/>
        <v>0.86329911098515333</v>
      </c>
      <c r="K125" s="11">
        <f t="shared" si="63"/>
        <v>0.54488117730528263</v>
      </c>
      <c r="L125" s="11">
        <f t="shared" si="63"/>
        <v>0.94623367877489062</v>
      </c>
      <c r="M125" s="11">
        <f t="shared" si="63"/>
        <v>2.9053937027784649</v>
      </c>
      <c r="O125" s="13">
        <f t="shared" si="45"/>
        <v>1.1409215959101013</v>
      </c>
      <c r="Q125" s="31">
        <v>27395</v>
      </c>
      <c r="R125" s="3">
        <f t="shared" si="7"/>
        <v>61.211935483870903</v>
      </c>
      <c r="S125" s="20">
        <f t="shared" si="8"/>
        <v>1.1550690933462595</v>
      </c>
      <c r="T125" s="21">
        <f t="shared" si="9"/>
        <v>0.74099999999999999</v>
      </c>
      <c r="U125" s="3" t="str">
        <f t="shared" si="10"/>
        <v>Above normal</v>
      </c>
    </row>
    <row r="126" spans="1:21" x14ac:dyDescent="0.25">
      <c r="A126" s="4">
        <v>2016</v>
      </c>
      <c r="B126" s="11">
        <f t="shared" ref="B126:M126" si="64">IF(B58="","",IFERROR(B58/B$68,""))</f>
        <v>2.8342675957924586</v>
      </c>
      <c r="C126" s="11">
        <f t="shared" si="64"/>
        <v>1.0108950435556205</v>
      </c>
      <c r="D126" s="11">
        <f t="shared" si="64"/>
        <v>0.83077280311907653</v>
      </c>
      <c r="E126" s="11">
        <f t="shared" si="64"/>
        <v>0.7428581924276294</v>
      </c>
      <c r="F126" s="11">
        <f t="shared" si="64"/>
        <v>0.83786370209381889</v>
      </c>
      <c r="G126" s="11">
        <f t="shared" si="64"/>
        <v>1.5059156313185282</v>
      </c>
      <c r="H126" s="11">
        <f t="shared" si="64"/>
        <v>1.1505917453010157</v>
      </c>
      <c r="I126" s="11">
        <f t="shared" si="64"/>
        <v>0.80449290870265744</v>
      </c>
      <c r="J126" s="11">
        <f t="shared" si="64"/>
        <v>0.70443205747230142</v>
      </c>
      <c r="K126" s="11">
        <f t="shared" si="64"/>
        <v>0.59994830195513693</v>
      </c>
      <c r="L126" s="11">
        <f t="shared" si="64"/>
        <v>0.81979480251037451</v>
      </c>
      <c r="M126" s="11">
        <f t="shared" si="64"/>
        <v>0.64378836295840913</v>
      </c>
      <c r="O126" s="13">
        <f t="shared" si="45"/>
        <v>1.0651922851792424</v>
      </c>
      <c r="Q126" s="31">
        <v>27426</v>
      </c>
      <c r="R126" s="3">
        <f t="shared" si="7"/>
        <v>38.634999999999998</v>
      </c>
      <c r="S126" s="20">
        <f t="shared" si="8"/>
        <v>0.86076618577276098</v>
      </c>
      <c r="T126" s="21">
        <f t="shared" si="9"/>
        <v>0.43099999999999999</v>
      </c>
      <c r="U126" s="3" t="str">
        <f t="shared" si="10"/>
        <v>Normal range</v>
      </c>
    </row>
    <row r="127" spans="1:21" x14ac:dyDescent="0.25">
      <c r="A127" s="4">
        <v>2017</v>
      </c>
      <c r="B127" s="11">
        <f t="shared" ref="B127:M127" si="65">IF(B59="","",IFERROR(B59/B$68,""))</f>
        <v>0.65923859398332263</v>
      </c>
      <c r="C127" s="11">
        <f t="shared" si="65"/>
        <v>1.102267364426359</v>
      </c>
      <c r="D127" s="11">
        <f t="shared" si="65"/>
        <v>0.71495493646825037</v>
      </c>
      <c r="E127" s="11">
        <f t="shared" si="65"/>
        <v>0.39462629263438481</v>
      </c>
      <c r="F127" s="11">
        <f t="shared" si="65"/>
        <v>0.33353550093227913</v>
      </c>
      <c r="G127" s="11">
        <f t="shared" si="65"/>
        <v>1.0022997945294707</v>
      </c>
      <c r="H127" s="11">
        <f t="shared" si="65"/>
        <v>0.65762299859870588</v>
      </c>
      <c r="I127" s="11">
        <f t="shared" si="65"/>
        <v>0.80790239446185708</v>
      </c>
      <c r="J127" s="11">
        <f t="shared" si="65"/>
        <v>1.4667110281636762</v>
      </c>
      <c r="K127" s="11">
        <f t="shared" si="65"/>
        <v>0.81371340697837213</v>
      </c>
      <c r="L127" s="11">
        <f t="shared" si="65"/>
        <v>0.59897361607537636</v>
      </c>
      <c r="M127" s="11">
        <f t="shared" si="65"/>
        <v>0.8682540422808821</v>
      </c>
      <c r="O127" s="13">
        <f t="shared" si="45"/>
        <v>0.75182917237695601</v>
      </c>
      <c r="Q127" s="31">
        <v>27454</v>
      </c>
      <c r="R127" s="3">
        <f t="shared" si="7"/>
        <v>19.825483870967702</v>
      </c>
      <c r="S127" s="20">
        <f t="shared" si="8"/>
        <v>0.41485314526711392</v>
      </c>
      <c r="T127" s="21">
        <f t="shared" si="9"/>
        <v>5.0999999999999997E-2</v>
      </c>
      <c r="U127" s="3" t="str">
        <f t="shared" si="10"/>
        <v>Low flow</v>
      </c>
    </row>
    <row r="128" spans="1:21" x14ac:dyDescent="0.25">
      <c r="A128" s="4">
        <v>2018</v>
      </c>
      <c r="B128" s="11">
        <f t="shared" ref="B128:M128" si="66">IF(B60="","",IFERROR(B60/B$68,""))</f>
        <v>0.66200822270570048</v>
      </c>
      <c r="C128" s="11">
        <f t="shared" si="66"/>
        <v>0.49802506579449651</v>
      </c>
      <c r="D128" s="11">
        <f t="shared" si="66"/>
        <v>0.94204786616482128</v>
      </c>
      <c r="E128" s="11">
        <f t="shared" si="66"/>
        <v>1.3103565380551407</v>
      </c>
      <c r="F128" s="11">
        <f t="shared" si="66"/>
        <v>0.56250036765526346</v>
      </c>
      <c r="G128" s="11">
        <f t="shared" si="66"/>
        <v>0.45472553275336425</v>
      </c>
      <c r="H128" s="11">
        <f t="shared" si="66"/>
        <v>0.33431016032038324</v>
      </c>
      <c r="I128" s="11">
        <f t="shared" si="66"/>
        <v>0.3850806195494394</v>
      </c>
      <c r="J128" s="11">
        <f t="shared" si="66"/>
        <v>0.79397821338242713</v>
      </c>
      <c r="K128" s="11">
        <f t="shared" si="66"/>
        <v>0.56238797891584624</v>
      </c>
      <c r="L128" s="11">
        <f t="shared" si="66"/>
        <v>1.5940762663621344</v>
      </c>
      <c r="M128" s="11">
        <f t="shared" si="66"/>
        <v>1.023265295597158</v>
      </c>
      <c r="O128" s="13">
        <f t="shared" si="45"/>
        <v>0.82835267734368856</v>
      </c>
      <c r="Q128" s="31">
        <v>27485</v>
      </c>
      <c r="R128" s="3">
        <f t="shared" si="7"/>
        <v>64.957999999999998</v>
      </c>
      <c r="S128" s="20">
        <f t="shared" si="8"/>
        <v>1.4428759831669689</v>
      </c>
      <c r="T128" s="21">
        <f t="shared" si="9"/>
        <v>0.86199999999999999</v>
      </c>
      <c r="U128" s="3" t="str">
        <f t="shared" si="10"/>
        <v>Above normal</v>
      </c>
    </row>
    <row r="129" spans="1:21" x14ac:dyDescent="0.25">
      <c r="A129" s="4">
        <v>2019</v>
      </c>
      <c r="B129" s="11">
        <f t="shared" ref="B129:M129" si="67">IF(B61="","",IFERROR(B61/B$68,""))</f>
        <v>0.47017947642643776</v>
      </c>
      <c r="C129" s="11">
        <f t="shared" si="67"/>
        <v>0.9631879567730276</v>
      </c>
      <c r="D129" s="11">
        <f t="shared" si="67"/>
        <v>0.91581030656161877</v>
      </c>
      <c r="E129" s="11">
        <f t="shared" si="67"/>
        <v>0.6368307897009915</v>
      </c>
      <c r="F129" s="11">
        <f t="shared" si="67"/>
        <v>0.87417917169206605</v>
      </c>
      <c r="G129" s="11">
        <f t="shared" si="67"/>
        <v>1.6069241706525728</v>
      </c>
      <c r="H129" s="11">
        <f t="shared" si="67"/>
        <v>0.97249729768634108</v>
      </c>
      <c r="I129" s="11">
        <f t="shared" si="67"/>
        <v>1.8169857010766075</v>
      </c>
      <c r="J129" s="11">
        <f t="shared" si="67"/>
        <v>1.0978795726842905</v>
      </c>
      <c r="K129" s="11">
        <f t="shared" si="67"/>
        <v>0.77666607041020153</v>
      </c>
      <c r="L129" s="11">
        <f t="shared" si="67"/>
        <v>1.4254248984497553</v>
      </c>
      <c r="M129" s="11">
        <f t="shared" si="67"/>
        <v>1.1288411512798575</v>
      </c>
      <c r="O129" s="13">
        <f t="shared" si="45"/>
        <v>0.98804964456457334</v>
      </c>
      <c r="Q129" s="31">
        <v>27515</v>
      </c>
      <c r="R129" s="3">
        <f t="shared" si="7"/>
        <v>27.0693548387096</v>
      </c>
      <c r="S129" s="20">
        <f t="shared" si="8"/>
        <v>0.7443606818116657</v>
      </c>
      <c r="T129" s="21">
        <f t="shared" si="9"/>
        <v>0.20599999999999999</v>
      </c>
      <c r="U129" s="3" t="str">
        <f t="shared" si="10"/>
        <v>Below normal</v>
      </c>
    </row>
    <row r="130" spans="1:21" x14ac:dyDescent="0.25">
      <c r="A130" s="4">
        <v>2020</v>
      </c>
      <c r="B130" s="11">
        <f t="shared" ref="B130:M130" si="68">IF(B62="","",IFERROR(B62/B$68,""))</f>
        <v>0.81255428328127854</v>
      </c>
      <c r="C130" s="11">
        <f t="shared" si="68"/>
        <v>1.3109453298472273</v>
      </c>
      <c r="D130" s="11">
        <f t="shared" si="68"/>
        <v>0.84189693438382529</v>
      </c>
      <c r="E130" s="11">
        <f t="shared" si="68"/>
        <v>0.48568250762964971</v>
      </c>
      <c r="F130" s="11">
        <f t="shared" si="68"/>
        <v>0.44460282540385154</v>
      </c>
      <c r="G130" s="11">
        <f t="shared" si="68"/>
        <v>0.69083156515851962</v>
      </c>
      <c r="H130" s="11">
        <f t="shared" si="68"/>
        <v>1.0706284640459895</v>
      </c>
      <c r="I130" s="11">
        <f t="shared" si="68"/>
        <v>0.87944087437641982</v>
      </c>
      <c r="J130" s="11">
        <f t="shared" si="68"/>
        <v>0.45929299353906877</v>
      </c>
      <c r="K130" s="11">
        <f t="shared" si="68"/>
        <v>1.6588662067060178</v>
      </c>
      <c r="L130" s="11">
        <f t="shared" si="68"/>
        <v>0.94867849699654649</v>
      </c>
      <c r="M130" s="11">
        <f t="shared" si="68"/>
        <v>1.4469597299055652</v>
      </c>
      <c r="O130" s="13">
        <f t="shared" si="45"/>
        <v>0.9512418205213824</v>
      </c>
      <c r="Q130" s="31">
        <v>27546</v>
      </c>
      <c r="R130" s="3">
        <f t="shared" si="7"/>
        <v>20.200699999999902</v>
      </c>
      <c r="S130" s="20">
        <f t="shared" si="8"/>
        <v>0.865572624657167</v>
      </c>
      <c r="T130" s="21">
        <f t="shared" si="9"/>
        <v>0.44800000000000001</v>
      </c>
      <c r="U130" s="3" t="str">
        <f t="shared" si="10"/>
        <v>Normal range</v>
      </c>
    </row>
    <row r="131" spans="1:21" x14ac:dyDescent="0.25">
      <c r="A131" s="4">
        <v>2021</v>
      </c>
      <c r="B131" s="11">
        <f t="shared" ref="B131:M131" si="69">IF(B63="","",IFERROR(B63/B$68,""))</f>
        <v>0.50292805340754043</v>
      </c>
      <c r="C131" s="11">
        <f t="shared" si="69"/>
        <v>2.6080074403280484</v>
      </c>
      <c r="D131" s="11">
        <f t="shared" si="69"/>
        <v>1.0923046391947429</v>
      </c>
      <c r="E131" s="11">
        <f t="shared" si="69"/>
        <v>0.44196101230138213</v>
      </c>
      <c r="F131" s="11">
        <f t="shared" si="69"/>
        <v>1.625467645823284</v>
      </c>
      <c r="G131" s="11">
        <f t="shared" si="69"/>
        <v>0.65990341314014678</v>
      </c>
      <c r="H131" s="11">
        <f t="shared" si="69"/>
        <v>0.85413646786415054</v>
      </c>
      <c r="I131" s="11">
        <f t="shared" si="69"/>
        <v>1.2797427377849455</v>
      </c>
      <c r="J131" s="11">
        <f t="shared" si="69"/>
        <v>0.64733923165654983</v>
      </c>
      <c r="K131" s="11">
        <f t="shared" si="69"/>
        <v>1.1055996736228086</v>
      </c>
      <c r="L131" s="11">
        <f t="shared" si="69"/>
        <v>0.95332159714859899</v>
      </c>
      <c r="M131" s="11">
        <f t="shared" si="69"/>
        <v>1.127277064529004</v>
      </c>
      <c r="O131" s="13">
        <f t="shared" si="45"/>
        <v>1.0905125083372629</v>
      </c>
      <c r="Q131" s="31">
        <v>27576</v>
      </c>
      <c r="R131" s="3">
        <f t="shared" si="7"/>
        <v>16.123967741935399</v>
      </c>
      <c r="S131" s="20">
        <f t="shared" si="8"/>
        <v>0.87782408838527259</v>
      </c>
      <c r="T131" s="21">
        <f t="shared" si="9"/>
        <v>0.53400000000000003</v>
      </c>
      <c r="U131" s="3" t="str">
        <f t="shared" si="10"/>
        <v>Normal range</v>
      </c>
    </row>
    <row r="132" spans="1:21" x14ac:dyDescent="0.25">
      <c r="A132" s="4">
        <v>2022</v>
      </c>
      <c r="B132" s="11" t="str">
        <f t="shared" ref="B132:M132" si="70">IF(B64="","",IFERROR(B64/B$68,""))</f>
        <v/>
      </c>
      <c r="C132" s="11" t="str">
        <f t="shared" si="70"/>
        <v/>
      </c>
      <c r="D132" s="11" t="str">
        <f t="shared" si="70"/>
        <v/>
      </c>
      <c r="E132" s="11" t="str">
        <f t="shared" si="70"/>
        <v/>
      </c>
      <c r="F132" s="11" t="str">
        <f t="shared" si="70"/>
        <v/>
      </c>
      <c r="G132" s="11" t="str">
        <f t="shared" si="70"/>
        <v/>
      </c>
      <c r="H132" s="11" t="str">
        <f t="shared" si="70"/>
        <v/>
      </c>
      <c r="I132" s="11" t="str">
        <f t="shared" si="70"/>
        <v/>
      </c>
      <c r="J132" s="11" t="str">
        <f t="shared" si="70"/>
        <v/>
      </c>
      <c r="K132" s="11" t="str">
        <f t="shared" si="70"/>
        <v/>
      </c>
      <c r="L132" s="11" t="str">
        <f t="shared" si="70"/>
        <v/>
      </c>
      <c r="M132" s="11" t="str">
        <f t="shared" si="70"/>
        <v/>
      </c>
      <c r="O132" s="13" t="str">
        <f t="shared" si="45"/>
        <v/>
      </c>
      <c r="Q132" s="31">
        <v>27607</v>
      </c>
      <c r="R132" s="3">
        <f t="shared" si="7"/>
        <v>11.5159354838709</v>
      </c>
      <c r="S132" s="20">
        <f t="shared" si="8"/>
        <v>0.54192607262698211</v>
      </c>
      <c r="T132" s="21">
        <f t="shared" si="9"/>
        <v>0.31</v>
      </c>
      <c r="U132" s="3" t="str">
        <f t="shared" si="10"/>
        <v>Normal range</v>
      </c>
    </row>
    <row r="133" spans="1:21" x14ac:dyDescent="0.25">
      <c r="A133" s="4">
        <v>2023</v>
      </c>
      <c r="B133" s="11" t="str">
        <f t="shared" ref="B133:M133" si="71">IF(B65="","",IFERROR(B65/B$68,""))</f>
        <v/>
      </c>
      <c r="C133" s="11" t="str">
        <f t="shared" si="71"/>
        <v/>
      </c>
      <c r="D133" s="11" t="str">
        <f t="shared" si="71"/>
        <v/>
      </c>
      <c r="E133" s="11" t="str">
        <f t="shared" si="71"/>
        <v/>
      </c>
      <c r="F133" s="11" t="str">
        <f t="shared" si="71"/>
        <v/>
      </c>
      <c r="G133" s="11" t="str">
        <f t="shared" si="71"/>
        <v/>
      </c>
      <c r="H133" s="11" t="str">
        <f t="shared" si="71"/>
        <v/>
      </c>
      <c r="I133" s="11" t="str">
        <f t="shared" si="71"/>
        <v/>
      </c>
      <c r="J133" s="11" t="str">
        <f t="shared" si="71"/>
        <v/>
      </c>
      <c r="K133" s="11" t="str">
        <f t="shared" si="71"/>
        <v/>
      </c>
      <c r="L133" s="11" t="str">
        <f t="shared" si="71"/>
        <v/>
      </c>
      <c r="M133" s="11" t="str">
        <f t="shared" si="71"/>
        <v/>
      </c>
      <c r="O133" s="13" t="str">
        <f t="shared" si="45"/>
        <v/>
      </c>
      <c r="Q133" s="31">
        <v>27638</v>
      </c>
      <c r="R133" s="3">
        <f t="shared" ref="R133:R196" si="72">VLOOKUP(YEAR(Q133),A$7:M$66,1+MONTH(Q133),FALSE)</f>
        <v>27.6456666666666</v>
      </c>
      <c r="S133" s="20">
        <f t="shared" ref="S133:S196" si="73">VLOOKUP(YEAR(Q133),A$75:M$134,1+MONTH(Q133),FALSE)</f>
        <v>1.1433591767713502</v>
      </c>
      <c r="T133" s="21">
        <f t="shared" ref="T133:T196" si="74">VLOOKUP(YEAR(Q133),A$141:M$200,1+MONTH(Q133),FALSE)</f>
        <v>0.68899999999999995</v>
      </c>
      <c r="U133" s="3" t="str">
        <f t="shared" ref="U133:U196" si="75">IFERROR(VLOOKUP(T133,A$206:D$210,4,TRUE),"")</f>
        <v>Normal range</v>
      </c>
    </row>
    <row r="134" spans="1:21" x14ac:dyDescent="0.25">
      <c r="A134" s="4">
        <v>2024</v>
      </c>
      <c r="B134" s="11" t="str">
        <f t="shared" ref="B134:M134" si="76">IF(B66="","",IFERROR(B66/B$68,""))</f>
        <v/>
      </c>
      <c r="C134" s="11" t="str">
        <f t="shared" si="76"/>
        <v/>
      </c>
      <c r="D134" s="11" t="str">
        <f t="shared" si="76"/>
        <v/>
      </c>
      <c r="E134" s="11" t="str">
        <f t="shared" si="76"/>
        <v/>
      </c>
      <c r="F134" s="11" t="str">
        <f t="shared" si="76"/>
        <v/>
      </c>
      <c r="G134" s="11" t="str">
        <f t="shared" si="76"/>
        <v/>
      </c>
      <c r="H134" s="11" t="str">
        <f t="shared" si="76"/>
        <v/>
      </c>
      <c r="I134" s="11" t="str">
        <f t="shared" si="76"/>
        <v/>
      </c>
      <c r="J134" s="11" t="str">
        <f t="shared" si="76"/>
        <v/>
      </c>
      <c r="K134" s="11" t="str">
        <f t="shared" si="76"/>
        <v/>
      </c>
      <c r="L134" s="11" t="str">
        <f t="shared" si="76"/>
        <v/>
      </c>
      <c r="M134" s="11" t="str">
        <f t="shared" si="76"/>
        <v/>
      </c>
      <c r="O134" s="13" t="str">
        <f t="shared" si="45"/>
        <v/>
      </c>
      <c r="Q134" s="31">
        <v>27668</v>
      </c>
      <c r="R134" s="3">
        <f t="shared" si="72"/>
        <v>20.258064516129</v>
      </c>
      <c r="S134" s="20">
        <f t="shared" si="73"/>
        <v>0.47656139624767407</v>
      </c>
      <c r="T134" s="21">
        <f t="shared" si="74"/>
        <v>0.155</v>
      </c>
      <c r="U134" s="3" t="str">
        <f t="shared" si="75"/>
        <v>Below normal</v>
      </c>
    </row>
    <row r="135" spans="1:21" x14ac:dyDescent="0.25">
      <c r="Q135" s="31">
        <v>27699</v>
      </c>
      <c r="R135" s="3">
        <f t="shared" si="72"/>
        <v>26.611000000000001</v>
      </c>
      <c r="S135" s="20">
        <f t="shared" si="73"/>
        <v>0.54671477055869422</v>
      </c>
      <c r="T135" s="21">
        <f t="shared" si="74"/>
        <v>0.13700000000000001</v>
      </c>
      <c r="U135" s="3" t="str">
        <f t="shared" si="75"/>
        <v>Below normal</v>
      </c>
    </row>
    <row r="136" spans="1:21" x14ac:dyDescent="0.25">
      <c r="Q136" s="31">
        <v>27729</v>
      </c>
      <c r="R136" s="3">
        <f t="shared" si="72"/>
        <v>26.5525806451612</v>
      </c>
      <c r="S136" s="20">
        <f t="shared" si="73"/>
        <v>0.52764210132423295</v>
      </c>
      <c r="T136" s="21">
        <f t="shared" si="74"/>
        <v>6.8000000000000005E-2</v>
      </c>
      <c r="U136" s="3" t="str">
        <f t="shared" si="75"/>
        <v>Low flow</v>
      </c>
    </row>
    <row r="137" spans="1:21" x14ac:dyDescent="0.25">
      <c r="Q137" s="31">
        <v>27760</v>
      </c>
      <c r="R137" s="3">
        <f t="shared" si="72"/>
        <v>38.277419354838699</v>
      </c>
      <c r="S137" s="20">
        <f t="shared" si="73"/>
        <v>0.7222948224121758</v>
      </c>
      <c r="T137" s="21">
        <f t="shared" si="74"/>
        <v>0.27500000000000002</v>
      </c>
      <c r="U137" s="3" t="str">
        <f t="shared" si="75"/>
        <v>Below normal</v>
      </c>
    </row>
    <row r="138" spans="1:21" ht="15.75" x14ac:dyDescent="0.25">
      <c r="A138" s="10" t="s">
        <v>6</v>
      </c>
      <c r="N138" s="1"/>
      <c r="Q138" s="31">
        <v>27791</v>
      </c>
      <c r="R138" s="3">
        <f t="shared" si="72"/>
        <v>43.539310344827499</v>
      </c>
      <c r="S138" s="20">
        <f t="shared" si="73"/>
        <v>0.97003147655477373</v>
      </c>
      <c r="T138" s="21">
        <f t="shared" si="74"/>
        <v>0.53400000000000003</v>
      </c>
      <c r="U138" s="3" t="str">
        <f t="shared" si="75"/>
        <v>Normal range</v>
      </c>
    </row>
    <row r="139" spans="1:21" x14ac:dyDescent="0.25">
      <c r="Q139" s="31">
        <v>27820</v>
      </c>
      <c r="R139" s="3">
        <f t="shared" si="72"/>
        <v>31.579032258064501</v>
      </c>
      <c r="S139" s="20">
        <f t="shared" si="73"/>
        <v>0.66079904742876028</v>
      </c>
      <c r="T139" s="21">
        <f t="shared" si="74"/>
        <v>0.12</v>
      </c>
      <c r="U139" s="3" t="str">
        <f t="shared" si="75"/>
        <v>Low flow</v>
      </c>
    </row>
    <row r="140" spans="1:21" x14ac:dyDescent="0.25">
      <c r="A140" s="4" t="s">
        <v>0</v>
      </c>
      <c r="B140" s="5">
        <v>1</v>
      </c>
      <c r="C140" s="5">
        <v>32</v>
      </c>
      <c r="D140" s="5">
        <v>61</v>
      </c>
      <c r="E140" s="5">
        <v>92</v>
      </c>
      <c r="F140" s="5">
        <v>122</v>
      </c>
      <c r="G140" s="5">
        <v>153</v>
      </c>
      <c r="H140" s="5">
        <v>183</v>
      </c>
      <c r="I140" s="5">
        <v>214</v>
      </c>
      <c r="J140" s="5">
        <v>245</v>
      </c>
      <c r="K140" s="5">
        <v>275</v>
      </c>
      <c r="L140" s="5">
        <v>306</v>
      </c>
      <c r="M140" s="5">
        <v>336</v>
      </c>
      <c r="O140" s="1"/>
      <c r="Q140" s="31">
        <v>27851</v>
      </c>
      <c r="R140" s="3">
        <f t="shared" si="72"/>
        <v>32.185333333333297</v>
      </c>
      <c r="S140" s="20">
        <f t="shared" si="73"/>
        <v>0.71491493698836017</v>
      </c>
      <c r="T140" s="21">
        <f t="shared" si="74"/>
        <v>0.29299999999999998</v>
      </c>
      <c r="U140" s="3" t="str">
        <f t="shared" si="75"/>
        <v>Normal range</v>
      </c>
    </row>
    <row r="141" spans="1:21" x14ac:dyDescent="0.25">
      <c r="A141" s="4">
        <v>1965</v>
      </c>
      <c r="B141" s="12">
        <f t="shared" ref="B141:M141" si="77">IF(B75=0,"",IFERROR(_xlfn.PERCENTRANK.EXC(B$75:B$134,B75),""))</f>
        <v>0.24099999999999999</v>
      </c>
      <c r="C141" s="12">
        <f t="shared" si="77"/>
        <v>0.32700000000000001</v>
      </c>
      <c r="D141" s="12">
        <f t="shared" si="77"/>
        <v>0.34399999999999997</v>
      </c>
      <c r="E141" s="12">
        <f t="shared" si="77"/>
        <v>0.44800000000000001</v>
      </c>
      <c r="F141" s="12">
        <f t="shared" si="77"/>
        <v>0.72399999999999998</v>
      </c>
      <c r="G141" s="12">
        <f t="shared" si="77"/>
        <v>0.62</v>
      </c>
      <c r="H141" s="12">
        <f t="shared" si="77"/>
        <v>0.63700000000000001</v>
      </c>
      <c r="I141" s="12">
        <f t="shared" si="77"/>
        <v>0.46500000000000002</v>
      </c>
      <c r="J141" s="12">
        <f t="shared" si="77"/>
        <v>0.879</v>
      </c>
      <c r="K141" s="12">
        <f t="shared" si="77"/>
        <v>0.31</v>
      </c>
      <c r="L141" s="12">
        <f t="shared" si="77"/>
        <v>0.10299999999999999</v>
      </c>
      <c r="M141" s="12">
        <f t="shared" si="77"/>
        <v>0.34399999999999997</v>
      </c>
      <c r="O141" s="1"/>
      <c r="Q141" s="31">
        <v>27881</v>
      </c>
      <c r="R141" s="3">
        <f t="shared" si="72"/>
        <v>29.617419354838699</v>
      </c>
      <c r="S141" s="20">
        <f t="shared" si="73"/>
        <v>0.81442807173754928</v>
      </c>
      <c r="T141" s="21">
        <f t="shared" si="74"/>
        <v>0.39600000000000002</v>
      </c>
      <c r="U141" s="3" t="str">
        <f t="shared" si="75"/>
        <v>Normal range</v>
      </c>
    </row>
    <row r="142" spans="1:21" x14ac:dyDescent="0.25">
      <c r="A142" s="4">
        <v>1966</v>
      </c>
      <c r="B142" s="12">
        <f t="shared" ref="B142:M142" si="78">IF(B76=0,"",IFERROR(_xlfn.PERCENTRANK.EXC(B$75:B$134,B76),""))</f>
        <v>0.55100000000000005</v>
      </c>
      <c r="C142" s="12">
        <f t="shared" si="78"/>
        <v>0.82699999999999996</v>
      </c>
      <c r="D142" s="12">
        <f t="shared" si="78"/>
        <v>0.51700000000000002</v>
      </c>
      <c r="E142" s="12">
        <f t="shared" si="78"/>
        <v>0.34399999999999997</v>
      </c>
      <c r="F142" s="12">
        <f t="shared" si="78"/>
        <v>0.75800000000000001</v>
      </c>
      <c r="G142" s="12">
        <f t="shared" si="78"/>
        <v>0.98199999999999998</v>
      </c>
      <c r="H142" s="12">
        <f t="shared" si="78"/>
        <v>0.60299999999999998</v>
      </c>
      <c r="I142" s="12">
        <f t="shared" si="78"/>
        <v>0.82699999999999996</v>
      </c>
      <c r="J142" s="12">
        <f t="shared" si="78"/>
        <v>0.25800000000000001</v>
      </c>
      <c r="K142" s="12">
        <f t="shared" si="78"/>
        <v>0.56799999999999995</v>
      </c>
      <c r="L142" s="12">
        <f t="shared" si="78"/>
        <v>0.67200000000000004</v>
      </c>
      <c r="M142" s="12">
        <f t="shared" si="78"/>
        <v>0.879</v>
      </c>
      <c r="O142" s="1"/>
      <c r="Q142" s="31">
        <v>27912</v>
      </c>
      <c r="R142" s="3">
        <f t="shared" si="72"/>
        <v>15.4124</v>
      </c>
      <c r="S142" s="20">
        <f t="shared" si="73"/>
        <v>0.66040045742306885</v>
      </c>
      <c r="T142" s="21">
        <f t="shared" si="74"/>
        <v>0.189</v>
      </c>
      <c r="U142" s="3" t="str">
        <f t="shared" si="75"/>
        <v>Below normal</v>
      </c>
    </row>
    <row r="143" spans="1:21" x14ac:dyDescent="0.25">
      <c r="A143" s="4">
        <v>1967</v>
      </c>
      <c r="B143" s="12">
        <f t="shared" ref="B143:M143" si="79">IF(B77=0,"",IFERROR(_xlfn.PERCENTRANK.EXC(B$75:B$134,B77),""))</f>
        <v>0.65500000000000003</v>
      </c>
      <c r="C143" s="12">
        <f t="shared" si="79"/>
        <v>0.72399999999999998</v>
      </c>
      <c r="D143" s="12">
        <f t="shared" si="79"/>
        <v>0.86199999999999999</v>
      </c>
      <c r="E143" s="12">
        <f t="shared" si="79"/>
        <v>0.58599999999999997</v>
      </c>
      <c r="F143" s="12">
        <f t="shared" si="79"/>
        <v>0.91300000000000003</v>
      </c>
      <c r="G143" s="12">
        <f t="shared" si="79"/>
        <v>0.72399999999999998</v>
      </c>
      <c r="H143" s="12">
        <f t="shared" si="79"/>
        <v>0.39600000000000002</v>
      </c>
      <c r="I143" s="12">
        <f t="shared" si="79"/>
        <v>0.51700000000000002</v>
      </c>
      <c r="J143" s="12">
        <f t="shared" si="79"/>
        <v>0.5</v>
      </c>
      <c r="K143" s="12">
        <f t="shared" si="79"/>
        <v>0.72399999999999998</v>
      </c>
      <c r="L143" s="12">
        <f t="shared" si="79"/>
        <v>0.55100000000000005</v>
      </c>
      <c r="M143" s="12">
        <f t="shared" si="79"/>
        <v>5.0999999999999997E-2</v>
      </c>
      <c r="O143" s="1"/>
      <c r="Q143" s="31">
        <v>27942</v>
      </c>
      <c r="R143" s="3">
        <f t="shared" si="72"/>
        <v>7.7649354838709597</v>
      </c>
      <c r="S143" s="20">
        <f t="shared" si="73"/>
        <v>0.42274007996007751</v>
      </c>
      <c r="T143" s="21">
        <f t="shared" si="74"/>
        <v>6.8000000000000005E-2</v>
      </c>
      <c r="U143" s="3" t="str">
        <f t="shared" si="75"/>
        <v>Low flow</v>
      </c>
    </row>
    <row r="144" spans="1:21" x14ac:dyDescent="0.25">
      <c r="A144" s="4">
        <v>1968</v>
      </c>
      <c r="B144" s="12">
        <f t="shared" ref="B144:M144" si="80">IF(B78=0,"",IFERROR(_xlfn.PERCENTRANK.EXC(B$75:B$134,B78),""))</f>
        <v>0.25800000000000001</v>
      </c>
      <c r="C144" s="12">
        <f t="shared" si="80"/>
        <v>3.4000000000000002E-2</v>
      </c>
      <c r="D144" s="12">
        <f t="shared" si="80"/>
        <v>0.65500000000000003</v>
      </c>
      <c r="E144" s="12">
        <f t="shared" si="80"/>
        <v>0.46500000000000002</v>
      </c>
      <c r="F144" s="12">
        <f t="shared" si="80"/>
        <v>0.77500000000000002</v>
      </c>
      <c r="G144" s="12">
        <f t="shared" si="80"/>
        <v>0.29299999999999998</v>
      </c>
      <c r="H144" s="12">
        <f t="shared" si="80"/>
        <v>0.86199999999999999</v>
      </c>
      <c r="I144" s="12">
        <f t="shared" si="80"/>
        <v>0.39600000000000002</v>
      </c>
      <c r="J144" s="12">
        <f t="shared" si="80"/>
        <v>0.43099999999999999</v>
      </c>
      <c r="K144" s="12">
        <f t="shared" si="80"/>
        <v>0.67200000000000004</v>
      </c>
      <c r="L144" s="12">
        <f t="shared" si="80"/>
        <v>0.41299999999999998</v>
      </c>
      <c r="M144" s="12">
        <f t="shared" si="80"/>
        <v>0.24099999999999999</v>
      </c>
      <c r="O144" s="1"/>
      <c r="Q144" s="31">
        <v>27973</v>
      </c>
      <c r="R144" s="3">
        <f t="shared" si="72"/>
        <v>5.38296774193548</v>
      </c>
      <c r="S144" s="20">
        <f t="shared" si="73"/>
        <v>0.25331598735948008</v>
      </c>
      <c r="T144" s="21">
        <f t="shared" si="74"/>
        <v>5.0999999999999997E-2</v>
      </c>
      <c r="U144" s="3" t="str">
        <f t="shared" si="75"/>
        <v>Low flow</v>
      </c>
    </row>
    <row r="145" spans="1:21" x14ac:dyDescent="0.25">
      <c r="A145" s="4">
        <v>1969</v>
      </c>
      <c r="B145" s="12">
        <f t="shared" ref="B145:M145" si="81">IF(B79=0,"",IFERROR(_xlfn.PERCENTRANK.EXC(B$75:B$134,B79),""))</f>
        <v>0.84399999999999997</v>
      </c>
      <c r="C145" s="12">
        <f t="shared" si="81"/>
        <v>0.20599999999999999</v>
      </c>
      <c r="D145" s="12">
        <f t="shared" si="81"/>
        <v>8.5999999999999993E-2</v>
      </c>
      <c r="E145" s="12">
        <f t="shared" si="81"/>
        <v>0.82699999999999996</v>
      </c>
      <c r="F145" s="12">
        <f t="shared" si="81"/>
        <v>0.96499999999999997</v>
      </c>
      <c r="G145" s="12">
        <f t="shared" si="81"/>
        <v>0.91300000000000003</v>
      </c>
      <c r="H145" s="12">
        <f t="shared" si="81"/>
        <v>0.43099999999999999</v>
      </c>
      <c r="I145" s="12">
        <f t="shared" si="81"/>
        <v>0.379</v>
      </c>
      <c r="J145" s="12">
        <f t="shared" si="81"/>
        <v>0.10299999999999999</v>
      </c>
      <c r="K145" s="12">
        <f t="shared" si="81"/>
        <v>8.5999999999999993E-2</v>
      </c>
      <c r="L145" s="12">
        <f t="shared" si="81"/>
        <v>3.4000000000000002E-2</v>
      </c>
      <c r="M145" s="12">
        <f t="shared" si="81"/>
        <v>0.12</v>
      </c>
      <c r="O145" s="1"/>
      <c r="Q145" s="31">
        <v>28004</v>
      </c>
      <c r="R145" s="3">
        <f t="shared" si="72"/>
        <v>31.053233333333299</v>
      </c>
      <c r="S145" s="20">
        <f t="shared" si="73"/>
        <v>1.2842880487631103</v>
      </c>
      <c r="T145" s="21">
        <f t="shared" si="74"/>
        <v>0.72399999999999998</v>
      </c>
      <c r="U145" s="3" t="str">
        <f t="shared" si="75"/>
        <v>Above normal</v>
      </c>
    </row>
    <row r="146" spans="1:21" x14ac:dyDescent="0.25">
      <c r="A146" s="4">
        <v>1970</v>
      </c>
      <c r="B146" s="12">
        <f t="shared" ref="B146:M146" si="82">IF(B80=0,"",IFERROR(_xlfn.PERCENTRANK.EXC(B$75:B$134,B80),""))</f>
        <v>0.56799999999999995</v>
      </c>
      <c r="C146" s="12">
        <f t="shared" si="82"/>
        <v>0.10299999999999999</v>
      </c>
      <c r="D146" s="12">
        <f t="shared" si="82"/>
        <v>0.24099999999999999</v>
      </c>
      <c r="E146" s="12">
        <f t="shared" si="82"/>
        <v>0.75800000000000001</v>
      </c>
      <c r="F146" s="12">
        <f t="shared" si="82"/>
        <v>0.86199999999999999</v>
      </c>
      <c r="G146" s="12">
        <f t="shared" si="82"/>
        <v>0.48199999999999998</v>
      </c>
      <c r="H146" s="12">
        <f t="shared" si="82"/>
        <v>0.84399999999999997</v>
      </c>
      <c r="I146" s="12">
        <f t="shared" si="82"/>
        <v>0.96499999999999997</v>
      </c>
      <c r="J146" s="12">
        <f t="shared" si="82"/>
        <v>0.75800000000000001</v>
      </c>
      <c r="K146" s="12">
        <f t="shared" si="82"/>
        <v>0.32700000000000001</v>
      </c>
      <c r="L146" s="12">
        <f t="shared" si="82"/>
        <v>0.63700000000000001</v>
      </c>
      <c r="M146" s="12">
        <f t="shared" si="82"/>
        <v>0.17199999999999999</v>
      </c>
      <c r="O146" s="1"/>
      <c r="Q146" s="31">
        <v>28034</v>
      </c>
      <c r="R146" s="3">
        <f t="shared" si="72"/>
        <v>96.694838709677398</v>
      </c>
      <c r="S146" s="20">
        <f t="shared" si="73"/>
        <v>2.274700394439896</v>
      </c>
      <c r="T146" s="21">
        <f t="shared" si="74"/>
        <v>0.96499999999999997</v>
      </c>
      <c r="U146" s="3" t="str">
        <f t="shared" si="75"/>
        <v>High flow</v>
      </c>
    </row>
    <row r="147" spans="1:21" x14ac:dyDescent="0.25">
      <c r="A147" s="4">
        <v>1971</v>
      </c>
      <c r="B147" s="12">
        <f t="shared" ref="B147:M147" si="83">IF(B81=0,"",IFERROR(_xlfn.PERCENTRANK.EXC(B$75:B$134,B81),""))</f>
        <v>0.44800000000000001</v>
      </c>
      <c r="C147" s="12">
        <f t="shared" si="83"/>
        <v>0.31</v>
      </c>
      <c r="D147" s="12">
        <f t="shared" si="83"/>
        <v>0.17199999999999999</v>
      </c>
      <c r="E147" s="12">
        <f t="shared" si="83"/>
        <v>0.24099999999999999</v>
      </c>
      <c r="F147" s="12">
        <f t="shared" si="83"/>
        <v>0.10299999999999999</v>
      </c>
      <c r="G147" s="12">
        <f t="shared" si="83"/>
        <v>0.39600000000000002</v>
      </c>
      <c r="H147" s="12">
        <f t="shared" si="83"/>
        <v>0.55100000000000005</v>
      </c>
      <c r="I147" s="12">
        <f t="shared" si="83"/>
        <v>0.43099999999999999</v>
      </c>
      <c r="J147" s="12">
        <f t="shared" si="83"/>
        <v>8.5999999999999993E-2</v>
      </c>
      <c r="K147" s="12">
        <f t="shared" si="83"/>
        <v>0.13700000000000001</v>
      </c>
      <c r="L147" s="12">
        <f t="shared" si="83"/>
        <v>0.27500000000000002</v>
      </c>
      <c r="M147" s="12">
        <f t="shared" si="83"/>
        <v>0.29299999999999998</v>
      </c>
      <c r="O147" s="1"/>
      <c r="Q147" s="31">
        <v>28065</v>
      </c>
      <c r="R147" s="3">
        <f t="shared" si="72"/>
        <v>37.202999999999903</v>
      </c>
      <c r="S147" s="20">
        <f t="shared" si="73"/>
        <v>0.76432413697700385</v>
      </c>
      <c r="T147" s="21">
        <f t="shared" si="74"/>
        <v>0.32700000000000001</v>
      </c>
      <c r="U147" s="3" t="str">
        <f t="shared" si="75"/>
        <v>Normal range</v>
      </c>
    </row>
    <row r="148" spans="1:21" x14ac:dyDescent="0.25">
      <c r="A148" s="4">
        <v>1972</v>
      </c>
      <c r="B148" s="12">
        <f t="shared" ref="B148:M148" si="84">IF(B82=0,"",IFERROR(_xlfn.PERCENTRANK.EXC(B$75:B$134,B82),""))</f>
        <v>0.879</v>
      </c>
      <c r="C148" s="12">
        <f t="shared" si="84"/>
        <v>0.58599999999999997</v>
      </c>
      <c r="D148" s="12">
        <f t="shared" si="84"/>
        <v>0.63700000000000001</v>
      </c>
      <c r="E148" s="12">
        <f t="shared" si="84"/>
        <v>0.48199999999999998</v>
      </c>
      <c r="F148" s="12">
        <f t="shared" si="84"/>
        <v>0.79300000000000004</v>
      </c>
      <c r="G148" s="12">
        <f t="shared" si="84"/>
        <v>0.82699999999999996</v>
      </c>
      <c r="H148" s="12">
        <f t="shared" si="84"/>
        <v>0.34399999999999997</v>
      </c>
      <c r="I148" s="12">
        <f t="shared" si="84"/>
        <v>0.44800000000000001</v>
      </c>
      <c r="J148" s="12">
        <f t="shared" si="84"/>
        <v>3.4000000000000002E-2</v>
      </c>
      <c r="K148" s="12">
        <f t="shared" si="84"/>
        <v>1.7000000000000001E-2</v>
      </c>
      <c r="L148" s="12">
        <f t="shared" si="84"/>
        <v>6.8000000000000005E-2</v>
      </c>
      <c r="M148" s="12">
        <f t="shared" si="84"/>
        <v>0.48199999999999998</v>
      </c>
      <c r="O148" s="1"/>
      <c r="Q148" s="31">
        <v>28095</v>
      </c>
      <c r="R148" s="3">
        <f t="shared" si="72"/>
        <v>22.02</v>
      </c>
      <c r="S148" s="20">
        <f t="shared" si="73"/>
        <v>0.43757249912644308</v>
      </c>
      <c r="T148" s="21">
        <f t="shared" si="74"/>
        <v>1.7000000000000001E-2</v>
      </c>
      <c r="U148" s="3" t="str">
        <f t="shared" si="75"/>
        <v>Low flow</v>
      </c>
    </row>
    <row r="149" spans="1:21" x14ac:dyDescent="0.25">
      <c r="A149" s="4">
        <v>1973</v>
      </c>
      <c r="B149" s="12">
        <f t="shared" ref="B149:M149" si="85">IF(B83=0,"",IFERROR(_xlfn.PERCENTRANK.EXC(B$75:B$134,B83),""))</f>
        <v>0.155</v>
      </c>
      <c r="C149" s="12">
        <f t="shared" si="85"/>
        <v>5.0999999999999997E-2</v>
      </c>
      <c r="D149" s="12">
        <f t="shared" si="85"/>
        <v>3.4000000000000002E-2</v>
      </c>
      <c r="E149" s="12">
        <f t="shared" si="85"/>
        <v>0.17199999999999999</v>
      </c>
      <c r="F149" s="12">
        <f t="shared" si="85"/>
        <v>0.65500000000000003</v>
      </c>
      <c r="G149" s="12">
        <f t="shared" si="85"/>
        <v>0.13700000000000001</v>
      </c>
      <c r="H149" s="12">
        <f t="shared" si="85"/>
        <v>0.44800000000000001</v>
      </c>
      <c r="I149" s="12">
        <f t="shared" si="85"/>
        <v>0.189</v>
      </c>
      <c r="J149" s="12">
        <f t="shared" si="85"/>
        <v>0.20599999999999999</v>
      </c>
      <c r="K149" s="12">
        <f t="shared" si="85"/>
        <v>0.189</v>
      </c>
      <c r="L149" s="12">
        <f t="shared" si="85"/>
        <v>0.20599999999999999</v>
      </c>
      <c r="M149" s="12">
        <f t="shared" si="85"/>
        <v>0.51700000000000002</v>
      </c>
      <c r="O149" s="1"/>
      <c r="Q149" s="31">
        <v>28126</v>
      </c>
      <c r="R149" s="3">
        <f t="shared" si="72"/>
        <v>46.378064516129001</v>
      </c>
      <c r="S149" s="20">
        <f t="shared" si="73"/>
        <v>0.875153979503146</v>
      </c>
      <c r="T149" s="21">
        <f t="shared" si="74"/>
        <v>0.48199999999999998</v>
      </c>
      <c r="U149" s="3" t="str">
        <f t="shared" si="75"/>
        <v>Normal range</v>
      </c>
    </row>
    <row r="150" spans="1:21" x14ac:dyDescent="0.25">
      <c r="A150" s="4">
        <v>1974</v>
      </c>
      <c r="B150" s="12">
        <f t="shared" ref="B150:M150" si="86">IF(B84=0,"",IFERROR(_xlfn.PERCENTRANK.EXC(B$75:B$134,B84),""))</f>
        <v>0.96499999999999997</v>
      </c>
      <c r="C150" s="12">
        <f t="shared" si="86"/>
        <v>0.77500000000000002</v>
      </c>
      <c r="D150" s="12">
        <f t="shared" si="86"/>
        <v>0.25800000000000001</v>
      </c>
      <c r="E150" s="12">
        <f t="shared" si="86"/>
        <v>0.155</v>
      </c>
      <c r="F150" s="12">
        <f t="shared" si="86"/>
        <v>0.189</v>
      </c>
      <c r="G150" s="12">
        <f t="shared" si="86"/>
        <v>0.27500000000000002</v>
      </c>
      <c r="H150" s="12">
        <f t="shared" si="86"/>
        <v>0.27500000000000002</v>
      </c>
      <c r="I150" s="12">
        <f t="shared" si="86"/>
        <v>0.32700000000000001</v>
      </c>
      <c r="J150" s="12">
        <f t="shared" si="86"/>
        <v>0.189</v>
      </c>
      <c r="K150" s="12">
        <f t="shared" si="86"/>
        <v>0.27500000000000002</v>
      </c>
      <c r="L150" s="12">
        <f t="shared" si="86"/>
        <v>0.81</v>
      </c>
      <c r="M150" s="12">
        <f t="shared" si="86"/>
        <v>0.77500000000000002</v>
      </c>
      <c r="O150" s="1"/>
      <c r="Q150" s="31">
        <v>28157</v>
      </c>
      <c r="R150" s="3">
        <f t="shared" si="72"/>
        <v>32.334642857142804</v>
      </c>
      <c r="S150" s="20">
        <f t="shared" si="73"/>
        <v>0.72039775334456491</v>
      </c>
      <c r="T150" s="21">
        <f t="shared" si="74"/>
        <v>0.29299999999999998</v>
      </c>
      <c r="U150" s="3" t="str">
        <f t="shared" si="75"/>
        <v>Normal range</v>
      </c>
    </row>
    <row r="151" spans="1:21" x14ac:dyDescent="0.25">
      <c r="A151" s="4">
        <v>1975</v>
      </c>
      <c r="B151" s="12">
        <f t="shared" ref="B151:M151" si="87">IF(B85=0,"",IFERROR(_xlfn.PERCENTRANK.EXC(B$75:B$134,B85),""))</f>
        <v>0.74099999999999999</v>
      </c>
      <c r="C151" s="12">
        <f t="shared" si="87"/>
        <v>0.43099999999999999</v>
      </c>
      <c r="D151" s="12">
        <f t="shared" si="87"/>
        <v>5.0999999999999997E-2</v>
      </c>
      <c r="E151" s="12">
        <f t="shared" si="87"/>
        <v>0.86199999999999999</v>
      </c>
      <c r="F151" s="12">
        <f t="shared" si="87"/>
        <v>0.20599999999999999</v>
      </c>
      <c r="G151" s="12">
        <f t="shared" si="87"/>
        <v>0.44800000000000001</v>
      </c>
      <c r="H151" s="12">
        <f t="shared" si="87"/>
        <v>0.53400000000000003</v>
      </c>
      <c r="I151" s="12">
        <f t="shared" si="87"/>
        <v>0.31</v>
      </c>
      <c r="J151" s="12">
        <f t="shared" si="87"/>
        <v>0.68899999999999995</v>
      </c>
      <c r="K151" s="12">
        <f t="shared" si="87"/>
        <v>0.155</v>
      </c>
      <c r="L151" s="12">
        <f t="shared" si="87"/>
        <v>0.13700000000000001</v>
      </c>
      <c r="M151" s="12">
        <f t="shared" si="87"/>
        <v>6.8000000000000005E-2</v>
      </c>
      <c r="O151" s="1"/>
      <c r="Q151" s="31">
        <v>28185</v>
      </c>
      <c r="R151" s="3">
        <f t="shared" si="72"/>
        <v>88.678064516128998</v>
      </c>
      <c r="S151" s="20">
        <f t="shared" si="73"/>
        <v>1.8556103962026771</v>
      </c>
      <c r="T151" s="21">
        <f t="shared" si="74"/>
        <v>0.96499999999999997</v>
      </c>
      <c r="U151" s="3" t="str">
        <f t="shared" si="75"/>
        <v>High flow</v>
      </c>
    </row>
    <row r="152" spans="1:21" x14ac:dyDescent="0.25">
      <c r="A152" s="4">
        <v>1976</v>
      </c>
      <c r="B152" s="12">
        <f t="shared" ref="B152:M152" si="88">IF(B86=0,"",IFERROR(_xlfn.PERCENTRANK.EXC(B$75:B$134,B86),""))</f>
        <v>0.27500000000000002</v>
      </c>
      <c r="C152" s="12">
        <f t="shared" si="88"/>
        <v>0.53400000000000003</v>
      </c>
      <c r="D152" s="12">
        <f t="shared" si="88"/>
        <v>0.12</v>
      </c>
      <c r="E152" s="12">
        <f t="shared" si="88"/>
        <v>0.29299999999999998</v>
      </c>
      <c r="F152" s="12">
        <f t="shared" si="88"/>
        <v>0.39600000000000002</v>
      </c>
      <c r="G152" s="12">
        <f t="shared" si="88"/>
        <v>0.189</v>
      </c>
      <c r="H152" s="12">
        <f t="shared" si="88"/>
        <v>6.8000000000000005E-2</v>
      </c>
      <c r="I152" s="12">
        <f t="shared" si="88"/>
        <v>5.0999999999999997E-2</v>
      </c>
      <c r="J152" s="12">
        <f t="shared" si="88"/>
        <v>0.72399999999999998</v>
      </c>
      <c r="K152" s="12">
        <f t="shared" si="88"/>
        <v>0.96499999999999997</v>
      </c>
      <c r="L152" s="12">
        <f t="shared" si="88"/>
        <v>0.32700000000000001</v>
      </c>
      <c r="M152" s="12">
        <f t="shared" si="88"/>
        <v>1.7000000000000001E-2</v>
      </c>
      <c r="O152" s="1"/>
      <c r="Q152" s="31">
        <v>28216</v>
      </c>
      <c r="R152" s="3">
        <f t="shared" si="72"/>
        <v>56.357333333333301</v>
      </c>
      <c r="S152" s="20">
        <f t="shared" si="73"/>
        <v>1.251834150404906</v>
      </c>
      <c r="T152" s="21">
        <f t="shared" si="74"/>
        <v>0.77500000000000002</v>
      </c>
      <c r="U152" s="3" t="str">
        <f t="shared" si="75"/>
        <v>Above normal</v>
      </c>
    </row>
    <row r="153" spans="1:21" x14ac:dyDescent="0.25">
      <c r="A153" s="4">
        <v>1977</v>
      </c>
      <c r="B153" s="12">
        <f t="shared" ref="B153:M153" si="89">IF(B87=0,"",IFERROR(_xlfn.PERCENTRANK.EXC(B$75:B$134,B87),""))</f>
        <v>0.48199999999999998</v>
      </c>
      <c r="C153" s="12">
        <f t="shared" si="89"/>
        <v>0.29299999999999998</v>
      </c>
      <c r="D153" s="12">
        <f t="shared" si="89"/>
        <v>0.96499999999999997</v>
      </c>
      <c r="E153" s="12">
        <f t="shared" si="89"/>
        <v>0.77500000000000002</v>
      </c>
      <c r="F153" s="12">
        <f t="shared" si="89"/>
        <v>0.879</v>
      </c>
      <c r="G153" s="12">
        <f t="shared" si="89"/>
        <v>0.58599999999999997</v>
      </c>
      <c r="H153" s="12">
        <f t="shared" si="89"/>
        <v>0.20599999999999999</v>
      </c>
      <c r="I153" s="12">
        <f t="shared" si="89"/>
        <v>0.36199999999999999</v>
      </c>
      <c r="J153" s="12">
        <f t="shared" si="89"/>
        <v>0.32700000000000001</v>
      </c>
      <c r="K153" s="12">
        <f t="shared" si="89"/>
        <v>0.58599999999999997</v>
      </c>
      <c r="L153" s="12">
        <f t="shared" si="89"/>
        <v>0.72399999999999998</v>
      </c>
      <c r="M153" s="12">
        <f t="shared" si="89"/>
        <v>0.75800000000000001</v>
      </c>
      <c r="O153" s="1"/>
      <c r="Q153" s="31">
        <v>28246</v>
      </c>
      <c r="R153" s="3">
        <f t="shared" si="72"/>
        <v>55.520645161290297</v>
      </c>
      <c r="S153" s="20">
        <f t="shared" si="73"/>
        <v>1.5267222116347894</v>
      </c>
      <c r="T153" s="21">
        <f t="shared" si="74"/>
        <v>0.879</v>
      </c>
      <c r="U153" s="3" t="str">
        <f t="shared" si="75"/>
        <v>High flow</v>
      </c>
    </row>
    <row r="154" spans="1:21" x14ac:dyDescent="0.25">
      <c r="A154" s="4">
        <v>1978</v>
      </c>
      <c r="B154" s="12">
        <f t="shared" ref="B154:M154" si="90">IF(B88=0,"",IFERROR(_xlfn.PERCENTRANK.EXC(B$75:B$134,B88),""))</f>
        <v>6.8000000000000005E-2</v>
      </c>
      <c r="C154" s="12">
        <f t="shared" si="90"/>
        <v>0.48199999999999998</v>
      </c>
      <c r="D154" s="12">
        <f t="shared" si="90"/>
        <v>0.94799999999999995</v>
      </c>
      <c r="E154" s="12">
        <f t="shared" si="90"/>
        <v>0.53400000000000003</v>
      </c>
      <c r="F154" s="12">
        <f t="shared" si="90"/>
        <v>0.84399999999999997</v>
      </c>
      <c r="G154" s="12">
        <f t="shared" si="90"/>
        <v>0.25800000000000001</v>
      </c>
      <c r="H154" s="12">
        <f t="shared" si="90"/>
        <v>0.65500000000000003</v>
      </c>
      <c r="I154" s="12">
        <f t="shared" si="90"/>
        <v>0.56799999999999995</v>
      </c>
      <c r="J154" s="12">
        <f t="shared" si="90"/>
        <v>0.53400000000000003</v>
      </c>
      <c r="K154" s="12">
        <f t="shared" si="90"/>
        <v>0.12</v>
      </c>
      <c r="L154" s="12">
        <f t="shared" si="90"/>
        <v>0.379</v>
      </c>
      <c r="M154" s="12">
        <f t="shared" si="90"/>
        <v>0.94799999999999995</v>
      </c>
      <c r="O154" s="1"/>
      <c r="Q154" s="31">
        <v>28277</v>
      </c>
      <c r="R154" s="3">
        <f t="shared" si="72"/>
        <v>23.561</v>
      </c>
      <c r="S154" s="20">
        <f t="shared" si="73"/>
        <v>1.0095569267177678</v>
      </c>
      <c r="T154" s="21">
        <f t="shared" si="74"/>
        <v>0.58599999999999997</v>
      </c>
      <c r="U154" s="3" t="str">
        <f t="shared" si="75"/>
        <v>Normal range</v>
      </c>
    </row>
    <row r="155" spans="1:21" x14ac:dyDescent="0.25">
      <c r="A155" s="4">
        <v>1979</v>
      </c>
      <c r="B155" s="12">
        <f t="shared" ref="B155:M155" si="91">IF(B89=0,"",IFERROR(_xlfn.PERCENTRANK.EXC(B$75:B$134,B89),""))</f>
        <v>0.10299999999999999</v>
      </c>
      <c r="C155" s="12">
        <f t="shared" si="91"/>
        <v>6.8000000000000005E-2</v>
      </c>
      <c r="D155" s="12">
        <f t="shared" si="91"/>
        <v>0.62</v>
      </c>
      <c r="E155" s="12">
        <f t="shared" si="91"/>
        <v>0.94799999999999995</v>
      </c>
      <c r="F155" s="12">
        <f t="shared" si="91"/>
        <v>0.89600000000000002</v>
      </c>
      <c r="G155" s="12">
        <f t="shared" si="91"/>
        <v>0.81</v>
      </c>
      <c r="H155" s="12">
        <f t="shared" si="91"/>
        <v>0.46500000000000002</v>
      </c>
      <c r="I155" s="12">
        <f t="shared" si="91"/>
        <v>0.77500000000000002</v>
      </c>
      <c r="J155" s="12">
        <f t="shared" si="91"/>
        <v>0.224</v>
      </c>
      <c r="K155" s="12">
        <f t="shared" si="91"/>
        <v>0.41299999999999998</v>
      </c>
      <c r="L155" s="12">
        <f t="shared" si="91"/>
        <v>0.36199999999999999</v>
      </c>
      <c r="M155" s="12">
        <f t="shared" si="91"/>
        <v>0.63700000000000001</v>
      </c>
      <c r="O155" s="1"/>
      <c r="Q155" s="31">
        <v>28307</v>
      </c>
      <c r="R155" s="3">
        <f t="shared" si="72"/>
        <v>9.7809677419354806</v>
      </c>
      <c r="S155" s="20">
        <f t="shared" si="73"/>
        <v>0.53249728782697736</v>
      </c>
      <c r="T155" s="21">
        <f t="shared" si="74"/>
        <v>0.20599999999999999</v>
      </c>
      <c r="U155" s="3" t="str">
        <f t="shared" si="75"/>
        <v>Below normal</v>
      </c>
    </row>
    <row r="156" spans="1:21" x14ac:dyDescent="0.25">
      <c r="A156" s="4">
        <v>1980</v>
      </c>
      <c r="B156" s="12">
        <f t="shared" ref="B156:M156" si="92">IF(B90=0,"",IFERROR(_xlfn.PERCENTRANK.EXC(B$75:B$134,B90),""))</f>
        <v>0.12</v>
      </c>
      <c r="C156" s="12">
        <f t="shared" si="92"/>
        <v>0.93100000000000005</v>
      </c>
      <c r="D156" s="12">
        <f t="shared" si="92"/>
        <v>0.27500000000000002</v>
      </c>
      <c r="E156" s="12">
        <f t="shared" si="92"/>
        <v>0.62</v>
      </c>
      <c r="F156" s="12">
        <f t="shared" si="92"/>
        <v>0.13700000000000001</v>
      </c>
      <c r="G156" s="12">
        <f t="shared" si="92"/>
        <v>0.53400000000000003</v>
      </c>
      <c r="H156" s="12">
        <f t="shared" si="92"/>
        <v>0.75800000000000001</v>
      </c>
      <c r="I156" s="12">
        <f t="shared" si="92"/>
        <v>0.67200000000000004</v>
      </c>
      <c r="J156" s="12">
        <f t="shared" si="92"/>
        <v>0.70599999999999996</v>
      </c>
      <c r="K156" s="12">
        <f t="shared" si="92"/>
        <v>0.60299999999999998</v>
      </c>
      <c r="L156" s="12">
        <f t="shared" si="92"/>
        <v>0.5</v>
      </c>
      <c r="M156" s="12">
        <f t="shared" si="92"/>
        <v>0.65500000000000003</v>
      </c>
      <c r="O156" s="1"/>
      <c r="Q156" s="31">
        <v>28338</v>
      </c>
      <c r="R156" s="3">
        <f t="shared" si="72"/>
        <v>12.4433225806451</v>
      </c>
      <c r="S156" s="20">
        <f t="shared" si="73"/>
        <v>0.58556779394989888</v>
      </c>
      <c r="T156" s="21">
        <f t="shared" si="74"/>
        <v>0.36199999999999999</v>
      </c>
      <c r="U156" s="3" t="str">
        <f t="shared" si="75"/>
        <v>Normal range</v>
      </c>
    </row>
    <row r="157" spans="1:21" x14ac:dyDescent="0.25">
      <c r="A157" s="4">
        <v>1981</v>
      </c>
      <c r="B157" s="12">
        <f t="shared" ref="B157:M157" si="93">IF(B91=0,"",IFERROR(_xlfn.PERCENTRANK.EXC(B$75:B$134,B91),""))</f>
        <v>0.68899999999999995</v>
      </c>
      <c r="C157" s="12">
        <f t="shared" si="93"/>
        <v>0.224</v>
      </c>
      <c r="D157" s="12">
        <f t="shared" si="93"/>
        <v>0.74099999999999999</v>
      </c>
      <c r="E157" s="12">
        <f t="shared" si="93"/>
        <v>8.5999999999999993E-2</v>
      </c>
      <c r="F157" s="12">
        <f t="shared" si="93"/>
        <v>6.8000000000000005E-2</v>
      </c>
      <c r="G157" s="12">
        <f t="shared" si="93"/>
        <v>0.36199999999999999</v>
      </c>
      <c r="H157" s="12">
        <f t="shared" si="93"/>
        <v>0.48199999999999998</v>
      </c>
      <c r="I157" s="12">
        <f t="shared" si="93"/>
        <v>0.13700000000000001</v>
      </c>
      <c r="J157" s="12">
        <f t="shared" si="93"/>
        <v>0.86199999999999999</v>
      </c>
      <c r="K157" s="12">
        <f t="shared" si="93"/>
        <v>0.879</v>
      </c>
      <c r="L157" s="12">
        <f t="shared" si="93"/>
        <v>0.48199999999999998</v>
      </c>
      <c r="M157" s="12">
        <f t="shared" si="93"/>
        <v>0.155</v>
      </c>
      <c r="O157" s="1"/>
      <c r="Q157" s="31">
        <v>28369</v>
      </c>
      <c r="R157" s="3">
        <f t="shared" si="72"/>
        <v>17.012266666666601</v>
      </c>
      <c r="S157" s="20">
        <f t="shared" si="73"/>
        <v>0.70358698328905023</v>
      </c>
      <c r="T157" s="21">
        <f t="shared" si="74"/>
        <v>0.32700000000000001</v>
      </c>
      <c r="U157" s="3" t="str">
        <f t="shared" si="75"/>
        <v>Normal range</v>
      </c>
    </row>
    <row r="158" spans="1:21" x14ac:dyDescent="0.25">
      <c r="A158" s="4">
        <v>1982</v>
      </c>
      <c r="B158" s="12">
        <f t="shared" ref="B158:M158" si="94">IF(B92=0,"",IFERROR(_xlfn.PERCENTRANK.EXC(B$75:B$134,B92),""))</f>
        <v>0.81</v>
      </c>
      <c r="C158" s="12">
        <f t="shared" si="94"/>
        <v>0.65500000000000003</v>
      </c>
      <c r="D158" s="12">
        <f t="shared" si="94"/>
        <v>0.53400000000000003</v>
      </c>
      <c r="E158" s="12">
        <f t="shared" si="94"/>
        <v>0.379</v>
      </c>
      <c r="F158" s="12">
        <f t="shared" si="94"/>
        <v>0.31</v>
      </c>
      <c r="G158" s="12">
        <f t="shared" si="94"/>
        <v>6.8000000000000005E-2</v>
      </c>
      <c r="H158" s="12">
        <f t="shared" si="94"/>
        <v>0.17199999999999999</v>
      </c>
      <c r="I158" s="12">
        <f t="shared" si="94"/>
        <v>0.72399999999999998</v>
      </c>
      <c r="J158" s="12">
        <f t="shared" si="94"/>
        <v>0.91300000000000003</v>
      </c>
      <c r="K158" s="12">
        <f t="shared" si="94"/>
        <v>0.98199999999999998</v>
      </c>
      <c r="L158" s="12">
        <f t="shared" si="94"/>
        <v>0.82699999999999996</v>
      </c>
      <c r="M158" s="12">
        <f t="shared" si="94"/>
        <v>0.60299999999999998</v>
      </c>
      <c r="O158" s="1"/>
      <c r="Q158" s="31">
        <v>28399</v>
      </c>
      <c r="R158" s="3">
        <f t="shared" si="72"/>
        <v>41.2451612903225</v>
      </c>
      <c r="S158" s="20">
        <f t="shared" si="73"/>
        <v>0.97027293191445196</v>
      </c>
      <c r="T158" s="21">
        <f t="shared" si="74"/>
        <v>0.58599999999999997</v>
      </c>
      <c r="U158" s="3" t="str">
        <f t="shared" si="75"/>
        <v>Normal range</v>
      </c>
    </row>
    <row r="159" spans="1:21" x14ac:dyDescent="0.25">
      <c r="A159" s="4">
        <v>1983</v>
      </c>
      <c r="B159" s="12">
        <f t="shared" ref="B159:M159" si="95">IF(B93=0,"",IFERROR(_xlfn.PERCENTRANK.EXC(B$75:B$134,B93),""))</f>
        <v>0.86199999999999999</v>
      </c>
      <c r="C159" s="12">
        <f t="shared" si="95"/>
        <v>0.12</v>
      </c>
      <c r="D159" s="12">
        <f t="shared" si="95"/>
        <v>0.81</v>
      </c>
      <c r="E159" s="12">
        <f t="shared" si="95"/>
        <v>0.41299999999999998</v>
      </c>
      <c r="F159" s="12">
        <f t="shared" si="95"/>
        <v>0.94799999999999995</v>
      </c>
      <c r="G159" s="12">
        <f t="shared" si="95"/>
        <v>0.94799999999999995</v>
      </c>
      <c r="H159" s="12">
        <f t="shared" si="95"/>
        <v>0.32700000000000001</v>
      </c>
      <c r="I159" s="12">
        <f t="shared" si="95"/>
        <v>6.8000000000000005E-2</v>
      </c>
      <c r="J159" s="12">
        <f t="shared" si="95"/>
        <v>0.56799999999999995</v>
      </c>
      <c r="K159" s="12">
        <f t="shared" si="95"/>
        <v>0.48199999999999998</v>
      </c>
      <c r="L159" s="12">
        <f t="shared" si="95"/>
        <v>1.7000000000000001E-2</v>
      </c>
      <c r="M159" s="12">
        <f t="shared" si="95"/>
        <v>0.58599999999999997</v>
      </c>
      <c r="O159" s="1"/>
      <c r="Q159" s="31">
        <v>28430</v>
      </c>
      <c r="R159" s="3">
        <f t="shared" si="72"/>
        <v>56.399000000000001</v>
      </c>
      <c r="S159" s="20">
        <f t="shared" si="73"/>
        <v>1.158700024228319</v>
      </c>
      <c r="T159" s="21">
        <f t="shared" si="74"/>
        <v>0.72399999999999998</v>
      </c>
      <c r="U159" s="3" t="str">
        <f t="shared" si="75"/>
        <v>Above normal</v>
      </c>
    </row>
    <row r="160" spans="1:21" x14ac:dyDescent="0.25">
      <c r="A160" s="4">
        <v>1984</v>
      </c>
      <c r="B160" s="12">
        <f t="shared" ref="B160:M160" si="96">IF(B94=0,"",IFERROR(_xlfn.PERCENTRANK.EXC(B$75:B$134,B94),""))</f>
        <v>0.379</v>
      </c>
      <c r="C160" s="12">
        <f t="shared" si="96"/>
        <v>0.63700000000000001</v>
      </c>
      <c r="D160" s="12">
        <f t="shared" si="96"/>
        <v>0.79300000000000004</v>
      </c>
      <c r="E160" s="12">
        <f t="shared" si="96"/>
        <v>0.96499999999999997</v>
      </c>
      <c r="F160" s="12">
        <f t="shared" si="96"/>
        <v>0.27500000000000002</v>
      </c>
      <c r="G160" s="12">
        <f t="shared" si="96"/>
        <v>0.224</v>
      </c>
      <c r="H160" s="12">
        <f t="shared" si="96"/>
        <v>5.0999999999999997E-2</v>
      </c>
      <c r="I160" s="12">
        <f t="shared" si="96"/>
        <v>3.4000000000000002E-2</v>
      </c>
      <c r="J160" s="12">
        <f t="shared" si="96"/>
        <v>0.60299999999999998</v>
      </c>
      <c r="K160" s="12">
        <f t="shared" si="96"/>
        <v>0.5</v>
      </c>
      <c r="L160" s="12">
        <f t="shared" si="96"/>
        <v>0.96499999999999997</v>
      </c>
      <c r="M160" s="12">
        <f t="shared" si="96"/>
        <v>0.62</v>
      </c>
      <c r="O160" s="1"/>
      <c r="Q160" s="31">
        <v>28460</v>
      </c>
      <c r="R160" s="3">
        <f t="shared" si="72"/>
        <v>61.277419354838699</v>
      </c>
      <c r="S160" s="20">
        <f t="shared" si="73"/>
        <v>1.2176799966900929</v>
      </c>
      <c r="T160" s="21">
        <f t="shared" si="74"/>
        <v>0.75800000000000001</v>
      </c>
      <c r="U160" s="3" t="str">
        <f t="shared" si="75"/>
        <v>Above normal</v>
      </c>
    </row>
    <row r="161" spans="1:21" x14ac:dyDescent="0.25">
      <c r="A161" s="4">
        <v>1985</v>
      </c>
      <c r="B161" s="12">
        <f t="shared" ref="B161:M161" si="97">IF(B95=0,"",IFERROR(_xlfn.PERCENTRANK.EXC(B$75:B$134,B95),""))</f>
        <v>5.0999999999999997E-2</v>
      </c>
      <c r="C161" s="12">
        <f t="shared" si="97"/>
        <v>0.51700000000000002</v>
      </c>
      <c r="D161" s="12">
        <f t="shared" si="97"/>
        <v>0.10299999999999999</v>
      </c>
      <c r="E161" s="12">
        <f t="shared" si="97"/>
        <v>0.74099999999999999</v>
      </c>
      <c r="F161" s="12">
        <f t="shared" si="97"/>
        <v>0.58599999999999997</v>
      </c>
      <c r="G161" s="12">
        <f t="shared" si="97"/>
        <v>0.96499999999999997</v>
      </c>
      <c r="H161" s="12">
        <f t="shared" si="97"/>
        <v>0.81</v>
      </c>
      <c r="I161" s="12">
        <f t="shared" si="97"/>
        <v>0.94799999999999995</v>
      </c>
      <c r="J161" s="12">
        <f t="shared" si="97"/>
        <v>0.96499999999999997</v>
      </c>
      <c r="K161" s="12">
        <f t="shared" si="97"/>
        <v>0.39600000000000002</v>
      </c>
      <c r="L161" s="12">
        <f t="shared" si="97"/>
        <v>0.12</v>
      </c>
      <c r="M161" s="12">
        <f t="shared" si="97"/>
        <v>0.82699999999999996</v>
      </c>
      <c r="O161" s="1"/>
      <c r="Q161" s="31">
        <v>28491</v>
      </c>
      <c r="R161" s="3">
        <f t="shared" si="72"/>
        <v>26.3270967741935</v>
      </c>
      <c r="S161" s="20">
        <f t="shared" si="73"/>
        <v>0.49679226054565334</v>
      </c>
      <c r="T161" s="21">
        <f t="shared" si="74"/>
        <v>6.8000000000000005E-2</v>
      </c>
      <c r="U161" s="3" t="str">
        <f t="shared" si="75"/>
        <v>Low flow</v>
      </c>
    </row>
    <row r="162" spans="1:21" x14ac:dyDescent="0.25">
      <c r="A162" s="4">
        <v>1986</v>
      </c>
      <c r="B162" s="12">
        <f t="shared" ref="B162:M162" si="98">IF(B96=0,"",IFERROR(_xlfn.PERCENTRANK.EXC(B$75:B$134,B96),""))</f>
        <v>0.46500000000000002</v>
      </c>
      <c r="C162" s="12">
        <f t="shared" si="98"/>
        <v>1.7000000000000001E-2</v>
      </c>
      <c r="D162" s="12">
        <f t="shared" si="98"/>
        <v>0.89600000000000002</v>
      </c>
      <c r="E162" s="12">
        <f t="shared" si="98"/>
        <v>0.36199999999999999</v>
      </c>
      <c r="F162" s="12">
        <f t="shared" si="98"/>
        <v>0.98199999999999998</v>
      </c>
      <c r="G162" s="12">
        <f t="shared" si="98"/>
        <v>0.89600000000000002</v>
      </c>
      <c r="H162" s="12">
        <f t="shared" si="98"/>
        <v>0.224</v>
      </c>
      <c r="I162" s="12">
        <f t="shared" si="98"/>
        <v>0.81</v>
      </c>
      <c r="J162" s="12">
        <f t="shared" si="98"/>
        <v>0.17199999999999999</v>
      </c>
      <c r="K162" s="12">
        <f t="shared" si="98"/>
        <v>0.10299999999999999</v>
      </c>
      <c r="L162" s="12">
        <f t="shared" si="98"/>
        <v>0.60299999999999998</v>
      </c>
      <c r="M162" s="12">
        <f t="shared" si="98"/>
        <v>0.70599999999999996</v>
      </c>
      <c r="O162" s="1"/>
      <c r="Q162" s="31">
        <v>28522</v>
      </c>
      <c r="R162" s="3">
        <f t="shared" si="72"/>
        <v>43.057857142857102</v>
      </c>
      <c r="S162" s="20">
        <f t="shared" si="73"/>
        <v>0.95930496856232805</v>
      </c>
      <c r="T162" s="21">
        <f t="shared" si="74"/>
        <v>0.48199999999999998</v>
      </c>
      <c r="U162" s="3" t="str">
        <f t="shared" si="75"/>
        <v>Normal range</v>
      </c>
    </row>
    <row r="163" spans="1:21" x14ac:dyDescent="0.25">
      <c r="A163" s="4">
        <v>1987</v>
      </c>
      <c r="B163" s="12">
        <f t="shared" ref="B163:M163" si="99">IF(B97=0,"",IFERROR(_xlfn.PERCENTRANK.EXC(B$75:B$134,B97),""))</f>
        <v>0.13700000000000001</v>
      </c>
      <c r="C163" s="12">
        <f t="shared" si="99"/>
        <v>0.189</v>
      </c>
      <c r="D163" s="12">
        <f t="shared" si="99"/>
        <v>0.13700000000000001</v>
      </c>
      <c r="E163" s="12">
        <f t="shared" si="99"/>
        <v>0.79300000000000004</v>
      </c>
      <c r="F163" s="12">
        <f t="shared" si="99"/>
        <v>0.48199999999999998</v>
      </c>
      <c r="G163" s="12">
        <f t="shared" si="99"/>
        <v>0.70599999999999996</v>
      </c>
      <c r="H163" s="12">
        <f t="shared" si="99"/>
        <v>0.77500000000000002</v>
      </c>
      <c r="I163" s="12">
        <f t="shared" si="99"/>
        <v>0.53400000000000003</v>
      </c>
      <c r="J163" s="12">
        <f t="shared" si="99"/>
        <v>0.51700000000000002</v>
      </c>
      <c r="K163" s="12">
        <f t="shared" si="99"/>
        <v>0.55100000000000005</v>
      </c>
      <c r="L163" s="12">
        <f t="shared" si="99"/>
        <v>0.155</v>
      </c>
      <c r="M163" s="12">
        <f t="shared" si="99"/>
        <v>0.10299999999999999</v>
      </c>
      <c r="O163" s="1"/>
      <c r="Q163" s="31">
        <v>28550</v>
      </c>
      <c r="R163" s="3">
        <f t="shared" si="72"/>
        <v>85.680322580645097</v>
      </c>
      <c r="S163" s="20">
        <f t="shared" si="73"/>
        <v>1.7928819060064922</v>
      </c>
      <c r="T163" s="21">
        <f t="shared" si="74"/>
        <v>0.94799999999999995</v>
      </c>
      <c r="U163" s="3" t="str">
        <f t="shared" si="75"/>
        <v>High flow</v>
      </c>
    </row>
    <row r="164" spans="1:21" x14ac:dyDescent="0.25">
      <c r="A164" s="4">
        <v>1988</v>
      </c>
      <c r="B164" s="12">
        <f t="shared" ref="B164:M164" si="100">IF(B98=0,"",IFERROR(_xlfn.PERCENTRANK.EXC(B$75:B$134,B98),""))</f>
        <v>0.5</v>
      </c>
      <c r="C164" s="12">
        <f t="shared" si="100"/>
        <v>0.68899999999999995</v>
      </c>
      <c r="D164" s="12">
        <f t="shared" si="100"/>
        <v>0.77500000000000002</v>
      </c>
      <c r="E164" s="12">
        <f t="shared" si="100"/>
        <v>0.72399999999999998</v>
      </c>
      <c r="F164" s="12">
        <f t="shared" si="100"/>
        <v>0.67200000000000004</v>
      </c>
      <c r="G164" s="12">
        <f t="shared" si="100"/>
        <v>0.10299999999999999</v>
      </c>
      <c r="H164" s="12">
        <f t="shared" si="100"/>
        <v>0.91300000000000003</v>
      </c>
      <c r="I164" s="12">
        <f t="shared" si="100"/>
        <v>0.84399999999999997</v>
      </c>
      <c r="J164" s="12">
        <f t="shared" si="100"/>
        <v>0.79300000000000004</v>
      </c>
      <c r="K164" s="12">
        <f t="shared" si="100"/>
        <v>0.79300000000000004</v>
      </c>
      <c r="L164" s="12">
        <f t="shared" si="100"/>
        <v>0.24099999999999999</v>
      </c>
      <c r="M164" s="12">
        <f t="shared" si="100"/>
        <v>0.20599999999999999</v>
      </c>
      <c r="O164" s="1"/>
      <c r="Q164" s="31">
        <v>28581</v>
      </c>
      <c r="R164" s="3">
        <f t="shared" si="72"/>
        <v>47.185333333333297</v>
      </c>
      <c r="S164" s="20">
        <f t="shared" si="73"/>
        <v>1.0481016075678813</v>
      </c>
      <c r="T164" s="21">
        <f t="shared" si="74"/>
        <v>0.53400000000000003</v>
      </c>
      <c r="U164" s="3" t="str">
        <f t="shared" si="75"/>
        <v>Normal range</v>
      </c>
    </row>
    <row r="165" spans="1:21" x14ac:dyDescent="0.25">
      <c r="A165" s="4">
        <v>1989</v>
      </c>
      <c r="B165" s="12">
        <f t="shared" ref="B165:M165" si="101">IF(B99=0,"",IFERROR(_xlfn.PERCENTRANK.EXC(B$75:B$134,B99),""))</f>
        <v>0.224</v>
      </c>
      <c r="C165" s="12">
        <f t="shared" si="101"/>
        <v>0.379</v>
      </c>
      <c r="D165" s="12">
        <f t="shared" si="101"/>
        <v>0.879</v>
      </c>
      <c r="E165" s="12">
        <f t="shared" si="101"/>
        <v>0.224</v>
      </c>
      <c r="F165" s="12">
        <f t="shared" si="101"/>
        <v>0.25800000000000001</v>
      </c>
      <c r="G165" s="12">
        <f t="shared" si="101"/>
        <v>0.12</v>
      </c>
      <c r="H165" s="12">
        <f t="shared" si="101"/>
        <v>3.4000000000000002E-2</v>
      </c>
      <c r="I165" s="12">
        <f t="shared" si="101"/>
        <v>0.29299999999999998</v>
      </c>
      <c r="J165" s="12">
        <f t="shared" si="101"/>
        <v>0.44800000000000001</v>
      </c>
      <c r="K165" s="12">
        <f t="shared" si="101"/>
        <v>0.17199999999999999</v>
      </c>
      <c r="L165" s="12">
        <f t="shared" si="101"/>
        <v>8.5999999999999993E-2</v>
      </c>
      <c r="M165" s="12">
        <f t="shared" si="101"/>
        <v>3.4000000000000002E-2</v>
      </c>
      <c r="O165" s="1"/>
      <c r="Q165" s="31">
        <v>28611</v>
      </c>
      <c r="R165" s="3">
        <f t="shared" si="72"/>
        <v>50.886129032257998</v>
      </c>
      <c r="S165" s="20">
        <f t="shared" si="73"/>
        <v>1.3992809923582794</v>
      </c>
      <c r="T165" s="21">
        <f t="shared" si="74"/>
        <v>0.84399999999999997</v>
      </c>
      <c r="U165" s="3" t="str">
        <f t="shared" si="75"/>
        <v>Above normal</v>
      </c>
    </row>
    <row r="166" spans="1:21" x14ac:dyDescent="0.25">
      <c r="A166" s="4">
        <v>1990</v>
      </c>
      <c r="B166" s="12">
        <f t="shared" ref="B166:M166" si="102">IF(B100=0,"",IFERROR(_xlfn.PERCENTRANK.EXC(B$75:B$134,B100),""))</f>
        <v>0.43099999999999999</v>
      </c>
      <c r="C166" s="12">
        <f t="shared" si="102"/>
        <v>0.96499999999999997</v>
      </c>
      <c r="D166" s="12">
        <f t="shared" si="102"/>
        <v>0.82699999999999996</v>
      </c>
      <c r="E166" s="12">
        <f t="shared" si="102"/>
        <v>0.13700000000000001</v>
      </c>
      <c r="F166" s="12">
        <f t="shared" si="102"/>
        <v>3.4000000000000002E-2</v>
      </c>
      <c r="G166" s="12">
        <f t="shared" si="102"/>
        <v>0.31</v>
      </c>
      <c r="H166" s="12">
        <f t="shared" si="102"/>
        <v>0.70599999999999996</v>
      </c>
      <c r="I166" s="12">
        <f t="shared" si="102"/>
        <v>0.34399999999999997</v>
      </c>
      <c r="J166" s="12">
        <f t="shared" si="102"/>
        <v>0.27500000000000002</v>
      </c>
      <c r="K166" s="12">
        <f t="shared" si="102"/>
        <v>0.65500000000000003</v>
      </c>
      <c r="L166" s="12">
        <f t="shared" si="102"/>
        <v>0.25800000000000001</v>
      </c>
      <c r="M166" s="12">
        <f t="shared" si="102"/>
        <v>0.36199999999999999</v>
      </c>
      <c r="O166" s="1"/>
      <c r="Q166" s="31">
        <v>28642</v>
      </c>
      <c r="R166" s="3">
        <f t="shared" si="72"/>
        <v>16.983333333333299</v>
      </c>
      <c r="S166" s="20">
        <f t="shared" si="73"/>
        <v>0.72771282226660106</v>
      </c>
      <c r="T166" s="21">
        <f t="shared" si="74"/>
        <v>0.25800000000000001</v>
      </c>
      <c r="U166" s="3" t="str">
        <f t="shared" si="75"/>
        <v>Below normal</v>
      </c>
    </row>
    <row r="167" spans="1:21" x14ac:dyDescent="0.25">
      <c r="A167" s="4">
        <v>1991</v>
      </c>
      <c r="B167" s="12">
        <f t="shared" ref="B167:M167" si="103">IF(B101=0,"",IFERROR(_xlfn.PERCENTRANK.EXC(B$75:B$134,B101),""))</f>
        <v>0.53400000000000003</v>
      </c>
      <c r="C167" s="12">
        <f t="shared" si="103"/>
        <v>0.34399999999999997</v>
      </c>
      <c r="D167" s="12">
        <f t="shared" si="103"/>
        <v>0.93100000000000005</v>
      </c>
      <c r="E167" s="12">
        <f t="shared" si="103"/>
        <v>0.60299999999999998</v>
      </c>
      <c r="F167" s="12">
        <f t="shared" si="103"/>
        <v>0.24099999999999999</v>
      </c>
      <c r="G167" s="12">
        <f t="shared" si="103"/>
        <v>0.84399999999999997</v>
      </c>
      <c r="H167" s="12">
        <f t="shared" si="103"/>
        <v>0.72399999999999998</v>
      </c>
      <c r="I167" s="12">
        <f t="shared" si="103"/>
        <v>0.25800000000000001</v>
      </c>
      <c r="J167" s="12">
        <f t="shared" si="103"/>
        <v>0.155</v>
      </c>
      <c r="K167" s="12">
        <f t="shared" si="103"/>
        <v>0.63700000000000001</v>
      </c>
      <c r="L167" s="12">
        <f t="shared" si="103"/>
        <v>0.84399999999999997</v>
      </c>
      <c r="M167" s="12">
        <f t="shared" si="103"/>
        <v>8.5999999999999993E-2</v>
      </c>
      <c r="O167" s="1"/>
      <c r="Q167" s="31">
        <v>28672</v>
      </c>
      <c r="R167" s="3">
        <f t="shared" si="72"/>
        <v>20.764548387096699</v>
      </c>
      <c r="S167" s="20">
        <f t="shared" si="73"/>
        <v>1.1304674538158768</v>
      </c>
      <c r="T167" s="21">
        <f t="shared" si="74"/>
        <v>0.65500000000000003</v>
      </c>
      <c r="U167" s="3" t="str">
        <f t="shared" si="75"/>
        <v>Normal range</v>
      </c>
    </row>
    <row r="168" spans="1:21" x14ac:dyDescent="0.25">
      <c r="A168" s="4">
        <v>1992</v>
      </c>
      <c r="B168" s="12">
        <f t="shared" ref="B168:M168" si="104">IF(B102=0,"",IFERROR(_xlfn.PERCENTRANK.EXC(B$75:B$134,B102),""))</f>
        <v>0.20599999999999999</v>
      </c>
      <c r="C168" s="12">
        <f t="shared" si="104"/>
        <v>0.155</v>
      </c>
      <c r="D168" s="12">
        <f t="shared" si="104"/>
        <v>0.29299999999999998</v>
      </c>
      <c r="E168" s="12">
        <f t="shared" si="104"/>
        <v>0.70599999999999996</v>
      </c>
      <c r="F168" s="12">
        <f t="shared" si="104"/>
        <v>0.44800000000000001</v>
      </c>
      <c r="G168" s="12">
        <f t="shared" si="104"/>
        <v>1.7000000000000001E-2</v>
      </c>
      <c r="H168" s="12">
        <f t="shared" si="104"/>
        <v>8.5999999999999993E-2</v>
      </c>
      <c r="I168" s="12">
        <f t="shared" si="104"/>
        <v>0.65500000000000003</v>
      </c>
      <c r="J168" s="12">
        <f t="shared" si="104"/>
        <v>0.77500000000000002</v>
      </c>
      <c r="K168" s="12">
        <f t="shared" si="104"/>
        <v>0.34399999999999997</v>
      </c>
      <c r="L168" s="12">
        <f t="shared" si="104"/>
        <v>0.70599999999999996</v>
      </c>
      <c r="M168" s="12">
        <f t="shared" si="104"/>
        <v>0.41299999999999998</v>
      </c>
      <c r="O168" s="1"/>
      <c r="Q168" s="31">
        <v>28703</v>
      </c>
      <c r="R168" s="3">
        <f t="shared" si="72"/>
        <v>18.721935483870901</v>
      </c>
      <c r="S168" s="20">
        <f t="shared" si="73"/>
        <v>0.88103176532728467</v>
      </c>
      <c r="T168" s="21">
        <f t="shared" si="74"/>
        <v>0.56799999999999995</v>
      </c>
      <c r="U168" s="3" t="str">
        <f t="shared" si="75"/>
        <v>Normal range</v>
      </c>
    </row>
    <row r="169" spans="1:21" x14ac:dyDescent="0.25">
      <c r="A169" s="4">
        <v>1993</v>
      </c>
      <c r="B169" s="12">
        <f t="shared" ref="B169:M169" si="105">IF(B103=0,"",IFERROR(_xlfn.PERCENTRANK.EXC(B$75:B$134,B103),""))</f>
        <v>0.91300000000000003</v>
      </c>
      <c r="C169" s="12">
        <f t="shared" si="105"/>
        <v>0.70599999999999996</v>
      </c>
      <c r="D169" s="12">
        <f t="shared" si="105"/>
        <v>0.41299999999999998</v>
      </c>
      <c r="E169" s="12">
        <f t="shared" si="105"/>
        <v>0.63700000000000001</v>
      </c>
      <c r="F169" s="12">
        <f t="shared" si="105"/>
        <v>0.81</v>
      </c>
      <c r="G169" s="12">
        <f t="shared" si="105"/>
        <v>0.43099999999999999</v>
      </c>
      <c r="H169" s="12">
        <f t="shared" si="105"/>
        <v>0.379</v>
      </c>
      <c r="I169" s="12">
        <f t="shared" si="105"/>
        <v>0.41299999999999998</v>
      </c>
      <c r="J169" s="12">
        <f t="shared" si="105"/>
        <v>0.74099999999999999</v>
      </c>
      <c r="K169" s="12">
        <f t="shared" si="105"/>
        <v>0.94799999999999995</v>
      </c>
      <c r="L169" s="12">
        <f t="shared" si="105"/>
        <v>5.0999999999999997E-2</v>
      </c>
      <c r="M169" s="12">
        <f t="shared" si="105"/>
        <v>0.43099999999999999</v>
      </c>
      <c r="O169" s="1"/>
      <c r="Q169" s="31">
        <v>28734</v>
      </c>
      <c r="R169" s="3">
        <f t="shared" si="72"/>
        <v>21.681666666666601</v>
      </c>
      <c r="S169" s="20">
        <f t="shared" si="73"/>
        <v>0.89670228791844919</v>
      </c>
      <c r="T169" s="21">
        <f t="shared" si="74"/>
        <v>0.53400000000000003</v>
      </c>
      <c r="U169" s="3" t="str">
        <f t="shared" si="75"/>
        <v>Normal range</v>
      </c>
    </row>
    <row r="170" spans="1:21" x14ac:dyDescent="0.25">
      <c r="A170" s="4">
        <v>1994</v>
      </c>
      <c r="B170" s="12">
        <f t="shared" ref="B170:M170" si="106">IF(B104=0,"",IFERROR(_xlfn.PERCENTRANK.EXC(B$75:B$134,B104),""))</f>
        <v>0.75800000000000001</v>
      </c>
      <c r="C170" s="12">
        <f t="shared" si="106"/>
        <v>0.46500000000000002</v>
      </c>
      <c r="D170" s="12">
        <f t="shared" si="106"/>
        <v>0.98199999999999998</v>
      </c>
      <c r="E170" s="12">
        <f t="shared" si="106"/>
        <v>0.879</v>
      </c>
      <c r="F170" s="12">
        <f t="shared" si="106"/>
        <v>0.63700000000000001</v>
      </c>
      <c r="G170" s="12">
        <f t="shared" si="106"/>
        <v>0.5</v>
      </c>
      <c r="H170" s="12">
        <f t="shared" si="106"/>
        <v>0.24099999999999999</v>
      </c>
      <c r="I170" s="12">
        <f t="shared" si="106"/>
        <v>0.10299999999999999</v>
      </c>
      <c r="J170" s="12">
        <f t="shared" si="106"/>
        <v>0.41299999999999998</v>
      </c>
      <c r="K170" s="12">
        <f t="shared" si="106"/>
        <v>0.24099999999999999</v>
      </c>
      <c r="L170" s="12">
        <f t="shared" si="106"/>
        <v>0.65500000000000003</v>
      </c>
      <c r="M170" s="12">
        <f t="shared" si="106"/>
        <v>0.39600000000000002</v>
      </c>
      <c r="O170" s="1"/>
      <c r="Q170" s="31">
        <v>28764</v>
      </c>
      <c r="R170" s="3">
        <f t="shared" si="72"/>
        <v>16.41</v>
      </c>
      <c r="S170" s="20">
        <f t="shared" si="73"/>
        <v>0.38603749663241188</v>
      </c>
      <c r="T170" s="21">
        <f t="shared" si="74"/>
        <v>0.12</v>
      </c>
      <c r="U170" s="3" t="str">
        <f t="shared" si="75"/>
        <v>Low flow</v>
      </c>
    </row>
    <row r="171" spans="1:21" x14ac:dyDescent="0.25">
      <c r="A171" s="4">
        <v>1995</v>
      </c>
      <c r="B171" s="12">
        <f t="shared" ref="B171:M171" si="107">IF(B105=0,"",IFERROR(_xlfn.PERCENTRANK.EXC(B$75:B$134,B105),""))</f>
        <v>0.39600000000000002</v>
      </c>
      <c r="C171" s="12">
        <f t="shared" si="107"/>
        <v>0.879</v>
      </c>
      <c r="D171" s="12">
        <f t="shared" si="107"/>
        <v>0.58599999999999997</v>
      </c>
      <c r="E171" s="12">
        <f t="shared" si="107"/>
        <v>0.5</v>
      </c>
      <c r="F171" s="12">
        <f t="shared" si="107"/>
        <v>0.55100000000000005</v>
      </c>
      <c r="G171" s="12">
        <f t="shared" si="107"/>
        <v>0.65500000000000003</v>
      </c>
      <c r="H171" s="12">
        <f t="shared" si="107"/>
        <v>0.13700000000000001</v>
      </c>
      <c r="I171" s="12">
        <f t="shared" si="107"/>
        <v>1.7000000000000001E-2</v>
      </c>
      <c r="J171" s="12">
        <f t="shared" si="107"/>
        <v>0.98199999999999998</v>
      </c>
      <c r="K171" s="12">
        <f t="shared" si="107"/>
        <v>0.77500000000000002</v>
      </c>
      <c r="L171" s="12">
        <f t="shared" si="107"/>
        <v>0.75800000000000001</v>
      </c>
      <c r="M171" s="12">
        <f t="shared" si="107"/>
        <v>0.27500000000000002</v>
      </c>
      <c r="O171" s="1"/>
      <c r="Q171" s="31">
        <v>28795</v>
      </c>
      <c r="R171" s="3">
        <f t="shared" si="72"/>
        <v>38.2753333333333</v>
      </c>
      <c r="S171" s="20">
        <f t="shared" si="73"/>
        <v>0.78635489389315905</v>
      </c>
      <c r="T171" s="21">
        <f t="shared" si="74"/>
        <v>0.379</v>
      </c>
      <c r="U171" s="3" t="str">
        <f t="shared" si="75"/>
        <v>Normal range</v>
      </c>
    </row>
    <row r="172" spans="1:21" x14ac:dyDescent="0.25">
      <c r="A172" s="4">
        <v>1996</v>
      </c>
      <c r="B172" s="12">
        <f t="shared" ref="B172:M172" si="108">IF(B106=0,"",IFERROR(_xlfn.PERCENTRANK.EXC(B$75:B$134,B106),""))</f>
        <v>0.89600000000000002</v>
      </c>
      <c r="C172" s="12">
        <f t="shared" si="108"/>
        <v>0.62</v>
      </c>
      <c r="D172" s="12">
        <f t="shared" si="108"/>
        <v>0.20599999999999999</v>
      </c>
      <c r="E172" s="12">
        <f t="shared" si="108"/>
        <v>0.89600000000000002</v>
      </c>
      <c r="F172" s="12">
        <f t="shared" si="108"/>
        <v>0.29299999999999998</v>
      </c>
      <c r="G172" s="12">
        <f t="shared" si="108"/>
        <v>0.32700000000000001</v>
      </c>
      <c r="H172" s="12">
        <f t="shared" si="108"/>
        <v>0.25800000000000001</v>
      </c>
      <c r="I172" s="12">
        <f t="shared" si="108"/>
        <v>0.12</v>
      </c>
      <c r="J172" s="12">
        <f t="shared" si="108"/>
        <v>5.0999999999999997E-2</v>
      </c>
      <c r="K172" s="12">
        <f t="shared" si="108"/>
        <v>0.46500000000000002</v>
      </c>
      <c r="L172" s="12">
        <f t="shared" si="108"/>
        <v>0.34399999999999997</v>
      </c>
      <c r="M172" s="12">
        <f t="shared" si="108"/>
        <v>0.379</v>
      </c>
      <c r="O172" s="1"/>
      <c r="Q172" s="31">
        <v>28825</v>
      </c>
      <c r="R172" s="3">
        <f t="shared" si="72"/>
        <v>78.259032258064494</v>
      </c>
      <c r="S172" s="20">
        <f t="shared" si="73"/>
        <v>1.5551317131870213</v>
      </c>
      <c r="T172" s="21">
        <f t="shared" si="74"/>
        <v>0.94799999999999995</v>
      </c>
      <c r="U172" s="3" t="str">
        <f t="shared" si="75"/>
        <v>High flow</v>
      </c>
    </row>
    <row r="173" spans="1:21" x14ac:dyDescent="0.25">
      <c r="A173" s="4">
        <v>1997</v>
      </c>
      <c r="B173" s="12">
        <f t="shared" ref="B173:M173" si="109">IF(B107=0,"",IFERROR(_xlfn.PERCENTRANK.EXC(B$75:B$134,B107),""))</f>
        <v>1.7000000000000001E-2</v>
      </c>
      <c r="C173" s="12">
        <f t="shared" si="109"/>
        <v>0.89600000000000002</v>
      </c>
      <c r="D173" s="12">
        <f t="shared" si="109"/>
        <v>0.75800000000000001</v>
      </c>
      <c r="E173" s="12">
        <f t="shared" si="109"/>
        <v>0.12</v>
      </c>
      <c r="F173" s="12">
        <f t="shared" si="109"/>
        <v>0.74099999999999999</v>
      </c>
      <c r="G173" s="12">
        <f t="shared" si="109"/>
        <v>0.74099999999999999</v>
      </c>
      <c r="H173" s="12">
        <f t="shared" si="109"/>
        <v>0.82699999999999996</v>
      </c>
      <c r="I173" s="12">
        <f t="shared" si="109"/>
        <v>0.24099999999999999</v>
      </c>
      <c r="J173" s="12">
        <f t="shared" si="109"/>
        <v>0.39600000000000002</v>
      </c>
      <c r="K173" s="12">
        <f t="shared" si="109"/>
        <v>5.0999999999999997E-2</v>
      </c>
      <c r="L173" s="12">
        <f t="shared" si="109"/>
        <v>0.879</v>
      </c>
      <c r="M173" s="12">
        <f t="shared" si="109"/>
        <v>0.72399999999999998</v>
      </c>
      <c r="O173" s="1"/>
      <c r="Q173" s="31">
        <v>28856</v>
      </c>
      <c r="R173" s="3">
        <f t="shared" si="72"/>
        <v>27.636774193548298</v>
      </c>
      <c r="S173" s="20">
        <f t="shared" si="73"/>
        <v>0.52150587068380727</v>
      </c>
      <c r="T173" s="21">
        <f t="shared" si="74"/>
        <v>0.10299999999999999</v>
      </c>
      <c r="U173" s="3" t="str">
        <f t="shared" si="75"/>
        <v>Low flow</v>
      </c>
    </row>
    <row r="174" spans="1:21" x14ac:dyDescent="0.25">
      <c r="A174" s="4">
        <v>1998</v>
      </c>
      <c r="B174" s="12">
        <f t="shared" ref="B174:M174" si="110">IF(B108=0,"",IFERROR(_xlfn.PERCENTRANK.EXC(B$75:B$134,B108),""))</f>
        <v>0.67200000000000004</v>
      </c>
      <c r="C174" s="12">
        <f t="shared" si="110"/>
        <v>0.36199999999999999</v>
      </c>
      <c r="D174" s="12">
        <f t="shared" si="110"/>
        <v>0.32700000000000001</v>
      </c>
      <c r="E174" s="12">
        <f t="shared" si="110"/>
        <v>0.98199999999999998</v>
      </c>
      <c r="F174" s="12">
        <f t="shared" si="110"/>
        <v>0.155</v>
      </c>
      <c r="G174" s="12">
        <f t="shared" si="110"/>
        <v>0.67200000000000004</v>
      </c>
      <c r="H174" s="12">
        <f t="shared" si="110"/>
        <v>0.879</v>
      </c>
      <c r="I174" s="12">
        <f t="shared" si="110"/>
        <v>0.60299999999999998</v>
      </c>
      <c r="J174" s="12">
        <f t="shared" si="110"/>
        <v>0.62</v>
      </c>
      <c r="K174" s="12">
        <f t="shared" si="110"/>
        <v>0.81</v>
      </c>
      <c r="L174" s="12">
        <f t="shared" si="110"/>
        <v>0.77500000000000002</v>
      </c>
      <c r="M174" s="12">
        <f t="shared" si="110"/>
        <v>0.55100000000000005</v>
      </c>
      <c r="O174" s="1"/>
      <c r="Q174" s="31">
        <v>28887</v>
      </c>
      <c r="R174" s="3">
        <f t="shared" si="72"/>
        <v>21.267178571428499</v>
      </c>
      <c r="S174" s="20">
        <f t="shared" si="73"/>
        <v>0.47382084071636354</v>
      </c>
      <c r="T174" s="21">
        <f t="shared" si="74"/>
        <v>6.8000000000000005E-2</v>
      </c>
      <c r="U174" s="3" t="str">
        <f t="shared" si="75"/>
        <v>Low flow</v>
      </c>
    </row>
    <row r="175" spans="1:21" x14ac:dyDescent="0.25">
      <c r="A175" s="4">
        <v>1999</v>
      </c>
      <c r="B175" s="12">
        <f t="shared" ref="B175:M175" si="111">IF(B109=0,"",IFERROR(_xlfn.PERCENTRANK.EXC(B$75:B$134,B109),""))</f>
        <v>0.62</v>
      </c>
      <c r="C175" s="12">
        <f t="shared" si="111"/>
        <v>0.60299999999999998</v>
      </c>
      <c r="D175" s="12">
        <f t="shared" si="111"/>
        <v>0.5</v>
      </c>
      <c r="E175" s="12">
        <f t="shared" si="111"/>
        <v>0.67200000000000004</v>
      </c>
      <c r="F175" s="12">
        <f t="shared" si="111"/>
        <v>0.34399999999999997</v>
      </c>
      <c r="G175" s="12">
        <f t="shared" si="111"/>
        <v>0.75800000000000001</v>
      </c>
      <c r="H175" s="12">
        <f t="shared" si="111"/>
        <v>0.68899999999999995</v>
      </c>
      <c r="I175" s="12">
        <f t="shared" si="111"/>
        <v>0.17199999999999999</v>
      </c>
      <c r="J175" s="12">
        <f t="shared" si="111"/>
        <v>0.82699999999999996</v>
      </c>
      <c r="K175" s="12">
        <f t="shared" si="111"/>
        <v>0.44800000000000001</v>
      </c>
      <c r="L175" s="12">
        <f t="shared" si="111"/>
        <v>0.62</v>
      </c>
      <c r="M175" s="12">
        <f t="shared" si="111"/>
        <v>0.89600000000000002</v>
      </c>
      <c r="O175" s="1"/>
      <c r="Q175" s="31">
        <v>28915</v>
      </c>
      <c r="R175" s="3">
        <f t="shared" si="72"/>
        <v>50.694193548387098</v>
      </c>
      <c r="S175" s="20">
        <f t="shared" si="73"/>
        <v>1.0607885173045057</v>
      </c>
      <c r="T175" s="21">
        <f t="shared" si="74"/>
        <v>0.62</v>
      </c>
      <c r="U175" s="3" t="str">
        <f t="shared" si="75"/>
        <v>Normal range</v>
      </c>
    </row>
    <row r="176" spans="1:21" x14ac:dyDescent="0.25">
      <c r="A176" s="4">
        <v>2000</v>
      </c>
      <c r="B176" s="12">
        <f t="shared" ref="B176:M176" si="112">IF(B110=0,"",IFERROR(_xlfn.PERCENTRANK.EXC(B$75:B$134,B110),""))</f>
        <v>0.79300000000000004</v>
      </c>
      <c r="C176" s="12">
        <f t="shared" si="112"/>
        <v>0.75800000000000001</v>
      </c>
      <c r="D176" s="12">
        <f t="shared" si="112"/>
        <v>0.44800000000000001</v>
      </c>
      <c r="E176" s="12">
        <f t="shared" si="112"/>
        <v>0.91300000000000003</v>
      </c>
      <c r="F176" s="12">
        <f t="shared" si="112"/>
        <v>0.56799999999999995</v>
      </c>
      <c r="G176" s="12">
        <f t="shared" si="112"/>
        <v>0.34399999999999997</v>
      </c>
      <c r="H176" s="12">
        <f t="shared" si="112"/>
        <v>0.36199999999999999</v>
      </c>
      <c r="I176" s="12">
        <f t="shared" si="112"/>
        <v>0.58599999999999997</v>
      </c>
      <c r="J176" s="12">
        <f t="shared" si="112"/>
        <v>0.94799999999999995</v>
      </c>
      <c r="K176" s="12">
        <f t="shared" si="112"/>
        <v>0.93100000000000005</v>
      </c>
      <c r="L176" s="12">
        <f t="shared" si="112"/>
        <v>0.91300000000000003</v>
      </c>
      <c r="M176" s="12">
        <f t="shared" si="112"/>
        <v>0.96499999999999997</v>
      </c>
      <c r="O176" s="1"/>
      <c r="Q176" s="31">
        <v>28946</v>
      </c>
      <c r="R176" s="3">
        <f t="shared" si="72"/>
        <v>84.414666666666605</v>
      </c>
      <c r="S176" s="20">
        <f t="shared" si="73"/>
        <v>1.875056115649782</v>
      </c>
      <c r="T176" s="21">
        <f t="shared" si="74"/>
        <v>0.94799999999999995</v>
      </c>
      <c r="U176" s="3" t="str">
        <f t="shared" si="75"/>
        <v>High flow</v>
      </c>
    </row>
    <row r="177" spans="1:21" x14ac:dyDescent="0.25">
      <c r="A177" s="4">
        <v>2001</v>
      </c>
      <c r="B177" s="12">
        <f t="shared" ref="B177:M177" si="113">IF(B111=0,"",IFERROR(_xlfn.PERCENTRANK.EXC(B$75:B$134,B111),""))</f>
        <v>0.29299999999999998</v>
      </c>
      <c r="C177" s="12">
        <f t="shared" si="113"/>
        <v>0.56799999999999995</v>
      </c>
      <c r="D177" s="12">
        <f t="shared" si="113"/>
        <v>0.60299999999999998</v>
      </c>
      <c r="E177" s="12">
        <f t="shared" si="113"/>
        <v>0.65500000000000003</v>
      </c>
      <c r="F177" s="12">
        <f t="shared" si="113"/>
        <v>0.51700000000000002</v>
      </c>
      <c r="G177" s="12">
        <f t="shared" si="113"/>
        <v>8.5999999999999993E-2</v>
      </c>
      <c r="H177" s="12">
        <f t="shared" si="113"/>
        <v>0.58599999999999997</v>
      </c>
      <c r="I177" s="12">
        <f t="shared" si="113"/>
        <v>0.63700000000000001</v>
      </c>
      <c r="J177" s="12">
        <f t="shared" si="113"/>
        <v>0.379</v>
      </c>
      <c r="K177" s="12">
        <f t="shared" si="113"/>
        <v>0.91300000000000003</v>
      </c>
      <c r="L177" s="12">
        <f t="shared" si="113"/>
        <v>0.43099999999999999</v>
      </c>
      <c r="M177" s="12">
        <f t="shared" si="113"/>
        <v>0.31</v>
      </c>
      <c r="O177" s="1"/>
      <c r="Q177" s="31">
        <v>28976</v>
      </c>
      <c r="R177" s="3">
        <f t="shared" si="72"/>
        <v>56.937096774193499</v>
      </c>
      <c r="S177" s="20">
        <f t="shared" si="73"/>
        <v>1.5656721938052591</v>
      </c>
      <c r="T177" s="21">
        <f t="shared" si="74"/>
        <v>0.89600000000000002</v>
      </c>
      <c r="U177" s="3" t="str">
        <f t="shared" si="75"/>
        <v>High flow</v>
      </c>
    </row>
    <row r="178" spans="1:21" x14ac:dyDescent="0.25">
      <c r="A178" s="4">
        <v>2002</v>
      </c>
      <c r="B178" s="12">
        <f t="shared" ref="B178:M178" si="114">IF(B112=0,"",IFERROR(_xlfn.PERCENTRANK.EXC(B$75:B$134,B112),""))</f>
        <v>0.77500000000000002</v>
      </c>
      <c r="C178" s="12">
        <f t="shared" si="114"/>
        <v>0.91300000000000003</v>
      </c>
      <c r="D178" s="12">
        <f t="shared" si="114"/>
        <v>0.68899999999999995</v>
      </c>
      <c r="E178" s="12">
        <f t="shared" si="114"/>
        <v>0.20599999999999999</v>
      </c>
      <c r="F178" s="12">
        <f t="shared" si="114"/>
        <v>0.70599999999999996</v>
      </c>
      <c r="G178" s="12">
        <f t="shared" si="114"/>
        <v>0.68899999999999995</v>
      </c>
      <c r="H178" s="12">
        <f t="shared" si="114"/>
        <v>0.96499999999999997</v>
      </c>
      <c r="I178" s="12">
        <f t="shared" si="114"/>
        <v>0.879</v>
      </c>
      <c r="J178" s="12">
        <f t="shared" si="114"/>
        <v>0.36199999999999999</v>
      </c>
      <c r="K178" s="12">
        <f t="shared" si="114"/>
        <v>0.82699999999999996</v>
      </c>
      <c r="L178" s="12">
        <f t="shared" si="114"/>
        <v>0.98199999999999998</v>
      </c>
      <c r="M178" s="12">
        <f t="shared" si="114"/>
        <v>0.81</v>
      </c>
      <c r="O178" s="1"/>
      <c r="Q178" s="31">
        <v>29007</v>
      </c>
      <c r="R178" s="3">
        <f t="shared" si="72"/>
        <v>33.543999999999997</v>
      </c>
      <c r="S178" s="20">
        <f t="shared" si="73"/>
        <v>1.4373149505462757</v>
      </c>
      <c r="T178" s="21">
        <f t="shared" si="74"/>
        <v>0.81</v>
      </c>
      <c r="U178" s="3" t="str">
        <f t="shared" si="75"/>
        <v>Above normal</v>
      </c>
    </row>
    <row r="179" spans="1:21" x14ac:dyDescent="0.25">
      <c r="A179" s="4">
        <v>2003</v>
      </c>
      <c r="B179" s="12">
        <f t="shared" ref="B179:M179" si="115">IF(B113=0,"",IFERROR(_xlfn.PERCENTRANK.EXC(B$75:B$134,B113),""))</f>
        <v>0.51700000000000002</v>
      </c>
      <c r="C179" s="12">
        <f t="shared" si="115"/>
        <v>0.24099999999999999</v>
      </c>
      <c r="D179" s="12">
        <f t="shared" si="115"/>
        <v>0.224</v>
      </c>
      <c r="E179" s="12">
        <f t="shared" si="115"/>
        <v>1.7000000000000001E-2</v>
      </c>
      <c r="F179" s="12">
        <f t="shared" si="115"/>
        <v>0.68899999999999995</v>
      </c>
      <c r="G179" s="12">
        <f t="shared" si="115"/>
        <v>5.0999999999999997E-2</v>
      </c>
      <c r="H179" s="12">
        <f t="shared" si="115"/>
        <v>0.10299999999999999</v>
      </c>
      <c r="I179" s="12">
        <f t="shared" si="115"/>
        <v>8.5999999999999993E-2</v>
      </c>
      <c r="J179" s="12">
        <f t="shared" si="115"/>
        <v>1.7000000000000001E-2</v>
      </c>
      <c r="K179" s="12">
        <f t="shared" si="115"/>
        <v>3.4000000000000002E-2</v>
      </c>
      <c r="L179" s="12">
        <f t="shared" si="115"/>
        <v>0.189</v>
      </c>
      <c r="M179" s="12">
        <f t="shared" si="115"/>
        <v>0.13700000000000001</v>
      </c>
      <c r="O179" s="1"/>
      <c r="Q179" s="31">
        <v>29037</v>
      </c>
      <c r="R179" s="3">
        <f t="shared" si="72"/>
        <v>14.300709677419301</v>
      </c>
      <c r="S179" s="20">
        <f t="shared" si="73"/>
        <v>0.77856192946812586</v>
      </c>
      <c r="T179" s="21">
        <f t="shared" si="74"/>
        <v>0.46500000000000002</v>
      </c>
      <c r="U179" s="3" t="str">
        <f t="shared" si="75"/>
        <v>Normal range</v>
      </c>
    </row>
    <row r="180" spans="1:21" x14ac:dyDescent="0.25">
      <c r="A180" s="4">
        <v>2004</v>
      </c>
      <c r="B180" s="12">
        <f t="shared" ref="B180:M180" si="116">IF(B114=0,"",IFERROR(_xlfn.PERCENTRANK.EXC(B$75:B$134,B114),""))</f>
        <v>0.70599999999999996</v>
      </c>
      <c r="C180" s="12">
        <f t="shared" si="116"/>
        <v>0.44800000000000001</v>
      </c>
      <c r="D180" s="12">
        <f t="shared" si="116"/>
        <v>0.189</v>
      </c>
      <c r="E180" s="12">
        <f t="shared" si="116"/>
        <v>0.55100000000000005</v>
      </c>
      <c r="F180" s="12">
        <f t="shared" si="116"/>
        <v>0.379</v>
      </c>
      <c r="G180" s="12">
        <f t="shared" si="116"/>
        <v>0.379</v>
      </c>
      <c r="H180" s="12">
        <f t="shared" si="116"/>
        <v>0.41299999999999998</v>
      </c>
      <c r="I180" s="12">
        <f t="shared" si="116"/>
        <v>0.93100000000000005</v>
      </c>
      <c r="J180" s="12">
        <f t="shared" si="116"/>
        <v>0.65500000000000003</v>
      </c>
      <c r="K180" s="12">
        <f t="shared" si="116"/>
        <v>0.89600000000000002</v>
      </c>
      <c r="L180" s="12">
        <f t="shared" si="116"/>
        <v>0.224</v>
      </c>
      <c r="M180" s="12">
        <f t="shared" si="116"/>
        <v>0.224</v>
      </c>
      <c r="O180" s="1"/>
      <c r="Q180" s="31">
        <v>29068</v>
      </c>
      <c r="R180" s="3">
        <f t="shared" si="72"/>
        <v>30.004193548387001</v>
      </c>
      <c r="S180" s="20">
        <f t="shared" si="73"/>
        <v>1.4119612596641296</v>
      </c>
      <c r="T180" s="21">
        <f t="shared" si="74"/>
        <v>0.77500000000000002</v>
      </c>
      <c r="U180" s="3" t="str">
        <f t="shared" si="75"/>
        <v>Above normal</v>
      </c>
    </row>
    <row r="181" spans="1:21" x14ac:dyDescent="0.25">
      <c r="A181" s="4">
        <v>2005</v>
      </c>
      <c r="B181" s="12">
        <f t="shared" ref="B181:M181" si="117">IF(B115=0,"",IFERROR(_xlfn.PERCENTRANK.EXC(B$75:B$134,B115),""))</f>
        <v>0.82699999999999996</v>
      </c>
      <c r="C181" s="12">
        <f t="shared" si="117"/>
        <v>0.27500000000000002</v>
      </c>
      <c r="D181" s="12">
        <f t="shared" si="117"/>
        <v>0.72399999999999998</v>
      </c>
      <c r="E181" s="12">
        <f t="shared" si="117"/>
        <v>0.51700000000000002</v>
      </c>
      <c r="F181" s="12">
        <f t="shared" si="117"/>
        <v>0.53400000000000003</v>
      </c>
      <c r="G181" s="12">
        <f t="shared" si="117"/>
        <v>0.79300000000000004</v>
      </c>
      <c r="H181" s="12">
        <f t="shared" si="117"/>
        <v>0.155</v>
      </c>
      <c r="I181" s="12">
        <f t="shared" si="117"/>
        <v>0.224</v>
      </c>
      <c r="J181" s="12">
        <f t="shared" si="117"/>
        <v>0.13700000000000001</v>
      </c>
      <c r="K181" s="12">
        <f t="shared" si="117"/>
        <v>0.62</v>
      </c>
      <c r="L181" s="12">
        <f t="shared" si="117"/>
        <v>0.68899999999999995</v>
      </c>
      <c r="M181" s="12">
        <f t="shared" si="117"/>
        <v>0.79300000000000004</v>
      </c>
      <c r="O181" s="1"/>
      <c r="Q181" s="31">
        <v>29099</v>
      </c>
      <c r="R181" s="3">
        <f t="shared" si="72"/>
        <v>15.053566666666599</v>
      </c>
      <c r="S181" s="20">
        <f t="shared" si="73"/>
        <v>0.62257979881618342</v>
      </c>
      <c r="T181" s="21">
        <f t="shared" si="74"/>
        <v>0.224</v>
      </c>
      <c r="U181" s="3" t="str">
        <f t="shared" si="75"/>
        <v>Below normal</v>
      </c>
    </row>
    <row r="182" spans="1:21" x14ac:dyDescent="0.25">
      <c r="A182" s="4">
        <v>2006</v>
      </c>
      <c r="B182" s="12">
        <f t="shared" ref="B182:M182" si="118">IF(B116=0,"",IFERROR(_xlfn.PERCENTRANK.EXC(B$75:B$134,B116),""))</f>
        <v>0.34399999999999997</v>
      </c>
      <c r="C182" s="12">
        <f t="shared" si="118"/>
        <v>0.13700000000000001</v>
      </c>
      <c r="D182" s="12">
        <f t="shared" si="118"/>
        <v>0.43099999999999999</v>
      </c>
      <c r="E182" s="12">
        <f t="shared" si="118"/>
        <v>0.43099999999999999</v>
      </c>
      <c r="F182" s="12">
        <f t="shared" si="118"/>
        <v>0.32700000000000001</v>
      </c>
      <c r="G182" s="12">
        <f t="shared" si="118"/>
        <v>0.155</v>
      </c>
      <c r="H182" s="12">
        <f t="shared" si="118"/>
        <v>0.12</v>
      </c>
      <c r="I182" s="12">
        <f t="shared" si="118"/>
        <v>0.27500000000000002</v>
      </c>
      <c r="J182" s="12">
        <f t="shared" si="118"/>
        <v>0.58599999999999997</v>
      </c>
      <c r="K182" s="12">
        <f t="shared" si="118"/>
        <v>0.75800000000000001</v>
      </c>
      <c r="L182" s="12">
        <f t="shared" si="118"/>
        <v>0.74099999999999999</v>
      </c>
      <c r="M182" s="12">
        <f t="shared" si="118"/>
        <v>0.93100000000000005</v>
      </c>
      <c r="O182" s="1"/>
      <c r="Q182" s="31">
        <v>29129</v>
      </c>
      <c r="R182" s="3">
        <f t="shared" si="72"/>
        <v>34.084516129032203</v>
      </c>
      <c r="S182" s="20">
        <f t="shared" si="73"/>
        <v>0.8018221377439767</v>
      </c>
      <c r="T182" s="21">
        <f t="shared" si="74"/>
        <v>0.41299999999999998</v>
      </c>
      <c r="U182" s="3" t="str">
        <f t="shared" si="75"/>
        <v>Normal range</v>
      </c>
    </row>
    <row r="183" spans="1:21" x14ac:dyDescent="0.25">
      <c r="A183" s="4">
        <v>2007</v>
      </c>
      <c r="B183" s="12">
        <f t="shared" ref="B183:M183" si="119">IF(B117=0,"",IFERROR(_xlfn.PERCENTRANK.EXC(B$75:B$134,B117),""))</f>
        <v>0.72399999999999998</v>
      </c>
      <c r="C183" s="12">
        <f t="shared" si="119"/>
        <v>0.74099999999999999</v>
      </c>
      <c r="D183" s="12">
        <f t="shared" si="119"/>
        <v>0.70599999999999996</v>
      </c>
      <c r="E183" s="12">
        <f t="shared" si="119"/>
        <v>6.8000000000000005E-2</v>
      </c>
      <c r="F183" s="12">
        <f t="shared" si="119"/>
        <v>8.5999999999999993E-2</v>
      </c>
      <c r="G183" s="12">
        <f t="shared" si="119"/>
        <v>0.86199999999999999</v>
      </c>
      <c r="H183" s="12">
        <f t="shared" si="119"/>
        <v>0.98199999999999998</v>
      </c>
      <c r="I183" s="12">
        <f t="shared" si="119"/>
        <v>0.86199999999999999</v>
      </c>
      <c r="J183" s="12">
        <f t="shared" si="119"/>
        <v>0.29299999999999998</v>
      </c>
      <c r="K183" s="12">
        <f t="shared" si="119"/>
        <v>6.8000000000000005E-2</v>
      </c>
      <c r="L183" s="12">
        <f t="shared" si="119"/>
        <v>0.44800000000000001</v>
      </c>
      <c r="M183" s="12">
        <f t="shared" si="119"/>
        <v>0.5</v>
      </c>
      <c r="O183" s="1"/>
      <c r="Q183" s="31">
        <v>29160</v>
      </c>
      <c r="R183" s="3">
        <f t="shared" si="72"/>
        <v>37.809999999999903</v>
      </c>
      <c r="S183" s="20">
        <f t="shared" si="73"/>
        <v>0.7767947643765426</v>
      </c>
      <c r="T183" s="21">
        <f t="shared" si="74"/>
        <v>0.36199999999999999</v>
      </c>
      <c r="U183" s="3" t="str">
        <f t="shared" si="75"/>
        <v>Normal range</v>
      </c>
    </row>
    <row r="184" spans="1:21" x14ac:dyDescent="0.25">
      <c r="A184" s="4">
        <v>2008</v>
      </c>
      <c r="B184" s="12">
        <f t="shared" ref="B184:M184" si="120">IF(B118=0,"",IFERROR(_xlfn.PERCENTRANK.EXC(B$75:B$134,B118),""))</f>
        <v>0.93100000000000005</v>
      </c>
      <c r="C184" s="12">
        <f t="shared" si="120"/>
        <v>0.81</v>
      </c>
      <c r="D184" s="12">
        <f t="shared" si="120"/>
        <v>0.31</v>
      </c>
      <c r="E184" s="12">
        <f t="shared" si="120"/>
        <v>0.68899999999999995</v>
      </c>
      <c r="F184" s="12">
        <f t="shared" si="120"/>
        <v>0.43099999999999999</v>
      </c>
      <c r="G184" s="12">
        <f t="shared" si="120"/>
        <v>0.20599999999999999</v>
      </c>
      <c r="H184" s="12">
        <f t="shared" si="120"/>
        <v>0.51700000000000002</v>
      </c>
      <c r="I184" s="12">
        <f t="shared" si="120"/>
        <v>0.79300000000000004</v>
      </c>
      <c r="J184" s="12">
        <f t="shared" si="120"/>
        <v>0.63700000000000001</v>
      </c>
      <c r="K184" s="12">
        <f t="shared" si="120"/>
        <v>0.379</v>
      </c>
      <c r="L184" s="12">
        <f t="shared" si="120"/>
        <v>0.58599999999999997</v>
      </c>
      <c r="M184" s="12">
        <f t="shared" si="120"/>
        <v>0.44800000000000001</v>
      </c>
      <c r="O184" s="1"/>
      <c r="Q184" s="31">
        <v>29190</v>
      </c>
      <c r="R184" s="3">
        <f t="shared" si="72"/>
        <v>55.444838709677398</v>
      </c>
      <c r="S184" s="20">
        <f t="shared" si="73"/>
        <v>1.101777322336789</v>
      </c>
      <c r="T184" s="21">
        <f t="shared" si="74"/>
        <v>0.63700000000000001</v>
      </c>
      <c r="U184" s="3" t="str">
        <f t="shared" si="75"/>
        <v>Normal range</v>
      </c>
    </row>
    <row r="185" spans="1:21" x14ac:dyDescent="0.25">
      <c r="A185" s="4">
        <v>2009</v>
      </c>
      <c r="B185" s="12">
        <f t="shared" ref="B185:M185" si="121">IF(B119=0,"",IFERROR(_xlfn.PERCENTRANK.EXC(B$75:B$134,B119),""))</f>
        <v>0.31</v>
      </c>
      <c r="C185" s="12">
        <f t="shared" si="121"/>
        <v>0.79300000000000004</v>
      </c>
      <c r="D185" s="12">
        <f t="shared" si="121"/>
        <v>0.379</v>
      </c>
      <c r="E185" s="12">
        <f t="shared" si="121"/>
        <v>0.27500000000000002</v>
      </c>
      <c r="F185" s="12">
        <f t="shared" si="121"/>
        <v>0.36199999999999999</v>
      </c>
      <c r="G185" s="12">
        <f t="shared" si="121"/>
        <v>0.55100000000000005</v>
      </c>
      <c r="H185" s="12">
        <f t="shared" si="121"/>
        <v>0.79300000000000004</v>
      </c>
      <c r="I185" s="12">
        <f t="shared" si="121"/>
        <v>0.68899999999999995</v>
      </c>
      <c r="J185" s="12">
        <f t="shared" si="121"/>
        <v>0.84399999999999997</v>
      </c>
      <c r="K185" s="12">
        <f t="shared" si="121"/>
        <v>0.74099999999999999</v>
      </c>
      <c r="L185" s="12">
        <f t="shared" si="121"/>
        <v>0.93100000000000005</v>
      </c>
      <c r="M185" s="12">
        <f t="shared" si="121"/>
        <v>0.25800000000000001</v>
      </c>
      <c r="O185" s="1"/>
      <c r="Q185" s="31">
        <v>29221</v>
      </c>
      <c r="R185" s="3">
        <f t="shared" si="72"/>
        <v>32.3690322580645</v>
      </c>
      <c r="S185" s="20">
        <f t="shared" si="73"/>
        <v>0.61080357037019517</v>
      </c>
      <c r="T185" s="21">
        <f t="shared" si="74"/>
        <v>0.12</v>
      </c>
      <c r="U185" s="3" t="str">
        <f t="shared" si="75"/>
        <v>Low flow</v>
      </c>
    </row>
    <row r="186" spans="1:21" x14ac:dyDescent="0.25">
      <c r="A186" s="4">
        <v>2010</v>
      </c>
      <c r="B186" s="12">
        <f t="shared" ref="B186:M186" si="122">IF(B120=0,"",IFERROR(_xlfn.PERCENTRANK.EXC(B$75:B$134,B120),""))</f>
        <v>0.32700000000000001</v>
      </c>
      <c r="C186" s="12">
        <f t="shared" si="122"/>
        <v>0.17199999999999999</v>
      </c>
      <c r="D186" s="12">
        <f t="shared" si="122"/>
        <v>0.91300000000000003</v>
      </c>
      <c r="E186" s="12">
        <f t="shared" si="122"/>
        <v>0.84399999999999997</v>
      </c>
      <c r="F186" s="12">
        <f t="shared" si="122"/>
        <v>0.224</v>
      </c>
      <c r="G186" s="12">
        <f t="shared" si="122"/>
        <v>0.51700000000000002</v>
      </c>
      <c r="H186" s="12">
        <f t="shared" si="122"/>
        <v>0.74099999999999999</v>
      </c>
      <c r="I186" s="12">
        <f t="shared" si="122"/>
        <v>0.62</v>
      </c>
      <c r="J186" s="12">
        <f t="shared" si="122"/>
        <v>0.89600000000000002</v>
      </c>
      <c r="K186" s="12">
        <f t="shared" si="122"/>
        <v>0.68899999999999995</v>
      </c>
      <c r="L186" s="12">
        <f t="shared" si="122"/>
        <v>0.79300000000000004</v>
      </c>
      <c r="M186" s="12">
        <f t="shared" si="122"/>
        <v>0.32700000000000001</v>
      </c>
      <c r="O186" s="1"/>
      <c r="Q186" s="31">
        <v>29252</v>
      </c>
      <c r="R186" s="3">
        <f t="shared" si="72"/>
        <v>74.969655172413795</v>
      </c>
      <c r="S186" s="20">
        <f t="shared" si="73"/>
        <v>1.6702819757074614</v>
      </c>
      <c r="T186" s="21">
        <f t="shared" si="74"/>
        <v>0.93100000000000005</v>
      </c>
      <c r="U186" s="3" t="str">
        <f t="shared" si="75"/>
        <v>High flow</v>
      </c>
    </row>
    <row r="187" spans="1:21" x14ac:dyDescent="0.25">
      <c r="A187" s="4">
        <v>2011</v>
      </c>
      <c r="B187" s="12">
        <f t="shared" ref="B187:M187" si="123">IF(B121=0,"",IFERROR(_xlfn.PERCENTRANK.EXC(B$75:B$134,B121),""))</f>
        <v>0.60299999999999998</v>
      </c>
      <c r="C187" s="12">
        <f t="shared" si="123"/>
        <v>0.86199999999999999</v>
      </c>
      <c r="D187" s="12">
        <f t="shared" si="123"/>
        <v>0.56799999999999995</v>
      </c>
      <c r="E187" s="12">
        <f t="shared" si="123"/>
        <v>0.39600000000000002</v>
      </c>
      <c r="F187" s="12">
        <f t="shared" si="123"/>
        <v>0.62</v>
      </c>
      <c r="G187" s="12">
        <f t="shared" si="123"/>
        <v>0.60299999999999998</v>
      </c>
      <c r="H187" s="12">
        <f t="shared" si="123"/>
        <v>0.93100000000000005</v>
      </c>
      <c r="I187" s="12">
        <f t="shared" si="123"/>
        <v>0.91300000000000003</v>
      </c>
      <c r="J187" s="12">
        <f t="shared" si="123"/>
        <v>0.93100000000000005</v>
      </c>
      <c r="K187" s="12">
        <f t="shared" si="123"/>
        <v>0.51700000000000002</v>
      </c>
      <c r="L187" s="12">
        <f t="shared" si="123"/>
        <v>0.46500000000000002</v>
      </c>
      <c r="M187" s="12">
        <f t="shared" si="123"/>
        <v>0.74099999999999999</v>
      </c>
      <c r="O187" s="1"/>
      <c r="Q187" s="31">
        <v>29281</v>
      </c>
      <c r="R187" s="3">
        <f t="shared" si="72"/>
        <v>38.083548387096698</v>
      </c>
      <c r="S187" s="20">
        <f t="shared" si="73"/>
        <v>0.79690765351031101</v>
      </c>
      <c r="T187" s="21">
        <f t="shared" si="74"/>
        <v>0.27500000000000002</v>
      </c>
      <c r="U187" s="3" t="str">
        <f t="shared" si="75"/>
        <v>Below normal</v>
      </c>
    </row>
    <row r="188" spans="1:21" x14ac:dyDescent="0.25">
      <c r="A188" s="4">
        <v>2012</v>
      </c>
      <c r="B188" s="12">
        <f t="shared" ref="B188:M188" si="124">IF(B122=0,"",IFERROR(_xlfn.PERCENTRANK.EXC(B$75:B$134,B122),""))</f>
        <v>0.58599999999999997</v>
      </c>
      <c r="C188" s="12">
        <f t="shared" si="124"/>
        <v>0.25800000000000001</v>
      </c>
      <c r="D188" s="12">
        <f t="shared" si="124"/>
        <v>1.7000000000000001E-2</v>
      </c>
      <c r="E188" s="12">
        <f t="shared" si="124"/>
        <v>0.56799999999999995</v>
      </c>
      <c r="F188" s="12">
        <f t="shared" si="124"/>
        <v>0.60299999999999998</v>
      </c>
      <c r="G188" s="12">
        <f t="shared" si="124"/>
        <v>0.77500000000000002</v>
      </c>
      <c r="H188" s="12">
        <f t="shared" si="124"/>
        <v>0.94799999999999995</v>
      </c>
      <c r="I188" s="12">
        <f t="shared" si="124"/>
        <v>0.74099999999999999</v>
      </c>
      <c r="J188" s="12">
        <f t="shared" si="124"/>
        <v>0.55100000000000005</v>
      </c>
      <c r="K188" s="12">
        <f t="shared" si="124"/>
        <v>0.53400000000000003</v>
      </c>
      <c r="L188" s="12">
        <f t="shared" si="124"/>
        <v>0.29299999999999998</v>
      </c>
      <c r="M188" s="12">
        <f t="shared" si="124"/>
        <v>0.91300000000000003</v>
      </c>
      <c r="O188" s="1"/>
      <c r="Q188" s="31">
        <v>29312</v>
      </c>
      <c r="R188" s="3">
        <f t="shared" si="72"/>
        <v>51.018666666666597</v>
      </c>
      <c r="S188" s="20">
        <f t="shared" si="73"/>
        <v>1.1332493122715359</v>
      </c>
      <c r="T188" s="21">
        <f t="shared" si="74"/>
        <v>0.62</v>
      </c>
      <c r="U188" s="3" t="str">
        <f t="shared" si="75"/>
        <v>Normal range</v>
      </c>
    </row>
    <row r="189" spans="1:21" x14ac:dyDescent="0.25">
      <c r="A189" s="4">
        <v>2013</v>
      </c>
      <c r="B189" s="12">
        <f t="shared" ref="B189:M189" si="125">IF(B123=0,"",IFERROR(_xlfn.PERCENTRANK.EXC(B$75:B$134,B123),""))</f>
        <v>0.41299999999999998</v>
      </c>
      <c r="C189" s="12">
        <f t="shared" si="125"/>
        <v>0.41299999999999998</v>
      </c>
      <c r="D189" s="12">
        <f t="shared" si="125"/>
        <v>6.8000000000000005E-2</v>
      </c>
      <c r="E189" s="12">
        <f t="shared" si="125"/>
        <v>0.93100000000000005</v>
      </c>
      <c r="F189" s="12">
        <f t="shared" si="125"/>
        <v>0.82699999999999996</v>
      </c>
      <c r="G189" s="12">
        <f t="shared" si="125"/>
        <v>0.41299999999999998</v>
      </c>
      <c r="H189" s="12">
        <f t="shared" si="125"/>
        <v>0.189</v>
      </c>
      <c r="I189" s="12">
        <f t="shared" si="125"/>
        <v>0.20599999999999999</v>
      </c>
      <c r="J189" s="12">
        <f t="shared" si="125"/>
        <v>6.8000000000000005E-2</v>
      </c>
      <c r="K189" s="12">
        <f t="shared" si="125"/>
        <v>0.29299999999999998</v>
      </c>
      <c r="L189" s="12">
        <f t="shared" si="125"/>
        <v>0.31</v>
      </c>
      <c r="M189" s="12">
        <f t="shared" si="125"/>
        <v>0.84399999999999997</v>
      </c>
      <c r="O189" s="1"/>
      <c r="Q189" s="31">
        <v>29342</v>
      </c>
      <c r="R189" s="3">
        <f t="shared" si="72"/>
        <v>20.477096774193502</v>
      </c>
      <c r="S189" s="20">
        <f t="shared" si="73"/>
        <v>0.56308492785226427</v>
      </c>
      <c r="T189" s="21">
        <f t="shared" si="74"/>
        <v>0.13700000000000001</v>
      </c>
      <c r="U189" s="3" t="str">
        <f t="shared" si="75"/>
        <v>Below normal</v>
      </c>
    </row>
    <row r="190" spans="1:21" x14ac:dyDescent="0.25">
      <c r="A190" s="4">
        <v>2014</v>
      </c>
      <c r="B190" s="12">
        <f t="shared" ref="B190:M190" si="126">IF(B124=0,"",IFERROR(_xlfn.PERCENTRANK.EXC(B$75:B$134,B124),""))</f>
        <v>0.94799999999999995</v>
      </c>
      <c r="C190" s="12">
        <f t="shared" si="126"/>
        <v>0.94799999999999995</v>
      </c>
      <c r="D190" s="12">
        <f t="shared" si="126"/>
        <v>0.84399999999999997</v>
      </c>
      <c r="E190" s="12">
        <f t="shared" si="126"/>
        <v>0.32700000000000001</v>
      </c>
      <c r="F190" s="12">
        <f t="shared" si="126"/>
        <v>0.17199999999999999</v>
      </c>
      <c r="G190" s="12">
        <f t="shared" si="126"/>
        <v>0.63700000000000001</v>
      </c>
      <c r="H190" s="12">
        <f t="shared" si="126"/>
        <v>0.31</v>
      </c>
      <c r="I190" s="12">
        <f t="shared" si="126"/>
        <v>0.98199999999999998</v>
      </c>
      <c r="J190" s="12">
        <f t="shared" si="126"/>
        <v>0.31</v>
      </c>
      <c r="K190" s="12">
        <f t="shared" si="126"/>
        <v>0.84399999999999997</v>
      </c>
      <c r="L190" s="12">
        <f t="shared" si="126"/>
        <v>0.94799999999999995</v>
      </c>
      <c r="M190" s="12">
        <f t="shared" si="126"/>
        <v>0.53400000000000003</v>
      </c>
      <c r="O190" s="1"/>
      <c r="Q190" s="31">
        <v>29373</v>
      </c>
      <c r="R190" s="3">
        <f t="shared" si="72"/>
        <v>22.5513333333333</v>
      </c>
      <c r="S190" s="20">
        <f t="shared" si="73"/>
        <v>0.96629407806917877</v>
      </c>
      <c r="T190" s="21">
        <f t="shared" si="74"/>
        <v>0.53400000000000003</v>
      </c>
      <c r="U190" s="3" t="str">
        <f t="shared" si="75"/>
        <v>Normal range</v>
      </c>
    </row>
    <row r="191" spans="1:21" x14ac:dyDescent="0.25">
      <c r="A191" s="4">
        <v>2015</v>
      </c>
      <c r="B191" s="12">
        <f t="shared" ref="B191:M191" si="127">IF(B125=0,"",IFERROR(_xlfn.PERCENTRANK.EXC(B$75:B$134,B125),""))</f>
        <v>0.63700000000000001</v>
      </c>
      <c r="C191" s="12">
        <f t="shared" si="127"/>
        <v>0.39600000000000002</v>
      </c>
      <c r="D191" s="12">
        <f t="shared" si="127"/>
        <v>0.55100000000000005</v>
      </c>
      <c r="E191" s="12">
        <f t="shared" si="127"/>
        <v>0.25800000000000001</v>
      </c>
      <c r="F191" s="12">
        <f t="shared" si="127"/>
        <v>0.5</v>
      </c>
      <c r="G191" s="12">
        <f t="shared" si="127"/>
        <v>0.46500000000000002</v>
      </c>
      <c r="H191" s="12">
        <f t="shared" si="127"/>
        <v>0.89600000000000002</v>
      </c>
      <c r="I191" s="12">
        <f t="shared" si="127"/>
        <v>0.75800000000000001</v>
      </c>
      <c r="J191" s="12">
        <f t="shared" si="127"/>
        <v>0.48199999999999998</v>
      </c>
      <c r="K191" s="12">
        <f t="shared" si="127"/>
        <v>0.20599999999999999</v>
      </c>
      <c r="L191" s="12">
        <f t="shared" si="127"/>
        <v>0.51700000000000002</v>
      </c>
      <c r="M191" s="12">
        <f t="shared" si="127"/>
        <v>0.98199999999999998</v>
      </c>
      <c r="O191" s="1"/>
      <c r="Q191" s="31">
        <v>29403</v>
      </c>
      <c r="R191" s="3">
        <f t="shared" si="72"/>
        <v>24.722258064516101</v>
      </c>
      <c r="S191" s="20">
        <f t="shared" si="73"/>
        <v>1.3459338294176209</v>
      </c>
      <c r="T191" s="21">
        <f t="shared" si="74"/>
        <v>0.75800000000000001</v>
      </c>
      <c r="U191" s="3" t="str">
        <f t="shared" si="75"/>
        <v>Above normal</v>
      </c>
    </row>
    <row r="192" spans="1:21" x14ac:dyDescent="0.25">
      <c r="A192" s="4">
        <v>2016</v>
      </c>
      <c r="B192" s="12">
        <f t="shared" ref="B192:M192" si="128">IF(B126=0,"",IFERROR(_xlfn.PERCENTRANK.EXC(B$75:B$134,B126),""))</f>
        <v>0.98199999999999998</v>
      </c>
      <c r="C192" s="12">
        <f t="shared" si="128"/>
        <v>0.55100000000000005</v>
      </c>
      <c r="D192" s="12">
        <f t="shared" si="128"/>
        <v>0.36199999999999999</v>
      </c>
      <c r="E192" s="12">
        <f t="shared" si="128"/>
        <v>0.31</v>
      </c>
      <c r="F192" s="12">
        <f t="shared" si="128"/>
        <v>0.41299999999999998</v>
      </c>
      <c r="G192" s="12">
        <f t="shared" si="128"/>
        <v>0.879</v>
      </c>
      <c r="H192" s="12">
        <f t="shared" si="128"/>
        <v>0.67200000000000004</v>
      </c>
      <c r="I192" s="12">
        <f t="shared" si="128"/>
        <v>0.48199999999999998</v>
      </c>
      <c r="J192" s="12">
        <f t="shared" si="128"/>
        <v>0.34399999999999997</v>
      </c>
      <c r="K192" s="12">
        <f t="shared" si="128"/>
        <v>0.25800000000000001</v>
      </c>
      <c r="L192" s="12">
        <f t="shared" si="128"/>
        <v>0.39600000000000002</v>
      </c>
      <c r="M192" s="12">
        <f t="shared" si="128"/>
        <v>0.189</v>
      </c>
      <c r="O192" s="1"/>
      <c r="Q192" s="31">
        <v>29434</v>
      </c>
      <c r="R192" s="3">
        <f t="shared" si="72"/>
        <v>26.2906451612903</v>
      </c>
      <c r="S192" s="20">
        <f t="shared" si="73"/>
        <v>1.2372061391836249</v>
      </c>
      <c r="T192" s="21">
        <f t="shared" si="74"/>
        <v>0.67200000000000004</v>
      </c>
      <c r="U192" s="3" t="str">
        <f t="shared" si="75"/>
        <v>Normal range</v>
      </c>
    </row>
    <row r="193" spans="1:21" x14ac:dyDescent="0.25">
      <c r="A193" s="4">
        <v>2017</v>
      </c>
      <c r="B193" s="12">
        <f t="shared" ref="B193:M193" si="129">IF(B127=0,"",IFERROR(_xlfn.PERCENTRANK.EXC(B$75:B$134,B127),""))</f>
        <v>0.17199999999999999</v>
      </c>
      <c r="C193" s="12">
        <f t="shared" si="129"/>
        <v>0.67200000000000004</v>
      </c>
      <c r="D193" s="12">
        <f t="shared" si="129"/>
        <v>0.155</v>
      </c>
      <c r="E193" s="12">
        <f t="shared" si="129"/>
        <v>3.4000000000000002E-2</v>
      </c>
      <c r="F193" s="12">
        <f t="shared" si="129"/>
        <v>1.7000000000000001E-2</v>
      </c>
      <c r="G193" s="12">
        <f t="shared" si="129"/>
        <v>0.56799999999999995</v>
      </c>
      <c r="H193" s="12">
        <f t="shared" si="129"/>
        <v>0.29299999999999998</v>
      </c>
      <c r="I193" s="12">
        <f t="shared" si="129"/>
        <v>0.5</v>
      </c>
      <c r="J193" s="12">
        <f t="shared" si="129"/>
        <v>0.81</v>
      </c>
      <c r="K193" s="12">
        <f t="shared" si="129"/>
        <v>0.43099999999999999</v>
      </c>
      <c r="L193" s="12">
        <f t="shared" si="129"/>
        <v>0.17199999999999999</v>
      </c>
      <c r="M193" s="12">
        <f t="shared" si="129"/>
        <v>0.46500000000000002</v>
      </c>
      <c r="O193" s="1"/>
      <c r="Q193" s="31">
        <v>29465</v>
      </c>
      <c r="R193" s="3">
        <f t="shared" si="72"/>
        <v>29.073</v>
      </c>
      <c r="S193" s="20">
        <f t="shared" si="73"/>
        <v>1.2023902967170337</v>
      </c>
      <c r="T193" s="21">
        <f t="shared" si="74"/>
        <v>0.70599999999999996</v>
      </c>
      <c r="U193" s="3" t="str">
        <f t="shared" si="75"/>
        <v>Normal range</v>
      </c>
    </row>
    <row r="194" spans="1:21" x14ac:dyDescent="0.25">
      <c r="A194" s="4">
        <v>2018</v>
      </c>
      <c r="B194" s="12">
        <f t="shared" ref="B194:M194" si="130">IF(B128=0,"",IFERROR(_xlfn.PERCENTRANK.EXC(B$75:B$134,B128),""))</f>
        <v>0.189</v>
      </c>
      <c r="C194" s="12">
        <f t="shared" si="130"/>
        <v>8.5999999999999993E-2</v>
      </c>
      <c r="D194" s="12">
        <f t="shared" si="130"/>
        <v>0.48199999999999998</v>
      </c>
      <c r="E194" s="12">
        <f t="shared" si="130"/>
        <v>0.81</v>
      </c>
      <c r="F194" s="12">
        <f t="shared" si="130"/>
        <v>0.12</v>
      </c>
      <c r="G194" s="12">
        <f t="shared" si="130"/>
        <v>3.4000000000000002E-2</v>
      </c>
      <c r="H194" s="12">
        <f t="shared" si="130"/>
        <v>1.7000000000000001E-2</v>
      </c>
      <c r="I194" s="12">
        <f t="shared" si="130"/>
        <v>0.155</v>
      </c>
      <c r="J194" s="12">
        <f t="shared" si="130"/>
        <v>0.46500000000000002</v>
      </c>
      <c r="K194" s="12">
        <f t="shared" si="130"/>
        <v>0.224</v>
      </c>
      <c r="L194" s="12">
        <f t="shared" si="130"/>
        <v>0.89600000000000002</v>
      </c>
      <c r="M194" s="12">
        <f t="shared" si="130"/>
        <v>0.56799999999999995</v>
      </c>
      <c r="O194" s="1"/>
      <c r="Q194" s="31">
        <v>29495</v>
      </c>
      <c r="R194" s="3">
        <f t="shared" si="72"/>
        <v>42.173225806451597</v>
      </c>
      <c r="S194" s="20">
        <f t="shared" si="73"/>
        <v>0.99210521116611849</v>
      </c>
      <c r="T194" s="21">
        <f t="shared" si="74"/>
        <v>0.60299999999999998</v>
      </c>
      <c r="U194" s="3" t="str">
        <f t="shared" si="75"/>
        <v>Normal range</v>
      </c>
    </row>
    <row r="195" spans="1:21" x14ac:dyDescent="0.25">
      <c r="A195" s="4">
        <v>2019</v>
      </c>
      <c r="B195" s="12">
        <f t="shared" ref="B195:M195" si="131">IF(B129=0,"",IFERROR(_xlfn.PERCENTRANK.EXC(B$75:B$134,B129),""))</f>
        <v>3.4000000000000002E-2</v>
      </c>
      <c r="C195" s="12">
        <f t="shared" si="131"/>
        <v>0.5</v>
      </c>
      <c r="D195" s="12">
        <f t="shared" si="131"/>
        <v>0.46500000000000002</v>
      </c>
      <c r="E195" s="12">
        <f t="shared" si="131"/>
        <v>0.189</v>
      </c>
      <c r="F195" s="12">
        <f t="shared" si="131"/>
        <v>0.46500000000000002</v>
      </c>
      <c r="G195" s="12">
        <f t="shared" si="131"/>
        <v>0.93100000000000005</v>
      </c>
      <c r="H195" s="12">
        <f t="shared" si="131"/>
        <v>0.56799999999999995</v>
      </c>
      <c r="I195" s="12">
        <f t="shared" si="131"/>
        <v>0.89600000000000002</v>
      </c>
      <c r="J195" s="12">
        <f t="shared" si="131"/>
        <v>0.67200000000000004</v>
      </c>
      <c r="K195" s="12">
        <f t="shared" si="131"/>
        <v>0.36199999999999999</v>
      </c>
      <c r="L195" s="12">
        <f t="shared" si="131"/>
        <v>0.86199999999999999</v>
      </c>
      <c r="M195" s="12">
        <f t="shared" si="131"/>
        <v>0.68899999999999995</v>
      </c>
      <c r="O195" s="1"/>
      <c r="Q195" s="31">
        <v>29526</v>
      </c>
      <c r="R195" s="3">
        <f t="shared" si="72"/>
        <v>44.457000000000001</v>
      </c>
      <c r="S195" s="20">
        <f t="shared" si="73"/>
        <v>0.91335532504332306</v>
      </c>
      <c r="T195" s="21">
        <f t="shared" si="74"/>
        <v>0.5</v>
      </c>
      <c r="U195" s="3" t="str">
        <f t="shared" si="75"/>
        <v>Normal range</v>
      </c>
    </row>
    <row r="196" spans="1:21" x14ac:dyDescent="0.25">
      <c r="A196" s="4">
        <v>2020</v>
      </c>
      <c r="B196" s="12">
        <f t="shared" ref="B196:M196" si="132">IF(B130=0,"",IFERROR(_xlfn.PERCENTRANK.EXC(B$75:B$134,B130),""))</f>
        <v>0.36199999999999999</v>
      </c>
      <c r="C196" s="12">
        <f t="shared" si="132"/>
        <v>0.84399999999999997</v>
      </c>
      <c r="D196" s="12">
        <f t="shared" si="132"/>
        <v>0.39600000000000002</v>
      </c>
      <c r="E196" s="12">
        <f t="shared" si="132"/>
        <v>0.10299999999999999</v>
      </c>
      <c r="F196" s="12">
        <f t="shared" si="132"/>
        <v>5.0999999999999997E-2</v>
      </c>
      <c r="G196" s="12">
        <f t="shared" si="132"/>
        <v>0.24099999999999999</v>
      </c>
      <c r="H196" s="12">
        <f t="shared" si="132"/>
        <v>0.62</v>
      </c>
      <c r="I196" s="12">
        <f t="shared" si="132"/>
        <v>0.55100000000000005</v>
      </c>
      <c r="J196" s="12">
        <f t="shared" si="132"/>
        <v>0.12</v>
      </c>
      <c r="K196" s="12">
        <f t="shared" si="132"/>
        <v>0.86199999999999999</v>
      </c>
      <c r="L196" s="12">
        <f t="shared" si="132"/>
        <v>0.53400000000000003</v>
      </c>
      <c r="M196" s="12">
        <f t="shared" si="132"/>
        <v>0.86199999999999999</v>
      </c>
      <c r="O196" s="1"/>
      <c r="Q196" s="31">
        <v>29556</v>
      </c>
      <c r="R196" s="3">
        <f t="shared" si="72"/>
        <v>56.690967741935403</v>
      </c>
      <c r="S196" s="20">
        <f t="shared" si="73"/>
        <v>1.1265398924947885</v>
      </c>
      <c r="T196" s="21">
        <f t="shared" si="74"/>
        <v>0.65500000000000003</v>
      </c>
      <c r="U196" s="3" t="str">
        <f t="shared" si="75"/>
        <v>Normal range</v>
      </c>
    </row>
    <row r="197" spans="1:21" x14ac:dyDescent="0.25">
      <c r="A197" s="4">
        <v>2021</v>
      </c>
      <c r="B197" s="12">
        <f t="shared" ref="B197:M197" si="133">IF(B131=0,"",IFERROR(_xlfn.PERCENTRANK.EXC(B$75:B$134,B131),""))</f>
        <v>8.5999999999999993E-2</v>
      </c>
      <c r="C197" s="12">
        <f t="shared" si="133"/>
        <v>0.98199999999999998</v>
      </c>
      <c r="D197" s="12">
        <f t="shared" si="133"/>
        <v>0.67200000000000004</v>
      </c>
      <c r="E197" s="12">
        <f t="shared" si="133"/>
        <v>5.0999999999999997E-2</v>
      </c>
      <c r="F197" s="12">
        <f t="shared" si="133"/>
        <v>0.93100000000000005</v>
      </c>
      <c r="G197" s="12">
        <f t="shared" si="133"/>
        <v>0.17199999999999999</v>
      </c>
      <c r="H197" s="12">
        <f t="shared" si="133"/>
        <v>0.5</v>
      </c>
      <c r="I197" s="12">
        <f t="shared" si="133"/>
        <v>0.70599999999999996</v>
      </c>
      <c r="J197" s="12">
        <f t="shared" si="133"/>
        <v>0.24099999999999999</v>
      </c>
      <c r="K197" s="12">
        <f t="shared" si="133"/>
        <v>0.70599999999999996</v>
      </c>
      <c r="L197" s="12">
        <f t="shared" si="133"/>
        <v>0.56799999999999995</v>
      </c>
      <c r="M197" s="12">
        <f t="shared" si="133"/>
        <v>0.67200000000000004</v>
      </c>
      <c r="O197" s="1"/>
      <c r="Q197" s="31">
        <v>29587</v>
      </c>
      <c r="R197" s="3">
        <f t="shared" ref="R197:R260" si="134">VLOOKUP(YEAR(Q197),A$7:M$66,1+MONTH(Q197),FALSE)</f>
        <v>57.706451612903201</v>
      </c>
      <c r="S197" s="20">
        <f t="shared" ref="S197:S260" si="135">VLOOKUP(YEAR(Q197),A$75:M$134,1+MONTH(Q197),FALSE)</f>
        <v>1.0889206201020909</v>
      </c>
      <c r="T197" s="21">
        <f t="shared" ref="T197:T260" si="136">VLOOKUP(YEAR(Q197),A$141:M$200,1+MONTH(Q197),FALSE)</f>
        <v>0.68899999999999995</v>
      </c>
      <c r="U197" s="3" t="str">
        <f t="shared" ref="U197:U260" si="137">IFERROR(VLOOKUP(T197,A$206:D$210,4,TRUE),"")</f>
        <v>Normal range</v>
      </c>
    </row>
    <row r="198" spans="1:21" x14ac:dyDescent="0.25">
      <c r="A198" s="4">
        <v>2022</v>
      </c>
      <c r="B198" s="12" t="str">
        <f t="shared" ref="B198:M198" si="138">IF(B132=0,"",IFERROR(_xlfn.PERCENTRANK.EXC(B$75:B$134,B132),""))</f>
        <v/>
      </c>
      <c r="C198" s="12" t="str">
        <f t="shared" si="138"/>
        <v/>
      </c>
      <c r="D198" s="12" t="str">
        <f t="shared" si="138"/>
        <v/>
      </c>
      <c r="E198" s="12" t="str">
        <f t="shared" si="138"/>
        <v/>
      </c>
      <c r="F198" s="12" t="str">
        <f t="shared" si="138"/>
        <v/>
      </c>
      <c r="G198" s="12" t="str">
        <f t="shared" si="138"/>
        <v/>
      </c>
      <c r="H198" s="12" t="str">
        <f t="shared" si="138"/>
        <v/>
      </c>
      <c r="I198" s="12" t="str">
        <f t="shared" si="138"/>
        <v/>
      </c>
      <c r="J198" s="12" t="str">
        <f t="shared" si="138"/>
        <v/>
      </c>
      <c r="K198" s="12" t="str">
        <f t="shared" si="138"/>
        <v/>
      </c>
      <c r="L198" s="12" t="str">
        <f t="shared" si="138"/>
        <v/>
      </c>
      <c r="M198" s="12" t="str">
        <f t="shared" si="138"/>
        <v/>
      </c>
      <c r="O198" s="1"/>
      <c r="Q198" s="31">
        <v>29618</v>
      </c>
      <c r="R198" s="3">
        <f t="shared" si="134"/>
        <v>28.817142857142802</v>
      </c>
      <c r="S198" s="20">
        <f t="shared" si="135"/>
        <v>0.64202982119869478</v>
      </c>
      <c r="T198" s="21">
        <f t="shared" si="136"/>
        <v>0.224</v>
      </c>
      <c r="U198" s="3" t="str">
        <f t="shared" si="137"/>
        <v>Below normal</v>
      </c>
    </row>
    <row r="199" spans="1:21" x14ac:dyDescent="0.25">
      <c r="A199" s="4">
        <v>2023</v>
      </c>
      <c r="B199" s="12" t="str">
        <f t="shared" ref="B199:M199" si="139">IF(B133=0,"",IFERROR(_xlfn.PERCENTRANK.EXC(B$75:B$134,B133),""))</f>
        <v/>
      </c>
      <c r="C199" s="12" t="str">
        <f t="shared" si="139"/>
        <v/>
      </c>
      <c r="D199" s="12" t="str">
        <f t="shared" si="139"/>
        <v/>
      </c>
      <c r="E199" s="12" t="str">
        <f t="shared" si="139"/>
        <v/>
      </c>
      <c r="F199" s="12" t="str">
        <f t="shared" si="139"/>
        <v/>
      </c>
      <c r="G199" s="12" t="str">
        <f t="shared" si="139"/>
        <v/>
      </c>
      <c r="H199" s="12" t="str">
        <f t="shared" si="139"/>
        <v/>
      </c>
      <c r="I199" s="12" t="str">
        <f t="shared" si="139"/>
        <v/>
      </c>
      <c r="J199" s="12" t="str">
        <f t="shared" si="139"/>
        <v/>
      </c>
      <c r="K199" s="12" t="str">
        <f t="shared" si="139"/>
        <v/>
      </c>
      <c r="L199" s="12" t="str">
        <f t="shared" si="139"/>
        <v/>
      </c>
      <c r="M199" s="12" t="str">
        <f t="shared" si="139"/>
        <v/>
      </c>
      <c r="O199" s="1"/>
      <c r="Q199" s="31">
        <v>29646</v>
      </c>
      <c r="R199" s="3">
        <f t="shared" si="134"/>
        <v>55.617741935483799</v>
      </c>
      <c r="S199" s="20">
        <f t="shared" si="135"/>
        <v>1.1638149830167999</v>
      </c>
      <c r="T199" s="21">
        <f t="shared" si="136"/>
        <v>0.74099999999999999</v>
      </c>
      <c r="U199" s="3" t="str">
        <f t="shared" si="137"/>
        <v>Above normal</v>
      </c>
    </row>
    <row r="200" spans="1:21" x14ac:dyDescent="0.25">
      <c r="A200" s="4">
        <v>2024</v>
      </c>
      <c r="B200" s="12" t="str">
        <f t="shared" ref="B200:M200" si="140">IF(B134=0,"",IFERROR(_xlfn.PERCENTRANK.EXC(B$75:B$134,B134),""))</f>
        <v/>
      </c>
      <c r="C200" s="12" t="str">
        <f t="shared" si="140"/>
        <v/>
      </c>
      <c r="D200" s="12" t="str">
        <f t="shared" si="140"/>
        <v/>
      </c>
      <c r="E200" s="12" t="str">
        <f t="shared" si="140"/>
        <v/>
      </c>
      <c r="F200" s="12" t="str">
        <f t="shared" si="140"/>
        <v/>
      </c>
      <c r="G200" s="12" t="str">
        <f t="shared" si="140"/>
        <v/>
      </c>
      <c r="H200" s="12" t="str">
        <f t="shared" si="140"/>
        <v/>
      </c>
      <c r="I200" s="12" t="str">
        <f t="shared" si="140"/>
        <v/>
      </c>
      <c r="J200" s="12" t="str">
        <f t="shared" si="140"/>
        <v/>
      </c>
      <c r="K200" s="12" t="str">
        <f t="shared" si="140"/>
        <v/>
      </c>
      <c r="L200" s="12" t="str">
        <f t="shared" si="140"/>
        <v/>
      </c>
      <c r="M200" s="12" t="str">
        <f t="shared" si="140"/>
        <v/>
      </c>
      <c r="O200" s="1"/>
      <c r="Q200" s="31">
        <v>29677</v>
      </c>
      <c r="R200" s="3">
        <f t="shared" si="134"/>
        <v>21.076999999999899</v>
      </c>
      <c r="S200" s="20">
        <f t="shared" si="135"/>
        <v>0.46817169705363554</v>
      </c>
      <c r="T200" s="21">
        <f t="shared" si="136"/>
        <v>8.5999999999999993E-2</v>
      </c>
      <c r="U200" s="3" t="str">
        <f t="shared" si="137"/>
        <v>Low flow</v>
      </c>
    </row>
    <row r="201" spans="1:21" x14ac:dyDescent="0.25">
      <c r="O201" s="1"/>
      <c r="Q201" s="31">
        <v>29707</v>
      </c>
      <c r="R201" s="3">
        <f t="shared" si="134"/>
        <v>18.408064516128999</v>
      </c>
      <c r="S201" s="20">
        <f t="shared" si="135"/>
        <v>0.50619010078749627</v>
      </c>
      <c r="T201" s="21">
        <f t="shared" si="136"/>
        <v>6.8000000000000005E-2</v>
      </c>
      <c r="U201" s="3" t="str">
        <f t="shared" si="137"/>
        <v>Low flow</v>
      </c>
    </row>
    <row r="202" spans="1:21" x14ac:dyDescent="0.25">
      <c r="O202" s="1"/>
      <c r="Q202" s="31">
        <v>29738</v>
      </c>
      <c r="R202" s="3">
        <f t="shared" si="134"/>
        <v>18.408333333333299</v>
      </c>
      <c r="S202" s="20">
        <f t="shared" si="135"/>
        <v>0.78877214150486852</v>
      </c>
      <c r="T202" s="21">
        <f t="shared" si="136"/>
        <v>0.36199999999999999</v>
      </c>
      <c r="U202" s="3" t="str">
        <f t="shared" si="137"/>
        <v>Normal range</v>
      </c>
    </row>
    <row r="203" spans="1:21" x14ac:dyDescent="0.25">
      <c r="O203" s="1"/>
      <c r="Q203" s="31">
        <v>29768</v>
      </c>
      <c r="R203" s="3">
        <f t="shared" si="134"/>
        <v>15.1119354838709</v>
      </c>
      <c r="S203" s="20">
        <f t="shared" si="135"/>
        <v>0.82272683759870402</v>
      </c>
      <c r="T203" s="21">
        <f t="shared" si="136"/>
        <v>0.48199999999999998</v>
      </c>
      <c r="U203" s="3" t="str">
        <f t="shared" si="137"/>
        <v>Normal range</v>
      </c>
    </row>
    <row r="204" spans="1:21" ht="15.75" thickBot="1" x14ac:dyDescent="0.3">
      <c r="A204" s="49" t="s">
        <v>15</v>
      </c>
      <c r="B204" s="49"/>
      <c r="C204" s="49"/>
      <c r="D204" s="49"/>
      <c r="O204" s="1"/>
      <c r="Q204" s="31">
        <v>29799</v>
      </c>
      <c r="R204" s="3">
        <f t="shared" si="134"/>
        <v>8.1492580645161201</v>
      </c>
      <c r="S204" s="20">
        <f t="shared" si="135"/>
        <v>0.38349428267572361</v>
      </c>
      <c r="T204" s="21">
        <f t="shared" si="136"/>
        <v>0.13700000000000001</v>
      </c>
      <c r="U204" s="3" t="str">
        <f t="shared" si="137"/>
        <v>Below normal</v>
      </c>
    </row>
    <row r="205" spans="1:21" x14ac:dyDescent="0.25">
      <c r="A205" s="15" t="s">
        <v>17</v>
      </c>
      <c r="B205" s="15" t="s">
        <v>13</v>
      </c>
      <c r="C205" s="15" t="s">
        <v>14</v>
      </c>
      <c r="D205" s="14" t="s">
        <v>16</v>
      </c>
      <c r="F205" s="16"/>
      <c r="O205" s="1"/>
      <c r="Q205" s="31">
        <v>29830</v>
      </c>
      <c r="R205" s="3">
        <f t="shared" si="134"/>
        <v>38.774933333333301</v>
      </c>
      <c r="S205" s="20">
        <f t="shared" si="135"/>
        <v>1.6036392390138559</v>
      </c>
      <c r="T205" s="21">
        <f t="shared" si="136"/>
        <v>0.86199999999999999</v>
      </c>
      <c r="U205" s="3" t="str">
        <f t="shared" si="137"/>
        <v>Above normal</v>
      </c>
    </row>
    <row r="206" spans="1:21" x14ac:dyDescent="0.25">
      <c r="A206" s="40">
        <v>1.0000000000000001E-5</v>
      </c>
      <c r="B206" s="41">
        <v>0.13000100000000001</v>
      </c>
      <c r="C206" s="26"/>
      <c r="D206" s="23" t="s">
        <v>11</v>
      </c>
      <c r="E206" s="25" t="s">
        <v>23</v>
      </c>
      <c r="O206" s="1"/>
      <c r="Q206" s="31">
        <v>29860</v>
      </c>
      <c r="R206" s="3">
        <f t="shared" si="134"/>
        <v>72.283548387096701</v>
      </c>
      <c r="S206" s="20">
        <f t="shared" si="135"/>
        <v>1.7004363234041817</v>
      </c>
      <c r="T206" s="21">
        <f t="shared" si="136"/>
        <v>0.879</v>
      </c>
      <c r="U206" s="3" t="str">
        <f t="shared" si="137"/>
        <v>High flow</v>
      </c>
    </row>
    <row r="207" spans="1:21" ht="30" x14ac:dyDescent="0.25">
      <c r="A207" s="40">
        <v>0.13000200000000001</v>
      </c>
      <c r="B207" s="40">
        <v>0.280001</v>
      </c>
      <c r="C207" s="27"/>
      <c r="D207" s="23" t="s">
        <v>10</v>
      </c>
      <c r="E207" s="25" t="s">
        <v>22</v>
      </c>
      <c r="O207" s="1"/>
      <c r="Q207" s="31">
        <v>29891</v>
      </c>
      <c r="R207" s="3">
        <f t="shared" si="134"/>
        <v>43.969666666666598</v>
      </c>
      <c r="S207" s="20">
        <f t="shared" si="135"/>
        <v>0.90334321232606418</v>
      </c>
      <c r="T207" s="21">
        <f t="shared" si="136"/>
        <v>0.48199999999999998</v>
      </c>
      <c r="U207" s="3" t="str">
        <f t="shared" si="137"/>
        <v>Normal range</v>
      </c>
    </row>
    <row r="208" spans="1:21" ht="30" x14ac:dyDescent="0.25">
      <c r="A208" s="40">
        <v>0.28000199999999997</v>
      </c>
      <c r="B208" s="40">
        <v>0.71999899999999994</v>
      </c>
      <c r="C208" s="28"/>
      <c r="D208" s="23" t="s">
        <v>9</v>
      </c>
      <c r="E208" s="25" t="s">
        <v>19</v>
      </c>
      <c r="O208" s="1"/>
      <c r="Q208" s="31">
        <v>29921</v>
      </c>
      <c r="R208" s="3">
        <f t="shared" si="134"/>
        <v>31.4632258064516</v>
      </c>
      <c r="S208" s="20">
        <f t="shared" si="135"/>
        <v>0.6252244480794108</v>
      </c>
      <c r="T208" s="21">
        <f t="shared" si="136"/>
        <v>0.155</v>
      </c>
      <c r="U208" s="3" t="str">
        <f t="shared" si="137"/>
        <v>Below normal</v>
      </c>
    </row>
    <row r="209" spans="1:21" ht="30" x14ac:dyDescent="0.25">
      <c r="A209" s="40">
        <v>0.72</v>
      </c>
      <c r="B209" s="40">
        <v>0.86999899999999997</v>
      </c>
      <c r="C209" s="29"/>
      <c r="D209" s="23" t="s">
        <v>8</v>
      </c>
      <c r="E209" s="25" t="s">
        <v>20</v>
      </c>
      <c r="O209" s="1"/>
      <c r="Q209" s="31">
        <v>29952</v>
      </c>
      <c r="R209" s="3">
        <f t="shared" si="134"/>
        <v>69.898064516128997</v>
      </c>
      <c r="S209" s="20">
        <f t="shared" si="135"/>
        <v>1.3189763298462824</v>
      </c>
      <c r="T209" s="21">
        <f t="shared" si="136"/>
        <v>0.81</v>
      </c>
      <c r="U209" s="3" t="str">
        <f t="shared" si="137"/>
        <v>Above normal</v>
      </c>
    </row>
    <row r="210" spans="1:21" ht="15.75" thickBot="1" x14ac:dyDescent="0.3">
      <c r="A210" s="42">
        <v>0.87</v>
      </c>
      <c r="B210" s="42">
        <v>1.0000899999999999</v>
      </c>
      <c r="C210" s="30"/>
      <c r="D210" s="22" t="s">
        <v>7</v>
      </c>
      <c r="E210" s="25" t="s">
        <v>21</v>
      </c>
      <c r="O210" s="1"/>
      <c r="Q210" s="31">
        <v>29983</v>
      </c>
      <c r="R210" s="3">
        <f t="shared" si="134"/>
        <v>48.923928571428497</v>
      </c>
      <c r="S210" s="20">
        <f t="shared" si="135"/>
        <v>1.089997758235991</v>
      </c>
      <c r="T210" s="21">
        <f t="shared" si="136"/>
        <v>0.65500000000000003</v>
      </c>
      <c r="U210" s="3" t="str">
        <f t="shared" si="137"/>
        <v>Normal range</v>
      </c>
    </row>
    <row r="211" spans="1:21" x14ac:dyDescent="0.25">
      <c r="O211" s="1"/>
      <c r="Q211" s="31">
        <v>30011</v>
      </c>
      <c r="R211" s="3">
        <f t="shared" si="134"/>
        <v>47.206451612903201</v>
      </c>
      <c r="S211" s="20">
        <f t="shared" si="135"/>
        <v>0.98780665611854312</v>
      </c>
      <c r="T211" s="21">
        <f t="shared" si="136"/>
        <v>0.53400000000000003</v>
      </c>
      <c r="U211" s="3" t="str">
        <f t="shared" si="137"/>
        <v>Normal range</v>
      </c>
    </row>
    <row r="212" spans="1:21" x14ac:dyDescent="0.25">
      <c r="O212" s="1"/>
      <c r="Q212" s="31">
        <v>30042</v>
      </c>
      <c r="R212" s="3">
        <f t="shared" si="134"/>
        <v>36.984333333333304</v>
      </c>
      <c r="S212" s="20">
        <f t="shared" si="135"/>
        <v>0.82151245912910176</v>
      </c>
      <c r="T212" s="21">
        <f t="shared" si="136"/>
        <v>0.379</v>
      </c>
      <c r="U212" s="3" t="str">
        <f t="shared" si="137"/>
        <v>Normal range</v>
      </c>
    </row>
    <row r="213" spans="1:21" x14ac:dyDescent="0.25">
      <c r="O213" s="1"/>
      <c r="Q213" s="31">
        <v>30072</v>
      </c>
      <c r="R213" s="3">
        <f t="shared" si="134"/>
        <v>28.6267741935483</v>
      </c>
      <c r="S213" s="20">
        <f t="shared" si="135"/>
        <v>0.7871870343325108</v>
      </c>
      <c r="T213" s="21">
        <f t="shared" si="136"/>
        <v>0.31</v>
      </c>
      <c r="U213" s="3" t="str">
        <f t="shared" si="137"/>
        <v>Normal range</v>
      </c>
    </row>
    <row r="214" spans="1:21" ht="15.75" x14ac:dyDescent="0.25">
      <c r="A214" s="10" t="s">
        <v>12</v>
      </c>
      <c r="O214" s="1"/>
      <c r="Q214" s="31">
        <v>30103</v>
      </c>
      <c r="R214" s="3">
        <f t="shared" si="134"/>
        <v>12.6390333333333</v>
      </c>
      <c r="S214" s="20">
        <f t="shared" si="135"/>
        <v>0.5415654534477905</v>
      </c>
      <c r="T214" s="21">
        <f t="shared" si="136"/>
        <v>6.8000000000000005E-2</v>
      </c>
      <c r="U214" s="3" t="str">
        <f t="shared" si="137"/>
        <v>Low flow</v>
      </c>
    </row>
    <row r="215" spans="1:21" x14ac:dyDescent="0.25">
      <c r="O215" s="1"/>
      <c r="Q215" s="31">
        <v>30133</v>
      </c>
      <c r="R215" s="3">
        <f t="shared" si="134"/>
        <v>9.2127741935483805</v>
      </c>
      <c r="S215" s="20">
        <f t="shared" si="135"/>
        <v>0.50156358765948805</v>
      </c>
      <c r="T215" s="21">
        <f t="shared" si="136"/>
        <v>0.17199999999999999</v>
      </c>
      <c r="U215" s="3" t="str">
        <f t="shared" si="137"/>
        <v>Below normal</v>
      </c>
    </row>
    <row r="216" spans="1:21" x14ac:dyDescent="0.25">
      <c r="A216" s="4" t="s">
        <v>0</v>
      </c>
      <c r="B216" s="5">
        <v>1</v>
      </c>
      <c r="C216" s="5">
        <v>32</v>
      </c>
      <c r="D216" s="5">
        <v>61</v>
      </c>
      <c r="E216" s="5">
        <v>92</v>
      </c>
      <c r="F216" s="5">
        <v>122</v>
      </c>
      <c r="G216" s="5">
        <v>153</v>
      </c>
      <c r="H216" s="5">
        <v>183</v>
      </c>
      <c r="I216" s="5">
        <v>214</v>
      </c>
      <c r="J216" s="5">
        <v>245</v>
      </c>
      <c r="K216" s="5">
        <v>275</v>
      </c>
      <c r="L216" s="5">
        <v>306</v>
      </c>
      <c r="M216" s="5">
        <v>336</v>
      </c>
      <c r="O216" s="1"/>
      <c r="Q216" s="31">
        <v>30164</v>
      </c>
      <c r="R216" s="3">
        <f t="shared" si="134"/>
        <v>27.873612903225801</v>
      </c>
      <c r="S216" s="20">
        <f t="shared" si="135"/>
        <v>1.3116986971424469</v>
      </c>
      <c r="T216" s="21">
        <f t="shared" si="136"/>
        <v>0.72399999999999998</v>
      </c>
      <c r="U216" s="3" t="str">
        <f t="shared" si="137"/>
        <v>Above normal</v>
      </c>
    </row>
    <row r="217" spans="1:21" x14ac:dyDescent="0.25">
      <c r="A217" s="4">
        <v>1965</v>
      </c>
      <c r="B217" s="12">
        <f t="shared" ref="B217:M217" si="141">IFERROR(_xlfn.PERCENTRANK.EXC(B$75:B$134,B75),"")</f>
        <v>0.24099999999999999</v>
      </c>
      <c r="C217" s="12">
        <f t="shared" si="141"/>
        <v>0.32700000000000001</v>
      </c>
      <c r="D217" s="12">
        <f t="shared" si="141"/>
        <v>0.34399999999999997</v>
      </c>
      <c r="E217" s="12">
        <f t="shared" si="141"/>
        <v>0.44800000000000001</v>
      </c>
      <c r="F217" s="12">
        <f t="shared" si="141"/>
        <v>0.72399999999999998</v>
      </c>
      <c r="G217" s="12">
        <f t="shared" si="141"/>
        <v>0.62</v>
      </c>
      <c r="H217" s="12">
        <f t="shared" si="141"/>
        <v>0.63700000000000001</v>
      </c>
      <c r="I217" s="12">
        <f t="shared" si="141"/>
        <v>0.46500000000000002</v>
      </c>
      <c r="J217" s="12">
        <f t="shared" si="141"/>
        <v>0.879</v>
      </c>
      <c r="K217" s="12">
        <f t="shared" si="141"/>
        <v>0.31</v>
      </c>
      <c r="L217" s="12">
        <f t="shared" si="141"/>
        <v>0.10299999999999999</v>
      </c>
      <c r="M217" s="12">
        <f t="shared" si="141"/>
        <v>0.34399999999999997</v>
      </c>
      <c r="O217" s="1"/>
      <c r="Q217" s="31">
        <v>30195</v>
      </c>
      <c r="R217" s="3">
        <f t="shared" si="134"/>
        <v>46.551666666666598</v>
      </c>
      <c r="S217" s="20">
        <f t="shared" si="135"/>
        <v>1.9252664773503148</v>
      </c>
      <c r="T217" s="21">
        <f t="shared" si="136"/>
        <v>0.91300000000000003</v>
      </c>
      <c r="U217" s="3" t="str">
        <f t="shared" si="137"/>
        <v>High flow</v>
      </c>
    </row>
    <row r="218" spans="1:21" x14ac:dyDescent="0.25">
      <c r="A218" s="4">
        <v>1966</v>
      </c>
      <c r="B218" s="12">
        <f t="shared" ref="B218:M218" si="142">IFERROR(_xlfn.PERCENTRANK.EXC(B$75:B$134,B76),"")</f>
        <v>0.55100000000000005</v>
      </c>
      <c r="C218" s="12">
        <f t="shared" si="142"/>
        <v>0.82699999999999996</v>
      </c>
      <c r="D218" s="12">
        <f t="shared" si="142"/>
        <v>0.51700000000000002</v>
      </c>
      <c r="E218" s="12">
        <f t="shared" si="142"/>
        <v>0.34399999999999997</v>
      </c>
      <c r="F218" s="12">
        <f t="shared" si="142"/>
        <v>0.75800000000000001</v>
      </c>
      <c r="G218" s="12">
        <f t="shared" si="142"/>
        <v>0.98199999999999998</v>
      </c>
      <c r="H218" s="12">
        <f t="shared" si="142"/>
        <v>0.60299999999999998</v>
      </c>
      <c r="I218" s="12">
        <f t="shared" si="142"/>
        <v>0.82699999999999996</v>
      </c>
      <c r="J218" s="12">
        <f t="shared" si="142"/>
        <v>0.25800000000000001</v>
      </c>
      <c r="K218" s="12">
        <f t="shared" si="142"/>
        <v>0.56799999999999995</v>
      </c>
      <c r="L218" s="12">
        <f t="shared" si="142"/>
        <v>0.67200000000000004</v>
      </c>
      <c r="M218" s="12">
        <f t="shared" si="142"/>
        <v>0.879</v>
      </c>
      <c r="O218" s="1"/>
      <c r="Q218" s="31">
        <v>30225</v>
      </c>
      <c r="R218" s="3">
        <f t="shared" si="134"/>
        <v>138.15419354838701</v>
      </c>
      <c r="S218" s="20">
        <f t="shared" si="135"/>
        <v>3.2500121283783687</v>
      </c>
      <c r="T218" s="21">
        <f t="shared" si="136"/>
        <v>0.98199999999999998</v>
      </c>
      <c r="U218" s="3" t="str">
        <f t="shared" si="137"/>
        <v>High flow</v>
      </c>
    </row>
    <row r="219" spans="1:21" x14ac:dyDescent="0.25">
      <c r="A219" s="4">
        <v>1967</v>
      </c>
      <c r="B219" s="12">
        <f t="shared" ref="B219:M219" si="143">IFERROR(_xlfn.PERCENTRANK.EXC(B$75:B$134,B77),"")</f>
        <v>0.65500000000000003</v>
      </c>
      <c r="C219" s="12">
        <f t="shared" si="143"/>
        <v>0.72399999999999998</v>
      </c>
      <c r="D219" s="12">
        <f t="shared" si="143"/>
        <v>0.86199999999999999</v>
      </c>
      <c r="E219" s="12">
        <f t="shared" si="143"/>
        <v>0.58599999999999997</v>
      </c>
      <c r="F219" s="12">
        <f t="shared" si="143"/>
        <v>0.91300000000000003</v>
      </c>
      <c r="G219" s="12">
        <f t="shared" si="143"/>
        <v>0.72399999999999998</v>
      </c>
      <c r="H219" s="12">
        <f t="shared" si="143"/>
        <v>0.39600000000000002</v>
      </c>
      <c r="I219" s="12">
        <f t="shared" si="143"/>
        <v>0.51700000000000002</v>
      </c>
      <c r="J219" s="12">
        <f t="shared" si="143"/>
        <v>0.5</v>
      </c>
      <c r="K219" s="12">
        <f t="shared" si="143"/>
        <v>0.72399999999999998</v>
      </c>
      <c r="L219" s="12">
        <f t="shared" si="143"/>
        <v>0.55100000000000005</v>
      </c>
      <c r="M219" s="12">
        <f t="shared" si="143"/>
        <v>5.0999999999999997E-2</v>
      </c>
      <c r="O219" s="1"/>
      <c r="Q219" s="31">
        <v>30256</v>
      </c>
      <c r="R219" s="3">
        <f t="shared" si="134"/>
        <v>67.344999999999999</v>
      </c>
      <c r="S219" s="20">
        <f t="shared" si="135"/>
        <v>1.3835822112387832</v>
      </c>
      <c r="T219" s="21">
        <f t="shared" si="136"/>
        <v>0.82699999999999996</v>
      </c>
      <c r="U219" s="3" t="str">
        <f t="shared" si="137"/>
        <v>Above normal</v>
      </c>
    </row>
    <row r="220" spans="1:21" x14ac:dyDescent="0.25">
      <c r="A220" s="4">
        <v>1968</v>
      </c>
      <c r="B220" s="12">
        <f t="shared" ref="B220:M220" si="144">IFERROR(_xlfn.PERCENTRANK.EXC(B$75:B$134,B78),"")</f>
        <v>0.25800000000000001</v>
      </c>
      <c r="C220" s="12">
        <f t="shared" si="144"/>
        <v>3.4000000000000002E-2</v>
      </c>
      <c r="D220" s="12">
        <f t="shared" si="144"/>
        <v>0.65500000000000003</v>
      </c>
      <c r="E220" s="12">
        <f t="shared" si="144"/>
        <v>0.46500000000000002</v>
      </c>
      <c r="F220" s="12">
        <f t="shared" si="144"/>
        <v>0.77500000000000002</v>
      </c>
      <c r="G220" s="12">
        <f t="shared" si="144"/>
        <v>0.29299999999999998</v>
      </c>
      <c r="H220" s="12">
        <f t="shared" si="144"/>
        <v>0.86199999999999999</v>
      </c>
      <c r="I220" s="12">
        <f t="shared" si="144"/>
        <v>0.39600000000000002</v>
      </c>
      <c r="J220" s="12">
        <f t="shared" si="144"/>
        <v>0.43099999999999999</v>
      </c>
      <c r="K220" s="12">
        <f t="shared" si="144"/>
        <v>0.67200000000000004</v>
      </c>
      <c r="L220" s="12">
        <f t="shared" si="144"/>
        <v>0.41299999999999998</v>
      </c>
      <c r="M220" s="12">
        <f t="shared" si="144"/>
        <v>0.24099999999999999</v>
      </c>
      <c r="O220" s="1"/>
      <c r="Q220" s="31">
        <v>30286</v>
      </c>
      <c r="R220" s="3">
        <f t="shared" si="134"/>
        <v>54.095483870967698</v>
      </c>
      <c r="S220" s="20">
        <f t="shared" si="135"/>
        <v>1.0749634908661911</v>
      </c>
      <c r="T220" s="21">
        <f t="shared" si="136"/>
        <v>0.60299999999999998</v>
      </c>
      <c r="U220" s="3" t="str">
        <f t="shared" si="137"/>
        <v>Normal range</v>
      </c>
    </row>
    <row r="221" spans="1:21" x14ac:dyDescent="0.25">
      <c r="A221" s="4">
        <v>1969</v>
      </c>
      <c r="B221" s="12">
        <f t="shared" ref="B221:M221" si="145">IFERROR(_xlfn.PERCENTRANK.EXC(B$75:B$134,B79),"")</f>
        <v>0.84399999999999997</v>
      </c>
      <c r="C221" s="12">
        <f t="shared" si="145"/>
        <v>0.20599999999999999</v>
      </c>
      <c r="D221" s="12">
        <f t="shared" si="145"/>
        <v>8.5999999999999993E-2</v>
      </c>
      <c r="E221" s="12">
        <f t="shared" si="145"/>
        <v>0.82699999999999996</v>
      </c>
      <c r="F221" s="12">
        <f t="shared" si="145"/>
        <v>0.96499999999999997</v>
      </c>
      <c r="G221" s="12">
        <f t="shared" si="145"/>
        <v>0.91300000000000003</v>
      </c>
      <c r="H221" s="12">
        <f t="shared" si="145"/>
        <v>0.43099999999999999</v>
      </c>
      <c r="I221" s="12">
        <f t="shared" si="145"/>
        <v>0.379</v>
      </c>
      <c r="J221" s="12">
        <f t="shared" si="145"/>
        <v>0.10299999999999999</v>
      </c>
      <c r="K221" s="12">
        <f t="shared" si="145"/>
        <v>8.5999999999999993E-2</v>
      </c>
      <c r="L221" s="12">
        <f t="shared" si="145"/>
        <v>3.4000000000000002E-2</v>
      </c>
      <c r="M221" s="12">
        <f t="shared" si="145"/>
        <v>0.12</v>
      </c>
      <c r="O221" s="1"/>
      <c r="Q221" s="31">
        <v>30317</v>
      </c>
      <c r="R221" s="3">
        <f t="shared" si="134"/>
        <v>72.859032258064502</v>
      </c>
      <c r="S221" s="20">
        <f t="shared" si="135"/>
        <v>1.374849784885229</v>
      </c>
      <c r="T221" s="21">
        <f t="shared" si="136"/>
        <v>0.86199999999999999</v>
      </c>
      <c r="U221" s="3" t="str">
        <f t="shared" si="137"/>
        <v>Above normal</v>
      </c>
    </row>
    <row r="222" spans="1:21" x14ac:dyDescent="0.25">
      <c r="A222" s="4">
        <v>1970</v>
      </c>
      <c r="B222" s="12">
        <f t="shared" ref="B222:M222" si="146">IFERROR(_xlfn.PERCENTRANK.EXC(B$75:B$134,B80),"")</f>
        <v>0.56799999999999995</v>
      </c>
      <c r="C222" s="12">
        <f t="shared" si="146"/>
        <v>0.10299999999999999</v>
      </c>
      <c r="D222" s="12">
        <f t="shared" si="146"/>
        <v>0.24099999999999999</v>
      </c>
      <c r="E222" s="12">
        <f t="shared" si="146"/>
        <v>0.75800000000000001</v>
      </c>
      <c r="F222" s="12">
        <f t="shared" si="146"/>
        <v>0.86199999999999999</v>
      </c>
      <c r="G222" s="12">
        <f t="shared" si="146"/>
        <v>0.48199999999999998</v>
      </c>
      <c r="H222" s="12">
        <f t="shared" si="146"/>
        <v>0.84399999999999997</v>
      </c>
      <c r="I222" s="12">
        <f t="shared" si="146"/>
        <v>0.96499999999999997</v>
      </c>
      <c r="J222" s="12">
        <f t="shared" si="146"/>
        <v>0.75800000000000001</v>
      </c>
      <c r="K222" s="12">
        <f t="shared" si="146"/>
        <v>0.32700000000000001</v>
      </c>
      <c r="L222" s="12">
        <f t="shared" si="146"/>
        <v>0.63700000000000001</v>
      </c>
      <c r="M222" s="12">
        <f t="shared" si="146"/>
        <v>0.17199999999999999</v>
      </c>
      <c r="O222" s="1"/>
      <c r="Q222" s="31">
        <v>30348</v>
      </c>
      <c r="R222" s="3">
        <f t="shared" si="134"/>
        <v>23.560714285714202</v>
      </c>
      <c r="S222" s="20">
        <f t="shared" si="135"/>
        <v>0.52491953331942576</v>
      </c>
      <c r="T222" s="21">
        <f t="shared" si="136"/>
        <v>0.12</v>
      </c>
      <c r="U222" s="3" t="str">
        <f t="shared" si="137"/>
        <v>Low flow</v>
      </c>
    </row>
    <row r="223" spans="1:21" x14ac:dyDescent="0.25">
      <c r="A223" s="4">
        <v>1971</v>
      </c>
      <c r="B223" s="12">
        <f t="shared" ref="B223:M223" si="147">IFERROR(_xlfn.PERCENTRANK.EXC(B$75:B$134,B81),"")</f>
        <v>0.44800000000000001</v>
      </c>
      <c r="C223" s="12">
        <f t="shared" si="147"/>
        <v>0.31</v>
      </c>
      <c r="D223" s="12">
        <f t="shared" si="147"/>
        <v>0.17199999999999999</v>
      </c>
      <c r="E223" s="12">
        <f t="shared" si="147"/>
        <v>0.24099999999999999</v>
      </c>
      <c r="F223" s="12">
        <f t="shared" si="147"/>
        <v>0.10299999999999999</v>
      </c>
      <c r="G223" s="12">
        <f t="shared" si="147"/>
        <v>0.39600000000000002</v>
      </c>
      <c r="H223" s="12">
        <f t="shared" si="147"/>
        <v>0.55100000000000005</v>
      </c>
      <c r="I223" s="12">
        <f t="shared" si="147"/>
        <v>0.43099999999999999</v>
      </c>
      <c r="J223" s="12">
        <f t="shared" si="147"/>
        <v>8.5999999999999993E-2</v>
      </c>
      <c r="K223" s="12">
        <f t="shared" si="147"/>
        <v>0.13700000000000001</v>
      </c>
      <c r="L223" s="12">
        <f t="shared" si="147"/>
        <v>0.27500000000000002</v>
      </c>
      <c r="M223" s="12">
        <f t="shared" si="147"/>
        <v>0.29299999999999998</v>
      </c>
      <c r="O223" s="1"/>
      <c r="Q223" s="31">
        <v>30376</v>
      </c>
      <c r="R223" s="3">
        <f t="shared" si="134"/>
        <v>58.857741935483801</v>
      </c>
      <c r="S223" s="20">
        <f t="shared" si="135"/>
        <v>1.2316127830308401</v>
      </c>
      <c r="T223" s="21">
        <f t="shared" si="136"/>
        <v>0.81</v>
      </c>
      <c r="U223" s="3" t="str">
        <f t="shared" si="137"/>
        <v>Above normal</v>
      </c>
    </row>
    <row r="224" spans="1:21" x14ac:dyDescent="0.25">
      <c r="A224" s="4">
        <v>1972</v>
      </c>
      <c r="B224" s="12">
        <f t="shared" ref="B224:M224" si="148">IFERROR(_xlfn.PERCENTRANK.EXC(B$75:B$134,B82),"")</f>
        <v>0.879</v>
      </c>
      <c r="C224" s="12">
        <f t="shared" si="148"/>
        <v>0.58599999999999997</v>
      </c>
      <c r="D224" s="12">
        <f t="shared" si="148"/>
        <v>0.63700000000000001</v>
      </c>
      <c r="E224" s="12">
        <f t="shared" si="148"/>
        <v>0.48199999999999998</v>
      </c>
      <c r="F224" s="12">
        <f t="shared" si="148"/>
        <v>0.79300000000000004</v>
      </c>
      <c r="G224" s="12">
        <f t="shared" si="148"/>
        <v>0.82699999999999996</v>
      </c>
      <c r="H224" s="12">
        <f t="shared" si="148"/>
        <v>0.34399999999999997</v>
      </c>
      <c r="I224" s="12">
        <f t="shared" si="148"/>
        <v>0.44800000000000001</v>
      </c>
      <c r="J224" s="12">
        <f t="shared" si="148"/>
        <v>3.4000000000000002E-2</v>
      </c>
      <c r="K224" s="12">
        <f t="shared" si="148"/>
        <v>1.7000000000000001E-2</v>
      </c>
      <c r="L224" s="12">
        <f t="shared" si="148"/>
        <v>6.8000000000000005E-2</v>
      </c>
      <c r="M224" s="12">
        <f t="shared" si="148"/>
        <v>0.48199999999999998</v>
      </c>
      <c r="O224" s="1"/>
      <c r="Q224" s="31">
        <v>30407</v>
      </c>
      <c r="R224" s="3">
        <f t="shared" si="134"/>
        <v>37.913333333333298</v>
      </c>
      <c r="S224" s="20">
        <f t="shared" si="135"/>
        <v>0.84214782026032664</v>
      </c>
      <c r="T224" s="21">
        <f t="shared" si="136"/>
        <v>0.41299999999999998</v>
      </c>
      <c r="U224" s="3" t="str">
        <f t="shared" si="137"/>
        <v>Normal range</v>
      </c>
    </row>
    <row r="225" spans="1:21" x14ac:dyDescent="0.25">
      <c r="A225" s="4">
        <v>1973</v>
      </c>
      <c r="B225" s="12">
        <f t="shared" ref="B225:M225" si="149">IFERROR(_xlfn.PERCENTRANK.EXC(B$75:B$134,B83),"")</f>
        <v>0.155</v>
      </c>
      <c r="C225" s="12">
        <f t="shared" si="149"/>
        <v>5.0999999999999997E-2</v>
      </c>
      <c r="D225" s="12">
        <f t="shared" si="149"/>
        <v>3.4000000000000002E-2</v>
      </c>
      <c r="E225" s="12">
        <f t="shared" si="149"/>
        <v>0.17199999999999999</v>
      </c>
      <c r="F225" s="12">
        <f t="shared" si="149"/>
        <v>0.65500000000000003</v>
      </c>
      <c r="G225" s="12">
        <f t="shared" si="149"/>
        <v>0.13700000000000001</v>
      </c>
      <c r="H225" s="12">
        <f t="shared" si="149"/>
        <v>0.44800000000000001</v>
      </c>
      <c r="I225" s="12">
        <f t="shared" si="149"/>
        <v>0.189</v>
      </c>
      <c r="J225" s="12">
        <f t="shared" si="149"/>
        <v>0.20599999999999999</v>
      </c>
      <c r="K225" s="12">
        <f t="shared" si="149"/>
        <v>0.189</v>
      </c>
      <c r="L225" s="12">
        <f t="shared" si="149"/>
        <v>0.20599999999999999</v>
      </c>
      <c r="M225" s="12">
        <f t="shared" si="149"/>
        <v>0.51700000000000002</v>
      </c>
      <c r="O225" s="1"/>
      <c r="Q225" s="31">
        <v>30437</v>
      </c>
      <c r="R225" s="3">
        <f t="shared" si="134"/>
        <v>69.907419354838694</v>
      </c>
      <c r="S225" s="20">
        <f t="shared" si="135"/>
        <v>1.9223337476905433</v>
      </c>
      <c r="T225" s="21">
        <f t="shared" si="136"/>
        <v>0.94799999999999995</v>
      </c>
      <c r="U225" s="3" t="str">
        <f t="shared" si="137"/>
        <v>High flow</v>
      </c>
    </row>
    <row r="226" spans="1:21" x14ac:dyDescent="0.25">
      <c r="A226" s="4">
        <v>1974</v>
      </c>
      <c r="B226" s="12">
        <f t="shared" ref="B226:M226" si="150">IFERROR(_xlfn.PERCENTRANK.EXC(B$75:B$134,B84),"")</f>
        <v>0.96499999999999997</v>
      </c>
      <c r="C226" s="12">
        <f t="shared" si="150"/>
        <v>0.77500000000000002</v>
      </c>
      <c r="D226" s="12">
        <f t="shared" si="150"/>
        <v>0.25800000000000001</v>
      </c>
      <c r="E226" s="12">
        <f t="shared" si="150"/>
        <v>0.155</v>
      </c>
      <c r="F226" s="12">
        <f t="shared" si="150"/>
        <v>0.189</v>
      </c>
      <c r="G226" s="12">
        <f t="shared" si="150"/>
        <v>0.27500000000000002</v>
      </c>
      <c r="H226" s="12">
        <f t="shared" si="150"/>
        <v>0.27500000000000002</v>
      </c>
      <c r="I226" s="12">
        <f t="shared" si="150"/>
        <v>0.32700000000000001</v>
      </c>
      <c r="J226" s="12">
        <f t="shared" si="150"/>
        <v>0.189</v>
      </c>
      <c r="K226" s="12">
        <f t="shared" si="150"/>
        <v>0.27500000000000002</v>
      </c>
      <c r="L226" s="12">
        <f t="shared" si="150"/>
        <v>0.81</v>
      </c>
      <c r="M226" s="12">
        <f t="shared" si="150"/>
        <v>0.77500000000000002</v>
      </c>
      <c r="O226" s="1"/>
      <c r="Q226" s="31">
        <v>30468</v>
      </c>
      <c r="R226" s="3">
        <f t="shared" si="134"/>
        <v>37.981000000000002</v>
      </c>
      <c r="S226" s="20">
        <f t="shared" si="135"/>
        <v>1.6274343887639549</v>
      </c>
      <c r="T226" s="21">
        <f t="shared" si="136"/>
        <v>0.94799999999999995</v>
      </c>
      <c r="U226" s="3" t="str">
        <f t="shared" si="137"/>
        <v>High flow</v>
      </c>
    </row>
    <row r="227" spans="1:21" x14ac:dyDescent="0.25">
      <c r="A227" s="4">
        <v>1975</v>
      </c>
      <c r="B227" s="12">
        <f t="shared" ref="B227:M227" si="151">IFERROR(_xlfn.PERCENTRANK.EXC(B$75:B$134,B85),"")</f>
        <v>0.74099999999999999</v>
      </c>
      <c r="C227" s="12">
        <f t="shared" si="151"/>
        <v>0.43099999999999999</v>
      </c>
      <c r="D227" s="12">
        <f t="shared" si="151"/>
        <v>5.0999999999999997E-2</v>
      </c>
      <c r="E227" s="12">
        <f t="shared" si="151"/>
        <v>0.86199999999999999</v>
      </c>
      <c r="F227" s="12">
        <f t="shared" si="151"/>
        <v>0.20599999999999999</v>
      </c>
      <c r="G227" s="12">
        <f t="shared" si="151"/>
        <v>0.44800000000000001</v>
      </c>
      <c r="H227" s="12">
        <f t="shared" si="151"/>
        <v>0.53400000000000003</v>
      </c>
      <c r="I227" s="12">
        <f t="shared" si="151"/>
        <v>0.31</v>
      </c>
      <c r="J227" s="12">
        <f t="shared" si="151"/>
        <v>0.68899999999999995</v>
      </c>
      <c r="K227" s="12">
        <f t="shared" si="151"/>
        <v>0.155</v>
      </c>
      <c r="L227" s="12">
        <f t="shared" si="151"/>
        <v>0.13700000000000001</v>
      </c>
      <c r="M227" s="12">
        <f t="shared" si="151"/>
        <v>6.8000000000000005E-2</v>
      </c>
      <c r="O227" s="1"/>
      <c r="Q227" s="31">
        <v>30498</v>
      </c>
      <c r="R227" s="3">
        <f t="shared" si="134"/>
        <v>12.240193548386999</v>
      </c>
      <c r="S227" s="20">
        <f t="shared" si="135"/>
        <v>0.66638292232048313</v>
      </c>
      <c r="T227" s="21">
        <f t="shared" si="136"/>
        <v>0.32700000000000001</v>
      </c>
      <c r="U227" s="3" t="str">
        <f t="shared" si="137"/>
        <v>Normal range</v>
      </c>
    </row>
    <row r="228" spans="1:21" x14ac:dyDescent="0.25">
      <c r="A228" s="4">
        <v>1976</v>
      </c>
      <c r="B228" s="12">
        <f t="shared" ref="B228:M228" si="152">IFERROR(_xlfn.PERCENTRANK.EXC(B$75:B$134,B86),"")</f>
        <v>0.27500000000000002</v>
      </c>
      <c r="C228" s="12">
        <f t="shared" si="152"/>
        <v>0.53400000000000003</v>
      </c>
      <c r="D228" s="12">
        <f t="shared" si="152"/>
        <v>0.12</v>
      </c>
      <c r="E228" s="12">
        <f t="shared" si="152"/>
        <v>0.29299999999999998</v>
      </c>
      <c r="F228" s="12">
        <f t="shared" si="152"/>
        <v>0.39600000000000002</v>
      </c>
      <c r="G228" s="12">
        <f t="shared" si="152"/>
        <v>0.189</v>
      </c>
      <c r="H228" s="12">
        <f t="shared" si="152"/>
        <v>6.8000000000000005E-2</v>
      </c>
      <c r="I228" s="12">
        <f t="shared" si="152"/>
        <v>5.0999999999999997E-2</v>
      </c>
      <c r="J228" s="12">
        <f t="shared" si="152"/>
        <v>0.72399999999999998</v>
      </c>
      <c r="K228" s="12">
        <f t="shared" si="152"/>
        <v>0.96499999999999997</v>
      </c>
      <c r="L228" s="12">
        <f t="shared" si="152"/>
        <v>0.32700000000000001</v>
      </c>
      <c r="M228" s="12">
        <f t="shared" si="152"/>
        <v>1.7000000000000001E-2</v>
      </c>
      <c r="O228" s="1"/>
      <c r="Q228" s="31">
        <v>30529</v>
      </c>
      <c r="R228" s="3">
        <f t="shared" si="134"/>
        <v>5.6607419354838697</v>
      </c>
      <c r="S228" s="20">
        <f t="shared" si="135"/>
        <v>0.26638770680403945</v>
      </c>
      <c r="T228" s="21">
        <f t="shared" si="136"/>
        <v>6.8000000000000005E-2</v>
      </c>
      <c r="U228" s="3" t="str">
        <f t="shared" si="137"/>
        <v>Low flow</v>
      </c>
    </row>
    <row r="229" spans="1:21" x14ac:dyDescent="0.25">
      <c r="A229" s="4">
        <v>1977</v>
      </c>
      <c r="B229" s="12">
        <f t="shared" ref="B229:M229" si="153">IFERROR(_xlfn.PERCENTRANK.EXC(B$75:B$134,B87),"")</f>
        <v>0.48199999999999998</v>
      </c>
      <c r="C229" s="12">
        <f t="shared" si="153"/>
        <v>0.29299999999999998</v>
      </c>
      <c r="D229" s="12">
        <f t="shared" si="153"/>
        <v>0.96499999999999997</v>
      </c>
      <c r="E229" s="12">
        <f t="shared" si="153"/>
        <v>0.77500000000000002</v>
      </c>
      <c r="F229" s="12">
        <f t="shared" si="153"/>
        <v>0.879</v>
      </c>
      <c r="G229" s="12">
        <f t="shared" si="153"/>
        <v>0.58599999999999997</v>
      </c>
      <c r="H229" s="12">
        <f t="shared" si="153"/>
        <v>0.20599999999999999</v>
      </c>
      <c r="I229" s="12">
        <f t="shared" si="153"/>
        <v>0.36199999999999999</v>
      </c>
      <c r="J229" s="12">
        <f t="shared" si="153"/>
        <v>0.32700000000000001</v>
      </c>
      <c r="K229" s="12">
        <f t="shared" si="153"/>
        <v>0.58599999999999997</v>
      </c>
      <c r="L229" s="12">
        <f t="shared" si="153"/>
        <v>0.72399999999999998</v>
      </c>
      <c r="M229" s="12">
        <f t="shared" si="153"/>
        <v>0.75800000000000001</v>
      </c>
      <c r="O229" s="1"/>
      <c r="Q229" s="31">
        <v>30560</v>
      </c>
      <c r="R229" s="3">
        <f t="shared" si="134"/>
        <v>22.309933333333301</v>
      </c>
      <c r="S229" s="20">
        <f t="shared" si="135"/>
        <v>0.92268590652508753</v>
      </c>
      <c r="T229" s="21">
        <f t="shared" si="136"/>
        <v>0.56799999999999995</v>
      </c>
      <c r="U229" s="3" t="str">
        <f t="shared" si="137"/>
        <v>Normal range</v>
      </c>
    </row>
    <row r="230" spans="1:21" x14ac:dyDescent="0.25">
      <c r="A230" s="4">
        <v>1978</v>
      </c>
      <c r="B230" s="12">
        <f t="shared" ref="B230:M230" si="154">IFERROR(_xlfn.PERCENTRANK.EXC(B$75:B$134,B88),"")</f>
        <v>6.8000000000000005E-2</v>
      </c>
      <c r="C230" s="12">
        <f t="shared" si="154"/>
        <v>0.48199999999999998</v>
      </c>
      <c r="D230" s="12">
        <f t="shared" si="154"/>
        <v>0.94799999999999995</v>
      </c>
      <c r="E230" s="12">
        <f t="shared" si="154"/>
        <v>0.53400000000000003</v>
      </c>
      <c r="F230" s="12">
        <f t="shared" si="154"/>
        <v>0.84399999999999997</v>
      </c>
      <c r="G230" s="12">
        <f t="shared" si="154"/>
        <v>0.25800000000000001</v>
      </c>
      <c r="H230" s="12">
        <f t="shared" si="154"/>
        <v>0.65500000000000003</v>
      </c>
      <c r="I230" s="12">
        <f t="shared" si="154"/>
        <v>0.56799999999999995</v>
      </c>
      <c r="J230" s="12">
        <f t="shared" si="154"/>
        <v>0.53400000000000003</v>
      </c>
      <c r="K230" s="12">
        <f t="shared" si="154"/>
        <v>0.12</v>
      </c>
      <c r="L230" s="12">
        <f t="shared" si="154"/>
        <v>0.379</v>
      </c>
      <c r="M230" s="12">
        <f t="shared" si="154"/>
        <v>0.94799999999999995</v>
      </c>
      <c r="O230" s="1"/>
      <c r="Q230" s="31">
        <v>30590</v>
      </c>
      <c r="R230" s="3">
        <f t="shared" si="134"/>
        <v>37.301290322580599</v>
      </c>
      <c r="S230" s="20">
        <f t="shared" si="135"/>
        <v>0.87749523079145797</v>
      </c>
      <c r="T230" s="21">
        <f t="shared" si="136"/>
        <v>0.48199999999999998</v>
      </c>
      <c r="U230" s="3" t="str">
        <f t="shared" si="137"/>
        <v>Normal range</v>
      </c>
    </row>
    <row r="231" spans="1:21" x14ac:dyDescent="0.25">
      <c r="A231" s="4">
        <v>1979</v>
      </c>
      <c r="B231" s="12">
        <f t="shared" ref="B231:M231" si="155">IFERROR(_xlfn.PERCENTRANK.EXC(B$75:B$134,B89),"")</f>
        <v>0.10299999999999999</v>
      </c>
      <c r="C231" s="12">
        <f t="shared" si="155"/>
        <v>6.8000000000000005E-2</v>
      </c>
      <c r="D231" s="12">
        <f t="shared" si="155"/>
        <v>0.62</v>
      </c>
      <c r="E231" s="12">
        <f t="shared" si="155"/>
        <v>0.94799999999999995</v>
      </c>
      <c r="F231" s="12">
        <f t="shared" si="155"/>
        <v>0.89600000000000002</v>
      </c>
      <c r="G231" s="12">
        <f t="shared" si="155"/>
        <v>0.81</v>
      </c>
      <c r="H231" s="12">
        <f t="shared" si="155"/>
        <v>0.46500000000000002</v>
      </c>
      <c r="I231" s="12">
        <f t="shared" si="155"/>
        <v>0.77500000000000002</v>
      </c>
      <c r="J231" s="12">
        <f t="shared" si="155"/>
        <v>0.224</v>
      </c>
      <c r="K231" s="12">
        <f t="shared" si="155"/>
        <v>0.41299999999999998</v>
      </c>
      <c r="L231" s="12">
        <f t="shared" si="155"/>
        <v>0.36199999999999999</v>
      </c>
      <c r="M231" s="12">
        <f t="shared" si="155"/>
        <v>0.63700000000000001</v>
      </c>
      <c r="O231" s="1"/>
      <c r="Q231" s="31">
        <v>30621</v>
      </c>
      <c r="R231" s="3">
        <f t="shared" si="134"/>
        <v>12.226100000000001</v>
      </c>
      <c r="S231" s="20">
        <f t="shared" si="135"/>
        <v>0.25118144588056263</v>
      </c>
      <c r="T231" s="21">
        <f t="shared" si="136"/>
        <v>1.7000000000000001E-2</v>
      </c>
      <c r="U231" s="3" t="str">
        <f t="shared" si="137"/>
        <v>Low flow</v>
      </c>
    </row>
    <row r="232" spans="1:21" x14ac:dyDescent="0.25">
      <c r="A232" s="4">
        <v>1980</v>
      </c>
      <c r="B232" s="12">
        <f t="shared" ref="B232:M232" si="156">IFERROR(_xlfn.PERCENTRANK.EXC(B$75:B$134,B90),"")</f>
        <v>0.12</v>
      </c>
      <c r="C232" s="12">
        <f t="shared" si="156"/>
        <v>0.93100000000000005</v>
      </c>
      <c r="D232" s="12">
        <f t="shared" si="156"/>
        <v>0.27500000000000002</v>
      </c>
      <c r="E232" s="12">
        <f t="shared" si="156"/>
        <v>0.62</v>
      </c>
      <c r="F232" s="12">
        <f t="shared" si="156"/>
        <v>0.13700000000000001</v>
      </c>
      <c r="G232" s="12">
        <f t="shared" si="156"/>
        <v>0.53400000000000003</v>
      </c>
      <c r="H232" s="12">
        <f t="shared" si="156"/>
        <v>0.75800000000000001</v>
      </c>
      <c r="I232" s="12">
        <f t="shared" si="156"/>
        <v>0.67200000000000004</v>
      </c>
      <c r="J232" s="12">
        <f t="shared" si="156"/>
        <v>0.70599999999999996</v>
      </c>
      <c r="K232" s="12">
        <f t="shared" si="156"/>
        <v>0.60299999999999998</v>
      </c>
      <c r="L232" s="12">
        <f t="shared" si="156"/>
        <v>0.5</v>
      </c>
      <c r="M232" s="12">
        <f t="shared" si="156"/>
        <v>0.65500000000000003</v>
      </c>
      <c r="O232" s="1"/>
      <c r="Q232" s="31">
        <v>30651</v>
      </c>
      <c r="R232" s="3">
        <f t="shared" si="134"/>
        <v>52.489354838709602</v>
      </c>
      <c r="S232" s="20">
        <f t="shared" si="135"/>
        <v>1.0430471468805096</v>
      </c>
      <c r="T232" s="21">
        <f t="shared" si="136"/>
        <v>0.58599999999999997</v>
      </c>
      <c r="U232" s="3" t="str">
        <f t="shared" si="137"/>
        <v>Normal range</v>
      </c>
    </row>
    <row r="233" spans="1:21" x14ac:dyDescent="0.25">
      <c r="A233" s="4">
        <v>1981</v>
      </c>
      <c r="B233" s="12">
        <f t="shared" ref="B233:M233" si="157">IFERROR(_xlfn.PERCENTRANK.EXC(B$75:B$134,B91),"")</f>
        <v>0.68899999999999995</v>
      </c>
      <c r="C233" s="12">
        <f t="shared" si="157"/>
        <v>0.224</v>
      </c>
      <c r="D233" s="12">
        <f t="shared" si="157"/>
        <v>0.74099999999999999</v>
      </c>
      <c r="E233" s="12">
        <f t="shared" si="157"/>
        <v>8.5999999999999993E-2</v>
      </c>
      <c r="F233" s="12">
        <f t="shared" si="157"/>
        <v>6.8000000000000005E-2</v>
      </c>
      <c r="G233" s="12">
        <f t="shared" si="157"/>
        <v>0.36199999999999999</v>
      </c>
      <c r="H233" s="12">
        <f t="shared" si="157"/>
        <v>0.48199999999999998</v>
      </c>
      <c r="I233" s="12">
        <f t="shared" si="157"/>
        <v>0.13700000000000001</v>
      </c>
      <c r="J233" s="12">
        <f t="shared" si="157"/>
        <v>0.86199999999999999</v>
      </c>
      <c r="K233" s="12">
        <f t="shared" si="157"/>
        <v>0.879</v>
      </c>
      <c r="L233" s="12">
        <f t="shared" si="157"/>
        <v>0.48199999999999998</v>
      </c>
      <c r="M233" s="12">
        <f t="shared" si="157"/>
        <v>0.155</v>
      </c>
      <c r="O233" s="1"/>
      <c r="Q233" s="31">
        <v>30682</v>
      </c>
      <c r="R233" s="3">
        <f t="shared" si="134"/>
        <v>43.584838709677399</v>
      </c>
      <c r="S233" s="20">
        <f t="shared" si="135"/>
        <v>0.82244581443263354</v>
      </c>
      <c r="T233" s="21">
        <f t="shared" si="136"/>
        <v>0.379</v>
      </c>
      <c r="U233" s="3" t="str">
        <f t="shared" si="137"/>
        <v>Normal range</v>
      </c>
    </row>
    <row r="234" spans="1:21" x14ac:dyDescent="0.25">
      <c r="A234" s="4">
        <v>1982</v>
      </c>
      <c r="B234" s="12">
        <f t="shared" ref="B234:M234" si="158">IFERROR(_xlfn.PERCENTRANK.EXC(B$75:B$134,B92),"")</f>
        <v>0.81</v>
      </c>
      <c r="C234" s="12">
        <f t="shared" si="158"/>
        <v>0.65500000000000003</v>
      </c>
      <c r="D234" s="12">
        <f t="shared" si="158"/>
        <v>0.53400000000000003</v>
      </c>
      <c r="E234" s="12">
        <f t="shared" si="158"/>
        <v>0.379</v>
      </c>
      <c r="F234" s="12">
        <f t="shared" si="158"/>
        <v>0.31</v>
      </c>
      <c r="G234" s="12">
        <f t="shared" si="158"/>
        <v>6.8000000000000005E-2</v>
      </c>
      <c r="H234" s="12">
        <f t="shared" si="158"/>
        <v>0.17199999999999999</v>
      </c>
      <c r="I234" s="12">
        <f t="shared" si="158"/>
        <v>0.72399999999999998</v>
      </c>
      <c r="J234" s="12">
        <f t="shared" si="158"/>
        <v>0.91300000000000003</v>
      </c>
      <c r="K234" s="12">
        <f t="shared" si="158"/>
        <v>0.98199999999999998</v>
      </c>
      <c r="L234" s="12">
        <f t="shared" si="158"/>
        <v>0.82699999999999996</v>
      </c>
      <c r="M234" s="12">
        <f t="shared" si="158"/>
        <v>0.60299999999999998</v>
      </c>
      <c r="O234" s="1"/>
      <c r="Q234" s="31">
        <v>30713</v>
      </c>
      <c r="R234" s="3">
        <f t="shared" si="134"/>
        <v>48.404827586206899</v>
      </c>
      <c r="S234" s="20">
        <f t="shared" si="135"/>
        <v>1.0784324786946404</v>
      </c>
      <c r="T234" s="21">
        <f t="shared" si="136"/>
        <v>0.63700000000000001</v>
      </c>
      <c r="U234" s="3" t="str">
        <f t="shared" si="137"/>
        <v>Normal range</v>
      </c>
    </row>
    <row r="235" spans="1:21" x14ac:dyDescent="0.25">
      <c r="A235" s="4">
        <v>1983</v>
      </c>
      <c r="B235" s="12">
        <f t="shared" ref="B235:M235" si="159">IFERROR(_xlfn.PERCENTRANK.EXC(B$75:B$134,B93),"")</f>
        <v>0.86199999999999999</v>
      </c>
      <c r="C235" s="12">
        <f t="shared" si="159"/>
        <v>0.12</v>
      </c>
      <c r="D235" s="12">
        <f t="shared" si="159"/>
        <v>0.81</v>
      </c>
      <c r="E235" s="12">
        <f t="shared" si="159"/>
        <v>0.41299999999999998</v>
      </c>
      <c r="F235" s="12">
        <f t="shared" si="159"/>
        <v>0.94799999999999995</v>
      </c>
      <c r="G235" s="12">
        <f t="shared" si="159"/>
        <v>0.94799999999999995</v>
      </c>
      <c r="H235" s="12">
        <f t="shared" si="159"/>
        <v>0.32700000000000001</v>
      </c>
      <c r="I235" s="12">
        <f t="shared" si="159"/>
        <v>6.8000000000000005E-2</v>
      </c>
      <c r="J235" s="12">
        <f t="shared" si="159"/>
        <v>0.56799999999999995</v>
      </c>
      <c r="K235" s="12">
        <f t="shared" si="159"/>
        <v>0.48199999999999998</v>
      </c>
      <c r="L235" s="12">
        <f t="shared" si="159"/>
        <v>1.7000000000000001E-2</v>
      </c>
      <c r="M235" s="12">
        <f t="shared" si="159"/>
        <v>0.58599999999999997</v>
      </c>
      <c r="O235" s="1"/>
      <c r="Q235" s="31">
        <v>30742</v>
      </c>
      <c r="R235" s="3">
        <f t="shared" si="134"/>
        <v>58.722903225806398</v>
      </c>
      <c r="S235" s="20">
        <f t="shared" si="135"/>
        <v>1.2287912497367475</v>
      </c>
      <c r="T235" s="21">
        <f t="shared" si="136"/>
        <v>0.79300000000000004</v>
      </c>
      <c r="U235" s="3" t="str">
        <f t="shared" si="137"/>
        <v>Above normal</v>
      </c>
    </row>
    <row r="236" spans="1:21" x14ac:dyDescent="0.25">
      <c r="A236" s="4">
        <v>1984</v>
      </c>
      <c r="B236" s="12">
        <f t="shared" ref="B236:M236" si="160">IFERROR(_xlfn.PERCENTRANK.EXC(B$75:B$134,B94),"")</f>
        <v>0.379</v>
      </c>
      <c r="C236" s="12">
        <f t="shared" si="160"/>
        <v>0.63700000000000001</v>
      </c>
      <c r="D236" s="12">
        <f t="shared" si="160"/>
        <v>0.79300000000000004</v>
      </c>
      <c r="E236" s="12">
        <f t="shared" si="160"/>
        <v>0.96499999999999997</v>
      </c>
      <c r="F236" s="12">
        <f t="shared" si="160"/>
        <v>0.27500000000000002</v>
      </c>
      <c r="G236" s="12">
        <f t="shared" si="160"/>
        <v>0.224</v>
      </c>
      <c r="H236" s="12">
        <f t="shared" si="160"/>
        <v>5.0999999999999997E-2</v>
      </c>
      <c r="I236" s="12">
        <f t="shared" si="160"/>
        <v>3.4000000000000002E-2</v>
      </c>
      <c r="J236" s="12">
        <f t="shared" si="160"/>
        <v>0.60299999999999998</v>
      </c>
      <c r="K236" s="12">
        <f t="shared" si="160"/>
        <v>0.5</v>
      </c>
      <c r="L236" s="12">
        <f t="shared" si="160"/>
        <v>0.96499999999999997</v>
      </c>
      <c r="M236" s="12">
        <f t="shared" si="160"/>
        <v>0.62</v>
      </c>
      <c r="O236" s="1"/>
      <c r="Q236" s="31">
        <v>30773</v>
      </c>
      <c r="R236" s="3">
        <f t="shared" si="134"/>
        <v>85.119333333333302</v>
      </c>
      <c r="S236" s="20">
        <f t="shared" si="135"/>
        <v>1.890708485018785</v>
      </c>
      <c r="T236" s="21">
        <f t="shared" si="136"/>
        <v>0.96499999999999997</v>
      </c>
      <c r="U236" s="3" t="str">
        <f t="shared" si="137"/>
        <v>High flow</v>
      </c>
    </row>
    <row r="237" spans="1:21" x14ac:dyDescent="0.25">
      <c r="A237" s="4">
        <v>1985</v>
      </c>
      <c r="B237" s="12">
        <f t="shared" ref="B237:M237" si="161">IFERROR(_xlfn.PERCENTRANK.EXC(B$75:B$134,B95),"")</f>
        <v>5.0999999999999997E-2</v>
      </c>
      <c r="C237" s="12">
        <f t="shared" si="161"/>
        <v>0.51700000000000002</v>
      </c>
      <c r="D237" s="12">
        <f t="shared" si="161"/>
        <v>0.10299999999999999</v>
      </c>
      <c r="E237" s="12">
        <f t="shared" si="161"/>
        <v>0.74099999999999999</v>
      </c>
      <c r="F237" s="12">
        <f t="shared" si="161"/>
        <v>0.58599999999999997</v>
      </c>
      <c r="G237" s="12">
        <f t="shared" si="161"/>
        <v>0.96499999999999997</v>
      </c>
      <c r="H237" s="12">
        <f t="shared" si="161"/>
        <v>0.81</v>
      </c>
      <c r="I237" s="12">
        <f t="shared" si="161"/>
        <v>0.94799999999999995</v>
      </c>
      <c r="J237" s="12">
        <f t="shared" si="161"/>
        <v>0.96499999999999997</v>
      </c>
      <c r="K237" s="12">
        <f t="shared" si="161"/>
        <v>0.39600000000000002</v>
      </c>
      <c r="L237" s="12">
        <f t="shared" si="161"/>
        <v>0.12</v>
      </c>
      <c r="M237" s="12">
        <f t="shared" si="161"/>
        <v>0.82699999999999996</v>
      </c>
      <c r="O237" s="1"/>
      <c r="Q237" s="31">
        <v>30803</v>
      </c>
      <c r="R237" s="3">
        <f t="shared" si="134"/>
        <v>28.0370967741935</v>
      </c>
      <c r="S237" s="20">
        <f t="shared" si="135"/>
        <v>0.77097191991492586</v>
      </c>
      <c r="T237" s="21">
        <f t="shared" si="136"/>
        <v>0.27500000000000002</v>
      </c>
      <c r="U237" s="3" t="str">
        <f t="shared" si="137"/>
        <v>Below normal</v>
      </c>
    </row>
    <row r="238" spans="1:21" x14ac:dyDescent="0.25">
      <c r="A238" s="4">
        <v>1986</v>
      </c>
      <c r="B238" s="12">
        <f t="shared" ref="B238:M238" si="162">IFERROR(_xlfn.PERCENTRANK.EXC(B$75:B$134,B96),"")</f>
        <v>0.46500000000000002</v>
      </c>
      <c r="C238" s="12">
        <f t="shared" si="162"/>
        <v>1.7000000000000001E-2</v>
      </c>
      <c r="D238" s="12">
        <f t="shared" si="162"/>
        <v>0.89600000000000002</v>
      </c>
      <c r="E238" s="12">
        <f t="shared" si="162"/>
        <v>0.36199999999999999</v>
      </c>
      <c r="F238" s="12">
        <f t="shared" si="162"/>
        <v>0.98199999999999998</v>
      </c>
      <c r="G238" s="12">
        <f t="shared" si="162"/>
        <v>0.89600000000000002</v>
      </c>
      <c r="H238" s="12">
        <f t="shared" si="162"/>
        <v>0.224</v>
      </c>
      <c r="I238" s="12">
        <f t="shared" si="162"/>
        <v>0.81</v>
      </c>
      <c r="J238" s="12">
        <f t="shared" si="162"/>
        <v>0.17199999999999999</v>
      </c>
      <c r="K238" s="12">
        <f t="shared" si="162"/>
        <v>0.10299999999999999</v>
      </c>
      <c r="L238" s="12">
        <f t="shared" si="162"/>
        <v>0.60299999999999998</v>
      </c>
      <c r="M238" s="12">
        <f t="shared" si="162"/>
        <v>0.70599999999999996</v>
      </c>
      <c r="O238" s="1"/>
      <c r="Q238" s="31">
        <v>30834</v>
      </c>
      <c r="R238" s="3">
        <f t="shared" si="134"/>
        <v>15.5608</v>
      </c>
      <c r="S238" s="20">
        <f t="shared" si="135"/>
        <v>0.66675919635286451</v>
      </c>
      <c r="T238" s="21">
        <f t="shared" si="136"/>
        <v>0.224</v>
      </c>
      <c r="U238" s="3" t="str">
        <f t="shared" si="137"/>
        <v>Below normal</v>
      </c>
    </row>
    <row r="239" spans="1:21" x14ac:dyDescent="0.25">
      <c r="A239" s="4">
        <v>1987</v>
      </c>
      <c r="B239" s="12">
        <f t="shared" ref="B239:M239" si="163">IFERROR(_xlfn.PERCENTRANK.EXC(B$75:B$134,B97),"")</f>
        <v>0.13700000000000001</v>
      </c>
      <c r="C239" s="12">
        <f t="shared" si="163"/>
        <v>0.189</v>
      </c>
      <c r="D239" s="12">
        <f t="shared" si="163"/>
        <v>0.13700000000000001</v>
      </c>
      <c r="E239" s="12">
        <f t="shared" si="163"/>
        <v>0.79300000000000004</v>
      </c>
      <c r="F239" s="12">
        <f t="shared" si="163"/>
        <v>0.48199999999999998</v>
      </c>
      <c r="G239" s="12">
        <f t="shared" si="163"/>
        <v>0.70599999999999996</v>
      </c>
      <c r="H239" s="12">
        <f t="shared" si="163"/>
        <v>0.77500000000000002</v>
      </c>
      <c r="I239" s="12">
        <f t="shared" si="163"/>
        <v>0.53400000000000003</v>
      </c>
      <c r="J239" s="12">
        <f t="shared" si="163"/>
        <v>0.51700000000000002</v>
      </c>
      <c r="K239" s="12">
        <f t="shared" si="163"/>
        <v>0.55100000000000005</v>
      </c>
      <c r="L239" s="12">
        <f t="shared" si="163"/>
        <v>0.155</v>
      </c>
      <c r="M239" s="12">
        <f t="shared" si="163"/>
        <v>0.10299999999999999</v>
      </c>
      <c r="O239" s="1"/>
      <c r="Q239" s="31">
        <v>30864</v>
      </c>
      <c r="R239" s="3">
        <f t="shared" si="134"/>
        <v>7.2589032258064501</v>
      </c>
      <c r="S239" s="20">
        <f t="shared" si="135"/>
        <v>0.39519057646698136</v>
      </c>
      <c r="T239" s="21">
        <f t="shared" si="136"/>
        <v>5.0999999999999997E-2</v>
      </c>
      <c r="U239" s="3" t="str">
        <f t="shared" si="137"/>
        <v>Low flow</v>
      </c>
    </row>
    <row r="240" spans="1:21" x14ac:dyDescent="0.25">
      <c r="A240" s="4">
        <v>1988</v>
      </c>
      <c r="B240" s="12">
        <f t="shared" ref="B240:M240" si="164">IFERROR(_xlfn.PERCENTRANK.EXC(B$75:B$134,B98),"")</f>
        <v>0.5</v>
      </c>
      <c r="C240" s="12">
        <f t="shared" si="164"/>
        <v>0.68899999999999995</v>
      </c>
      <c r="D240" s="12">
        <f t="shared" si="164"/>
        <v>0.77500000000000002</v>
      </c>
      <c r="E240" s="12">
        <f t="shared" si="164"/>
        <v>0.72399999999999998</v>
      </c>
      <c r="F240" s="12">
        <f t="shared" si="164"/>
        <v>0.67200000000000004</v>
      </c>
      <c r="G240" s="12">
        <f t="shared" si="164"/>
        <v>0.10299999999999999</v>
      </c>
      <c r="H240" s="12">
        <f t="shared" si="164"/>
        <v>0.91300000000000003</v>
      </c>
      <c r="I240" s="12">
        <f t="shared" si="164"/>
        <v>0.84399999999999997</v>
      </c>
      <c r="J240" s="12">
        <f t="shared" si="164"/>
        <v>0.79300000000000004</v>
      </c>
      <c r="K240" s="12">
        <f t="shared" si="164"/>
        <v>0.79300000000000004</v>
      </c>
      <c r="L240" s="12">
        <f t="shared" si="164"/>
        <v>0.24099999999999999</v>
      </c>
      <c r="M240" s="12">
        <f t="shared" si="164"/>
        <v>0.20599999999999999</v>
      </c>
      <c r="O240" s="1"/>
      <c r="Q240" s="31">
        <v>30895</v>
      </c>
      <c r="R240" s="3">
        <f t="shared" si="134"/>
        <v>5.1411612903225796</v>
      </c>
      <c r="S240" s="20">
        <f t="shared" si="135"/>
        <v>0.24193686658878974</v>
      </c>
      <c r="T240" s="21">
        <f t="shared" si="136"/>
        <v>3.4000000000000002E-2</v>
      </c>
      <c r="U240" s="3" t="str">
        <f t="shared" si="137"/>
        <v>Low flow</v>
      </c>
    </row>
    <row r="241" spans="1:21" x14ac:dyDescent="0.25">
      <c r="A241" s="4">
        <v>1989</v>
      </c>
      <c r="B241" s="12">
        <f t="shared" ref="B241:M241" si="165">IFERROR(_xlfn.PERCENTRANK.EXC(B$75:B$134,B99),"")</f>
        <v>0.224</v>
      </c>
      <c r="C241" s="12">
        <f t="shared" si="165"/>
        <v>0.379</v>
      </c>
      <c r="D241" s="12">
        <f t="shared" si="165"/>
        <v>0.879</v>
      </c>
      <c r="E241" s="12">
        <f t="shared" si="165"/>
        <v>0.224</v>
      </c>
      <c r="F241" s="12">
        <f t="shared" si="165"/>
        <v>0.25800000000000001</v>
      </c>
      <c r="G241" s="12">
        <f t="shared" si="165"/>
        <v>0.12</v>
      </c>
      <c r="H241" s="12">
        <f t="shared" si="165"/>
        <v>3.4000000000000002E-2</v>
      </c>
      <c r="I241" s="12">
        <f t="shared" si="165"/>
        <v>0.29299999999999998</v>
      </c>
      <c r="J241" s="12">
        <f t="shared" si="165"/>
        <v>0.44800000000000001</v>
      </c>
      <c r="K241" s="12">
        <f t="shared" si="165"/>
        <v>0.17199999999999999</v>
      </c>
      <c r="L241" s="12">
        <f t="shared" si="165"/>
        <v>8.5999999999999993E-2</v>
      </c>
      <c r="M241" s="12">
        <f t="shared" si="165"/>
        <v>3.4000000000000002E-2</v>
      </c>
      <c r="O241" s="1"/>
      <c r="Q241" s="31">
        <v>30926</v>
      </c>
      <c r="R241" s="3">
        <f t="shared" si="134"/>
        <v>23.892233333333301</v>
      </c>
      <c r="S241" s="20">
        <f t="shared" si="135"/>
        <v>0.98812608010522596</v>
      </c>
      <c r="T241" s="21">
        <f t="shared" si="136"/>
        <v>0.60299999999999998</v>
      </c>
      <c r="U241" s="3" t="str">
        <f t="shared" si="137"/>
        <v>Normal range</v>
      </c>
    </row>
    <row r="242" spans="1:21" x14ac:dyDescent="0.25">
      <c r="A242" s="4">
        <v>1990</v>
      </c>
      <c r="B242" s="12">
        <f t="shared" ref="B242:M242" si="166">IFERROR(_xlfn.PERCENTRANK.EXC(B$75:B$134,B100),"")</f>
        <v>0.43099999999999999</v>
      </c>
      <c r="C242" s="12">
        <f t="shared" si="166"/>
        <v>0.96499999999999997</v>
      </c>
      <c r="D242" s="12">
        <f t="shared" si="166"/>
        <v>0.82699999999999996</v>
      </c>
      <c r="E242" s="12">
        <f t="shared" si="166"/>
        <v>0.13700000000000001</v>
      </c>
      <c r="F242" s="12">
        <f t="shared" si="166"/>
        <v>3.4000000000000002E-2</v>
      </c>
      <c r="G242" s="12">
        <f t="shared" si="166"/>
        <v>0.31</v>
      </c>
      <c r="H242" s="12">
        <f t="shared" si="166"/>
        <v>0.70599999999999996</v>
      </c>
      <c r="I242" s="12">
        <f t="shared" si="166"/>
        <v>0.34399999999999997</v>
      </c>
      <c r="J242" s="12">
        <f t="shared" si="166"/>
        <v>0.27500000000000002</v>
      </c>
      <c r="K242" s="12">
        <f t="shared" si="166"/>
        <v>0.65500000000000003</v>
      </c>
      <c r="L242" s="12">
        <f t="shared" si="166"/>
        <v>0.25800000000000001</v>
      </c>
      <c r="M242" s="12">
        <f t="shared" si="166"/>
        <v>0.36199999999999999</v>
      </c>
      <c r="O242" s="1"/>
      <c r="Q242" s="31">
        <v>30956</v>
      </c>
      <c r="R242" s="3">
        <f t="shared" si="134"/>
        <v>38.330967741935403</v>
      </c>
      <c r="S242" s="20">
        <f t="shared" si="135"/>
        <v>0.90171790558162557</v>
      </c>
      <c r="T242" s="21">
        <f t="shared" si="136"/>
        <v>0.5</v>
      </c>
      <c r="U242" s="3" t="str">
        <f t="shared" si="137"/>
        <v>Normal range</v>
      </c>
    </row>
    <row r="243" spans="1:21" x14ac:dyDescent="0.25">
      <c r="A243" s="4">
        <v>1991</v>
      </c>
      <c r="B243" s="12">
        <f t="shared" ref="B243:M243" si="167">IFERROR(_xlfn.PERCENTRANK.EXC(B$75:B$134,B101),"")</f>
        <v>0.53400000000000003</v>
      </c>
      <c r="C243" s="12">
        <f t="shared" si="167"/>
        <v>0.34399999999999997</v>
      </c>
      <c r="D243" s="12">
        <f t="shared" si="167"/>
        <v>0.93100000000000005</v>
      </c>
      <c r="E243" s="12">
        <f t="shared" si="167"/>
        <v>0.60299999999999998</v>
      </c>
      <c r="F243" s="12">
        <f t="shared" si="167"/>
        <v>0.24099999999999999</v>
      </c>
      <c r="G243" s="12">
        <f t="shared" si="167"/>
        <v>0.84399999999999997</v>
      </c>
      <c r="H243" s="12">
        <f t="shared" si="167"/>
        <v>0.72399999999999998</v>
      </c>
      <c r="I243" s="12">
        <f t="shared" si="167"/>
        <v>0.25800000000000001</v>
      </c>
      <c r="J243" s="12">
        <f t="shared" si="167"/>
        <v>0.155</v>
      </c>
      <c r="K243" s="12">
        <f t="shared" si="167"/>
        <v>0.63700000000000001</v>
      </c>
      <c r="L243" s="12">
        <f t="shared" si="167"/>
        <v>0.84399999999999997</v>
      </c>
      <c r="M243" s="12">
        <f t="shared" si="167"/>
        <v>8.5999999999999993E-2</v>
      </c>
      <c r="O243" s="1"/>
      <c r="Q243" s="31">
        <v>30987</v>
      </c>
      <c r="R243" s="3">
        <f t="shared" si="134"/>
        <v>127.47</v>
      </c>
      <c r="S243" s="20">
        <f t="shared" si="135"/>
        <v>2.6188317539031511</v>
      </c>
      <c r="T243" s="21">
        <f t="shared" si="136"/>
        <v>0.96499999999999997</v>
      </c>
      <c r="U243" s="3" t="str">
        <f t="shared" si="137"/>
        <v>High flow</v>
      </c>
    </row>
    <row r="244" spans="1:21" x14ac:dyDescent="0.25">
      <c r="A244" s="4">
        <v>1992</v>
      </c>
      <c r="B244" s="12">
        <f t="shared" ref="B244:M244" si="168">IFERROR(_xlfn.PERCENTRANK.EXC(B$75:B$134,B102),"")</f>
        <v>0.20599999999999999</v>
      </c>
      <c r="C244" s="12">
        <f t="shared" si="168"/>
        <v>0.155</v>
      </c>
      <c r="D244" s="12">
        <f t="shared" si="168"/>
        <v>0.29299999999999998</v>
      </c>
      <c r="E244" s="12">
        <f t="shared" si="168"/>
        <v>0.70599999999999996</v>
      </c>
      <c r="F244" s="12">
        <f t="shared" si="168"/>
        <v>0.44800000000000001</v>
      </c>
      <c r="G244" s="12">
        <f t="shared" si="168"/>
        <v>1.7000000000000001E-2</v>
      </c>
      <c r="H244" s="12">
        <f t="shared" si="168"/>
        <v>8.5999999999999993E-2</v>
      </c>
      <c r="I244" s="12">
        <f t="shared" si="168"/>
        <v>0.65500000000000003</v>
      </c>
      <c r="J244" s="12">
        <f t="shared" si="168"/>
        <v>0.77500000000000002</v>
      </c>
      <c r="K244" s="12">
        <f t="shared" si="168"/>
        <v>0.34399999999999997</v>
      </c>
      <c r="L244" s="12">
        <f t="shared" si="168"/>
        <v>0.70599999999999996</v>
      </c>
      <c r="M244" s="12">
        <f t="shared" si="168"/>
        <v>0.41299999999999998</v>
      </c>
      <c r="O244" s="1"/>
      <c r="Q244" s="31">
        <v>31017</v>
      </c>
      <c r="R244" s="3">
        <f t="shared" si="134"/>
        <v>55.2248387096774</v>
      </c>
      <c r="S244" s="20">
        <f t="shared" si="135"/>
        <v>1.0974055716643176</v>
      </c>
      <c r="T244" s="21">
        <f t="shared" si="136"/>
        <v>0.62</v>
      </c>
      <c r="U244" s="3" t="str">
        <f t="shared" si="137"/>
        <v>Normal range</v>
      </c>
    </row>
    <row r="245" spans="1:21" x14ac:dyDescent="0.25">
      <c r="A245" s="4">
        <v>1993</v>
      </c>
      <c r="B245" s="12">
        <f t="shared" ref="B245:M245" si="169">IFERROR(_xlfn.PERCENTRANK.EXC(B$75:B$134,B103),"")</f>
        <v>0.91300000000000003</v>
      </c>
      <c r="C245" s="12">
        <f t="shared" si="169"/>
        <v>0.70599999999999996</v>
      </c>
      <c r="D245" s="12">
        <f t="shared" si="169"/>
        <v>0.41299999999999998</v>
      </c>
      <c r="E245" s="12">
        <f t="shared" si="169"/>
        <v>0.63700000000000001</v>
      </c>
      <c r="F245" s="12">
        <f t="shared" si="169"/>
        <v>0.81</v>
      </c>
      <c r="G245" s="12">
        <f t="shared" si="169"/>
        <v>0.43099999999999999</v>
      </c>
      <c r="H245" s="12">
        <f t="shared" si="169"/>
        <v>0.379</v>
      </c>
      <c r="I245" s="12">
        <f t="shared" si="169"/>
        <v>0.41299999999999998</v>
      </c>
      <c r="J245" s="12">
        <f t="shared" si="169"/>
        <v>0.74099999999999999</v>
      </c>
      <c r="K245" s="12">
        <f t="shared" si="169"/>
        <v>0.94799999999999995</v>
      </c>
      <c r="L245" s="12">
        <f t="shared" si="169"/>
        <v>5.0999999999999997E-2</v>
      </c>
      <c r="M245" s="12">
        <f t="shared" si="169"/>
        <v>0.43099999999999999</v>
      </c>
      <c r="O245" s="1"/>
      <c r="Q245" s="31">
        <v>31048</v>
      </c>
      <c r="R245" s="3">
        <f t="shared" si="134"/>
        <v>25.435483870967701</v>
      </c>
      <c r="S245" s="20">
        <f t="shared" si="135"/>
        <v>0.47996752694421024</v>
      </c>
      <c r="T245" s="21">
        <f t="shared" si="136"/>
        <v>5.0999999999999997E-2</v>
      </c>
      <c r="U245" s="3" t="str">
        <f t="shared" si="137"/>
        <v>Low flow</v>
      </c>
    </row>
    <row r="246" spans="1:21" x14ac:dyDescent="0.25">
      <c r="A246" s="4">
        <v>1994</v>
      </c>
      <c r="B246" s="12">
        <f t="shared" ref="B246:M246" si="170">IFERROR(_xlfn.PERCENTRANK.EXC(B$75:B$134,B104),"")</f>
        <v>0.75800000000000001</v>
      </c>
      <c r="C246" s="12">
        <f t="shared" si="170"/>
        <v>0.46500000000000002</v>
      </c>
      <c r="D246" s="12">
        <f t="shared" si="170"/>
        <v>0.98199999999999998</v>
      </c>
      <c r="E246" s="12">
        <f t="shared" si="170"/>
        <v>0.879</v>
      </c>
      <c r="F246" s="12">
        <f t="shared" si="170"/>
        <v>0.63700000000000001</v>
      </c>
      <c r="G246" s="12">
        <f t="shared" si="170"/>
        <v>0.5</v>
      </c>
      <c r="H246" s="12">
        <f t="shared" si="170"/>
        <v>0.24099999999999999</v>
      </c>
      <c r="I246" s="12">
        <f t="shared" si="170"/>
        <v>0.10299999999999999</v>
      </c>
      <c r="J246" s="12">
        <f t="shared" si="170"/>
        <v>0.41299999999999998</v>
      </c>
      <c r="K246" s="12">
        <f t="shared" si="170"/>
        <v>0.24099999999999999</v>
      </c>
      <c r="L246" s="12">
        <f t="shared" si="170"/>
        <v>0.65500000000000003</v>
      </c>
      <c r="M246" s="12">
        <f t="shared" si="170"/>
        <v>0.39600000000000002</v>
      </c>
      <c r="O246" s="1"/>
      <c r="Q246" s="31">
        <v>31079</v>
      </c>
      <c r="R246" s="3">
        <f t="shared" si="134"/>
        <v>43.512499999999903</v>
      </c>
      <c r="S246" s="20">
        <f t="shared" si="135"/>
        <v>0.96943415707097658</v>
      </c>
      <c r="T246" s="21">
        <f t="shared" si="136"/>
        <v>0.51700000000000002</v>
      </c>
      <c r="U246" s="3" t="str">
        <f t="shared" si="137"/>
        <v>Normal range</v>
      </c>
    </row>
    <row r="247" spans="1:21" x14ac:dyDescent="0.25">
      <c r="A247" s="4">
        <v>1995</v>
      </c>
      <c r="B247" s="12">
        <f t="shared" ref="B247:M247" si="171">IFERROR(_xlfn.PERCENTRANK.EXC(B$75:B$134,B105),"")</f>
        <v>0.39600000000000002</v>
      </c>
      <c r="C247" s="12">
        <f t="shared" si="171"/>
        <v>0.879</v>
      </c>
      <c r="D247" s="12">
        <f t="shared" si="171"/>
        <v>0.58599999999999997</v>
      </c>
      <c r="E247" s="12">
        <f t="shared" si="171"/>
        <v>0.5</v>
      </c>
      <c r="F247" s="12">
        <f t="shared" si="171"/>
        <v>0.55100000000000005</v>
      </c>
      <c r="G247" s="12">
        <f t="shared" si="171"/>
        <v>0.65500000000000003</v>
      </c>
      <c r="H247" s="12">
        <f t="shared" si="171"/>
        <v>0.13700000000000001</v>
      </c>
      <c r="I247" s="12">
        <f t="shared" si="171"/>
        <v>1.7000000000000001E-2</v>
      </c>
      <c r="J247" s="12">
        <f t="shared" si="171"/>
        <v>0.98199999999999998</v>
      </c>
      <c r="K247" s="12">
        <f t="shared" si="171"/>
        <v>0.77500000000000002</v>
      </c>
      <c r="L247" s="12">
        <f t="shared" si="171"/>
        <v>0.75800000000000001</v>
      </c>
      <c r="M247" s="12">
        <f t="shared" si="171"/>
        <v>0.27500000000000002</v>
      </c>
      <c r="O247" s="1"/>
      <c r="Q247" s="31">
        <v>31107</v>
      </c>
      <c r="R247" s="3">
        <f t="shared" si="134"/>
        <v>28.754838709677401</v>
      </c>
      <c r="S247" s="20">
        <f t="shared" si="135"/>
        <v>0.60170210008478153</v>
      </c>
      <c r="T247" s="21">
        <f t="shared" si="136"/>
        <v>0.10299999999999999</v>
      </c>
      <c r="U247" s="3" t="str">
        <f t="shared" si="137"/>
        <v>Low flow</v>
      </c>
    </row>
    <row r="248" spans="1:21" x14ac:dyDescent="0.25">
      <c r="A248" s="4">
        <v>1996</v>
      </c>
      <c r="B248" s="12">
        <f t="shared" ref="B248:M248" si="172">IFERROR(_xlfn.PERCENTRANK.EXC(B$75:B$134,B106),"")</f>
        <v>0.89600000000000002</v>
      </c>
      <c r="C248" s="12">
        <f t="shared" si="172"/>
        <v>0.62</v>
      </c>
      <c r="D248" s="12">
        <f t="shared" si="172"/>
        <v>0.20599999999999999</v>
      </c>
      <c r="E248" s="12">
        <f t="shared" si="172"/>
        <v>0.89600000000000002</v>
      </c>
      <c r="F248" s="12">
        <f t="shared" si="172"/>
        <v>0.29299999999999998</v>
      </c>
      <c r="G248" s="12">
        <f t="shared" si="172"/>
        <v>0.32700000000000001</v>
      </c>
      <c r="H248" s="12">
        <f t="shared" si="172"/>
        <v>0.25800000000000001</v>
      </c>
      <c r="I248" s="12">
        <f t="shared" si="172"/>
        <v>0.12</v>
      </c>
      <c r="J248" s="12">
        <f t="shared" si="172"/>
        <v>5.0999999999999997E-2</v>
      </c>
      <c r="K248" s="12">
        <f t="shared" si="172"/>
        <v>0.46500000000000002</v>
      </c>
      <c r="L248" s="12">
        <f t="shared" si="172"/>
        <v>0.34399999999999997</v>
      </c>
      <c r="M248" s="12">
        <f t="shared" si="172"/>
        <v>0.379</v>
      </c>
      <c r="O248" s="1"/>
      <c r="Q248" s="31">
        <v>31138</v>
      </c>
      <c r="R248" s="3">
        <f t="shared" si="134"/>
        <v>55.793999999999997</v>
      </c>
      <c r="S248" s="20">
        <f t="shared" si="135"/>
        <v>1.2393211398875867</v>
      </c>
      <c r="T248" s="21">
        <f t="shared" si="136"/>
        <v>0.74099999999999999</v>
      </c>
      <c r="U248" s="3" t="str">
        <f t="shared" si="137"/>
        <v>Above normal</v>
      </c>
    </row>
    <row r="249" spans="1:21" x14ac:dyDescent="0.25">
      <c r="A249" s="4">
        <v>1997</v>
      </c>
      <c r="B249" s="12">
        <f t="shared" ref="B249:M249" si="173">IFERROR(_xlfn.PERCENTRANK.EXC(B$75:B$134,B107),"")</f>
        <v>1.7000000000000001E-2</v>
      </c>
      <c r="C249" s="12">
        <f t="shared" si="173"/>
        <v>0.89600000000000002</v>
      </c>
      <c r="D249" s="12">
        <f t="shared" si="173"/>
        <v>0.75800000000000001</v>
      </c>
      <c r="E249" s="12">
        <f t="shared" si="173"/>
        <v>0.12</v>
      </c>
      <c r="F249" s="12">
        <f t="shared" si="173"/>
        <v>0.74099999999999999</v>
      </c>
      <c r="G249" s="12">
        <f t="shared" si="173"/>
        <v>0.74099999999999999</v>
      </c>
      <c r="H249" s="12">
        <f t="shared" si="173"/>
        <v>0.82699999999999996</v>
      </c>
      <c r="I249" s="12">
        <f t="shared" si="173"/>
        <v>0.24099999999999999</v>
      </c>
      <c r="J249" s="12">
        <f t="shared" si="173"/>
        <v>0.39600000000000002</v>
      </c>
      <c r="K249" s="12">
        <f t="shared" si="173"/>
        <v>5.0999999999999997E-2</v>
      </c>
      <c r="L249" s="12">
        <f t="shared" si="173"/>
        <v>0.879</v>
      </c>
      <c r="M249" s="12">
        <f t="shared" si="173"/>
        <v>0.72399999999999998</v>
      </c>
      <c r="O249" s="1"/>
      <c r="Q249" s="31">
        <v>31168</v>
      </c>
      <c r="R249" s="3">
        <f t="shared" si="134"/>
        <v>34.762903225806397</v>
      </c>
      <c r="S249" s="20">
        <f t="shared" si="135"/>
        <v>0.95592002473257776</v>
      </c>
      <c r="T249" s="21">
        <f t="shared" si="136"/>
        <v>0.58599999999999997</v>
      </c>
      <c r="U249" s="3" t="str">
        <f t="shared" si="137"/>
        <v>Normal range</v>
      </c>
    </row>
    <row r="250" spans="1:21" x14ac:dyDescent="0.25">
      <c r="A250" s="4">
        <v>1998</v>
      </c>
      <c r="B250" s="12">
        <f t="shared" ref="B250:M250" si="174">IFERROR(_xlfn.PERCENTRANK.EXC(B$75:B$134,B108),"")</f>
        <v>0.67200000000000004</v>
      </c>
      <c r="C250" s="12">
        <f t="shared" si="174"/>
        <v>0.36199999999999999</v>
      </c>
      <c r="D250" s="12">
        <f t="shared" si="174"/>
        <v>0.32700000000000001</v>
      </c>
      <c r="E250" s="12">
        <f t="shared" si="174"/>
        <v>0.98199999999999998</v>
      </c>
      <c r="F250" s="12">
        <f t="shared" si="174"/>
        <v>0.155</v>
      </c>
      <c r="G250" s="12">
        <f t="shared" si="174"/>
        <v>0.67200000000000004</v>
      </c>
      <c r="H250" s="12">
        <f t="shared" si="174"/>
        <v>0.879</v>
      </c>
      <c r="I250" s="12">
        <f t="shared" si="174"/>
        <v>0.60299999999999998</v>
      </c>
      <c r="J250" s="12">
        <f t="shared" si="174"/>
        <v>0.62</v>
      </c>
      <c r="K250" s="12">
        <f t="shared" si="174"/>
        <v>0.81</v>
      </c>
      <c r="L250" s="12">
        <f t="shared" si="174"/>
        <v>0.77500000000000002</v>
      </c>
      <c r="M250" s="12">
        <f t="shared" si="174"/>
        <v>0.55100000000000005</v>
      </c>
      <c r="O250" s="1"/>
      <c r="Q250" s="31">
        <v>31199</v>
      </c>
      <c r="R250" s="3">
        <f t="shared" si="134"/>
        <v>39.511333333333297</v>
      </c>
      <c r="S250" s="20">
        <f t="shared" si="135"/>
        <v>1.6930070986172598</v>
      </c>
      <c r="T250" s="21">
        <f t="shared" si="136"/>
        <v>0.96499999999999997</v>
      </c>
      <c r="U250" s="3" t="str">
        <f t="shared" si="137"/>
        <v>High flow</v>
      </c>
    </row>
    <row r="251" spans="1:21" x14ac:dyDescent="0.25">
      <c r="A251" s="4">
        <v>1999</v>
      </c>
      <c r="B251" s="12">
        <f t="shared" ref="B251:M251" si="175">IFERROR(_xlfn.PERCENTRANK.EXC(B$75:B$134,B109),"")</f>
        <v>0.62</v>
      </c>
      <c r="C251" s="12">
        <f t="shared" si="175"/>
        <v>0.60299999999999998</v>
      </c>
      <c r="D251" s="12">
        <f t="shared" si="175"/>
        <v>0.5</v>
      </c>
      <c r="E251" s="12">
        <f t="shared" si="175"/>
        <v>0.67200000000000004</v>
      </c>
      <c r="F251" s="12">
        <f t="shared" si="175"/>
        <v>0.34399999999999997</v>
      </c>
      <c r="G251" s="12">
        <f t="shared" si="175"/>
        <v>0.75800000000000001</v>
      </c>
      <c r="H251" s="12">
        <f t="shared" si="175"/>
        <v>0.68899999999999995</v>
      </c>
      <c r="I251" s="12">
        <f t="shared" si="175"/>
        <v>0.17199999999999999</v>
      </c>
      <c r="J251" s="12">
        <f t="shared" si="175"/>
        <v>0.82699999999999996</v>
      </c>
      <c r="K251" s="12">
        <f t="shared" si="175"/>
        <v>0.44800000000000001</v>
      </c>
      <c r="L251" s="12">
        <f t="shared" si="175"/>
        <v>0.62</v>
      </c>
      <c r="M251" s="12">
        <f t="shared" si="175"/>
        <v>0.89600000000000002</v>
      </c>
      <c r="O251" s="1"/>
      <c r="Q251" s="31">
        <v>31229</v>
      </c>
      <c r="R251" s="3">
        <f t="shared" si="134"/>
        <v>28.351290322580599</v>
      </c>
      <c r="S251" s="20">
        <f t="shared" si="135"/>
        <v>1.5435062870560057</v>
      </c>
      <c r="T251" s="21">
        <f t="shared" si="136"/>
        <v>0.81</v>
      </c>
      <c r="U251" s="3" t="str">
        <f t="shared" si="137"/>
        <v>Above normal</v>
      </c>
    </row>
    <row r="252" spans="1:21" x14ac:dyDescent="0.25">
      <c r="A252" s="4">
        <v>2000</v>
      </c>
      <c r="B252" s="12">
        <f t="shared" ref="B252:M252" si="176">IFERROR(_xlfn.PERCENTRANK.EXC(B$75:B$134,B110),"")</f>
        <v>0.79300000000000004</v>
      </c>
      <c r="C252" s="12">
        <f t="shared" si="176"/>
        <v>0.75800000000000001</v>
      </c>
      <c r="D252" s="12">
        <f t="shared" si="176"/>
        <v>0.44800000000000001</v>
      </c>
      <c r="E252" s="12">
        <f t="shared" si="176"/>
        <v>0.91300000000000003</v>
      </c>
      <c r="F252" s="12">
        <f t="shared" si="176"/>
        <v>0.56799999999999995</v>
      </c>
      <c r="G252" s="12">
        <f t="shared" si="176"/>
        <v>0.34399999999999997</v>
      </c>
      <c r="H252" s="12">
        <f t="shared" si="176"/>
        <v>0.36199999999999999</v>
      </c>
      <c r="I252" s="12">
        <f t="shared" si="176"/>
        <v>0.58599999999999997</v>
      </c>
      <c r="J252" s="12">
        <f t="shared" si="176"/>
        <v>0.94799999999999995</v>
      </c>
      <c r="K252" s="12">
        <f t="shared" si="176"/>
        <v>0.93100000000000005</v>
      </c>
      <c r="L252" s="12">
        <f t="shared" si="176"/>
        <v>0.91300000000000003</v>
      </c>
      <c r="M252" s="12">
        <f t="shared" si="176"/>
        <v>0.96499999999999997</v>
      </c>
      <c r="O252" s="1"/>
      <c r="Q252" s="31">
        <v>31260</v>
      </c>
      <c r="R252" s="3">
        <f t="shared" si="134"/>
        <v>53.894838709677401</v>
      </c>
      <c r="S252" s="20">
        <f t="shared" si="135"/>
        <v>2.5362262855420799</v>
      </c>
      <c r="T252" s="21">
        <f t="shared" si="136"/>
        <v>0.94799999999999995</v>
      </c>
      <c r="U252" s="3" t="str">
        <f t="shared" si="137"/>
        <v>High flow</v>
      </c>
    </row>
    <row r="253" spans="1:21" x14ac:dyDescent="0.25">
      <c r="A253" s="4">
        <v>2001</v>
      </c>
      <c r="B253" s="12">
        <f t="shared" ref="B253:M253" si="177">IFERROR(_xlfn.PERCENTRANK.EXC(B$75:B$134,B111),"")</f>
        <v>0.29299999999999998</v>
      </c>
      <c r="C253" s="12">
        <f t="shared" si="177"/>
        <v>0.56799999999999995</v>
      </c>
      <c r="D253" s="12">
        <f t="shared" si="177"/>
        <v>0.60299999999999998</v>
      </c>
      <c r="E253" s="12">
        <f t="shared" si="177"/>
        <v>0.65500000000000003</v>
      </c>
      <c r="F253" s="12">
        <f t="shared" si="177"/>
        <v>0.51700000000000002</v>
      </c>
      <c r="G253" s="12">
        <f t="shared" si="177"/>
        <v>8.5999999999999993E-2</v>
      </c>
      <c r="H253" s="12">
        <f t="shared" si="177"/>
        <v>0.58599999999999997</v>
      </c>
      <c r="I253" s="12">
        <f t="shared" si="177"/>
        <v>0.63700000000000001</v>
      </c>
      <c r="J253" s="12">
        <f t="shared" si="177"/>
        <v>0.379</v>
      </c>
      <c r="K253" s="12">
        <f t="shared" si="177"/>
        <v>0.91300000000000003</v>
      </c>
      <c r="L253" s="12">
        <f t="shared" si="177"/>
        <v>0.43099999999999999</v>
      </c>
      <c r="M253" s="12">
        <f t="shared" si="177"/>
        <v>0.31</v>
      </c>
      <c r="O253" s="1"/>
      <c r="Q253" s="31">
        <v>31291</v>
      </c>
      <c r="R253" s="3">
        <f t="shared" si="134"/>
        <v>57.122666666666603</v>
      </c>
      <c r="S253" s="20">
        <f t="shared" si="135"/>
        <v>2.3624579548929066</v>
      </c>
      <c r="T253" s="21">
        <f t="shared" si="136"/>
        <v>0.96499999999999997</v>
      </c>
      <c r="U253" s="3" t="str">
        <f t="shared" si="137"/>
        <v>High flow</v>
      </c>
    </row>
    <row r="254" spans="1:21" x14ac:dyDescent="0.25">
      <c r="A254" s="4">
        <v>2002</v>
      </c>
      <c r="B254" s="12">
        <f t="shared" ref="B254:M254" si="178">IFERROR(_xlfn.PERCENTRANK.EXC(B$75:B$134,B112),"")</f>
        <v>0.77500000000000002</v>
      </c>
      <c r="C254" s="12">
        <f t="shared" si="178"/>
        <v>0.91300000000000003</v>
      </c>
      <c r="D254" s="12">
        <f t="shared" si="178"/>
        <v>0.68899999999999995</v>
      </c>
      <c r="E254" s="12">
        <f t="shared" si="178"/>
        <v>0.20599999999999999</v>
      </c>
      <c r="F254" s="12">
        <f t="shared" si="178"/>
        <v>0.70599999999999996</v>
      </c>
      <c r="G254" s="12">
        <f t="shared" si="178"/>
        <v>0.68899999999999995</v>
      </c>
      <c r="H254" s="12">
        <f t="shared" si="178"/>
        <v>0.96499999999999997</v>
      </c>
      <c r="I254" s="12">
        <f t="shared" si="178"/>
        <v>0.879</v>
      </c>
      <c r="J254" s="12">
        <f t="shared" si="178"/>
        <v>0.36199999999999999</v>
      </c>
      <c r="K254" s="12">
        <f t="shared" si="178"/>
        <v>0.82699999999999996</v>
      </c>
      <c r="L254" s="12">
        <f t="shared" si="178"/>
        <v>0.98199999999999998</v>
      </c>
      <c r="M254" s="12">
        <f t="shared" si="178"/>
        <v>0.81</v>
      </c>
      <c r="O254" s="1"/>
      <c r="Q254" s="31">
        <v>31321</v>
      </c>
      <c r="R254" s="3">
        <f t="shared" si="134"/>
        <v>33.453870967741899</v>
      </c>
      <c r="S254" s="20">
        <f t="shared" si="135"/>
        <v>0.78698650829072547</v>
      </c>
      <c r="T254" s="21">
        <f t="shared" si="136"/>
        <v>0.39600000000000002</v>
      </c>
      <c r="U254" s="3" t="str">
        <f t="shared" si="137"/>
        <v>Normal range</v>
      </c>
    </row>
    <row r="255" spans="1:21" x14ac:dyDescent="0.25">
      <c r="A255" s="4">
        <v>2003</v>
      </c>
      <c r="B255" s="12">
        <f t="shared" ref="B255:M255" si="179">IFERROR(_xlfn.PERCENTRANK.EXC(B$75:B$134,B113),"")</f>
        <v>0.51700000000000002</v>
      </c>
      <c r="C255" s="12">
        <f t="shared" si="179"/>
        <v>0.24099999999999999</v>
      </c>
      <c r="D255" s="12">
        <f t="shared" si="179"/>
        <v>0.224</v>
      </c>
      <c r="E255" s="12">
        <f t="shared" si="179"/>
        <v>1.7000000000000001E-2</v>
      </c>
      <c r="F255" s="12">
        <f t="shared" si="179"/>
        <v>0.68899999999999995</v>
      </c>
      <c r="G255" s="12">
        <f t="shared" si="179"/>
        <v>5.0999999999999997E-2</v>
      </c>
      <c r="H255" s="12">
        <f t="shared" si="179"/>
        <v>0.10299999999999999</v>
      </c>
      <c r="I255" s="12">
        <f t="shared" si="179"/>
        <v>8.5999999999999993E-2</v>
      </c>
      <c r="J255" s="12">
        <f t="shared" si="179"/>
        <v>1.7000000000000001E-2</v>
      </c>
      <c r="K255" s="12">
        <f t="shared" si="179"/>
        <v>3.4000000000000002E-2</v>
      </c>
      <c r="L255" s="12">
        <f t="shared" si="179"/>
        <v>0.189</v>
      </c>
      <c r="M255" s="12">
        <f t="shared" si="179"/>
        <v>0.13700000000000001</v>
      </c>
      <c r="O255" s="1"/>
      <c r="Q255" s="31">
        <v>31352</v>
      </c>
      <c r="R255" s="3">
        <f t="shared" si="134"/>
        <v>26.1956666666666</v>
      </c>
      <c r="S255" s="20">
        <f t="shared" si="135"/>
        <v>0.538181875588992</v>
      </c>
      <c r="T255" s="21">
        <f t="shared" si="136"/>
        <v>0.12</v>
      </c>
      <c r="U255" s="3" t="str">
        <f t="shared" si="137"/>
        <v>Low flow</v>
      </c>
    </row>
    <row r="256" spans="1:21" x14ac:dyDescent="0.25">
      <c r="A256" s="4">
        <v>2004</v>
      </c>
      <c r="B256" s="12">
        <f t="shared" ref="B256:M256" si="180">IFERROR(_xlfn.PERCENTRANK.EXC(B$75:B$134,B114),"")</f>
        <v>0.70599999999999996</v>
      </c>
      <c r="C256" s="12">
        <f t="shared" si="180"/>
        <v>0.44800000000000001</v>
      </c>
      <c r="D256" s="12">
        <f t="shared" si="180"/>
        <v>0.189</v>
      </c>
      <c r="E256" s="12">
        <f t="shared" si="180"/>
        <v>0.55100000000000005</v>
      </c>
      <c r="F256" s="12">
        <f t="shared" si="180"/>
        <v>0.379</v>
      </c>
      <c r="G256" s="12">
        <f t="shared" si="180"/>
        <v>0.379</v>
      </c>
      <c r="H256" s="12">
        <f t="shared" si="180"/>
        <v>0.41299999999999998</v>
      </c>
      <c r="I256" s="12">
        <f t="shared" si="180"/>
        <v>0.93100000000000005</v>
      </c>
      <c r="J256" s="12">
        <f t="shared" si="180"/>
        <v>0.65500000000000003</v>
      </c>
      <c r="K256" s="12">
        <f t="shared" si="180"/>
        <v>0.89600000000000002</v>
      </c>
      <c r="L256" s="12">
        <f t="shared" si="180"/>
        <v>0.224</v>
      </c>
      <c r="M256" s="12">
        <f t="shared" si="180"/>
        <v>0.224</v>
      </c>
      <c r="O256" s="1"/>
      <c r="Q256" s="31">
        <v>31382</v>
      </c>
      <c r="R256" s="3">
        <f t="shared" si="134"/>
        <v>70.362258064516098</v>
      </c>
      <c r="S256" s="20">
        <f t="shared" si="135"/>
        <v>1.3982102227733895</v>
      </c>
      <c r="T256" s="21">
        <f t="shared" si="136"/>
        <v>0.82699999999999996</v>
      </c>
      <c r="U256" s="3" t="str">
        <f t="shared" si="137"/>
        <v>Above normal</v>
      </c>
    </row>
    <row r="257" spans="1:21" x14ac:dyDescent="0.25">
      <c r="A257" s="4">
        <v>2005</v>
      </c>
      <c r="B257" s="12">
        <f t="shared" ref="B257:M257" si="181">IFERROR(_xlfn.PERCENTRANK.EXC(B$75:B$134,B115),"")</f>
        <v>0.82699999999999996</v>
      </c>
      <c r="C257" s="12">
        <f t="shared" si="181"/>
        <v>0.27500000000000002</v>
      </c>
      <c r="D257" s="12">
        <f t="shared" si="181"/>
        <v>0.72399999999999998</v>
      </c>
      <c r="E257" s="12">
        <f t="shared" si="181"/>
        <v>0.51700000000000002</v>
      </c>
      <c r="F257" s="12">
        <f t="shared" si="181"/>
        <v>0.53400000000000003</v>
      </c>
      <c r="G257" s="12">
        <f t="shared" si="181"/>
        <v>0.79300000000000004</v>
      </c>
      <c r="H257" s="12">
        <f t="shared" si="181"/>
        <v>0.155</v>
      </c>
      <c r="I257" s="12">
        <f t="shared" si="181"/>
        <v>0.224</v>
      </c>
      <c r="J257" s="12">
        <f t="shared" si="181"/>
        <v>0.13700000000000001</v>
      </c>
      <c r="K257" s="12">
        <f t="shared" si="181"/>
        <v>0.62</v>
      </c>
      <c r="L257" s="12">
        <f t="shared" si="181"/>
        <v>0.68899999999999995</v>
      </c>
      <c r="M257" s="12">
        <f t="shared" si="181"/>
        <v>0.79300000000000004</v>
      </c>
      <c r="O257" s="1"/>
      <c r="Q257" s="31">
        <v>31413</v>
      </c>
      <c r="R257" s="3">
        <f t="shared" si="134"/>
        <v>46.103225806451597</v>
      </c>
      <c r="S257" s="20">
        <f t="shared" si="135"/>
        <v>0.86996777363178968</v>
      </c>
      <c r="T257" s="21">
        <f t="shared" si="136"/>
        <v>0.46500000000000002</v>
      </c>
      <c r="U257" s="3" t="str">
        <f t="shared" si="137"/>
        <v>Normal range</v>
      </c>
    </row>
    <row r="258" spans="1:21" x14ac:dyDescent="0.25">
      <c r="A258" s="4">
        <v>2006</v>
      </c>
      <c r="B258" s="12">
        <f t="shared" ref="B258:M258" si="182">IFERROR(_xlfn.PERCENTRANK.EXC(B$75:B$134,B116),"")</f>
        <v>0.34399999999999997</v>
      </c>
      <c r="C258" s="12">
        <f t="shared" si="182"/>
        <v>0.13700000000000001</v>
      </c>
      <c r="D258" s="12">
        <f t="shared" si="182"/>
        <v>0.43099999999999999</v>
      </c>
      <c r="E258" s="12">
        <f t="shared" si="182"/>
        <v>0.43099999999999999</v>
      </c>
      <c r="F258" s="12">
        <f t="shared" si="182"/>
        <v>0.32700000000000001</v>
      </c>
      <c r="G258" s="12">
        <f t="shared" si="182"/>
        <v>0.155</v>
      </c>
      <c r="H258" s="12">
        <f t="shared" si="182"/>
        <v>0.12</v>
      </c>
      <c r="I258" s="12">
        <f t="shared" si="182"/>
        <v>0.27500000000000002</v>
      </c>
      <c r="J258" s="12">
        <f t="shared" si="182"/>
        <v>0.58599999999999997</v>
      </c>
      <c r="K258" s="12">
        <f t="shared" si="182"/>
        <v>0.75800000000000001</v>
      </c>
      <c r="L258" s="12">
        <f t="shared" si="182"/>
        <v>0.74099999999999999</v>
      </c>
      <c r="M258" s="12">
        <f t="shared" si="182"/>
        <v>0.93100000000000005</v>
      </c>
      <c r="O258" s="1"/>
      <c r="Q258" s="31">
        <v>31444</v>
      </c>
      <c r="R258" s="3">
        <f t="shared" si="134"/>
        <v>16.638214285714199</v>
      </c>
      <c r="S258" s="20">
        <f t="shared" si="135"/>
        <v>0.37069010608992037</v>
      </c>
      <c r="T258" s="21">
        <f t="shared" si="136"/>
        <v>1.7000000000000001E-2</v>
      </c>
      <c r="U258" s="3" t="str">
        <f t="shared" si="137"/>
        <v>Low flow</v>
      </c>
    </row>
    <row r="259" spans="1:21" x14ac:dyDescent="0.25">
      <c r="A259" s="4">
        <v>2007</v>
      </c>
      <c r="B259" s="12">
        <f t="shared" ref="B259:M259" si="183">IFERROR(_xlfn.PERCENTRANK.EXC(B$75:B$134,B117),"")</f>
        <v>0.72399999999999998</v>
      </c>
      <c r="C259" s="12">
        <f t="shared" si="183"/>
        <v>0.74099999999999999</v>
      </c>
      <c r="D259" s="12">
        <f t="shared" si="183"/>
        <v>0.70599999999999996</v>
      </c>
      <c r="E259" s="12">
        <f t="shared" si="183"/>
        <v>6.8000000000000005E-2</v>
      </c>
      <c r="F259" s="12">
        <f t="shared" si="183"/>
        <v>8.5999999999999993E-2</v>
      </c>
      <c r="G259" s="12">
        <f t="shared" si="183"/>
        <v>0.86199999999999999</v>
      </c>
      <c r="H259" s="12">
        <f t="shared" si="183"/>
        <v>0.98199999999999998</v>
      </c>
      <c r="I259" s="12">
        <f t="shared" si="183"/>
        <v>0.86199999999999999</v>
      </c>
      <c r="J259" s="12">
        <f t="shared" si="183"/>
        <v>0.29299999999999998</v>
      </c>
      <c r="K259" s="12">
        <f t="shared" si="183"/>
        <v>6.8000000000000005E-2</v>
      </c>
      <c r="L259" s="12">
        <f t="shared" si="183"/>
        <v>0.44800000000000001</v>
      </c>
      <c r="M259" s="12">
        <f t="shared" si="183"/>
        <v>0.5</v>
      </c>
      <c r="O259" s="1"/>
      <c r="Q259" s="31">
        <v>31472</v>
      </c>
      <c r="R259" s="3">
        <f t="shared" si="134"/>
        <v>70.171935483870897</v>
      </c>
      <c r="S259" s="20">
        <f t="shared" si="135"/>
        <v>1.4683650767079057</v>
      </c>
      <c r="T259" s="21">
        <f t="shared" si="136"/>
        <v>0.89600000000000002</v>
      </c>
      <c r="U259" s="3" t="str">
        <f t="shared" si="137"/>
        <v>High flow</v>
      </c>
    </row>
    <row r="260" spans="1:21" x14ac:dyDescent="0.25">
      <c r="A260" s="4">
        <v>2008</v>
      </c>
      <c r="B260" s="12">
        <f t="shared" ref="B260:M260" si="184">IFERROR(_xlfn.PERCENTRANK.EXC(B$75:B$134,B118),"")</f>
        <v>0.93100000000000005</v>
      </c>
      <c r="C260" s="12">
        <f t="shared" si="184"/>
        <v>0.81</v>
      </c>
      <c r="D260" s="12">
        <f t="shared" si="184"/>
        <v>0.31</v>
      </c>
      <c r="E260" s="12">
        <f t="shared" si="184"/>
        <v>0.68899999999999995</v>
      </c>
      <c r="F260" s="12">
        <f t="shared" si="184"/>
        <v>0.43099999999999999</v>
      </c>
      <c r="G260" s="12">
        <f t="shared" si="184"/>
        <v>0.20599999999999999</v>
      </c>
      <c r="H260" s="12">
        <f t="shared" si="184"/>
        <v>0.51700000000000002</v>
      </c>
      <c r="I260" s="12">
        <f t="shared" si="184"/>
        <v>0.79300000000000004</v>
      </c>
      <c r="J260" s="12">
        <f t="shared" si="184"/>
        <v>0.63700000000000001</v>
      </c>
      <c r="K260" s="12">
        <f t="shared" si="184"/>
        <v>0.379</v>
      </c>
      <c r="L260" s="12">
        <f t="shared" si="184"/>
        <v>0.58599999999999997</v>
      </c>
      <c r="M260" s="12">
        <f t="shared" si="184"/>
        <v>0.44800000000000001</v>
      </c>
      <c r="O260" s="1"/>
      <c r="Q260" s="31">
        <v>31503</v>
      </c>
      <c r="R260" s="3">
        <f t="shared" si="134"/>
        <v>35.919333333333299</v>
      </c>
      <c r="S260" s="20">
        <f t="shared" si="135"/>
        <v>0.79785620551795566</v>
      </c>
      <c r="T260" s="21">
        <f t="shared" si="136"/>
        <v>0.36199999999999999</v>
      </c>
      <c r="U260" s="3" t="str">
        <f t="shared" si="137"/>
        <v>Normal range</v>
      </c>
    </row>
    <row r="261" spans="1:21" x14ac:dyDescent="0.25">
      <c r="A261" s="4">
        <v>2009</v>
      </c>
      <c r="B261" s="12">
        <f t="shared" ref="B261:M261" si="185">IFERROR(_xlfn.PERCENTRANK.EXC(B$75:B$134,B119),"")</f>
        <v>0.31</v>
      </c>
      <c r="C261" s="12">
        <f t="shared" si="185"/>
        <v>0.79300000000000004</v>
      </c>
      <c r="D261" s="12">
        <f t="shared" si="185"/>
        <v>0.379</v>
      </c>
      <c r="E261" s="12">
        <f t="shared" si="185"/>
        <v>0.27500000000000002</v>
      </c>
      <c r="F261" s="12">
        <f t="shared" si="185"/>
        <v>0.36199999999999999</v>
      </c>
      <c r="G261" s="12">
        <f t="shared" si="185"/>
        <v>0.55100000000000005</v>
      </c>
      <c r="H261" s="12">
        <f t="shared" si="185"/>
        <v>0.79300000000000004</v>
      </c>
      <c r="I261" s="12">
        <f t="shared" si="185"/>
        <v>0.68899999999999995</v>
      </c>
      <c r="J261" s="12">
        <f t="shared" si="185"/>
        <v>0.84399999999999997</v>
      </c>
      <c r="K261" s="12">
        <f t="shared" si="185"/>
        <v>0.74099999999999999</v>
      </c>
      <c r="L261" s="12">
        <f t="shared" si="185"/>
        <v>0.93100000000000005</v>
      </c>
      <c r="M261" s="12">
        <f t="shared" si="185"/>
        <v>0.25800000000000001</v>
      </c>
      <c r="O261" s="1"/>
      <c r="Q261" s="31">
        <v>31533</v>
      </c>
      <c r="R261" s="3">
        <f t="shared" ref="R261:R324" si="186">VLOOKUP(YEAR(Q261),A$7:M$66,1+MONTH(Q261),FALSE)</f>
        <v>85.950645161290296</v>
      </c>
      <c r="S261" s="20">
        <f t="shared" ref="S261:S324" si="187">VLOOKUP(YEAR(Q261),A$75:M$134,1+MONTH(Q261),FALSE)</f>
        <v>2.3634948529663755</v>
      </c>
      <c r="T261" s="21">
        <f t="shared" ref="T261:T324" si="188">VLOOKUP(YEAR(Q261),A$141:M$200,1+MONTH(Q261),FALSE)</f>
        <v>0.98199999999999998</v>
      </c>
      <c r="U261" s="3" t="str">
        <f t="shared" ref="U261:U324" si="189">IFERROR(VLOOKUP(T261,A$206:D$210,4,TRUE),"")</f>
        <v>High flow</v>
      </c>
    </row>
    <row r="262" spans="1:21" x14ac:dyDescent="0.25">
      <c r="A262" s="4">
        <v>2010</v>
      </c>
      <c r="B262" s="12">
        <f t="shared" ref="B262:M262" si="190">IFERROR(_xlfn.PERCENTRANK.EXC(B$75:B$134,B120),"")</f>
        <v>0.32700000000000001</v>
      </c>
      <c r="C262" s="12">
        <f t="shared" si="190"/>
        <v>0.17199999999999999</v>
      </c>
      <c r="D262" s="12">
        <f t="shared" si="190"/>
        <v>0.91300000000000003</v>
      </c>
      <c r="E262" s="12">
        <f t="shared" si="190"/>
        <v>0.84399999999999997</v>
      </c>
      <c r="F262" s="12">
        <f t="shared" si="190"/>
        <v>0.224</v>
      </c>
      <c r="G262" s="12">
        <f t="shared" si="190"/>
        <v>0.51700000000000002</v>
      </c>
      <c r="H262" s="12">
        <f t="shared" si="190"/>
        <v>0.74099999999999999</v>
      </c>
      <c r="I262" s="12">
        <f t="shared" si="190"/>
        <v>0.62</v>
      </c>
      <c r="J262" s="12">
        <f t="shared" si="190"/>
        <v>0.89600000000000002</v>
      </c>
      <c r="K262" s="12">
        <f t="shared" si="190"/>
        <v>0.68899999999999995</v>
      </c>
      <c r="L262" s="12">
        <f t="shared" si="190"/>
        <v>0.79300000000000004</v>
      </c>
      <c r="M262" s="12">
        <f t="shared" si="190"/>
        <v>0.32700000000000001</v>
      </c>
      <c r="O262" s="1"/>
      <c r="Q262" s="31">
        <v>31564</v>
      </c>
      <c r="R262" s="3">
        <f t="shared" si="186"/>
        <v>36.389000000000003</v>
      </c>
      <c r="S262" s="20">
        <f t="shared" si="187"/>
        <v>1.5592193457974133</v>
      </c>
      <c r="T262" s="21">
        <f t="shared" si="188"/>
        <v>0.89600000000000002</v>
      </c>
      <c r="U262" s="3" t="str">
        <f t="shared" si="189"/>
        <v>High flow</v>
      </c>
    </row>
    <row r="263" spans="1:21" x14ac:dyDescent="0.25">
      <c r="A263" s="4">
        <v>2011</v>
      </c>
      <c r="B263" s="12">
        <f t="shared" ref="B263:M263" si="191">IFERROR(_xlfn.PERCENTRANK.EXC(B$75:B$134,B121),"")</f>
        <v>0.60299999999999998</v>
      </c>
      <c r="C263" s="12">
        <f t="shared" si="191"/>
        <v>0.86199999999999999</v>
      </c>
      <c r="D263" s="12">
        <f t="shared" si="191"/>
        <v>0.56799999999999995</v>
      </c>
      <c r="E263" s="12">
        <f t="shared" si="191"/>
        <v>0.39600000000000002</v>
      </c>
      <c r="F263" s="12">
        <f t="shared" si="191"/>
        <v>0.62</v>
      </c>
      <c r="G263" s="12">
        <f t="shared" si="191"/>
        <v>0.60299999999999998</v>
      </c>
      <c r="H263" s="12">
        <f t="shared" si="191"/>
        <v>0.93100000000000005</v>
      </c>
      <c r="I263" s="12">
        <f t="shared" si="191"/>
        <v>0.91300000000000003</v>
      </c>
      <c r="J263" s="12">
        <f t="shared" si="191"/>
        <v>0.93100000000000005</v>
      </c>
      <c r="K263" s="12">
        <f t="shared" si="191"/>
        <v>0.51700000000000002</v>
      </c>
      <c r="L263" s="12">
        <f t="shared" si="191"/>
        <v>0.46500000000000002</v>
      </c>
      <c r="M263" s="12">
        <f t="shared" si="191"/>
        <v>0.74099999999999999</v>
      </c>
      <c r="O263" s="1"/>
      <c r="Q263" s="31">
        <v>31594</v>
      </c>
      <c r="R263" s="3">
        <f t="shared" si="186"/>
        <v>10.209129032258</v>
      </c>
      <c r="S263" s="20">
        <f t="shared" si="187"/>
        <v>0.55580732542905664</v>
      </c>
      <c r="T263" s="21">
        <f t="shared" si="188"/>
        <v>0.224</v>
      </c>
      <c r="U263" s="3" t="str">
        <f t="shared" si="189"/>
        <v>Below normal</v>
      </c>
    </row>
    <row r="264" spans="1:21" x14ac:dyDescent="0.25">
      <c r="A264" s="4">
        <v>2012</v>
      </c>
      <c r="B264" s="12">
        <f t="shared" ref="B264:M264" si="192">IFERROR(_xlfn.PERCENTRANK.EXC(B$75:B$134,B122),"")</f>
        <v>0.58599999999999997</v>
      </c>
      <c r="C264" s="12">
        <f t="shared" si="192"/>
        <v>0.25800000000000001</v>
      </c>
      <c r="D264" s="12">
        <f t="shared" si="192"/>
        <v>1.7000000000000001E-2</v>
      </c>
      <c r="E264" s="12">
        <f t="shared" si="192"/>
        <v>0.56799999999999995</v>
      </c>
      <c r="F264" s="12">
        <f t="shared" si="192"/>
        <v>0.60299999999999998</v>
      </c>
      <c r="G264" s="12">
        <f t="shared" si="192"/>
        <v>0.77500000000000002</v>
      </c>
      <c r="H264" s="12">
        <f t="shared" si="192"/>
        <v>0.94799999999999995</v>
      </c>
      <c r="I264" s="12">
        <f t="shared" si="192"/>
        <v>0.74099999999999999</v>
      </c>
      <c r="J264" s="12">
        <f t="shared" si="192"/>
        <v>0.55100000000000005</v>
      </c>
      <c r="K264" s="12">
        <f t="shared" si="192"/>
        <v>0.53400000000000003</v>
      </c>
      <c r="L264" s="12">
        <f t="shared" si="192"/>
        <v>0.29299999999999998</v>
      </c>
      <c r="M264" s="12">
        <f t="shared" si="192"/>
        <v>0.91300000000000003</v>
      </c>
      <c r="O264" s="1"/>
      <c r="Q264" s="31">
        <v>31625</v>
      </c>
      <c r="R264" s="3">
        <f t="shared" si="186"/>
        <v>30.252580645161199</v>
      </c>
      <c r="S264" s="20">
        <f t="shared" si="187"/>
        <v>1.423650057680981</v>
      </c>
      <c r="T264" s="21">
        <f t="shared" si="188"/>
        <v>0.81</v>
      </c>
      <c r="U264" s="3" t="str">
        <f t="shared" si="189"/>
        <v>Above normal</v>
      </c>
    </row>
    <row r="265" spans="1:21" x14ac:dyDescent="0.25">
      <c r="A265" s="4">
        <v>2013</v>
      </c>
      <c r="B265" s="12">
        <f t="shared" ref="B265:M265" si="193">IFERROR(_xlfn.PERCENTRANK.EXC(B$75:B$134,B123),"")</f>
        <v>0.41299999999999998</v>
      </c>
      <c r="C265" s="12">
        <f t="shared" si="193"/>
        <v>0.41299999999999998</v>
      </c>
      <c r="D265" s="12">
        <f t="shared" si="193"/>
        <v>6.8000000000000005E-2</v>
      </c>
      <c r="E265" s="12">
        <f t="shared" si="193"/>
        <v>0.93100000000000005</v>
      </c>
      <c r="F265" s="12">
        <f t="shared" si="193"/>
        <v>0.82699999999999996</v>
      </c>
      <c r="G265" s="12">
        <f t="shared" si="193"/>
        <v>0.41299999999999998</v>
      </c>
      <c r="H265" s="12">
        <f t="shared" si="193"/>
        <v>0.189</v>
      </c>
      <c r="I265" s="12">
        <f t="shared" si="193"/>
        <v>0.20599999999999999</v>
      </c>
      <c r="J265" s="12">
        <f t="shared" si="193"/>
        <v>6.8000000000000005E-2</v>
      </c>
      <c r="K265" s="12">
        <f t="shared" si="193"/>
        <v>0.29299999999999998</v>
      </c>
      <c r="L265" s="12">
        <f t="shared" si="193"/>
        <v>0.31</v>
      </c>
      <c r="M265" s="12">
        <f t="shared" si="193"/>
        <v>0.84399999999999997</v>
      </c>
      <c r="O265" s="1"/>
      <c r="Q265" s="31">
        <v>31656</v>
      </c>
      <c r="R265" s="3">
        <f t="shared" si="186"/>
        <v>12.4273333333333</v>
      </c>
      <c r="S265" s="20">
        <f t="shared" si="187"/>
        <v>0.51396501957376639</v>
      </c>
      <c r="T265" s="21">
        <f t="shared" si="188"/>
        <v>0.17199999999999999</v>
      </c>
      <c r="U265" s="3" t="str">
        <f t="shared" si="189"/>
        <v>Below normal</v>
      </c>
    </row>
    <row r="266" spans="1:21" x14ac:dyDescent="0.25">
      <c r="A266" s="4">
        <v>2014</v>
      </c>
      <c r="B266" s="12">
        <f t="shared" ref="B266:M266" si="194">IFERROR(_xlfn.PERCENTRANK.EXC(B$75:B$134,B124),"")</f>
        <v>0.94799999999999995</v>
      </c>
      <c r="C266" s="12">
        <f t="shared" si="194"/>
        <v>0.94799999999999995</v>
      </c>
      <c r="D266" s="12">
        <f t="shared" si="194"/>
        <v>0.84399999999999997</v>
      </c>
      <c r="E266" s="12">
        <f t="shared" si="194"/>
        <v>0.32700000000000001</v>
      </c>
      <c r="F266" s="12">
        <f t="shared" si="194"/>
        <v>0.17199999999999999</v>
      </c>
      <c r="G266" s="12">
        <f t="shared" si="194"/>
        <v>0.63700000000000001</v>
      </c>
      <c r="H266" s="12">
        <f t="shared" si="194"/>
        <v>0.31</v>
      </c>
      <c r="I266" s="12">
        <f t="shared" si="194"/>
        <v>0.98199999999999998</v>
      </c>
      <c r="J266" s="12">
        <f t="shared" si="194"/>
        <v>0.31</v>
      </c>
      <c r="K266" s="12">
        <f t="shared" si="194"/>
        <v>0.84399999999999997</v>
      </c>
      <c r="L266" s="12">
        <f t="shared" si="194"/>
        <v>0.94799999999999995</v>
      </c>
      <c r="M266" s="12">
        <f t="shared" si="194"/>
        <v>0.53400000000000003</v>
      </c>
      <c r="O266" s="1"/>
      <c r="Q266" s="31">
        <v>31686</v>
      </c>
      <c r="R266" s="3">
        <f t="shared" si="186"/>
        <v>16.329677419354802</v>
      </c>
      <c r="S266" s="20">
        <f t="shared" si="187"/>
        <v>0.38414794587340351</v>
      </c>
      <c r="T266" s="21">
        <f t="shared" si="188"/>
        <v>0.10299999999999999</v>
      </c>
      <c r="U266" s="3" t="str">
        <f t="shared" si="189"/>
        <v>Low flow</v>
      </c>
    </row>
    <row r="267" spans="1:21" x14ac:dyDescent="0.25">
      <c r="A267" s="4">
        <v>2015</v>
      </c>
      <c r="B267" s="12">
        <f t="shared" ref="B267:M267" si="195">IFERROR(_xlfn.PERCENTRANK.EXC(B$75:B$134,B125),"")</f>
        <v>0.63700000000000001</v>
      </c>
      <c r="C267" s="12">
        <f t="shared" si="195"/>
        <v>0.39600000000000002</v>
      </c>
      <c r="D267" s="12">
        <f t="shared" si="195"/>
        <v>0.55100000000000005</v>
      </c>
      <c r="E267" s="12">
        <f t="shared" si="195"/>
        <v>0.25800000000000001</v>
      </c>
      <c r="F267" s="12">
        <f t="shared" si="195"/>
        <v>0.5</v>
      </c>
      <c r="G267" s="12">
        <f t="shared" si="195"/>
        <v>0.46500000000000002</v>
      </c>
      <c r="H267" s="12">
        <f t="shared" si="195"/>
        <v>0.89600000000000002</v>
      </c>
      <c r="I267" s="12">
        <f t="shared" si="195"/>
        <v>0.75800000000000001</v>
      </c>
      <c r="J267" s="12">
        <f t="shared" si="195"/>
        <v>0.48199999999999998</v>
      </c>
      <c r="K267" s="12">
        <f t="shared" si="195"/>
        <v>0.20599999999999999</v>
      </c>
      <c r="L267" s="12">
        <f t="shared" si="195"/>
        <v>0.51700000000000002</v>
      </c>
      <c r="M267" s="12">
        <f t="shared" si="195"/>
        <v>0.98199999999999998</v>
      </c>
      <c r="O267" s="1"/>
      <c r="Q267" s="31">
        <v>31717</v>
      </c>
      <c r="R267" s="3">
        <f t="shared" si="186"/>
        <v>47.175666666666601</v>
      </c>
      <c r="S267" s="20">
        <f t="shared" si="187"/>
        <v>0.9692094914742051</v>
      </c>
      <c r="T267" s="21">
        <f t="shared" si="188"/>
        <v>0.60299999999999998</v>
      </c>
      <c r="U267" s="3" t="str">
        <f t="shared" si="189"/>
        <v>Normal range</v>
      </c>
    </row>
    <row r="268" spans="1:21" x14ac:dyDescent="0.25">
      <c r="A268" s="4">
        <v>2016</v>
      </c>
      <c r="B268" s="12">
        <f t="shared" ref="B268:M268" si="196">IFERROR(_xlfn.PERCENTRANK.EXC(B$75:B$134,B126),"")</f>
        <v>0.98199999999999998</v>
      </c>
      <c r="C268" s="12">
        <f t="shared" si="196"/>
        <v>0.55100000000000005</v>
      </c>
      <c r="D268" s="12">
        <f t="shared" si="196"/>
        <v>0.36199999999999999</v>
      </c>
      <c r="E268" s="12">
        <f t="shared" si="196"/>
        <v>0.31</v>
      </c>
      <c r="F268" s="12">
        <f t="shared" si="196"/>
        <v>0.41299999999999998</v>
      </c>
      <c r="G268" s="12">
        <f t="shared" si="196"/>
        <v>0.879</v>
      </c>
      <c r="H268" s="12">
        <f t="shared" si="196"/>
        <v>0.67200000000000004</v>
      </c>
      <c r="I268" s="12">
        <f t="shared" si="196"/>
        <v>0.48199999999999998</v>
      </c>
      <c r="J268" s="12">
        <f t="shared" si="196"/>
        <v>0.34399999999999997</v>
      </c>
      <c r="K268" s="12">
        <f t="shared" si="196"/>
        <v>0.25800000000000001</v>
      </c>
      <c r="L268" s="12">
        <f t="shared" si="196"/>
        <v>0.39600000000000002</v>
      </c>
      <c r="M268" s="12">
        <f t="shared" si="196"/>
        <v>0.189</v>
      </c>
      <c r="O268" s="1"/>
      <c r="Q268" s="31">
        <v>31747</v>
      </c>
      <c r="R268" s="3">
        <f t="shared" si="186"/>
        <v>59.742903225806401</v>
      </c>
      <c r="S268" s="20">
        <f t="shared" si="187"/>
        <v>1.1871867152400248</v>
      </c>
      <c r="T268" s="21">
        <f t="shared" si="188"/>
        <v>0.70599999999999996</v>
      </c>
      <c r="U268" s="3" t="str">
        <f t="shared" si="189"/>
        <v>Normal range</v>
      </c>
    </row>
    <row r="269" spans="1:21" ht="15" customHeight="1" x14ac:dyDescent="0.25">
      <c r="A269" s="4">
        <v>2017</v>
      </c>
      <c r="B269" s="12">
        <f t="shared" ref="B269:M269" si="197">IFERROR(_xlfn.PERCENTRANK.EXC(B$75:B$134,B127),"")</f>
        <v>0.17199999999999999</v>
      </c>
      <c r="C269" s="12">
        <f t="shared" si="197"/>
        <v>0.67200000000000004</v>
      </c>
      <c r="D269" s="12">
        <f t="shared" si="197"/>
        <v>0.155</v>
      </c>
      <c r="E269" s="12">
        <f t="shared" si="197"/>
        <v>3.4000000000000002E-2</v>
      </c>
      <c r="F269" s="12">
        <f t="shared" si="197"/>
        <v>1.7000000000000001E-2</v>
      </c>
      <c r="G269" s="12">
        <f t="shared" si="197"/>
        <v>0.56799999999999995</v>
      </c>
      <c r="H269" s="12">
        <f t="shared" si="197"/>
        <v>0.29299999999999998</v>
      </c>
      <c r="I269" s="12">
        <f t="shared" si="197"/>
        <v>0.5</v>
      </c>
      <c r="J269" s="12">
        <f t="shared" si="197"/>
        <v>0.81</v>
      </c>
      <c r="K269" s="12">
        <f t="shared" si="197"/>
        <v>0.43099999999999999</v>
      </c>
      <c r="L269" s="12">
        <f t="shared" si="197"/>
        <v>0.17199999999999999</v>
      </c>
      <c r="M269" s="12">
        <f t="shared" si="197"/>
        <v>0.46500000000000002</v>
      </c>
      <c r="O269" s="1"/>
      <c r="Q269" s="31">
        <v>31778</v>
      </c>
      <c r="R269" s="3">
        <f t="shared" si="186"/>
        <v>34.1470967741935</v>
      </c>
      <c r="S269" s="20">
        <f t="shared" si="187"/>
        <v>0.64435564403559076</v>
      </c>
      <c r="T269" s="21">
        <f t="shared" si="188"/>
        <v>0.13700000000000001</v>
      </c>
      <c r="U269" s="3" t="str">
        <f t="shared" si="189"/>
        <v>Below normal</v>
      </c>
    </row>
    <row r="270" spans="1:21" ht="15" customHeight="1" x14ac:dyDescent="0.25">
      <c r="A270" s="4">
        <v>2018</v>
      </c>
      <c r="B270" s="12">
        <f t="shared" ref="B270:M270" si="198">IFERROR(_xlfn.PERCENTRANK.EXC(B$75:B$134,B128),"")</f>
        <v>0.189</v>
      </c>
      <c r="C270" s="12">
        <f t="shared" si="198"/>
        <v>8.5999999999999993E-2</v>
      </c>
      <c r="D270" s="12">
        <f t="shared" si="198"/>
        <v>0.48199999999999998</v>
      </c>
      <c r="E270" s="12">
        <f t="shared" si="198"/>
        <v>0.81</v>
      </c>
      <c r="F270" s="12">
        <f t="shared" si="198"/>
        <v>0.12</v>
      </c>
      <c r="G270" s="12">
        <f t="shared" si="198"/>
        <v>3.4000000000000002E-2</v>
      </c>
      <c r="H270" s="12">
        <f t="shared" si="198"/>
        <v>1.7000000000000001E-2</v>
      </c>
      <c r="I270" s="12">
        <f t="shared" si="198"/>
        <v>0.155</v>
      </c>
      <c r="J270" s="12">
        <f t="shared" si="198"/>
        <v>0.46500000000000002</v>
      </c>
      <c r="K270" s="12">
        <f t="shared" si="198"/>
        <v>0.224</v>
      </c>
      <c r="L270" s="12">
        <f t="shared" si="198"/>
        <v>0.89600000000000002</v>
      </c>
      <c r="M270" s="12">
        <f t="shared" si="198"/>
        <v>0.56799999999999995</v>
      </c>
      <c r="O270" s="1"/>
      <c r="Q270" s="31">
        <v>31809</v>
      </c>
      <c r="R270" s="3">
        <f t="shared" si="186"/>
        <v>26.712499999999999</v>
      </c>
      <c r="S270" s="20">
        <f t="shared" si="187"/>
        <v>0.59513955577727129</v>
      </c>
      <c r="T270" s="21">
        <f t="shared" si="188"/>
        <v>0.189</v>
      </c>
      <c r="U270" s="3" t="str">
        <f t="shared" si="189"/>
        <v>Below normal</v>
      </c>
    </row>
    <row r="271" spans="1:21" ht="15" customHeight="1" x14ac:dyDescent="0.25">
      <c r="A271" s="4">
        <v>2019</v>
      </c>
      <c r="B271" s="12">
        <f t="shared" ref="B271:M271" si="199">IFERROR(_xlfn.PERCENTRANK.EXC(B$75:B$134,B129),"")</f>
        <v>3.4000000000000002E-2</v>
      </c>
      <c r="C271" s="12">
        <f t="shared" si="199"/>
        <v>0.5</v>
      </c>
      <c r="D271" s="12">
        <f t="shared" si="199"/>
        <v>0.46500000000000002</v>
      </c>
      <c r="E271" s="12">
        <f t="shared" si="199"/>
        <v>0.189</v>
      </c>
      <c r="F271" s="12">
        <f t="shared" si="199"/>
        <v>0.46500000000000002</v>
      </c>
      <c r="G271" s="12">
        <f t="shared" si="199"/>
        <v>0.93100000000000005</v>
      </c>
      <c r="H271" s="12">
        <f t="shared" si="199"/>
        <v>0.56799999999999995</v>
      </c>
      <c r="I271" s="12">
        <f t="shared" si="199"/>
        <v>0.89600000000000002</v>
      </c>
      <c r="J271" s="12">
        <f t="shared" si="199"/>
        <v>0.67200000000000004</v>
      </c>
      <c r="K271" s="12">
        <f t="shared" si="199"/>
        <v>0.36199999999999999</v>
      </c>
      <c r="L271" s="12">
        <f t="shared" si="199"/>
        <v>0.86199999999999999</v>
      </c>
      <c r="M271" s="12">
        <f t="shared" si="199"/>
        <v>0.68899999999999995</v>
      </c>
      <c r="O271" s="1"/>
      <c r="Q271" s="31">
        <v>31837</v>
      </c>
      <c r="R271" s="3">
        <f t="shared" si="186"/>
        <v>32.095483870967698</v>
      </c>
      <c r="S271" s="20">
        <f t="shared" si="187"/>
        <v>0.67160592494991445</v>
      </c>
      <c r="T271" s="21">
        <f t="shared" si="188"/>
        <v>0.13700000000000001</v>
      </c>
      <c r="U271" s="3" t="str">
        <f t="shared" si="189"/>
        <v>Below normal</v>
      </c>
    </row>
    <row r="272" spans="1:21" ht="15" customHeight="1" x14ac:dyDescent="0.25">
      <c r="A272" s="4">
        <v>2020</v>
      </c>
      <c r="B272" s="12">
        <f t="shared" ref="B272:M272" si="200">IFERROR(_xlfn.PERCENTRANK.EXC(B$75:B$134,B130),"")</f>
        <v>0.36199999999999999</v>
      </c>
      <c r="C272" s="12">
        <f t="shared" si="200"/>
        <v>0.84399999999999997</v>
      </c>
      <c r="D272" s="12">
        <f t="shared" si="200"/>
        <v>0.39600000000000002</v>
      </c>
      <c r="E272" s="12">
        <f t="shared" si="200"/>
        <v>0.10299999999999999</v>
      </c>
      <c r="F272" s="12">
        <f t="shared" si="200"/>
        <v>5.0999999999999997E-2</v>
      </c>
      <c r="G272" s="12">
        <f t="shared" si="200"/>
        <v>0.24099999999999999</v>
      </c>
      <c r="H272" s="12">
        <f t="shared" si="200"/>
        <v>0.62</v>
      </c>
      <c r="I272" s="12">
        <f t="shared" si="200"/>
        <v>0.55100000000000005</v>
      </c>
      <c r="J272" s="12">
        <f t="shared" si="200"/>
        <v>0.12</v>
      </c>
      <c r="K272" s="12">
        <f t="shared" si="200"/>
        <v>0.86199999999999999</v>
      </c>
      <c r="L272" s="12">
        <f t="shared" si="200"/>
        <v>0.53400000000000003</v>
      </c>
      <c r="M272" s="12">
        <f t="shared" si="200"/>
        <v>0.86199999999999999</v>
      </c>
      <c r="O272" s="1"/>
      <c r="Q272" s="31">
        <v>31868</v>
      </c>
      <c r="R272" s="3">
        <f t="shared" si="186"/>
        <v>57.7633333333333</v>
      </c>
      <c r="S272" s="20">
        <f t="shared" si="187"/>
        <v>1.2830648476605597</v>
      </c>
      <c r="T272" s="21">
        <f t="shared" si="188"/>
        <v>0.79300000000000004</v>
      </c>
      <c r="U272" s="3" t="str">
        <f t="shared" si="189"/>
        <v>Above normal</v>
      </c>
    </row>
    <row r="273" spans="1:21" ht="15" customHeight="1" x14ac:dyDescent="0.25">
      <c r="A273" s="4">
        <v>2021</v>
      </c>
      <c r="B273" s="12">
        <f t="shared" ref="B273:M273" si="201">IFERROR(_xlfn.PERCENTRANK.EXC(B$75:B$134,B131),"")</f>
        <v>8.5999999999999993E-2</v>
      </c>
      <c r="C273" s="12">
        <f t="shared" si="201"/>
        <v>0.98199999999999998</v>
      </c>
      <c r="D273" s="12">
        <f t="shared" si="201"/>
        <v>0.67200000000000004</v>
      </c>
      <c r="E273" s="12">
        <f t="shared" si="201"/>
        <v>5.0999999999999997E-2</v>
      </c>
      <c r="F273" s="12">
        <f t="shared" si="201"/>
        <v>0.93100000000000005</v>
      </c>
      <c r="G273" s="12">
        <f t="shared" si="201"/>
        <v>0.17199999999999999</v>
      </c>
      <c r="H273" s="12">
        <f t="shared" si="201"/>
        <v>0.5</v>
      </c>
      <c r="I273" s="12">
        <f t="shared" si="201"/>
        <v>0.70599999999999996</v>
      </c>
      <c r="J273" s="12">
        <f t="shared" si="201"/>
        <v>0.24099999999999999</v>
      </c>
      <c r="K273" s="12">
        <f t="shared" si="201"/>
        <v>0.70599999999999996</v>
      </c>
      <c r="L273" s="12">
        <f t="shared" si="201"/>
        <v>0.56799999999999995</v>
      </c>
      <c r="M273" s="12">
        <f t="shared" si="201"/>
        <v>0.67200000000000004</v>
      </c>
      <c r="O273" s="1"/>
      <c r="Q273" s="31">
        <v>31898</v>
      </c>
      <c r="R273" s="3">
        <f t="shared" si="186"/>
        <v>32.653225806451601</v>
      </c>
      <c r="S273" s="20">
        <f t="shared" si="187"/>
        <v>0.89790752566747367</v>
      </c>
      <c r="T273" s="21">
        <f t="shared" si="188"/>
        <v>0.48199999999999998</v>
      </c>
      <c r="U273" s="3" t="str">
        <f t="shared" si="189"/>
        <v>Normal range</v>
      </c>
    </row>
    <row r="274" spans="1:21" ht="15" customHeight="1" x14ac:dyDescent="0.25">
      <c r="A274" s="4">
        <v>2022</v>
      </c>
      <c r="B274" s="12" t="str">
        <f t="shared" ref="B274:M274" si="202">IFERROR(_xlfn.PERCENTRANK.EXC(B$75:B$134,B132),"")</f>
        <v/>
      </c>
      <c r="C274" s="12" t="str">
        <f t="shared" si="202"/>
        <v/>
      </c>
      <c r="D274" s="12" t="str">
        <f t="shared" si="202"/>
        <v/>
      </c>
      <c r="E274" s="12" t="str">
        <f t="shared" si="202"/>
        <v/>
      </c>
      <c r="F274" s="12" t="str">
        <f t="shared" si="202"/>
        <v/>
      </c>
      <c r="G274" s="12" t="str">
        <f t="shared" si="202"/>
        <v/>
      </c>
      <c r="H274" s="12" t="str">
        <f t="shared" si="202"/>
        <v/>
      </c>
      <c r="I274" s="12" t="str">
        <f t="shared" si="202"/>
        <v/>
      </c>
      <c r="J274" s="12" t="str">
        <f t="shared" si="202"/>
        <v/>
      </c>
      <c r="K274" s="12" t="str">
        <f t="shared" si="202"/>
        <v/>
      </c>
      <c r="L274" s="12" t="str">
        <f t="shared" si="202"/>
        <v/>
      </c>
      <c r="M274" s="12" t="str">
        <f t="shared" si="202"/>
        <v/>
      </c>
      <c r="O274" s="1"/>
      <c r="Q274" s="31">
        <v>31929</v>
      </c>
      <c r="R274" s="3">
        <f t="shared" si="186"/>
        <v>28.886333333333301</v>
      </c>
      <c r="S274" s="20">
        <f t="shared" si="187"/>
        <v>1.2377402446477221</v>
      </c>
      <c r="T274" s="21">
        <f t="shared" si="188"/>
        <v>0.70599999999999996</v>
      </c>
      <c r="U274" s="3" t="str">
        <f t="shared" si="189"/>
        <v>Normal range</v>
      </c>
    </row>
    <row r="275" spans="1:21" ht="15.75" customHeight="1" x14ac:dyDescent="0.25">
      <c r="A275" s="4">
        <v>2023</v>
      </c>
      <c r="B275" s="12" t="str">
        <f t="shared" ref="B275:M275" si="203">IFERROR(_xlfn.PERCENTRANK.EXC(B$75:B$134,B133),"")</f>
        <v/>
      </c>
      <c r="C275" s="12" t="str">
        <f t="shared" si="203"/>
        <v/>
      </c>
      <c r="D275" s="12" t="str">
        <f t="shared" si="203"/>
        <v/>
      </c>
      <c r="E275" s="12" t="str">
        <f t="shared" si="203"/>
        <v/>
      </c>
      <c r="F275" s="12" t="str">
        <f t="shared" si="203"/>
        <v/>
      </c>
      <c r="G275" s="12" t="str">
        <f t="shared" si="203"/>
        <v/>
      </c>
      <c r="H275" s="12" t="str">
        <f t="shared" si="203"/>
        <v/>
      </c>
      <c r="I275" s="12" t="str">
        <f t="shared" si="203"/>
        <v/>
      </c>
      <c r="J275" s="12" t="str">
        <f t="shared" si="203"/>
        <v/>
      </c>
      <c r="K275" s="12" t="str">
        <f t="shared" si="203"/>
        <v/>
      </c>
      <c r="L275" s="12" t="str">
        <f t="shared" si="203"/>
        <v/>
      </c>
      <c r="M275" s="12" t="str">
        <f t="shared" si="203"/>
        <v/>
      </c>
      <c r="O275" s="1"/>
      <c r="Q275" s="31">
        <v>31959</v>
      </c>
      <c r="R275" s="3">
        <f t="shared" si="186"/>
        <v>25.572258064516099</v>
      </c>
      <c r="S275" s="20">
        <f t="shared" si="187"/>
        <v>1.3922096894955893</v>
      </c>
      <c r="T275" s="21">
        <f t="shared" si="188"/>
        <v>0.77500000000000002</v>
      </c>
      <c r="U275" s="3" t="str">
        <f t="shared" si="189"/>
        <v>Above normal</v>
      </c>
    </row>
    <row r="276" spans="1:21" x14ac:dyDescent="0.25">
      <c r="A276" s="4">
        <v>2024</v>
      </c>
      <c r="B276" s="12" t="str">
        <f t="shared" ref="B276:M276" si="204">IFERROR(_xlfn.PERCENTRANK.EXC(B$75:B$134,B134),"")</f>
        <v/>
      </c>
      <c r="C276" s="12" t="str">
        <f t="shared" si="204"/>
        <v/>
      </c>
      <c r="D276" s="12" t="str">
        <f t="shared" si="204"/>
        <v/>
      </c>
      <c r="E276" s="12" t="str">
        <f t="shared" si="204"/>
        <v/>
      </c>
      <c r="F276" s="12" t="str">
        <f t="shared" si="204"/>
        <v/>
      </c>
      <c r="G276" s="12" t="str">
        <f t="shared" si="204"/>
        <v/>
      </c>
      <c r="H276" s="12" t="str">
        <f t="shared" si="204"/>
        <v/>
      </c>
      <c r="I276" s="12" t="str">
        <f t="shared" si="204"/>
        <v/>
      </c>
      <c r="J276" s="12" t="str">
        <f t="shared" si="204"/>
        <v/>
      </c>
      <c r="K276" s="12" t="str">
        <f t="shared" si="204"/>
        <v/>
      </c>
      <c r="L276" s="12" t="str">
        <f t="shared" si="204"/>
        <v/>
      </c>
      <c r="M276" s="12" t="str">
        <f t="shared" si="204"/>
        <v/>
      </c>
      <c r="O276" s="1"/>
      <c r="Q276" s="31">
        <v>31990</v>
      </c>
      <c r="R276" s="3">
        <f t="shared" si="186"/>
        <v>18.605483870967699</v>
      </c>
      <c r="S276" s="20">
        <f t="shared" si="187"/>
        <v>0.87555169249081399</v>
      </c>
      <c r="T276" s="21">
        <f t="shared" si="188"/>
        <v>0.53400000000000003</v>
      </c>
      <c r="U276" s="3" t="str">
        <f t="shared" si="189"/>
        <v>Normal range</v>
      </c>
    </row>
    <row r="277" spans="1:21" x14ac:dyDescent="0.25">
      <c r="O277" s="1"/>
      <c r="Q277" s="31">
        <v>32021</v>
      </c>
      <c r="R277" s="3">
        <f t="shared" si="186"/>
        <v>21.345666666666599</v>
      </c>
      <c r="S277" s="20">
        <f t="shared" si="187"/>
        <v>0.88280612516617307</v>
      </c>
      <c r="T277" s="21">
        <f t="shared" si="188"/>
        <v>0.51700000000000002</v>
      </c>
      <c r="U277" s="3" t="str">
        <f t="shared" si="189"/>
        <v>Normal range</v>
      </c>
    </row>
    <row r="278" spans="1:21" x14ac:dyDescent="0.25">
      <c r="Q278" s="31">
        <v>32051</v>
      </c>
      <c r="R278" s="3">
        <f t="shared" si="186"/>
        <v>41.100322580645098</v>
      </c>
      <c r="S278" s="20">
        <f t="shared" si="187"/>
        <v>0.96686566970242682</v>
      </c>
      <c r="T278" s="21">
        <f t="shared" si="188"/>
        <v>0.55100000000000005</v>
      </c>
      <c r="U278" s="3" t="str">
        <f t="shared" si="189"/>
        <v>Normal range</v>
      </c>
    </row>
    <row r="279" spans="1:21" x14ac:dyDescent="0.25">
      <c r="Q279" s="31">
        <v>32082</v>
      </c>
      <c r="R279" s="3">
        <f t="shared" si="186"/>
        <v>28.236666666666601</v>
      </c>
      <c r="S279" s="20">
        <f t="shared" si="187"/>
        <v>0.58011358979403105</v>
      </c>
      <c r="T279" s="21">
        <f t="shared" si="188"/>
        <v>0.155</v>
      </c>
      <c r="U279" s="3" t="str">
        <f t="shared" si="189"/>
        <v>Below normal</v>
      </c>
    </row>
    <row r="280" spans="1:21" x14ac:dyDescent="0.25">
      <c r="Q280" s="31">
        <v>32112</v>
      </c>
      <c r="R280" s="3">
        <f t="shared" si="186"/>
        <v>30.3845161290322</v>
      </c>
      <c r="S280" s="20">
        <f t="shared" si="187"/>
        <v>0.60378876736277654</v>
      </c>
      <c r="T280" s="21">
        <f t="shared" si="188"/>
        <v>0.10299999999999999</v>
      </c>
      <c r="U280" s="3" t="str">
        <f t="shared" si="189"/>
        <v>Low flow</v>
      </c>
    </row>
    <row r="281" spans="1:21" x14ac:dyDescent="0.25">
      <c r="Q281" s="31">
        <v>32143</v>
      </c>
      <c r="R281" s="3">
        <f t="shared" si="186"/>
        <v>46.45</v>
      </c>
      <c r="S281" s="20">
        <f t="shared" si="187"/>
        <v>0.87651140193191723</v>
      </c>
      <c r="T281" s="21">
        <f t="shared" si="188"/>
        <v>0.5</v>
      </c>
      <c r="U281" s="3" t="str">
        <f t="shared" si="189"/>
        <v>Normal range</v>
      </c>
    </row>
    <row r="282" spans="1:21" x14ac:dyDescent="0.25">
      <c r="Q282" s="31">
        <v>32174</v>
      </c>
      <c r="R282" s="3">
        <f t="shared" si="186"/>
        <v>51.540344827586203</v>
      </c>
      <c r="S282" s="20">
        <f t="shared" si="187"/>
        <v>1.1482900486774745</v>
      </c>
      <c r="T282" s="21">
        <f t="shared" si="188"/>
        <v>0.68899999999999995</v>
      </c>
      <c r="U282" s="3" t="str">
        <f t="shared" si="189"/>
        <v>Normal range</v>
      </c>
    </row>
    <row r="283" spans="1:21" x14ac:dyDescent="0.25">
      <c r="Q283" s="31">
        <v>32203</v>
      </c>
      <c r="R283" s="3">
        <f t="shared" si="186"/>
        <v>57.626129032258</v>
      </c>
      <c r="S283" s="20">
        <f t="shared" si="187"/>
        <v>1.2058409789235518</v>
      </c>
      <c r="T283" s="21">
        <f t="shared" si="188"/>
        <v>0.77500000000000002</v>
      </c>
      <c r="U283" s="3" t="str">
        <f t="shared" si="189"/>
        <v>Above normal</v>
      </c>
    </row>
    <row r="284" spans="1:21" x14ac:dyDescent="0.25">
      <c r="Q284" s="31">
        <v>32234</v>
      </c>
      <c r="R284" s="3">
        <f t="shared" si="186"/>
        <v>55.759333333333302</v>
      </c>
      <c r="S284" s="20">
        <f t="shared" si="187"/>
        <v>1.2385511084711356</v>
      </c>
      <c r="T284" s="21">
        <f t="shared" si="188"/>
        <v>0.72399999999999998</v>
      </c>
      <c r="U284" s="3" t="str">
        <f t="shared" si="189"/>
        <v>Above normal</v>
      </c>
    </row>
    <row r="285" spans="1:21" x14ac:dyDescent="0.25">
      <c r="Q285" s="31">
        <v>32264</v>
      </c>
      <c r="R285" s="3">
        <f t="shared" si="186"/>
        <v>37.395161290322498</v>
      </c>
      <c r="S285" s="20">
        <f t="shared" si="187"/>
        <v>1.0283025923734423</v>
      </c>
      <c r="T285" s="21">
        <f t="shared" si="188"/>
        <v>0.67200000000000004</v>
      </c>
      <c r="U285" s="3" t="str">
        <f t="shared" si="189"/>
        <v>Normal range</v>
      </c>
    </row>
    <row r="286" spans="1:21" x14ac:dyDescent="0.25">
      <c r="Q286" s="31">
        <v>32295</v>
      </c>
      <c r="R286" s="3">
        <f t="shared" si="186"/>
        <v>14.114800000000001</v>
      </c>
      <c r="S286" s="20">
        <f t="shared" si="187"/>
        <v>0.60480005556792793</v>
      </c>
      <c r="T286" s="21">
        <f t="shared" si="188"/>
        <v>0.10299999999999999</v>
      </c>
      <c r="U286" s="3" t="str">
        <f t="shared" si="189"/>
        <v>Low flow</v>
      </c>
    </row>
    <row r="287" spans="1:21" x14ac:dyDescent="0.25">
      <c r="Q287" s="31">
        <v>32325</v>
      </c>
      <c r="R287" s="3">
        <f t="shared" si="186"/>
        <v>32.849645161290297</v>
      </c>
      <c r="S287" s="20">
        <f t="shared" si="187"/>
        <v>1.7884065683468093</v>
      </c>
      <c r="T287" s="21">
        <f t="shared" si="188"/>
        <v>0.91300000000000003</v>
      </c>
      <c r="U287" s="3" t="str">
        <f t="shared" si="189"/>
        <v>High flow</v>
      </c>
    </row>
    <row r="288" spans="1:21" x14ac:dyDescent="0.25">
      <c r="Q288" s="31">
        <v>32356</v>
      </c>
      <c r="R288" s="3">
        <f t="shared" si="186"/>
        <v>33.890322580645098</v>
      </c>
      <c r="S288" s="20">
        <f t="shared" si="187"/>
        <v>1.5948378177277762</v>
      </c>
      <c r="T288" s="21">
        <f t="shared" si="188"/>
        <v>0.84399999999999997</v>
      </c>
      <c r="U288" s="3" t="str">
        <f t="shared" si="189"/>
        <v>Above normal</v>
      </c>
    </row>
    <row r="289" spans="17:21" x14ac:dyDescent="0.25">
      <c r="Q289" s="31">
        <v>32387</v>
      </c>
      <c r="R289" s="3">
        <f t="shared" si="186"/>
        <v>34.478333333333303</v>
      </c>
      <c r="S289" s="20">
        <f t="shared" si="187"/>
        <v>1.4259420578191251</v>
      </c>
      <c r="T289" s="21">
        <f t="shared" si="188"/>
        <v>0.79300000000000004</v>
      </c>
      <c r="U289" s="3" t="str">
        <f t="shared" si="189"/>
        <v>Above normal</v>
      </c>
    </row>
    <row r="290" spans="17:21" x14ac:dyDescent="0.25">
      <c r="Q290" s="31">
        <v>32417</v>
      </c>
      <c r="R290" s="3">
        <f t="shared" si="186"/>
        <v>60.735483870967698</v>
      </c>
      <c r="S290" s="20">
        <f t="shared" si="187"/>
        <v>1.4287735618712125</v>
      </c>
      <c r="T290" s="21">
        <f t="shared" si="188"/>
        <v>0.79300000000000004</v>
      </c>
      <c r="U290" s="3" t="str">
        <f t="shared" si="189"/>
        <v>Above normal</v>
      </c>
    </row>
    <row r="291" spans="17:21" x14ac:dyDescent="0.25">
      <c r="Q291" s="31">
        <v>32448</v>
      </c>
      <c r="R291" s="3">
        <f t="shared" si="186"/>
        <v>32.406333333333301</v>
      </c>
      <c r="S291" s="20">
        <f t="shared" si="187"/>
        <v>0.66577810277636618</v>
      </c>
      <c r="T291" s="21">
        <f t="shared" si="188"/>
        <v>0.24099999999999999</v>
      </c>
      <c r="U291" s="3" t="str">
        <f t="shared" si="189"/>
        <v>Below normal</v>
      </c>
    </row>
    <row r="292" spans="17:21" x14ac:dyDescent="0.25">
      <c r="Q292" s="31">
        <v>32478</v>
      </c>
      <c r="R292" s="3">
        <f t="shared" si="186"/>
        <v>33.174193548387102</v>
      </c>
      <c r="S292" s="20">
        <f t="shared" si="187"/>
        <v>0.659224104335698</v>
      </c>
      <c r="T292" s="21">
        <f t="shared" si="188"/>
        <v>0.20599999999999999</v>
      </c>
      <c r="U292" s="3" t="str">
        <f t="shared" si="189"/>
        <v>Below normal</v>
      </c>
    </row>
    <row r="293" spans="17:21" x14ac:dyDescent="0.25">
      <c r="Q293" s="31">
        <v>32509</v>
      </c>
      <c r="R293" s="3">
        <f t="shared" si="186"/>
        <v>37.358709677419299</v>
      </c>
      <c r="S293" s="20">
        <f t="shared" si="187"/>
        <v>0.70495877273890784</v>
      </c>
      <c r="T293" s="21">
        <f t="shared" si="188"/>
        <v>0.224</v>
      </c>
      <c r="U293" s="3" t="str">
        <f t="shared" si="189"/>
        <v>Below normal</v>
      </c>
    </row>
    <row r="294" spans="17:21" x14ac:dyDescent="0.25">
      <c r="Q294" s="31">
        <v>32540</v>
      </c>
      <c r="R294" s="3">
        <f t="shared" si="186"/>
        <v>37.359285714285697</v>
      </c>
      <c r="S294" s="20">
        <f t="shared" si="187"/>
        <v>0.83234398518132524</v>
      </c>
      <c r="T294" s="21">
        <f t="shared" si="188"/>
        <v>0.379</v>
      </c>
      <c r="U294" s="3" t="str">
        <f t="shared" si="189"/>
        <v>Normal range</v>
      </c>
    </row>
    <row r="295" spans="17:21" x14ac:dyDescent="0.25">
      <c r="Q295" s="31">
        <v>32568</v>
      </c>
      <c r="R295" s="3">
        <f t="shared" si="186"/>
        <v>68.735161290322495</v>
      </c>
      <c r="S295" s="20">
        <f t="shared" si="187"/>
        <v>1.4383002219426193</v>
      </c>
      <c r="T295" s="21">
        <f t="shared" si="188"/>
        <v>0.879</v>
      </c>
      <c r="U295" s="3" t="str">
        <f t="shared" si="189"/>
        <v>High flow</v>
      </c>
    </row>
    <row r="296" spans="17:21" x14ac:dyDescent="0.25">
      <c r="Q296" s="31">
        <v>32599</v>
      </c>
      <c r="R296" s="3">
        <f t="shared" si="186"/>
        <v>30.365666666666598</v>
      </c>
      <c r="S296" s="20">
        <f t="shared" si="187"/>
        <v>0.67449569177294599</v>
      </c>
      <c r="T296" s="21">
        <f t="shared" si="188"/>
        <v>0.224</v>
      </c>
      <c r="U296" s="3" t="str">
        <f t="shared" si="189"/>
        <v>Below normal</v>
      </c>
    </row>
    <row r="297" spans="17:21" x14ac:dyDescent="0.25">
      <c r="Q297" s="31">
        <v>32629</v>
      </c>
      <c r="R297" s="3">
        <f t="shared" si="186"/>
        <v>27.844516129032201</v>
      </c>
      <c r="S297" s="20">
        <f t="shared" si="187"/>
        <v>0.76567628353237693</v>
      </c>
      <c r="T297" s="21">
        <f t="shared" si="188"/>
        <v>0.25800000000000001</v>
      </c>
      <c r="U297" s="3" t="str">
        <f t="shared" si="189"/>
        <v>Below normal</v>
      </c>
    </row>
    <row r="298" spans="17:21" x14ac:dyDescent="0.25">
      <c r="Q298" s="31">
        <v>32660</v>
      </c>
      <c r="R298" s="3">
        <f t="shared" si="186"/>
        <v>14.324199999999999</v>
      </c>
      <c r="S298" s="20">
        <f t="shared" si="187"/>
        <v>0.61377256184757223</v>
      </c>
      <c r="T298" s="21">
        <f t="shared" si="188"/>
        <v>0.12</v>
      </c>
      <c r="U298" s="3" t="str">
        <f t="shared" si="189"/>
        <v>Low flow</v>
      </c>
    </row>
    <row r="299" spans="17:21" x14ac:dyDescent="0.25">
      <c r="Q299" s="31">
        <v>32690</v>
      </c>
      <c r="R299" s="3">
        <f t="shared" si="186"/>
        <v>6.8511935483870898</v>
      </c>
      <c r="S299" s="20">
        <f t="shared" si="187"/>
        <v>0.37299396942616719</v>
      </c>
      <c r="T299" s="21">
        <f t="shared" si="188"/>
        <v>3.4000000000000002E-2</v>
      </c>
      <c r="U299" s="3" t="str">
        <f t="shared" si="189"/>
        <v>Low flow</v>
      </c>
    </row>
    <row r="300" spans="17:21" x14ac:dyDescent="0.25">
      <c r="Q300" s="31">
        <v>32721</v>
      </c>
      <c r="R300" s="3">
        <f t="shared" si="186"/>
        <v>11.0763870967741</v>
      </c>
      <c r="S300" s="20">
        <f t="shared" si="187"/>
        <v>0.52124145421430368</v>
      </c>
      <c r="T300" s="21">
        <f t="shared" si="188"/>
        <v>0.29299999999999998</v>
      </c>
      <c r="U300" s="3" t="str">
        <f t="shared" si="189"/>
        <v>Normal range</v>
      </c>
    </row>
    <row r="301" spans="17:21" x14ac:dyDescent="0.25">
      <c r="Q301" s="31">
        <v>32752</v>
      </c>
      <c r="R301" s="3">
        <f t="shared" si="186"/>
        <v>19.090633333333301</v>
      </c>
      <c r="S301" s="20">
        <f t="shared" si="187"/>
        <v>0.78954329715484206</v>
      </c>
      <c r="T301" s="21">
        <f t="shared" si="188"/>
        <v>0.44800000000000001</v>
      </c>
      <c r="U301" s="3" t="str">
        <f t="shared" si="189"/>
        <v>Normal range</v>
      </c>
    </row>
    <row r="302" spans="17:21" x14ac:dyDescent="0.25">
      <c r="Q302" s="31">
        <v>32782</v>
      </c>
      <c r="R302" s="3">
        <f t="shared" si="186"/>
        <v>20.914387096774099</v>
      </c>
      <c r="S302" s="20">
        <f t="shared" si="187"/>
        <v>0.49200107485922545</v>
      </c>
      <c r="T302" s="21">
        <f t="shared" si="188"/>
        <v>0.17199999999999999</v>
      </c>
      <c r="U302" s="3" t="str">
        <f t="shared" si="189"/>
        <v>Below normal</v>
      </c>
    </row>
    <row r="303" spans="17:21" x14ac:dyDescent="0.25">
      <c r="Q303" s="31">
        <v>32813</v>
      </c>
      <c r="R303" s="3">
        <f t="shared" si="186"/>
        <v>22.967333333333301</v>
      </c>
      <c r="S303" s="20">
        <f t="shared" si="187"/>
        <v>0.47185676500989687</v>
      </c>
      <c r="T303" s="21">
        <f t="shared" si="188"/>
        <v>8.5999999999999993E-2</v>
      </c>
      <c r="U303" s="3" t="str">
        <f t="shared" si="189"/>
        <v>Low flow</v>
      </c>
    </row>
    <row r="304" spans="17:21" x14ac:dyDescent="0.25">
      <c r="Q304" s="31">
        <v>32843</v>
      </c>
      <c r="R304" s="3">
        <f t="shared" si="186"/>
        <v>22.148354838709601</v>
      </c>
      <c r="S304" s="20">
        <f t="shared" si="187"/>
        <v>0.44012311436482326</v>
      </c>
      <c r="T304" s="21">
        <f t="shared" si="188"/>
        <v>3.4000000000000002E-2</v>
      </c>
      <c r="U304" s="3" t="str">
        <f t="shared" si="189"/>
        <v>Low flow</v>
      </c>
    </row>
    <row r="305" spans="17:21" x14ac:dyDescent="0.25">
      <c r="Q305" s="31">
        <v>32874</v>
      </c>
      <c r="R305" s="3">
        <f t="shared" si="186"/>
        <v>45.675483870967703</v>
      </c>
      <c r="S305" s="20">
        <f t="shared" si="187"/>
        <v>0.86189628421228359</v>
      </c>
      <c r="T305" s="21">
        <f t="shared" si="188"/>
        <v>0.43099999999999999</v>
      </c>
      <c r="U305" s="3" t="str">
        <f t="shared" si="189"/>
        <v>Normal range</v>
      </c>
    </row>
    <row r="306" spans="17:21" x14ac:dyDescent="0.25">
      <c r="Q306" s="31">
        <v>32905</v>
      </c>
      <c r="R306" s="3">
        <f t="shared" si="186"/>
        <v>104.167857142857</v>
      </c>
      <c r="S306" s="20">
        <f t="shared" si="187"/>
        <v>2.3208015807681863</v>
      </c>
      <c r="T306" s="21">
        <f t="shared" si="188"/>
        <v>0.96499999999999997</v>
      </c>
      <c r="U306" s="3" t="str">
        <f t="shared" si="189"/>
        <v>High flow</v>
      </c>
    </row>
    <row r="307" spans="17:21" x14ac:dyDescent="0.25">
      <c r="Q307" s="31">
        <v>32933</v>
      </c>
      <c r="R307" s="3">
        <f t="shared" si="186"/>
        <v>64.521290322580597</v>
      </c>
      <c r="S307" s="20">
        <f t="shared" si="187"/>
        <v>1.3501239314623923</v>
      </c>
      <c r="T307" s="21">
        <f t="shared" si="188"/>
        <v>0.82699999999999996</v>
      </c>
      <c r="U307" s="3" t="str">
        <f t="shared" si="189"/>
        <v>Above normal</v>
      </c>
    </row>
    <row r="308" spans="17:21" x14ac:dyDescent="0.25">
      <c r="Q308" s="31">
        <v>32964</v>
      </c>
      <c r="R308" s="3">
        <f t="shared" si="186"/>
        <v>23.109666666666602</v>
      </c>
      <c r="S308" s="20">
        <f t="shared" si="187"/>
        <v>0.51332219299127901</v>
      </c>
      <c r="T308" s="21">
        <f t="shared" si="188"/>
        <v>0.13700000000000001</v>
      </c>
      <c r="U308" s="3" t="str">
        <f t="shared" si="189"/>
        <v>Below normal</v>
      </c>
    </row>
    <row r="309" spans="17:21" x14ac:dyDescent="0.25">
      <c r="Q309" s="31">
        <v>32994</v>
      </c>
      <c r="R309" s="3">
        <f t="shared" si="186"/>
        <v>15.6366774193548</v>
      </c>
      <c r="S309" s="20">
        <f t="shared" si="187"/>
        <v>0.42998172414865227</v>
      </c>
      <c r="T309" s="21">
        <f t="shared" si="188"/>
        <v>3.4000000000000002E-2</v>
      </c>
      <c r="U309" s="3" t="str">
        <f t="shared" si="189"/>
        <v>Low flow</v>
      </c>
    </row>
    <row r="310" spans="17:21" x14ac:dyDescent="0.25">
      <c r="Q310" s="31">
        <v>33025</v>
      </c>
      <c r="R310" s="3">
        <f t="shared" si="186"/>
        <v>18.1806666666666</v>
      </c>
      <c r="S310" s="20">
        <f t="shared" si="187"/>
        <v>0.77901693330843746</v>
      </c>
      <c r="T310" s="21">
        <f t="shared" si="188"/>
        <v>0.31</v>
      </c>
      <c r="U310" s="3" t="str">
        <f t="shared" si="189"/>
        <v>Normal range</v>
      </c>
    </row>
    <row r="311" spans="17:21" x14ac:dyDescent="0.25">
      <c r="Q311" s="31">
        <v>33055</v>
      </c>
      <c r="R311" s="3">
        <f t="shared" si="186"/>
        <v>22.5702580645161</v>
      </c>
      <c r="S311" s="20">
        <f t="shared" si="187"/>
        <v>1.2287742401378698</v>
      </c>
      <c r="T311" s="21">
        <f t="shared" si="188"/>
        <v>0.70599999999999996</v>
      </c>
      <c r="U311" s="3" t="str">
        <f t="shared" si="189"/>
        <v>Normal range</v>
      </c>
    </row>
    <row r="312" spans="17:21" x14ac:dyDescent="0.25">
      <c r="Q312" s="31">
        <v>33086</v>
      </c>
      <c r="R312" s="3">
        <f t="shared" si="186"/>
        <v>12.385225806451601</v>
      </c>
      <c r="S312" s="20">
        <f t="shared" si="187"/>
        <v>0.58283382963453112</v>
      </c>
      <c r="T312" s="21">
        <f t="shared" si="188"/>
        <v>0.34399999999999997</v>
      </c>
      <c r="U312" s="3" t="str">
        <f t="shared" si="189"/>
        <v>Normal range</v>
      </c>
    </row>
    <row r="313" spans="17:21" x14ac:dyDescent="0.25">
      <c r="Q313" s="31">
        <v>33117</v>
      </c>
      <c r="R313" s="3">
        <f t="shared" si="186"/>
        <v>16.107966666666599</v>
      </c>
      <c r="S313" s="20">
        <f t="shared" si="187"/>
        <v>0.6661872809768975</v>
      </c>
      <c r="T313" s="21">
        <f t="shared" si="188"/>
        <v>0.27500000000000002</v>
      </c>
      <c r="U313" s="3" t="str">
        <f t="shared" si="189"/>
        <v>Below normal</v>
      </c>
    </row>
    <row r="314" spans="17:21" x14ac:dyDescent="0.25">
      <c r="Q314" s="31">
        <v>33147</v>
      </c>
      <c r="R314" s="3">
        <f t="shared" si="186"/>
        <v>43.617419354838702</v>
      </c>
      <c r="S314" s="20">
        <f t="shared" si="187"/>
        <v>1.0260791820419282</v>
      </c>
      <c r="T314" s="21">
        <f t="shared" si="188"/>
        <v>0.65500000000000003</v>
      </c>
      <c r="U314" s="3" t="str">
        <f t="shared" si="189"/>
        <v>Normal range</v>
      </c>
    </row>
    <row r="315" spans="17:21" x14ac:dyDescent="0.25">
      <c r="Q315" s="31">
        <v>33178</v>
      </c>
      <c r="R315" s="3">
        <f t="shared" si="186"/>
        <v>33.447333333333297</v>
      </c>
      <c r="S315" s="20">
        <f t="shared" si="187"/>
        <v>0.68716512604312052</v>
      </c>
      <c r="T315" s="21">
        <f t="shared" si="188"/>
        <v>0.25800000000000001</v>
      </c>
      <c r="U315" s="3" t="str">
        <f t="shared" si="189"/>
        <v>Below normal</v>
      </c>
    </row>
    <row r="316" spans="17:21" x14ac:dyDescent="0.25">
      <c r="Q316" s="31">
        <v>33208</v>
      </c>
      <c r="R316" s="3">
        <f t="shared" si="186"/>
        <v>40.3396774193548</v>
      </c>
      <c r="S316" s="20">
        <f t="shared" si="187"/>
        <v>0.80161369038790309</v>
      </c>
      <c r="T316" s="21">
        <f t="shared" si="188"/>
        <v>0.36199999999999999</v>
      </c>
      <c r="U316" s="3" t="str">
        <f t="shared" si="189"/>
        <v>Normal range</v>
      </c>
    </row>
    <row r="317" spans="17:21" x14ac:dyDescent="0.25">
      <c r="Q317" s="31">
        <v>33239</v>
      </c>
      <c r="R317" s="3">
        <f t="shared" si="186"/>
        <v>47.484193548387097</v>
      </c>
      <c r="S317" s="20">
        <f t="shared" si="187"/>
        <v>0.89602663200652899</v>
      </c>
      <c r="T317" s="21">
        <f t="shared" si="188"/>
        <v>0.53400000000000003</v>
      </c>
      <c r="U317" s="3" t="str">
        <f t="shared" si="189"/>
        <v>Normal range</v>
      </c>
    </row>
    <row r="318" spans="17:21" x14ac:dyDescent="0.25">
      <c r="Q318" s="31">
        <v>33270</v>
      </c>
      <c r="R318" s="3">
        <f t="shared" si="186"/>
        <v>34.771071428571403</v>
      </c>
      <c r="S318" s="20">
        <f t="shared" si="187"/>
        <v>0.77468001886381876</v>
      </c>
      <c r="T318" s="21">
        <f t="shared" si="188"/>
        <v>0.34399999999999997</v>
      </c>
      <c r="U318" s="3" t="str">
        <f t="shared" si="189"/>
        <v>Normal range</v>
      </c>
    </row>
    <row r="319" spans="17:21" x14ac:dyDescent="0.25">
      <c r="Q319" s="31">
        <v>33298</v>
      </c>
      <c r="R319" s="3">
        <f t="shared" si="186"/>
        <v>81.024193548387103</v>
      </c>
      <c r="S319" s="20">
        <f t="shared" si="187"/>
        <v>1.6954512563248272</v>
      </c>
      <c r="T319" s="21">
        <f t="shared" si="188"/>
        <v>0.93100000000000005</v>
      </c>
      <c r="U319" s="3" t="str">
        <f t="shared" si="189"/>
        <v>High flow</v>
      </c>
    </row>
    <row r="320" spans="17:21" x14ac:dyDescent="0.25">
      <c r="Q320" s="31">
        <v>33329</v>
      </c>
      <c r="R320" s="3">
        <f t="shared" si="186"/>
        <v>50.676666666666598</v>
      </c>
      <c r="S320" s="20">
        <f t="shared" si="187"/>
        <v>1.1256526561823228</v>
      </c>
      <c r="T320" s="21">
        <f t="shared" si="188"/>
        <v>0.60299999999999998</v>
      </c>
      <c r="U320" s="3" t="str">
        <f t="shared" si="189"/>
        <v>Normal range</v>
      </c>
    </row>
    <row r="321" spans="17:21" x14ac:dyDescent="0.25">
      <c r="Q321" s="31">
        <v>33359</v>
      </c>
      <c r="R321" s="3">
        <f t="shared" si="186"/>
        <v>27.825161290322502</v>
      </c>
      <c r="S321" s="20">
        <f t="shared" si="187"/>
        <v>0.76514405877031122</v>
      </c>
      <c r="T321" s="21">
        <f t="shared" si="188"/>
        <v>0.24099999999999999</v>
      </c>
      <c r="U321" s="3" t="str">
        <f t="shared" si="189"/>
        <v>Below normal</v>
      </c>
    </row>
    <row r="322" spans="17:21" x14ac:dyDescent="0.25">
      <c r="Q322" s="31">
        <v>33390</v>
      </c>
      <c r="R322" s="3">
        <f t="shared" si="186"/>
        <v>34.375</v>
      </c>
      <c r="S322" s="20">
        <f t="shared" si="187"/>
        <v>1.4729221746073287</v>
      </c>
      <c r="T322" s="21">
        <f t="shared" si="188"/>
        <v>0.84399999999999997</v>
      </c>
      <c r="U322" s="3" t="str">
        <f t="shared" si="189"/>
        <v>Above normal</v>
      </c>
    </row>
    <row r="323" spans="17:21" x14ac:dyDescent="0.25">
      <c r="Q323" s="31">
        <v>33420</v>
      </c>
      <c r="R323" s="3">
        <f t="shared" si="186"/>
        <v>24.093225806451599</v>
      </c>
      <c r="S323" s="20">
        <f t="shared" si="187"/>
        <v>1.3116879367603014</v>
      </c>
      <c r="T323" s="21">
        <f t="shared" si="188"/>
        <v>0.72399999999999998</v>
      </c>
      <c r="U323" s="3" t="str">
        <f t="shared" si="189"/>
        <v>Above normal</v>
      </c>
    </row>
    <row r="324" spans="17:21" x14ac:dyDescent="0.25">
      <c r="Q324" s="31">
        <v>33451</v>
      </c>
      <c r="R324" s="3">
        <f t="shared" si="186"/>
        <v>10.8482580645161</v>
      </c>
      <c r="S324" s="20">
        <f t="shared" si="187"/>
        <v>0.51050597634740136</v>
      </c>
      <c r="T324" s="21">
        <f t="shared" si="188"/>
        <v>0.25800000000000001</v>
      </c>
      <c r="U324" s="3" t="str">
        <f t="shared" si="189"/>
        <v>Below normal</v>
      </c>
    </row>
    <row r="325" spans="17:21" x14ac:dyDescent="0.25">
      <c r="Q325" s="31">
        <v>33482</v>
      </c>
      <c r="R325" s="3">
        <f t="shared" ref="R325:R388" si="205">VLOOKUP(YEAR(Q325),A$7:M$66,1+MONTH(Q325),FALSE)</f>
        <v>11.8991666666666</v>
      </c>
      <c r="S325" s="20">
        <f t="shared" ref="S325:S388" si="206">VLOOKUP(YEAR(Q325),A$75:M$134,1+MONTH(Q325),FALSE)</f>
        <v>0.49212129945374372</v>
      </c>
      <c r="T325" s="21">
        <f t="shared" ref="T325:T388" si="207">VLOOKUP(YEAR(Q325),A$141:M$200,1+MONTH(Q325),FALSE)</f>
        <v>0.155</v>
      </c>
      <c r="U325" s="3" t="str">
        <f t="shared" ref="U325:U388" si="208">IFERROR(VLOOKUP(T325,A$206:D$210,4,TRUE),"")</f>
        <v>Below normal</v>
      </c>
    </row>
    <row r="326" spans="17:21" x14ac:dyDescent="0.25">
      <c r="Q326" s="31">
        <v>33512</v>
      </c>
      <c r="R326" s="3">
        <f t="shared" si="205"/>
        <v>42.862903225806399</v>
      </c>
      <c r="S326" s="20">
        <f t="shared" si="206"/>
        <v>1.0083295465988809</v>
      </c>
      <c r="T326" s="21">
        <f t="shared" si="207"/>
        <v>0.63700000000000001</v>
      </c>
      <c r="U326" s="3" t="str">
        <f t="shared" si="208"/>
        <v>Normal range</v>
      </c>
    </row>
    <row r="327" spans="17:21" x14ac:dyDescent="0.25">
      <c r="Q327" s="31">
        <v>33543</v>
      </c>
      <c r="R327" s="3">
        <f t="shared" si="205"/>
        <v>68.9106666666666</v>
      </c>
      <c r="S327" s="20">
        <f t="shared" si="206"/>
        <v>1.4157483490178231</v>
      </c>
      <c r="T327" s="21">
        <f t="shared" si="207"/>
        <v>0.84399999999999997</v>
      </c>
      <c r="U327" s="3" t="str">
        <f t="shared" si="208"/>
        <v>Above normal</v>
      </c>
    </row>
    <row r="328" spans="17:21" x14ac:dyDescent="0.25">
      <c r="Q328" s="31">
        <v>33573</v>
      </c>
      <c r="R328" s="3">
        <f t="shared" si="205"/>
        <v>27.4222580645161</v>
      </c>
      <c r="S328" s="20">
        <f t="shared" si="206"/>
        <v>0.54492397788285962</v>
      </c>
      <c r="T328" s="21">
        <f t="shared" si="207"/>
        <v>8.5999999999999993E-2</v>
      </c>
      <c r="U328" s="3" t="str">
        <f t="shared" si="208"/>
        <v>Low flow</v>
      </c>
    </row>
    <row r="329" spans="17:21" x14ac:dyDescent="0.25">
      <c r="Q329" s="31">
        <v>33604</v>
      </c>
      <c r="R329" s="3">
        <f t="shared" si="205"/>
        <v>36.751290322580601</v>
      </c>
      <c r="S329" s="20">
        <f t="shared" si="206"/>
        <v>0.69349677079552252</v>
      </c>
      <c r="T329" s="21">
        <f t="shared" si="207"/>
        <v>0.20599999999999999</v>
      </c>
      <c r="U329" s="3" t="str">
        <f t="shared" si="208"/>
        <v>Below normal</v>
      </c>
    </row>
    <row r="330" spans="17:21" x14ac:dyDescent="0.25">
      <c r="Q330" s="31">
        <v>33635</v>
      </c>
      <c r="R330" s="3">
        <f t="shared" si="205"/>
        <v>25.464137931034401</v>
      </c>
      <c r="S330" s="20">
        <f t="shared" si="206"/>
        <v>0.56732674727288646</v>
      </c>
      <c r="T330" s="21">
        <f t="shared" si="207"/>
        <v>0.155</v>
      </c>
      <c r="U330" s="3" t="str">
        <f t="shared" si="208"/>
        <v>Below normal</v>
      </c>
    </row>
    <row r="331" spans="17:21" x14ac:dyDescent="0.25">
      <c r="Q331" s="31">
        <v>33664</v>
      </c>
      <c r="R331" s="3">
        <f t="shared" si="205"/>
        <v>38.096451612903202</v>
      </c>
      <c r="S331" s="20">
        <f t="shared" si="206"/>
        <v>0.79717765669634966</v>
      </c>
      <c r="T331" s="21">
        <f t="shared" si="207"/>
        <v>0.29299999999999998</v>
      </c>
      <c r="U331" s="3" t="str">
        <f t="shared" si="208"/>
        <v>Normal range</v>
      </c>
    </row>
    <row r="332" spans="17:21" x14ac:dyDescent="0.25">
      <c r="Q332" s="31">
        <v>33695</v>
      </c>
      <c r="R332" s="3">
        <f t="shared" si="205"/>
        <v>54.179333333333297</v>
      </c>
      <c r="S332" s="20">
        <f t="shared" si="206"/>
        <v>1.2034554458367595</v>
      </c>
      <c r="T332" s="21">
        <f t="shared" si="207"/>
        <v>0.70599999999999996</v>
      </c>
      <c r="U332" s="3" t="str">
        <f t="shared" si="208"/>
        <v>Normal range</v>
      </c>
    </row>
    <row r="333" spans="17:21" x14ac:dyDescent="0.25">
      <c r="Q333" s="31">
        <v>33725</v>
      </c>
      <c r="R333" s="3">
        <f t="shared" si="205"/>
        <v>31.5248387096774</v>
      </c>
      <c r="S333" s="20">
        <f t="shared" si="206"/>
        <v>0.86687882203907307</v>
      </c>
      <c r="T333" s="21">
        <f t="shared" si="207"/>
        <v>0.44800000000000001</v>
      </c>
      <c r="U333" s="3" t="str">
        <f t="shared" si="208"/>
        <v>Normal range</v>
      </c>
    </row>
    <row r="334" spans="17:21" x14ac:dyDescent="0.25">
      <c r="Q334" s="31">
        <v>33756</v>
      </c>
      <c r="R334" s="3">
        <f t="shared" si="205"/>
        <v>8.8975666666666609</v>
      </c>
      <c r="S334" s="20">
        <f t="shared" si="206"/>
        <v>0.38124867617106439</v>
      </c>
      <c r="T334" s="21">
        <f t="shared" si="207"/>
        <v>1.7000000000000001E-2</v>
      </c>
      <c r="U334" s="3" t="str">
        <f t="shared" si="208"/>
        <v>Low flow</v>
      </c>
    </row>
    <row r="335" spans="17:21" x14ac:dyDescent="0.25">
      <c r="Q335" s="31">
        <v>33786</v>
      </c>
      <c r="R335" s="3">
        <f t="shared" si="205"/>
        <v>8.1343870967741907</v>
      </c>
      <c r="S335" s="20">
        <f t="shared" si="206"/>
        <v>0.44285383424747721</v>
      </c>
      <c r="T335" s="21">
        <f t="shared" si="207"/>
        <v>8.5999999999999993E-2</v>
      </c>
      <c r="U335" s="3" t="str">
        <f t="shared" si="208"/>
        <v>Low flow</v>
      </c>
    </row>
    <row r="336" spans="17:21" x14ac:dyDescent="0.25">
      <c r="Q336" s="31">
        <v>33817</v>
      </c>
      <c r="R336" s="3">
        <f t="shared" si="205"/>
        <v>24.537709677419301</v>
      </c>
      <c r="S336" s="20">
        <f t="shared" si="206"/>
        <v>1.1547151037246997</v>
      </c>
      <c r="T336" s="21">
        <f t="shared" si="207"/>
        <v>0.65500000000000003</v>
      </c>
      <c r="U336" s="3" t="str">
        <f t="shared" si="208"/>
        <v>Normal range</v>
      </c>
    </row>
    <row r="337" spans="15:21" x14ac:dyDescent="0.25">
      <c r="Q337" s="31">
        <v>33848</v>
      </c>
      <c r="R337" s="3">
        <f t="shared" si="205"/>
        <v>33.213333333333303</v>
      </c>
      <c r="S337" s="20">
        <f t="shared" si="206"/>
        <v>1.3736246593618953</v>
      </c>
      <c r="T337" s="21">
        <f t="shared" si="207"/>
        <v>0.77500000000000002</v>
      </c>
      <c r="U337" s="3" t="str">
        <f t="shared" si="208"/>
        <v>Above normal</v>
      </c>
    </row>
    <row r="338" spans="15:21" x14ac:dyDescent="0.25">
      <c r="Q338" s="31">
        <v>33878</v>
      </c>
      <c r="R338" s="3">
        <f t="shared" si="205"/>
        <v>32.793548387096699</v>
      </c>
      <c r="S338" s="20">
        <f t="shared" si="206"/>
        <v>0.77145273156908456</v>
      </c>
      <c r="T338" s="21">
        <f t="shared" si="207"/>
        <v>0.34399999999999997</v>
      </c>
      <c r="U338" s="3" t="str">
        <f t="shared" si="208"/>
        <v>Normal range</v>
      </c>
    </row>
    <row r="339" spans="15:21" x14ac:dyDescent="0.25">
      <c r="Q339" s="31">
        <v>33909</v>
      </c>
      <c r="R339" s="3">
        <f t="shared" si="205"/>
        <v>55.4643333333333</v>
      </c>
      <c r="S339" s="20">
        <f t="shared" si="206"/>
        <v>1.1394975864313348</v>
      </c>
      <c r="T339" s="21">
        <f t="shared" si="207"/>
        <v>0.70599999999999996</v>
      </c>
      <c r="U339" s="3" t="str">
        <f t="shared" si="208"/>
        <v>Normal range</v>
      </c>
    </row>
    <row r="340" spans="15:21" x14ac:dyDescent="0.25">
      <c r="Q340" s="31">
        <v>33939</v>
      </c>
      <c r="R340" s="3">
        <f t="shared" si="205"/>
        <v>42.148387096774101</v>
      </c>
      <c r="S340" s="20">
        <f t="shared" si="206"/>
        <v>0.83755563469955363</v>
      </c>
      <c r="T340" s="21">
        <f t="shared" si="207"/>
        <v>0.41299999999999998</v>
      </c>
      <c r="U340" s="3" t="str">
        <f t="shared" si="208"/>
        <v>Normal range</v>
      </c>
    </row>
    <row r="341" spans="15:21" x14ac:dyDescent="0.25">
      <c r="Q341" s="31">
        <v>33970</v>
      </c>
      <c r="R341" s="3">
        <f t="shared" si="205"/>
        <v>84.717419354838697</v>
      </c>
      <c r="S341" s="20">
        <f t="shared" si="206"/>
        <v>1.5986175243652057</v>
      </c>
      <c r="T341" s="21">
        <f t="shared" si="207"/>
        <v>0.91300000000000003</v>
      </c>
      <c r="U341" s="3" t="str">
        <f t="shared" si="208"/>
        <v>High flow</v>
      </c>
    </row>
    <row r="342" spans="15:21" x14ac:dyDescent="0.25">
      <c r="Q342" s="31">
        <v>34001</v>
      </c>
      <c r="R342" s="3">
        <f t="shared" si="205"/>
        <v>51.765714285714203</v>
      </c>
      <c r="S342" s="20">
        <f t="shared" si="206"/>
        <v>1.1533111541223435</v>
      </c>
      <c r="T342" s="21">
        <f t="shared" si="207"/>
        <v>0.70599999999999996</v>
      </c>
      <c r="U342" s="3" t="str">
        <f t="shared" si="208"/>
        <v>Normal range</v>
      </c>
    </row>
    <row r="343" spans="15:21" x14ac:dyDescent="0.25">
      <c r="Q343" s="31">
        <v>34029</v>
      </c>
      <c r="R343" s="3">
        <f t="shared" si="205"/>
        <v>40.882580645161198</v>
      </c>
      <c r="S343" s="20">
        <f t="shared" si="206"/>
        <v>0.85547809464151614</v>
      </c>
      <c r="T343" s="21">
        <f t="shared" si="207"/>
        <v>0.41299999999999998</v>
      </c>
      <c r="U343" s="3" t="str">
        <f t="shared" si="208"/>
        <v>Normal range</v>
      </c>
    </row>
    <row r="344" spans="15:21" x14ac:dyDescent="0.25">
      <c r="Q344" s="31">
        <v>34060</v>
      </c>
      <c r="R344" s="3">
        <f t="shared" si="205"/>
        <v>51.097999999999999</v>
      </c>
      <c r="S344" s="20">
        <f t="shared" si="206"/>
        <v>1.1350114995514915</v>
      </c>
      <c r="T344" s="21">
        <f t="shared" si="207"/>
        <v>0.63700000000000001</v>
      </c>
      <c r="U344" s="3" t="str">
        <f t="shared" si="208"/>
        <v>Normal range</v>
      </c>
    </row>
    <row r="345" spans="15:21" x14ac:dyDescent="0.25">
      <c r="Q345" s="31">
        <v>34090</v>
      </c>
      <c r="R345" s="3">
        <f t="shared" si="205"/>
        <v>48.965483870967702</v>
      </c>
      <c r="S345" s="20">
        <f t="shared" si="206"/>
        <v>1.3464665551360115</v>
      </c>
      <c r="T345" s="21">
        <f t="shared" si="207"/>
        <v>0.81</v>
      </c>
      <c r="U345" s="3" t="str">
        <f t="shared" si="208"/>
        <v>Above normal</v>
      </c>
    </row>
    <row r="346" spans="15:21" x14ac:dyDescent="0.25">
      <c r="Q346" s="31">
        <v>34121</v>
      </c>
      <c r="R346" s="3">
        <f t="shared" si="205"/>
        <v>20.016666666666602</v>
      </c>
      <c r="S346" s="20">
        <f t="shared" si="206"/>
        <v>0.8576870456743737</v>
      </c>
      <c r="T346" s="21">
        <f t="shared" si="207"/>
        <v>0.43099999999999999</v>
      </c>
      <c r="U346" s="3" t="str">
        <f t="shared" si="208"/>
        <v>Normal range</v>
      </c>
    </row>
    <row r="347" spans="15:21" x14ac:dyDescent="0.25">
      <c r="O347" s="1"/>
      <c r="Q347" s="31">
        <v>34151</v>
      </c>
      <c r="R347" s="3">
        <f t="shared" si="205"/>
        <v>13.637580645161201</v>
      </c>
      <c r="S347" s="20">
        <f t="shared" si="206"/>
        <v>0.74245973380881458</v>
      </c>
      <c r="T347" s="21">
        <f t="shared" si="207"/>
        <v>0.379</v>
      </c>
      <c r="U347" s="3" t="str">
        <f t="shared" si="208"/>
        <v>Normal range</v>
      </c>
    </row>
    <row r="348" spans="15:21" x14ac:dyDescent="0.25">
      <c r="O348" s="1"/>
      <c r="Q348" s="31">
        <v>34182</v>
      </c>
      <c r="R348" s="3">
        <f t="shared" si="205"/>
        <v>14.2996451612903</v>
      </c>
      <c r="S348" s="20">
        <f t="shared" si="206"/>
        <v>0.67292410183012419</v>
      </c>
      <c r="T348" s="21">
        <f t="shared" si="207"/>
        <v>0.41299999999999998</v>
      </c>
      <c r="U348" s="3" t="str">
        <f t="shared" si="208"/>
        <v>Normal range</v>
      </c>
    </row>
    <row r="349" spans="15:21" x14ac:dyDescent="0.25">
      <c r="O349" s="1"/>
      <c r="Q349" s="31">
        <v>34213</v>
      </c>
      <c r="R349" s="3">
        <f t="shared" si="205"/>
        <v>31.303833333333301</v>
      </c>
      <c r="S349" s="20">
        <f t="shared" si="206"/>
        <v>1.2946522701491832</v>
      </c>
      <c r="T349" s="21">
        <f t="shared" si="207"/>
        <v>0.74099999999999999</v>
      </c>
      <c r="U349" s="3" t="str">
        <f t="shared" si="208"/>
        <v>Above normal</v>
      </c>
    </row>
    <row r="350" spans="15:21" x14ac:dyDescent="0.25">
      <c r="O350" s="1"/>
      <c r="Q350" s="31">
        <v>34243</v>
      </c>
      <c r="R350" s="3">
        <f t="shared" si="205"/>
        <v>90.353870967741898</v>
      </c>
      <c r="S350" s="20">
        <f t="shared" si="206"/>
        <v>2.1255321242800145</v>
      </c>
      <c r="T350" s="21">
        <f t="shared" si="207"/>
        <v>0.94799999999999995</v>
      </c>
      <c r="U350" s="3" t="str">
        <f t="shared" si="208"/>
        <v>High flow</v>
      </c>
    </row>
    <row r="351" spans="15:21" x14ac:dyDescent="0.25">
      <c r="O351" s="1"/>
      <c r="Q351" s="31">
        <v>34274</v>
      </c>
      <c r="R351" s="3">
        <f t="shared" si="205"/>
        <v>18.829000000000001</v>
      </c>
      <c r="S351" s="20">
        <f t="shared" si="206"/>
        <v>0.3868359856769627</v>
      </c>
      <c r="T351" s="21">
        <f t="shared" si="207"/>
        <v>5.0999999999999997E-2</v>
      </c>
      <c r="U351" s="3" t="str">
        <f t="shared" si="208"/>
        <v>Low flow</v>
      </c>
    </row>
    <row r="352" spans="15:21" x14ac:dyDescent="0.25">
      <c r="O352" s="1"/>
      <c r="Q352" s="31">
        <v>34304</v>
      </c>
      <c r="R352" s="3">
        <f t="shared" si="205"/>
        <v>42.7948387096774</v>
      </c>
      <c r="S352" s="20">
        <f t="shared" si="206"/>
        <v>0.85040165866969064</v>
      </c>
      <c r="T352" s="21">
        <f t="shared" si="207"/>
        <v>0.43099999999999999</v>
      </c>
      <c r="U352" s="3" t="str">
        <f t="shared" si="208"/>
        <v>Normal range</v>
      </c>
    </row>
    <row r="353" spans="15:21" x14ac:dyDescent="0.25">
      <c r="O353" s="1"/>
      <c r="Q353" s="31">
        <v>34335</v>
      </c>
      <c r="R353" s="3">
        <f t="shared" si="205"/>
        <v>62.310322580645099</v>
      </c>
      <c r="S353" s="20">
        <f t="shared" si="206"/>
        <v>1.1757956555434064</v>
      </c>
      <c r="T353" s="21">
        <f t="shared" si="207"/>
        <v>0.75800000000000001</v>
      </c>
      <c r="U353" s="3" t="str">
        <f t="shared" si="208"/>
        <v>Above normal</v>
      </c>
    </row>
    <row r="354" spans="15:21" x14ac:dyDescent="0.25">
      <c r="O354" s="1"/>
      <c r="Q354" s="31">
        <v>34366</v>
      </c>
      <c r="R354" s="3">
        <f t="shared" si="205"/>
        <v>41.190714285714201</v>
      </c>
      <c r="S354" s="20">
        <f t="shared" si="206"/>
        <v>0.91770607027228657</v>
      </c>
      <c r="T354" s="21">
        <f t="shared" si="207"/>
        <v>0.46500000000000002</v>
      </c>
      <c r="U354" s="3" t="str">
        <f t="shared" si="208"/>
        <v>Normal range</v>
      </c>
    </row>
    <row r="355" spans="15:21" x14ac:dyDescent="0.25">
      <c r="O355" s="1"/>
      <c r="Q355" s="31">
        <v>34394</v>
      </c>
      <c r="R355" s="3">
        <f t="shared" si="205"/>
        <v>99.9377419354838</v>
      </c>
      <c r="S355" s="20">
        <f t="shared" si="206"/>
        <v>2.0912219264187333</v>
      </c>
      <c r="T355" s="21">
        <f t="shared" si="207"/>
        <v>0.98199999999999998</v>
      </c>
      <c r="U355" s="3" t="str">
        <f t="shared" si="208"/>
        <v>High flow</v>
      </c>
    </row>
    <row r="356" spans="15:21" x14ac:dyDescent="0.25">
      <c r="O356" s="1"/>
      <c r="Q356" s="31">
        <v>34425</v>
      </c>
      <c r="R356" s="3">
        <f t="shared" si="205"/>
        <v>65.268333333333302</v>
      </c>
      <c r="S356" s="20">
        <f t="shared" si="206"/>
        <v>1.4497692451738469</v>
      </c>
      <c r="T356" s="21">
        <f t="shared" si="207"/>
        <v>0.879</v>
      </c>
      <c r="U356" s="3" t="str">
        <f t="shared" si="208"/>
        <v>High flow</v>
      </c>
    </row>
    <row r="357" spans="15:21" x14ac:dyDescent="0.25">
      <c r="O357" s="1"/>
      <c r="Q357" s="31">
        <v>34455</v>
      </c>
      <c r="R357" s="3">
        <f t="shared" si="205"/>
        <v>35.449032258064499</v>
      </c>
      <c r="S357" s="20">
        <f t="shared" si="206"/>
        <v>0.97478739254778957</v>
      </c>
      <c r="T357" s="21">
        <f t="shared" si="207"/>
        <v>0.63700000000000001</v>
      </c>
      <c r="U357" s="3" t="str">
        <f t="shared" si="208"/>
        <v>Normal range</v>
      </c>
    </row>
    <row r="358" spans="15:21" x14ac:dyDescent="0.25">
      <c r="O358" s="1"/>
      <c r="Q358" s="31">
        <v>34486</v>
      </c>
      <c r="R358" s="3">
        <f t="shared" si="205"/>
        <v>20.998333333333299</v>
      </c>
      <c r="S358" s="20">
        <f t="shared" si="206"/>
        <v>0.89975013226073708</v>
      </c>
      <c r="T358" s="21">
        <f t="shared" si="207"/>
        <v>0.5</v>
      </c>
      <c r="U358" s="3" t="str">
        <f t="shared" si="208"/>
        <v>Normal range</v>
      </c>
    </row>
    <row r="359" spans="15:21" x14ac:dyDescent="0.25">
      <c r="O359" s="1"/>
      <c r="Q359" s="31">
        <v>34516</v>
      </c>
      <c r="R359" s="3">
        <f t="shared" si="205"/>
        <v>10.2425161290322</v>
      </c>
      <c r="S359" s="20">
        <f t="shared" si="206"/>
        <v>0.55762499203933014</v>
      </c>
      <c r="T359" s="21">
        <f t="shared" si="207"/>
        <v>0.24099999999999999</v>
      </c>
      <c r="U359" s="3" t="str">
        <f t="shared" si="208"/>
        <v>Below normal</v>
      </c>
    </row>
    <row r="360" spans="15:21" x14ac:dyDescent="0.25">
      <c r="O360" s="1"/>
      <c r="Q360" s="31">
        <v>34547</v>
      </c>
      <c r="R360" s="3">
        <f t="shared" si="205"/>
        <v>7.8918387096774101</v>
      </c>
      <c r="S360" s="20">
        <f t="shared" si="206"/>
        <v>0.3713804374582596</v>
      </c>
      <c r="T360" s="21">
        <f t="shared" si="207"/>
        <v>0.10299999999999999</v>
      </c>
      <c r="U360" s="3" t="str">
        <f t="shared" si="208"/>
        <v>Low flow</v>
      </c>
    </row>
    <row r="361" spans="15:21" x14ac:dyDescent="0.25">
      <c r="O361" s="1"/>
      <c r="Q361" s="31">
        <v>34578</v>
      </c>
      <c r="R361" s="3">
        <f t="shared" si="205"/>
        <v>18.850466666666598</v>
      </c>
      <c r="S361" s="20">
        <f t="shared" si="206"/>
        <v>0.77961057367962738</v>
      </c>
      <c r="T361" s="21">
        <f t="shared" si="207"/>
        <v>0.41299999999999998</v>
      </c>
      <c r="U361" s="3" t="str">
        <f t="shared" si="208"/>
        <v>Normal range</v>
      </c>
    </row>
    <row r="362" spans="15:21" x14ac:dyDescent="0.25">
      <c r="O362" s="1"/>
      <c r="Q362" s="31">
        <v>34608</v>
      </c>
      <c r="R362" s="3">
        <f t="shared" si="205"/>
        <v>25.0606774193548</v>
      </c>
      <c r="S362" s="20">
        <f t="shared" si="206"/>
        <v>0.58954059566606576</v>
      </c>
      <c r="T362" s="21">
        <f t="shared" si="207"/>
        <v>0.24099999999999999</v>
      </c>
      <c r="U362" s="3" t="str">
        <f t="shared" si="208"/>
        <v>Below normal</v>
      </c>
    </row>
    <row r="363" spans="15:21" x14ac:dyDescent="0.25">
      <c r="O363" s="1"/>
      <c r="Q363" s="31">
        <v>34639</v>
      </c>
      <c r="R363" s="3">
        <f t="shared" si="205"/>
        <v>50.067</v>
      </c>
      <c r="S363" s="20">
        <f t="shared" si="206"/>
        <v>1.0286110412071003</v>
      </c>
      <c r="T363" s="21">
        <f t="shared" si="207"/>
        <v>0.65500000000000003</v>
      </c>
      <c r="U363" s="3" t="str">
        <f t="shared" si="208"/>
        <v>Normal range</v>
      </c>
    </row>
    <row r="364" spans="15:21" x14ac:dyDescent="0.25">
      <c r="O364" s="1"/>
      <c r="Q364" s="31">
        <v>34669</v>
      </c>
      <c r="R364" s="3">
        <f t="shared" si="205"/>
        <v>41.578064516128997</v>
      </c>
      <c r="S364" s="20">
        <f t="shared" si="206"/>
        <v>0.82622241594745915</v>
      </c>
      <c r="T364" s="21">
        <f t="shared" si="207"/>
        <v>0.39600000000000002</v>
      </c>
      <c r="U364" s="3" t="str">
        <f t="shared" si="208"/>
        <v>Normal range</v>
      </c>
    </row>
    <row r="365" spans="15:21" x14ac:dyDescent="0.25">
      <c r="O365" s="1"/>
      <c r="Q365" s="31">
        <v>34700</v>
      </c>
      <c r="R365" s="3">
        <f t="shared" si="205"/>
        <v>44.601612903225799</v>
      </c>
      <c r="S365" s="20">
        <f t="shared" si="206"/>
        <v>0.84163234131821596</v>
      </c>
      <c r="T365" s="21">
        <f t="shared" si="207"/>
        <v>0.39600000000000002</v>
      </c>
      <c r="U365" s="3" t="str">
        <f t="shared" si="208"/>
        <v>Normal range</v>
      </c>
    </row>
    <row r="366" spans="15:21" x14ac:dyDescent="0.25">
      <c r="O366" s="1"/>
      <c r="Q366" s="31">
        <v>34731</v>
      </c>
      <c r="R366" s="3">
        <f t="shared" si="205"/>
        <v>64.960357142857106</v>
      </c>
      <c r="S366" s="20">
        <f t="shared" si="206"/>
        <v>1.4472804152787224</v>
      </c>
      <c r="T366" s="21">
        <f t="shared" si="207"/>
        <v>0.879</v>
      </c>
      <c r="U366" s="3" t="str">
        <f t="shared" si="208"/>
        <v>High flow</v>
      </c>
    </row>
    <row r="367" spans="15:21" x14ac:dyDescent="0.25">
      <c r="O367" s="1"/>
      <c r="Q367" s="31">
        <v>34759</v>
      </c>
      <c r="R367" s="3">
        <f t="shared" si="205"/>
        <v>49.854838709677402</v>
      </c>
      <c r="S367" s="20">
        <f t="shared" si="206"/>
        <v>1.0432248100527597</v>
      </c>
      <c r="T367" s="21">
        <f t="shared" si="207"/>
        <v>0.58599999999999997</v>
      </c>
      <c r="U367" s="3" t="str">
        <f t="shared" si="208"/>
        <v>Normal range</v>
      </c>
    </row>
    <row r="368" spans="15:21" x14ac:dyDescent="0.25">
      <c r="O368" s="1"/>
      <c r="Q368" s="31">
        <v>34790</v>
      </c>
      <c r="R368" s="3">
        <f t="shared" si="205"/>
        <v>43.865666666666598</v>
      </c>
      <c r="S368" s="20">
        <f t="shared" si="206"/>
        <v>0.97436369529451505</v>
      </c>
      <c r="T368" s="21">
        <f t="shared" si="207"/>
        <v>0.5</v>
      </c>
      <c r="U368" s="3" t="str">
        <f t="shared" si="208"/>
        <v>Normal range</v>
      </c>
    </row>
    <row r="369" spans="15:21" x14ac:dyDescent="0.25">
      <c r="O369" s="1"/>
      <c r="Q369" s="31">
        <v>34820</v>
      </c>
      <c r="R369" s="3">
        <f t="shared" si="205"/>
        <v>34.498387096774103</v>
      </c>
      <c r="S369" s="20">
        <f t="shared" si="206"/>
        <v>0.94864628631768588</v>
      </c>
      <c r="T369" s="21">
        <f t="shared" si="207"/>
        <v>0.55100000000000005</v>
      </c>
      <c r="U369" s="3" t="str">
        <f t="shared" si="208"/>
        <v>Normal range</v>
      </c>
    </row>
    <row r="370" spans="15:21" x14ac:dyDescent="0.25">
      <c r="O370" s="1"/>
      <c r="Q370" s="31">
        <v>34851</v>
      </c>
      <c r="R370" s="3">
        <f t="shared" si="205"/>
        <v>27.121199999999899</v>
      </c>
      <c r="S370" s="20">
        <f t="shared" si="206"/>
        <v>1.1621066729297493</v>
      </c>
      <c r="T370" s="21">
        <f t="shared" si="207"/>
        <v>0.65500000000000003</v>
      </c>
      <c r="U370" s="3" t="str">
        <f t="shared" si="208"/>
        <v>Normal range</v>
      </c>
    </row>
    <row r="371" spans="15:21" x14ac:dyDescent="0.25">
      <c r="Q371" s="31">
        <v>34881</v>
      </c>
      <c r="R371" s="3">
        <f t="shared" si="205"/>
        <v>8.9842903225806392</v>
      </c>
      <c r="S371" s="20">
        <f t="shared" si="206"/>
        <v>0.48912442572657527</v>
      </c>
      <c r="T371" s="21">
        <f t="shared" si="207"/>
        <v>0.13700000000000001</v>
      </c>
      <c r="U371" s="3" t="str">
        <f t="shared" si="208"/>
        <v>Below normal</v>
      </c>
    </row>
    <row r="372" spans="15:21" x14ac:dyDescent="0.25">
      <c r="Q372" s="31">
        <v>34912</v>
      </c>
      <c r="R372" s="3">
        <f t="shared" si="205"/>
        <v>4.6707741935483797</v>
      </c>
      <c r="S372" s="20">
        <f t="shared" si="206"/>
        <v>0.21980101559116286</v>
      </c>
      <c r="T372" s="21">
        <f t="shared" si="207"/>
        <v>1.7000000000000001E-2</v>
      </c>
      <c r="U372" s="3" t="str">
        <f t="shared" si="208"/>
        <v>Low flow</v>
      </c>
    </row>
    <row r="373" spans="15:21" x14ac:dyDescent="0.25">
      <c r="Q373" s="31">
        <v>34943</v>
      </c>
      <c r="R373" s="3">
        <f t="shared" si="205"/>
        <v>72.205766666666605</v>
      </c>
      <c r="S373" s="20">
        <f t="shared" si="206"/>
        <v>2.9862591823002154</v>
      </c>
      <c r="T373" s="21">
        <f t="shared" si="207"/>
        <v>0.98199999999999998</v>
      </c>
      <c r="U373" s="3" t="str">
        <f t="shared" si="208"/>
        <v>High flow</v>
      </c>
    </row>
    <row r="374" spans="15:21" x14ac:dyDescent="0.25">
      <c r="Q374" s="31">
        <v>34973</v>
      </c>
      <c r="R374" s="3">
        <f t="shared" si="205"/>
        <v>59.086774193548301</v>
      </c>
      <c r="S374" s="20">
        <f t="shared" si="206"/>
        <v>1.3899884456893348</v>
      </c>
      <c r="T374" s="21">
        <f t="shared" si="207"/>
        <v>0.77500000000000002</v>
      </c>
      <c r="U374" s="3" t="str">
        <f t="shared" si="208"/>
        <v>Above normal</v>
      </c>
    </row>
    <row r="375" spans="15:21" x14ac:dyDescent="0.25">
      <c r="Q375" s="31">
        <v>35004</v>
      </c>
      <c r="R375" s="3">
        <f t="shared" si="205"/>
        <v>57.373333333333299</v>
      </c>
      <c r="S375" s="20">
        <f t="shared" si="206"/>
        <v>1.1787174014325204</v>
      </c>
      <c r="T375" s="21">
        <f t="shared" si="207"/>
        <v>0.75800000000000001</v>
      </c>
      <c r="U375" s="3" t="str">
        <f t="shared" si="208"/>
        <v>Above normal</v>
      </c>
    </row>
    <row r="376" spans="15:21" x14ac:dyDescent="0.25">
      <c r="Q376" s="31">
        <v>35034</v>
      </c>
      <c r="R376" s="3">
        <f t="shared" si="205"/>
        <v>36.017419354838701</v>
      </c>
      <c r="S376" s="20">
        <f t="shared" si="206"/>
        <v>0.71572353311452741</v>
      </c>
      <c r="T376" s="21">
        <f t="shared" si="207"/>
        <v>0.27500000000000002</v>
      </c>
      <c r="U376" s="3" t="str">
        <f t="shared" si="208"/>
        <v>Below normal</v>
      </c>
    </row>
    <row r="377" spans="15:21" x14ac:dyDescent="0.25">
      <c r="Q377" s="31">
        <v>35065</v>
      </c>
      <c r="R377" s="3">
        <f t="shared" si="205"/>
        <v>81.501935483870895</v>
      </c>
      <c r="S377" s="20">
        <f t="shared" si="206"/>
        <v>1.5379413505087696</v>
      </c>
      <c r="T377" s="21">
        <f t="shared" si="207"/>
        <v>0.89600000000000002</v>
      </c>
      <c r="U377" s="3" t="str">
        <f t="shared" si="208"/>
        <v>High flow</v>
      </c>
    </row>
    <row r="378" spans="15:21" x14ac:dyDescent="0.25">
      <c r="Q378" s="31">
        <v>35096</v>
      </c>
      <c r="R378" s="3">
        <f t="shared" si="205"/>
        <v>48.386206896551698</v>
      </c>
      <c r="S378" s="20">
        <f t="shared" si="206"/>
        <v>1.078017620146408</v>
      </c>
      <c r="T378" s="21">
        <f t="shared" si="207"/>
        <v>0.62</v>
      </c>
      <c r="U378" s="3" t="str">
        <f t="shared" si="208"/>
        <v>Normal range</v>
      </c>
    </row>
    <row r="379" spans="15:21" x14ac:dyDescent="0.25">
      <c r="Q379" s="31">
        <v>35125</v>
      </c>
      <c r="R379" s="3">
        <f t="shared" si="205"/>
        <v>35.943548387096698</v>
      </c>
      <c r="S379" s="20">
        <f t="shared" si="206"/>
        <v>0.75212762510597575</v>
      </c>
      <c r="T379" s="21">
        <f t="shared" si="207"/>
        <v>0.20599999999999999</v>
      </c>
      <c r="U379" s="3" t="str">
        <f t="shared" si="208"/>
        <v>Below normal</v>
      </c>
    </row>
    <row r="380" spans="15:21" x14ac:dyDescent="0.25">
      <c r="Q380" s="31">
        <v>35156</v>
      </c>
      <c r="R380" s="3">
        <f t="shared" si="205"/>
        <v>67.229666666666603</v>
      </c>
      <c r="S380" s="20">
        <f t="shared" si="206"/>
        <v>1.4933352533891773</v>
      </c>
      <c r="T380" s="21">
        <f t="shared" si="207"/>
        <v>0.89600000000000002</v>
      </c>
      <c r="U380" s="3" t="str">
        <f t="shared" si="208"/>
        <v>High flow</v>
      </c>
    </row>
    <row r="381" spans="15:21" x14ac:dyDescent="0.25">
      <c r="Q381" s="31">
        <v>35186</v>
      </c>
      <c r="R381" s="3">
        <f t="shared" si="205"/>
        <v>28.538064516129001</v>
      </c>
      <c r="S381" s="20">
        <f t="shared" si="206"/>
        <v>0.78474767083971353</v>
      </c>
      <c r="T381" s="21">
        <f t="shared" si="207"/>
        <v>0.29299999999999998</v>
      </c>
      <c r="U381" s="3" t="str">
        <f t="shared" si="208"/>
        <v>Normal range</v>
      </c>
    </row>
    <row r="382" spans="15:21" x14ac:dyDescent="0.25">
      <c r="Q382" s="31">
        <v>35217</v>
      </c>
      <c r="R382" s="3">
        <f t="shared" si="205"/>
        <v>18.1925666666666</v>
      </c>
      <c r="S382" s="20">
        <f t="shared" si="206"/>
        <v>0.77952683218488339</v>
      </c>
      <c r="T382" s="21">
        <f t="shared" si="207"/>
        <v>0.32700000000000001</v>
      </c>
      <c r="U382" s="3" t="str">
        <f t="shared" si="208"/>
        <v>Normal range</v>
      </c>
    </row>
    <row r="383" spans="15:21" x14ac:dyDescent="0.25">
      <c r="Q383" s="31">
        <v>35247</v>
      </c>
      <c r="R383" s="3">
        <f t="shared" si="205"/>
        <v>10.8433870967741</v>
      </c>
      <c r="S383" s="20">
        <f t="shared" si="206"/>
        <v>0.59033772242537452</v>
      </c>
      <c r="T383" s="21">
        <f t="shared" si="207"/>
        <v>0.25800000000000001</v>
      </c>
      <c r="U383" s="3" t="str">
        <f t="shared" si="208"/>
        <v>Below normal</v>
      </c>
    </row>
    <row r="384" spans="15:21" x14ac:dyDescent="0.25">
      <c r="Q384" s="31">
        <v>35278</v>
      </c>
      <c r="R384" s="3">
        <f t="shared" si="205"/>
        <v>7.9757741935483804</v>
      </c>
      <c r="S384" s="20">
        <f t="shared" si="206"/>
        <v>0.37533034037252555</v>
      </c>
      <c r="T384" s="21">
        <f t="shared" si="207"/>
        <v>0.12</v>
      </c>
      <c r="U384" s="3" t="str">
        <f t="shared" si="208"/>
        <v>Low flow</v>
      </c>
    </row>
    <row r="385" spans="17:21" x14ac:dyDescent="0.25">
      <c r="Q385" s="31">
        <v>35309</v>
      </c>
      <c r="R385" s="3">
        <f t="shared" si="205"/>
        <v>7.7826666666666604</v>
      </c>
      <c r="S385" s="20">
        <f t="shared" si="206"/>
        <v>0.32187262692474439</v>
      </c>
      <c r="T385" s="21">
        <f t="shared" si="207"/>
        <v>5.0999999999999997E-2</v>
      </c>
      <c r="U385" s="3" t="str">
        <f t="shared" si="208"/>
        <v>Low flow</v>
      </c>
    </row>
    <row r="386" spans="17:21" x14ac:dyDescent="0.25">
      <c r="Q386" s="31">
        <v>35339</v>
      </c>
      <c r="R386" s="3">
        <f t="shared" si="205"/>
        <v>35.498064516128998</v>
      </c>
      <c r="S386" s="20">
        <f t="shared" si="206"/>
        <v>0.83507519567960309</v>
      </c>
      <c r="T386" s="21">
        <f t="shared" si="207"/>
        <v>0.46500000000000002</v>
      </c>
      <c r="U386" s="3" t="str">
        <f t="shared" si="208"/>
        <v>Normal range</v>
      </c>
    </row>
    <row r="387" spans="17:21" x14ac:dyDescent="0.25">
      <c r="Q387" s="31">
        <v>35370</v>
      </c>
      <c r="R387" s="3">
        <f t="shared" si="205"/>
        <v>37.678666666666601</v>
      </c>
      <c r="S387" s="20">
        <f t="shared" si="206"/>
        <v>0.77409656163331519</v>
      </c>
      <c r="T387" s="21">
        <f t="shared" si="207"/>
        <v>0.34399999999999997</v>
      </c>
      <c r="U387" s="3" t="str">
        <f t="shared" si="208"/>
        <v>Normal range</v>
      </c>
    </row>
    <row r="388" spans="17:21" x14ac:dyDescent="0.25">
      <c r="Q388" s="31">
        <v>35400</v>
      </c>
      <c r="R388" s="3">
        <f t="shared" si="205"/>
        <v>41.338387096774099</v>
      </c>
      <c r="S388" s="20">
        <f t="shared" si="206"/>
        <v>0.82145964358727297</v>
      </c>
      <c r="T388" s="21">
        <f t="shared" si="207"/>
        <v>0.379</v>
      </c>
      <c r="U388" s="3" t="str">
        <f t="shared" si="208"/>
        <v>Normal range</v>
      </c>
    </row>
    <row r="389" spans="17:21" x14ac:dyDescent="0.25">
      <c r="Q389" s="31">
        <v>35431</v>
      </c>
      <c r="R389" s="3">
        <f t="shared" ref="R389:R452" si="209">VLOOKUP(YEAR(Q389),A$7:M$66,1+MONTH(Q389),FALSE)</f>
        <v>23.804193548387001</v>
      </c>
      <c r="S389" s="20">
        <f t="shared" ref="S389:S452" si="210">VLOOKUP(YEAR(Q389),A$75:M$134,1+MONTH(Q389),FALSE)</f>
        <v>0.44918508200119245</v>
      </c>
      <c r="T389" s="21">
        <f t="shared" ref="T389:T452" si="211">VLOOKUP(YEAR(Q389),A$141:M$200,1+MONTH(Q389),FALSE)</f>
        <v>1.7000000000000001E-2</v>
      </c>
      <c r="U389" s="3" t="str">
        <f t="shared" ref="U389:U452" si="212">IFERROR(VLOOKUP(T389,A$206:D$210,4,TRUE),"")</f>
        <v>Low flow</v>
      </c>
    </row>
    <row r="390" spans="17:21" x14ac:dyDescent="0.25">
      <c r="Q390" s="31">
        <v>35462</v>
      </c>
      <c r="R390" s="3">
        <f t="shared" si="209"/>
        <v>65.844285714285704</v>
      </c>
      <c r="S390" s="20">
        <f t="shared" si="210"/>
        <v>1.4669738493391382</v>
      </c>
      <c r="T390" s="21">
        <f t="shared" si="211"/>
        <v>0.89600000000000002</v>
      </c>
      <c r="U390" s="3" t="str">
        <f t="shared" si="212"/>
        <v>High flow</v>
      </c>
    </row>
    <row r="391" spans="17:21" x14ac:dyDescent="0.25">
      <c r="Q391" s="31">
        <v>35490</v>
      </c>
      <c r="R391" s="3">
        <f t="shared" si="209"/>
        <v>56.727096774193498</v>
      </c>
      <c r="S391" s="20">
        <f t="shared" si="210"/>
        <v>1.1870285069363826</v>
      </c>
      <c r="T391" s="21">
        <f t="shared" si="211"/>
        <v>0.75800000000000001</v>
      </c>
      <c r="U391" s="3" t="str">
        <f t="shared" si="212"/>
        <v>Above normal</v>
      </c>
    </row>
    <row r="392" spans="17:21" x14ac:dyDescent="0.25">
      <c r="Q392" s="31">
        <v>35521</v>
      </c>
      <c r="R392" s="3">
        <f t="shared" si="209"/>
        <v>21.949000000000002</v>
      </c>
      <c r="S392" s="20">
        <f t="shared" si="210"/>
        <v>0.48754094883666066</v>
      </c>
      <c r="T392" s="21">
        <f t="shared" si="211"/>
        <v>0.12</v>
      </c>
      <c r="U392" s="3" t="str">
        <f t="shared" si="212"/>
        <v>Low flow</v>
      </c>
    </row>
    <row r="393" spans="17:21" x14ac:dyDescent="0.25">
      <c r="Q393" s="31">
        <v>35551</v>
      </c>
      <c r="R393" s="3">
        <f t="shared" si="209"/>
        <v>41.091935483870898</v>
      </c>
      <c r="S393" s="20">
        <f t="shared" si="210"/>
        <v>1.129957521927893</v>
      </c>
      <c r="T393" s="21">
        <f t="shared" si="211"/>
        <v>0.74099999999999999</v>
      </c>
      <c r="U393" s="3" t="str">
        <f t="shared" si="212"/>
        <v>Above normal</v>
      </c>
    </row>
    <row r="394" spans="17:21" x14ac:dyDescent="0.25">
      <c r="Q394" s="31">
        <v>35582</v>
      </c>
      <c r="R394" s="3">
        <f t="shared" si="209"/>
        <v>29.317</v>
      </c>
      <c r="S394" s="20">
        <f t="shared" si="210"/>
        <v>1.2561937277952888</v>
      </c>
      <c r="T394" s="21">
        <f t="shared" si="211"/>
        <v>0.74099999999999999</v>
      </c>
      <c r="U394" s="3" t="str">
        <f t="shared" si="212"/>
        <v>Above normal</v>
      </c>
    </row>
    <row r="395" spans="17:21" x14ac:dyDescent="0.25">
      <c r="Q395" s="31">
        <v>35612</v>
      </c>
      <c r="R395" s="3">
        <f t="shared" si="209"/>
        <v>28.7990322580645</v>
      </c>
      <c r="S395" s="20">
        <f t="shared" si="210"/>
        <v>1.5678823378295255</v>
      </c>
      <c r="T395" s="21">
        <f t="shared" si="211"/>
        <v>0.82699999999999996</v>
      </c>
      <c r="U395" s="3" t="str">
        <f t="shared" si="212"/>
        <v>Above normal</v>
      </c>
    </row>
    <row r="396" spans="17:21" x14ac:dyDescent="0.25">
      <c r="Q396" s="31">
        <v>35643</v>
      </c>
      <c r="R396" s="3">
        <f t="shared" si="209"/>
        <v>10.695129032258</v>
      </c>
      <c r="S396" s="20">
        <f t="shared" si="210"/>
        <v>0.50329990827129667</v>
      </c>
      <c r="T396" s="21">
        <f t="shared" si="211"/>
        <v>0.24099999999999999</v>
      </c>
      <c r="U396" s="3" t="str">
        <f t="shared" si="212"/>
        <v>Below normal</v>
      </c>
    </row>
    <row r="397" spans="17:21" x14ac:dyDescent="0.25">
      <c r="Q397" s="31">
        <v>35674</v>
      </c>
      <c r="R397" s="3">
        <f t="shared" si="209"/>
        <v>18.547799999999999</v>
      </c>
      <c r="S397" s="20">
        <f t="shared" si="210"/>
        <v>0.76709299850198454</v>
      </c>
      <c r="T397" s="21">
        <f t="shared" si="211"/>
        <v>0.39600000000000002</v>
      </c>
      <c r="U397" s="3" t="str">
        <f t="shared" si="212"/>
        <v>Normal range</v>
      </c>
    </row>
    <row r="398" spans="17:21" x14ac:dyDescent="0.25">
      <c r="Q398" s="31">
        <v>35704</v>
      </c>
      <c r="R398" s="3">
        <f t="shared" si="209"/>
        <v>10.502709677419301</v>
      </c>
      <c r="S398" s="20">
        <f t="shared" si="210"/>
        <v>0.2470712828597168</v>
      </c>
      <c r="T398" s="21">
        <f t="shared" si="211"/>
        <v>5.0999999999999997E-2</v>
      </c>
      <c r="U398" s="3" t="str">
        <f t="shared" si="212"/>
        <v>Low flow</v>
      </c>
    </row>
    <row r="399" spans="17:21" x14ac:dyDescent="0.25">
      <c r="Q399" s="31">
        <v>35735</v>
      </c>
      <c r="R399" s="3">
        <f t="shared" si="209"/>
        <v>74.164033333333293</v>
      </c>
      <c r="S399" s="20">
        <f t="shared" si="210"/>
        <v>1.5236771435699772</v>
      </c>
      <c r="T399" s="21">
        <f t="shared" si="211"/>
        <v>0.879</v>
      </c>
      <c r="U399" s="3" t="str">
        <f t="shared" si="212"/>
        <v>High flow</v>
      </c>
    </row>
    <row r="400" spans="17:21" x14ac:dyDescent="0.25">
      <c r="Q400" s="31">
        <v>35765</v>
      </c>
      <c r="R400" s="3">
        <f t="shared" si="209"/>
        <v>60.704838709677396</v>
      </c>
      <c r="S400" s="20">
        <f t="shared" si="210"/>
        <v>1.2063019065967839</v>
      </c>
      <c r="T400" s="21">
        <f t="shared" si="211"/>
        <v>0.72399999999999998</v>
      </c>
      <c r="U400" s="3" t="str">
        <f t="shared" si="212"/>
        <v>Above normal</v>
      </c>
    </row>
    <row r="401" spans="17:21" x14ac:dyDescent="0.25">
      <c r="Q401" s="31">
        <v>35796</v>
      </c>
      <c r="R401" s="3">
        <f t="shared" si="209"/>
        <v>57.6758064516129</v>
      </c>
      <c r="S401" s="20">
        <f t="shared" si="210"/>
        <v>1.0883423459732429</v>
      </c>
      <c r="T401" s="21">
        <f t="shared" si="211"/>
        <v>0.67200000000000004</v>
      </c>
      <c r="U401" s="3" t="str">
        <f t="shared" si="212"/>
        <v>Normal range</v>
      </c>
    </row>
    <row r="402" spans="17:21" x14ac:dyDescent="0.25">
      <c r="Q402" s="31">
        <v>35827</v>
      </c>
      <c r="R402" s="3">
        <f t="shared" si="209"/>
        <v>37.085357142857099</v>
      </c>
      <c r="S402" s="20">
        <f t="shared" si="210"/>
        <v>0.82624100985835958</v>
      </c>
      <c r="T402" s="21">
        <f t="shared" si="211"/>
        <v>0.36199999999999999</v>
      </c>
      <c r="U402" s="3" t="str">
        <f t="shared" si="212"/>
        <v>Normal range</v>
      </c>
    </row>
    <row r="403" spans="17:21" x14ac:dyDescent="0.25">
      <c r="Q403" s="31">
        <v>35855</v>
      </c>
      <c r="R403" s="3">
        <f t="shared" si="209"/>
        <v>38.589032258064499</v>
      </c>
      <c r="S403" s="20">
        <f t="shared" si="210"/>
        <v>0.80748502832333502</v>
      </c>
      <c r="T403" s="21">
        <f t="shared" si="211"/>
        <v>0.32700000000000001</v>
      </c>
      <c r="U403" s="3" t="str">
        <f t="shared" si="212"/>
        <v>Normal range</v>
      </c>
    </row>
    <row r="404" spans="17:21" x14ac:dyDescent="0.25">
      <c r="Q404" s="31">
        <v>35886</v>
      </c>
      <c r="R404" s="3">
        <f t="shared" si="209"/>
        <v>91.988666666666603</v>
      </c>
      <c r="S404" s="20">
        <f t="shared" si="210"/>
        <v>2.043293171847735</v>
      </c>
      <c r="T404" s="21">
        <f t="shared" si="211"/>
        <v>0.98199999999999998</v>
      </c>
      <c r="U404" s="3" t="str">
        <f t="shared" si="212"/>
        <v>High flow</v>
      </c>
    </row>
    <row r="405" spans="17:21" x14ac:dyDescent="0.25">
      <c r="Q405" s="31">
        <v>35916</v>
      </c>
      <c r="R405" s="3">
        <f t="shared" si="209"/>
        <v>24.5767741935483</v>
      </c>
      <c r="S405" s="20">
        <f t="shared" si="210"/>
        <v>0.67581900287037056</v>
      </c>
      <c r="T405" s="21">
        <f t="shared" si="211"/>
        <v>0.155</v>
      </c>
      <c r="U405" s="3" t="str">
        <f t="shared" si="212"/>
        <v>Below normal</v>
      </c>
    </row>
    <row r="406" spans="17:21" x14ac:dyDescent="0.25">
      <c r="Q406" s="31">
        <v>35947</v>
      </c>
      <c r="R406" s="3">
        <f t="shared" si="209"/>
        <v>27.434333333333299</v>
      </c>
      <c r="S406" s="20">
        <f t="shared" si="210"/>
        <v>1.1755240119923085</v>
      </c>
      <c r="T406" s="21">
        <f t="shared" si="211"/>
        <v>0.67200000000000004</v>
      </c>
      <c r="U406" s="3" t="str">
        <f t="shared" si="212"/>
        <v>Normal range</v>
      </c>
    </row>
    <row r="407" spans="17:21" x14ac:dyDescent="0.25">
      <c r="Q407" s="31">
        <v>35977</v>
      </c>
      <c r="R407" s="3">
        <f t="shared" si="209"/>
        <v>30.2006451612903</v>
      </c>
      <c r="S407" s="20">
        <f t="shared" si="210"/>
        <v>1.6441892114685284</v>
      </c>
      <c r="T407" s="21">
        <f t="shared" si="211"/>
        <v>0.879</v>
      </c>
      <c r="U407" s="3" t="str">
        <f t="shared" si="212"/>
        <v>High flow</v>
      </c>
    </row>
    <row r="408" spans="17:21" x14ac:dyDescent="0.25">
      <c r="Q408" s="31">
        <v>36008</v>
      </c>
      <c r="R408" s="3">
        <f t="shared" si="209"/>
        <v>22.222903225806402</v>
      </c>
      <c r="S408" s="20">
        <f t="shared" si="210"/>
        <v>1.0457830963362287</v>
      </c>
      <c r="T408" s="21">
        <f t="shared" si="211"/>
        <v>0.60299999999999998</v>
      </c>
      <c r="U408" s="3" t="str">
        <f t="shared" si="212"/>
        <v>Normal range</v>
      </c>
    </row>
    <row r="409" spans="17:21" x14ac:dyDescent="0.25">
      <c r="Q409" s="31">
        <v>36039</v>
      </c>
      <c r="R409" s="3">
        <f t="shared" si="209"/>
        <v>24.407333333333298</v>
      </c>
      <c r="S409" s="20">
        <f t="shared" si="210"/>
        <v>1.009429393895992</v>
      </c>
      <c r="T409" s="21">
        <f t="shared" si="211"/>
        <v>0.62</v>
      </c>
      <c r="U409" s="3" t="str">
        <f t="shared" si="212"/>
        <v>Normal range</v>
      </c>
    </row>
    <row r="410" spans="17:21" x14ac:dyDescent="0.25">
      <c r="Q410" s="31">
        <v>36069</v>
      </c>
      <c r="R410" s="3">
        <f t="shared" si="209"/>
        <v>62.392580645161203</v>
      </c>
      <c r="S410" s="20">
        <f t="shared" si="210"/>
        <v>1.4677559805419806</v>
      </c>
      <c r="T410" s="21">
        <f t="shared" si="211"/>
        <v>0.81</v>
      </c>
      <c r="U410" s="3" t="str">
        <f t="shared" si="212"/>
        <v>Above normal</v>
      </c>
    </row>
    <row r="411" spans="17:21" x14ac:dyDescent="0.25">
      <c r="Q411" s="31">
        <v>36100</v>
      </c>
      <c r="R411" s="3">
        <f t="shared" si="209"/>
        <v>59.838666666666597</v>
      </c>
      <c r="S411" s="20">
        <f t="shared" si="210"/>
        <v>1.2293669128257041</v>
      </c>
      <c r="T411" s="21">
        <f t="shared" si="211"/>
        <v>0.77500000000000002</v>
      </c>
      <c r="U411" s="3" t="str">
        <f t="shared" si="212"/>
        <v>Above normal</v>
      </c>
    </row>
    <row r="412" spans="17:21" x14ac:dyDescent="0.25">
      <c r="Q412" s="31">
        <v>36130</v>
      </c>
      <c r="R412" s="3">
        <f t="shared" si="209"/>
        <v>47.481290322580598</v>
      </c>
      <c r="S412" s="20">
        <f t="shared" si="210"/>
        <v>0.94352892226157081</v>
      </c>
      <c r="T412" s="21">
        <f t="shared" si="211"/>
        <v>0.55100000000000005</v>
      </c>
      <c r="U412" s="3" t="str">
        <f t="shared" si="212"/>
        <v>Normal range</v>
      </c>
    </row>
    <row r="413" spans="17:21" x14ac:dyDescent="0.25">
      <c r="Q413" s="31">
        <v>36161</v>
      </c>
      <c r="R413" s="3">
        <f t="shared" si="209"/>
        <v>54.481290322580598</v>
      </c>
      <c r="S413" s="20">
        <f t="shared" si="210"/>
        <v>1.0280618333628613</v>
      </c>
      <c r="T413" s="21">
        <f t="shared" si="211"/>
        <v>0.62</v>
      </c>
      <c r="U413" s="3" t="str">
        <f t="shared" si="212"/>
        <v>Normal range</v>
      </c>
    </row>
    <row r="414" spans="17:21" x14ac:dyDescent="0.25">
      <c r="Q414" s="31">
        <v>36192</v>
      </c>
      <c r="R414" s="3">
        <f t="shared" si="209"/>
        <v>46.710714285714197</v>
      </c>
      <c r="S414" s="20">
        <f t="shared" si="210"/>
        <v>1.0406885821259333</v>
      </c>
      <c r="T414" s="21">
        <f t="shared" si="211"/>
        <v>0.60299999999999998</v>
      </c>
      <c r="U414" s="3" t="str">
        <f t="shared" si="212"/>
        <v>Normal range</v>
      </c>
    </row>
    <row r="415" spans="17:21" x14ac:dyDescent="0.25">
      <c r="Q415" s="31">
        <v>36220</v>
      </c>
      <c r="R415" s="3">
        <f t="shared" si="209"/>
        <v>45.289354838709599</v>
      </c>
      <c r="S415" s="20">
        <f t="shared" si="210"/>
        <v>0.9476909327530062</v>
      </c>
      <c r="T415" s="21">
        <f t="shared" si="211"/>
        <v>0.5</v>
      </c>
      <c r="U415" s="3" t="str">
        <f t="shared" si="212"/>
        <v>Normal range</v>
      </c>
    </row>
    <row r="416" spans="17:21" x14ac:dyDescent="0.25">
      <c r="Q416" s="31">
        <v>36251</v>
      </c>
      <c r="R416" s="3">
        <f t="shared" si="209"/>
        <v>53.0713333333333</v>
      </c>
      <c r="S416" s="20">
        <f t="shared" si="210"/>
        <v>1.1788440571032854</v>
      </c>
      <c r="T416" s="21">
        <f t="shared" si="211"/>
        <v>0.67200000000000004</v>
      </c>
      <c r="U416" s="3" t="str">
        <f t="shared" si="212"/>
        <v>Normal range</v>
      </c>
    </row>
    <row r="417" spans="17:21" x14ac:dyDescent="0.25">
      <c r="Q417" s="31">
        <v>36281</v>
      </c>
      <c r="R417" s="3">
        <f t="shared" si="209"/>
        <v>29.1429032258064</v>
      </c>
      <c r="S417" s="20">
        <f t="shared" si="210"/>
        <v>0.80137969465424996</v>
      </c>
      <c r="T417" s="21">
        <f t="shared" si="211"/>
        <v>0.34399999999999997</v>
      </c>
      <c r="U417" s="3" t="str">
        <f t="shared" si="212"/>
        <v>Normal range</v>
      </c>
    </row>
    <row r="418" spans="17:21" x14ac:dyDescent="0.25">
      <c r="Q418" s="31">
        <v>36312</v>
      </c>
      <c r="R418" s="3">
        <f t="shared" si="209"/>
        <v>30.656333333333301</v>
      </c>
      <c r="S418" s="20">
        <f t="shared" si="210"/>
        <v>1.3135823464384122</v>
      </c>
      <c r="T418" s="21">
        <f t="shared" si="211"/>
        <v>0.75800000000000001</v>
      </c>
      <c r="U418" s="3" t="str">
        <f t="shared" si="212"/>
        <v>Above normal</v>
      </c>
    </row>
    <row r="419" spans="17:21" x14ac:dyDescent="0.25">
      <c r="Q419" s="31">
        <v>36342</v>
      </c>
      <c r="R419" s="3">
        <f t="shared" si="209"/>
        <v>21.949967741935399</v>
      </c>
      <c r="S419" s="20">
        <f t="shared" si="210"/>
        <v>1.1950042775785021</v>
      </c>
      <c r="T419" s="21">
        <f t="shared" si="211"/>
        <v>0.68899999999999995</v>
      </c>
      <c r="U419" s="3" t="str">
        <f t="shared" si="212"/>
        <v>Normal range</v>
      </c>
    </row>
    <row r="420" spans="17:21" x14ac:dyDescent="0.25">
      <c r="Q420" s="31">
        <v>36373</v>
      </c>
      <c r="R420" s="3">
        <f t="shared" si="209"/>
        <v>8.2921612903225803</v>
      </c>
      <c r="S420" s="20">
        <f t="shared" si="210"/>
        <v>0.3902191365997047</v>
      </c>
      <c r="T420" s="21">
        <f t="shared" si="211"/>
        <v>0.17199999999999999</v>
      </c>
      <c r="U420" s="3" t="str">
        <f t="shared" si="212"/>
        <v>Below normal</v>
      </c>
    </row>
    <row r="421" spans="17:21" x14ac:dyDescent="0.25">
      <c r="Q421" s="31">
        <v>36404</v>
      </c>
      <c r="R421" s="3">
        <f t="shared" si="209"/>
        <v>35.5647666666666</v>
      </c>
      <c r="S421" s="20">
        <f t="shared" si="210"/>
        <v>1.4708743626390577</v>
      </c>
      <c r="T421" s="21">
        <f t="shared" si="211"/>
        <v>0.82699999999999996</v>
      </c>
      <c r="U421" s="3" t="str">
        <f t="shared" si="212"/>
        <v>Above normal</v>
      </c>
    </row>
    <row r="422" spans="17:21" x14ac:dyDescent="0.25">
      <c r="Q422" s="31">
        <v>36434</v>
      </c>
      <c r="R422" s="3">
        <f t="shared" si="209"/>
        <v>34.990322580645099</v>
      </c>
      <c r="S422" s="20">
        <f t="shared" si="210"/>
        <v>0.82313080654435022</v>
      </c>
      <c r="T422" s="21">
        <f t="shared" si="211"/>
        <v>0.44800000000000001</v>
      </c>
      <c r="U422" s="3" t="str">
        <f t="shared" si="212"/>
        <v>Normal range</v>
      </c>
    </row>
    <row r="423" spans="17:21" x14ac:dyDescent="0.25">
      <c r="Q423" s="31">
        <v>36465</v>
      </c>
      <c r="R423" s="3">
        <f t="shared" si="209"/>
        <v>47.3183333333333</v>
      </c>
      <c r="S423" s="20">
        <f t="shared" si="210"/>
        <v>0.97214053404806766</v>
      </c>
      <c r="T423" s="21">
        <f t="shared" si="211"/>
        <v>0.62</v>
      </c>
      <c r="U423" s="3" t="str">
        <f t="shared" si="212"/>
        <v>Normal range</v>
      </c>
    </row>
    <row r="424" spans="17:21" x14ac:dyDescent="0.25">
      <c r="Q424" s="31">
        <v>36495</v>
      </c>
      <c r="R424" s="3">
        <f t="shared" si="209"/>
        <v>74.0370967741935</v>
      </c>
      <c r="S424" s="20">
        <f t="shared" si="210"/>
        <v>1.4712351255018241</v>
      </c>
      <c r="T424" s="21">
        <f t="shared" si="211"/>
        <v>0.89600000000000002</v>
      </c>
      <c r="U424" s="3" t="str">
        <f t="shared" si="212"/>
        <v>High flow</v>
      </c>
    </row>
    <row r="425" spans="17:21" x14ac:dyDescent="0.25">
      <c r="Q425" s="31">
        <v>36526</v>
      </c>
      <c r="R425" s="3">
        <f t="shared" si="209"/>
        <v>66.677741935483795</v>
      </c>
      <c r="S425" s="20">
        <f t="shared" si="210"/>
        <v>1.2582088495484496</v>
      </c>
      <c r="T425" s="21">
        <f t="shared" si="211"/>
        <v>0.79300000000000004</v>
      </c>
      <c r="U425" s="3" t="str">
        <f t="shared" si="212"/>
        <v>Above normal</v>
      </c>
    </row>
    <row r="426" spans="17:21" x14ac:dyDescent="0.25">
      <c r="Q426" s="31">
        <v>36557</v>
      </c>
      <c r="R426" s="3">
        <f t="shared" si="209"/>
        <v>54.2972413793103</v>
      </c>
      <c r="S426" s="20">
        <f t="shared" si="210"/>
        <v>1.2097121615129249</v>
      </c>
      <c r="T426" s="21">
        <f t="shared" si="211"/>
        <v>0.75800000000000001</v>
      </c>
      <c r="U426" s="3" t="str">
        <f t="shared" si="212"/>
        <v>Above normal</v>
      </c>
    </row>
    <row r="427" spans="17:21" x14ac:dyDescent="0.25">
      <c r="Q427" s="31">
        <v>36586</v>
      </c>
      <c r="R427" s="3">
        <f t="shared" si="209"/>
        <v>43.320967741935398</v>
      </c>
      <c r="S427" s="20">
        <f t="shared" si="210"/>
        <v>0.90650194672297091</v>
      </c>
      <c r="T427" s="21">
        <f t="shared" si="211"/>
        <v>0.44800000000000001</v>
      </c>
      <c r="U427" s="3" t="str">
        <f t="shared" si="212"/>
        <v>Normal range</v>
      </c>
    </row>
    <row r="428" spans="17:21" x14ac:dyDescent="0.25">
      <c r="Q428" s="31">
        <v>36617</v>
      </c>
      <c r="R428" s="3">
        <f t="shared" si="209"/>
        <v>75.2706666666666</v>
      </c>
      <c r="S428" s="20">
        <f t="shared" si="210"/>
        <v>1.6719455212645058</v>
      </c>
      <c r="T428" s="21">
        <f t="shared" si="211"/>
        <v>0.91300000000000003</v>
      </c>
      <c r="U428" s="3" t="str">
        <f t="shared" si="212"/>
        <v>High flow</v>
      </c>
    </row>
    <row r="429" spans="17:21" x14ac:dyDescent="0.25">
      <c r="Q429" s="31">
        <v>36647</v>
      </c>
      <c r="R429" s="3">
        <f t="shared" si="209"/>
        <v>34.72</v>
      </c>
      <c r="S429" s="20">
        <f t="shared" si="210"/>
        <v>0.95474025984333466</v>
      </c>
      <c r="T429" s="21">
        <f t="shared" si="211"/>
        <v>0.56799999999999995</v>
      </c>
      <c r="U429" s="3" t="str">
        <f t="shared" si="212"/>
        <v>Normal range</v>
      </c>
    </row>
    <row r="430" spans="17:21" x14ac:dyDescent="0.25">
      <c r="Q430" s="31">
        <v>36678</v>
      </c>
      <c r="R430" s="3">
        <f t="shared" si="209"/>
        <v>18.2373333333333</v>
      </c>
      <c r="S430" s="20">
        <f t="shared" si="210"/>
        <v>0.78144502319627651</v>
      </c>
      <c r="T430" s="21">
        <f t="shared" si="211"/>
        <v>0.34399999999999997</v>
      </c>
      <c r="U430" s="3" t="str">
        <f t="shared" si="212"/>
        <v>Normal range</v>
      </c>
    </row>
    <row r="431" spans="17:21" x14ac:dyDescent="0.25">
      <c r="Q431" s="31">
        <v>36708</v>
      </c>
      <c r="R431" s="3">
        <f t="shared" si="209"/>
        <v>12.907645161290301</v>
      </c>
      <c r="S431" s="20">
        <f t="shared" si="210"/>
        <v>0.70272044872933925</v>
      </c>
      <c r="T431" s="21">
        <f t="shared" si="211"/>
        <v>0.36199999999999999</v>
      </c>
      <c r="U431" s="3" t="str">
        <f t="shared" si="212"/>
        <v>Normal range</v>
      </c>
    </row>
    <row r="432" spans="17:21" x14ac:dyDescent="0.25">
      <c r="Q432" s="31">
        <v>36739</v>
      </c>
      <c r="R432" s="3">
        <f t="shared" si="209"/>
        <v>21.326709677419299</v>
      </c>
      <c r="S432" s="20">
        <f t="shared" si="210"/>
        <v>1.0036093058811426</v>
      </c>
      <c r="T432" s="21">
        <f t="shared" si="211"/>
        <v>0.58599999999999997</v>
      </c>
      <c r="U432" s="3" t="str">
        <f t="shared" si="212"/>
        <v>Normal range</v>
      </c>
    </row>
    <row r="433" spans="17:21" x14ac:dyDescent="0.25">
      <c r="Q433" s="31">
        <v>36770</v>
      </c>
      <c r="R433" s="3">
        <f t="shared" si="209"/>
        <v>48.457666666666597</v>
      </c>
      <c r="S433" s="20">
        <f t="shared" si="210"/>
        <v>2.0040941148676907</v>
      </c>
      <c r="T433" s="21">
        <f t="shared" si="211"/>
        <v>0.94799999999999995</v>
      </c>
      <c r="U433" s="3" t="str">
        <f t="shared" si="212"/>
        <v>High flow</v>
      </c>
    </row>
    <row r="434" spans="17:21" x14ac:dyDescent="0.25">
      <c r="Q434" s="31">
        <v>36800</v>
      </c>
      <c r="R434" s="3">
        <f t="shared" si="209"/>
        <v>83.588064516128995</v>
      </c>
      <c r="S434" s="20">
        <f t="shared" si="210"/>
        <v>1.9663697242020093</v>
      </c>
      <c r="T434" s="21">
        <f t="shared" si="211"/>
        <v>0.93100000000000005</v>
      </c>
      <c r="U434" s="3" t="str">
        <f t="shared" si="212"/>
        <v>High flow</v>
      </c>
    </row>
    <row r="435" spans="17:21" x14ac:dyDescent="0.25">
      <c r="Q435" s="31">
        <v>36831</v>
      </c>
      <c r="R435" s="3">
        <f t="shared" si="209"/>
        <v>85.095333333333301</v>
      </c>
      <c r="S435" s="20">
        <f t="shared" si="210"/>
        <v>1.7482573236236489</v>
      </c>
      <c r="T435" s="21">
        <f t="shared" si="211"/>
        <v>0.91300000000000003</v>
      </c>
      <c r="U435" s="3" t="str">
        <f t="shared" si="212"/>
        <v>High flow</v>
      </c>
    </row>
    <row r="436" spans="17:21" x14ac:dyDescent="0.25">
      <c r="Q436" s="31">
        <v>36861</v>
      </c>
      <c r="R436" s="3">
        <f t="shared" si="209"/>
        <v>85.851612903225799</v>
      </c>
      <c r="S436" s="20">
        <f t="shared" si="210"/>
        <v>1.7060083929200955</v>
      </c>
      <c r="T436" s="21">
        <f t="shared" si="211"/>
        <v>0.96499999999999997</v>
      </c>
      <c r="U436" s="3" t="str">
        <f t="shared" si="212"/>
        <v>High flow</v>
      </c>
    </row>
    <row r="437" spans="17:21" x14ac:dyDescent="0.25">
      <c r="Q437" s="31">
        <v>36892</v>
      </c>
      <c r="R437" s="3">
        <f t="shared" si="209"/>
        <v>41.431612903225798</v>
      </c>
      <c r="S437" s="20">
        <f t="shared" si="210"/>
        <v>0.78181444801091393</v>
      </c>
      <c r="T437" s="21">
        <f t="shared" si="211"/>
        <v>0.29299999999999998</v>
      </c>
      <c r="U437" s="3" t="str">
        <f t="shared" si="212"/>
        <v>Normal range</v>
      </c>
    </row>
    <row r="438" spans="17:21" x14ac:dyDescent="0.25">
      <c r="Q438" s="31">
        <v>36923</v>
      </c>
      <c r="R438" s="3">
        <f t="shared" si="209"/>
        <v>46.134642857142801</v>
      </c>
      <c r="S438" s="20">
        <f t="shared" si="210"/>
        <v>1.0278540329786816</v>
      </c>
      <c r="T438" s="21">
        <f t="shared" si="211"/>
        <v>0.56799999999999995</v>
      </c>
      <c r="U438" s="3" t="str">
        <f t="shared" si="212"/>
        <v>Normal range</v>
      </c>
    </row>
    <row r="439" spans="17:21" x14ac:dyDescent="0.25">
      <c r="Q439" s="31">
        <v>36951</v>
      </c>
      <c r="R439" s="3">
        <f t="shared" si="209"/>
        <v>50.015483870967699</v>
      </c>
      <c r="S439" s="20">
        <f t="shared" si="210"/>
        <v>1.0465863497189274</v>
      </c>
      <c r="T439" s="21">
        <f t="shared" si="211"/>
        <v>0.60299999999999998</v>
      </c>
      <c r="U439" s="3" t="str">
        <f t="shared" si="212"/>
        <v>Normal range</v>
      </c>
    </row>
    <row r="440" spans="17:21" x14ac:dyDescent="0.25">
      <c r="Q440" s="31">
        <v>36982</v>
      </c>
      <c r="R440" s="3">
        <f t="shared" si="209"/>
        <v>51.225666666666598</v>
      </c>
      <c r="S440" s="20">
        <f t="shared" si="210"/>
        <v>1.1378472883255333</v>
      </c>
      <c r="T440" s="21">
        <f t="shared" si="211"/>
        <v>0.65500000000000003</v>
      </c>
      <c r="U440" s="3" t="str">
        <f t="shared" si="212"/>
        <v>Normal range</v>
      </c>
    </row>
    <row r="441" spans="17:21" x14ac:dyDescent="0.25">
      <c r="Q441" s="31">
        <v>37012</v>
      </c>
      <c r="R441" s="3">
        <f t="shared" si="209"/>
        <v>33.904193548387099</v>
      </c>
      <c r="S441" s="20">
        <f t="shared" si="210"/>
        <v>0.93230698612228724</v>
      </c>
      <c r="T441" s="21">
        <f t="shared" si="211"/>
        <v>0.51700000000000002</v>
      </c>
      <c r="U441" s="3" t="str">
        <f t="shared" si="212"/>
        <v>Normal range</v>
      </c>
    </row>
    <row r="442" spans="17:21" x14ac:dyDescent="0.25">
      <c r="Q442" s="31">
        <v>37043</v>
      </c>
      <c r="R442" s="3">
        <f t="shared" si="209"/>
        <v>13.8068333333333</v>
      </c>
      <c r="S442" s="20">
        <f t="shared" si="210"/>
        <v>0.59160410117161411</v>
      </c>
      <c r="T442" s="21">
        <f t="shared" si="211"/>
        <v>8.5999999999999993E-2</v>
      </c>
      <c r="U442" s="3" t="str">
        <f t="shared" si="212"/>
        <v>Low flow</v>
      </c>
    </row>
    <row r="443" spans="17:21" x14ac:dyDescent="0.25">
      <c r="Q443" s="31">
        <v>37073</v>
      </c>
      <c r="R443" s="3">
        <f t="shared" si="209"/>
        <v>18.179129032258</v>
      </c>
      <c r="S443" s="20">
        <f t="shared" si="210"/>
        <v>0.98971156639542102</v>
      </c>
      <c r="T443" s="21">
        <f t="shared" si="211"/>
        <v>0.58599999999999997</v>
      </c>
      <c r="U443" s="3" t="str">
        <f t="shared" si="212"/>
        <v>Normal range</v>
      </c>
    </row>
    <row r="444" spans="17:21" x14ac:dyDescent="0.25">
      <c r="Q444" s="31">
        <v>37104</v>
      </c>
      <c r="R444" s="3">
        <f t="shared" si="209"/>
        <v>24.154709677419302</v>
      </c>
      <c r="S444" s="20">
        <f t="shared" si="210"/>
        <v>1.1366915843930017</v>
      </c>
      <c r="T444" s="21">
        <f t="shared" si="211"/>
        <v>0.63700000000000001</v>
      </c>
      <c r="U444" s="3" t="str">
        <f t="shared" si="212"/>
        <v>Normal range</v>
      </c>
    </row>
    <row r="445" spans="17:21" x14ac:dyDescent="0.25">
      <c r="Q445" s="31">
        <v>37135</v>
      </c>
      <c r="R445" s="3">
        <f t="shared" si="209"/>
        <v>18.2476666666666</v>
      </c>
      <c r="S445" s="20">
        <f t="shared" si="210"/>
        <v>0.75468019598000824</v>
      </c>
      <c r="T445" s="21">
        <f t="shared" si="211"/>
        <v>0.379</v>
      </c>
      <c r="U445" s="3" t="str">
        <f t="shared" si="212"/>
        <v>Normal range</v>
      </c>
    </row>
    <row r="446" spans="17:21" x14ac:dyDescent="0.25">
      <c r="Q446" s="31">
        <v>37165</v>
      </c>
      <c r="R446" s="3">
        <f t="shared" si="209"/>
        <v>82.111935483870894</v>
      </c>
      <c r="S446" s="20">
        <f t="shared" si="210"/>
        <v>1.9316444861569551</v>
      </c>
      <c r="T446" s="21">
        <f t="shared" si="211"/>
        <v>0.91300000000000003</v>
      </c>
      <c r="U446" s="3" t="str">
        <f t="shared" si="212"/>
        <v>High flow</v>
      </c>
    </row>
    <row r="447" spans="17:21" x14ac:dyDescent="0.25">
      <c r="Q447" s="31">
        <v>37196</v>
      </c>
      <c r="R447" s="3">
        <f t="shared" si="209"/>
        <v>40.469666666666598</v>
      </c>
      <c r="S447" s="20">
        <f t="shared" si="210"/>
        <v>0.83143679404206772</v>
      </c>
      <c r="T447" s="21">
        <f t="shared" si="211"/>
        <v>0.43099999999999999</v>
      </c>
      <c r="U447" s="3" t="str">
        <f t="shared" si="212"/>
        <v>Normal range</v>
      </c>
    </row>
    <row r="448" spans="17:21" x14ac:dyDescent="0.25">
      <c r="Q448" s="31">
        <v>37226</v>
      </c>
      <c r="R448" s="3">
        <f t="shared" si="209"/>
        <v>38.985161290322502</v>
      </c>
      <c r="S448" s="20">
        <f t="shared" si="210"/>
        <v>0.77469729585167513</v>
      </c>
      <c r="T448" s="21">
        <f t="shared" si="211"/>
        <v>0.31</v>
      </c>
      <c r="U448" s="3" t="str">
        <f t="shared" si="212"/>
        <v>Normal range</v>
      </c>
    </row>
    <row r="449" spans="17:21" x14ac:dyDescent="0.25">
      <c r="Q449" s="31">
        <v>37257</v>
      </c>
      <c r="R449" s="3">
        <f t="shared" si="209"/>
        <v>65.1316129032258</v>
      </c>
      <c r="S449" s="20">
        <f t="shared" si="210"/>
        <v>1.2290333979740236</v>
      </c>
      <c r="T449" s="21">
        <f t="shared" si="211"/>
        <v>0.77500000000000002</v>
      </c>
      <c r="U449" s="3" t="str">
        <f t="shared" si="212"/>
        <v>Above normal</v>
      </c>
    </row>
    <row r="450" spans="17:21" x14ac:dyDescent="0.25">
      <c r="Q450" s="31">
        <v>37288</v>
      </c>
      <c r="R450" s="3">
        <f t="shared" si="209"/>
        <v>74.676428571428502</v>
      </c>
      <c r="S450" s="20">
        <f t="shared" si="210"/>
        <v>1.6637490510821935</v>
      </c>
      <c r="T450" s="21">
        <f t="shared" si="211"/>
        <v>0.91300000000000003</v>
      </c>
      <c r="U450" s="3" t="str">
        <f t="shared" si="212"/>
        <v>High flow</v>
      </c>
    </row>
    <row r="451" spans="17:21" x14ac:dyDescent="0.25">
      <c r="Q451" s="31">
        <v>37316</v>
      </c>
      <c r="R451" s="3">
        <f t="shared" si="209"/>
        <v>52.898064516128997</v>
      </c>
      <c r="S451" s="20">
        <f t="shared" si="210"/>
        <v>1.1069050614797264</v>
      </c>
      <c r="T451" s="21">
        <f t="shared" si="211"/>
        <v>0.68899999999999995</v>
      </c>
      <c r="U451" s="3" t="str">
        <f t="shared" si="212"/>
        <v>Normal range</v>
      </c>
    </row>
    <row r="452" spans="17:21" x14ac:dyDescent="0.25">
      <c r="Q452" s="31">
        <v>37347</v>
      </c>
      <c r="R452" s="3">
        <f t="shared" si="209"/>
        <v>29.584999999999901</v>
      </c>
      <c r="S452" s="20">
        <f t="shared" si="210"/>
        <v>0.65715517660634004</v>
      </c>
      <c r="T452" s="21">
        <f t="shared" si="211"/>
        <v>0.20599999999999999</v>
      </c>
      <c r="U452" s="3" t="str">
        <f t="shared" si="212"/>
        <v>Below normal</v>
      </c>
    </row>
    <row r="453" spans="17:21" x14ac:dyDescent="0.25">
      <c r="Q453" s="31">
        <v>37377</v>
      </c>
      <c r="R453" s="3">
        <f t="shared" ref="R453:R516" si="213">VLOOKUP(YEAR(Q453),A$7:M$66,1+MONTH(Q453),FALSE)</f>
        <v>40.49</v>
      </c>
      <c r="S453" s="20">
        <f t="shared" ref="S453:S516" si="214">VLOOKUP(YEAR(Q453),A$75:M$134,1+MONTH(Q453),FALSE)</f>
        <v>1.1134053318276678</v>
      </c>
      <c r="T453" s="21">
        <f t="shared" ref="T453:T516" si="215">VLOOKUP(YEAR(Q453),A$141:M$200,1+MONTH(Q453),FALSE)</f>
        <v>0.70599999999999996</v>
      </c>
      <c r="U453" s="3" t="str">
        <f t="shared" ref="U453:U516" si="216">IFERROR(VLOOKUP(T453,A$206:D$210,4,TRUE),"")</f>
        <v>Normal range</v>
      </c>
    </row>
    <row r="454" spans="17:21" x14ac:dyDescent="0.25">
      <c r="Q454" s="31">
        <v>37408</v>
      </c>
      <c r="R454" s="3">
        <f t="shared" si="213"/>
        <v>27.658333333333299</v>
      </c>
      <c r="S454" s="20">
        <f t="shared" si="214"/>
        <v>1.1851221084901133</v>
      </c>
      <c r="T454" s="21">
        <f t="shared" si="215"/>
        <v>0.68899999999999995</v>
      </c>
      <c r="U454" s="3" t="str">
        <f t="shared" si="216"/>
        <v>Normal range</v>
      </c>
    </row>
    <row r="455" spans="17:21" x14ac:dyDescent="0.25">
      <c r="Q455" s="31">
        <v>37438</v>
      </c>
      <c r="R455" s="3">
        <f t="shared" si="213"/>
        <v>39.0203225806451</v>
      </c>
      <c r="S455" s="20">
        <f t="shared" si="214"/>
        <v>2.1243517505166247</v>
      </c>
      <c r="T455" s="21">
        <f t="shared" si="215"/>
        <v>0.96499999999999997</v>
      </c>
      <c r="U455" s="3" t="str">
        <f t="shared" si="216"/>
        <v>High flow</v>
      </c>
    </row>
    <row r="456" spans="17:21" x14ac:dyDescent="0.25">
      <c r="Q456" s="31">
        <v>37469</v>
      </c>
      <c r="R456" s="3">
        <f t="shared" si="213"/>
        <v>38.455806451612901</v>
      </c>
      <c r="S456" s="20">
        <f t="shared" si="214"/>
        <v>1.8096839973803707</v>
      </c>
      <c r="T456" s="21">
        <f t="shared" si="215"/>
        <v>0.879</v>
      </c>
      <c r="U456" s="3" t="str">
        <f t="shared" si="216"/>
        <v>High flow</v>
      </c>
    </row>
    <row r="457" spans="17:21" x14ac:dyDescent="0.25">
      <c r="Q457" s="31">
        <v>37500</v>
      </c>
      <c r="R457" s="3">
        <f t="shared" si="213"/>
        <v>18.240666666666598</v>
      </c>
      <c r="S457" s="20">
        <f t="shared" si="214"/>
        <v>0.75439069258933578</v>
      </c>
      <c r="T457" s="21">
        <f t="shared" si="215"/>
        <v>0.36199999999999999</v>
      </c>
      <c r="U457" s="3" t="str">
        <f t="shared" si="216"/>
        <v>Normal range</v>
      </c>
    </row>
    <row r="458" spans="17:21" x14ac:dyDescent="0.25">
      <c r="Q458" s="31">
        <v>37530</v>
      </c>
      <c r="R458" s="3">
        <f t="shared" si="213"/>
        <v>63.463870967741897</v>
      </c>
      <c r="S458" s="20">
        <f t="shared" si="214"/>
        <v>1.492957579219347</v>
      </c>
      <c r="T458" s="21">
        <f t="shared" si="215"/>
        <v>0.82699999999999996</v>
      </c>
      <c r="U458" s="3" t="str">
        <f t="shared" si="216"/>
        <v>Above normal</v>
      </c>
    </row>
    <row r="459" spans="17:21" x14ac:dyDescent="0.25">
      <c r="Q459" s="31">
        <v>37561</v>
      </c>
      <c r="R459" s="3">
        <f t="shared" si="213"/>
        <v>129.37666666666601</v>
      </c>
      <c r="S459" s="20">
        <f t="shared" si="214"/>
        <v>2.658003631292134</v>
      </c>
      <c r="T459" s="21">
        <f t="shared" si="215"/>
        <v>0.98199999999999998</v>
      </c>
      <c r="U459" s="3" t="str">
        <f t="shared" si="216"/>
        <v>High flow</v>
      </c>
    </row>
    <row r="460" spans="17:21" x14ac:dyDescent="0.25">
      <c r="Q460" s="31">
        <v>37591</v>
      </c>
      <c r="R460" s="3">
        <f t="shared" si="213"/>
        <v>67.707096774193502</v>
      </c>
      <c r="S460" s="20">
        <f t="shared" si="214"/>
        <v>1.3454479356984461</v>
      </c>
      <c r="T460" s="21">
        <f t="shared" si="215"/>
        <v>0.81</v>
      </c>
      <c r="U460" s="3" t="str">
        <f t="shared" si="216"/>
        <v>Above normal</v>
      </c>
    </row>
    <row r="461" spans="17:21" x14ac:dyDescent="0.25">
      <c r="Q461" s="31">
        <v>37622</v>
      </c>
      <c r="R461" s="3">
        <f t="shared" si="213"/>
        <v>47.279677419354798</v>
      </c>
      <c r="S461" s="20">
        <f t="shared" si="214"/>
        <v>0.89216741308347647</v>
      </c>
      <c r="T461" s="21">
        <f t="shared" si="215"/>
        <v>0.51700000000000002</v>
      </c>
      <c r="U461" s="3" t="str">
        <f t="shared" si="216"/>
        <v>Normal range</v>
      </c>
    </row>
    <row r="462" spans="17:21" x14ac:dyDescent="0.25">
      <c r="Q462" s="31">
        <v>37653</v>
      </c>
      <c r="R462" s="3">
        <f t="shared" si="213"/>
        <v>29.200714285714199</v>
      </c>
      <c r="S462" s="20">
        <f t="shared" si="214"/>
        <v>0.65057557803945609</v>
      </c>
      <c r="T462" s="21">
        <f t="shared" si="215"/>
        <v>0.24099999999999999</v>
      </c>
      <c r="U462" s="3" t="str">
        <f t="shared" si="216"/>
        <v>Below normal</v>
      </c>
    </row>
    <row r="463" spans="17:21" x14ac:dyDescent="0.25">
      <c r="Q463" s="31">
        <v>37681</v>
      </c>
      <c r="R463" s="3">
        <f t="shared" si="213"/>
        <v>35.969677419354802</v>
      </c>
      <c r="S463" s="20">
        <f t="shared" si="214"/>
        <v>0.75267438155770272</v>
      </c>
      <c r="T463" s="21">
        <f t="shared" si="215"/>
        <v>0.224</v>
      </c>
      <c r="U463" s="3" t="str">
        <f t="shared" si="216"/>
        <v>Below normal</v>
      </c>
    </row>
    <row r="464" spans="17:21" x14ac:dyDescent="0.25">
      <c r="Q464" s="31">
        <v>37712</v>
      </c>
      <c r="R464" s="3">
        <f t="shared" si="213"/>
        <v>17.4113333333333</v>
      </c>
      <c r="S464" s="20">
        <f t="shared" si="214"/>
        <v>0.38674827891223718</v>
      </c>
      <c r="T464" s="21">
        <f t="shared" si="215"/>
        <v>1.7000000000000001E-2</v>
      </c>
      <c r="U464" s="3" t="str">
        <f t="shared" si="216"/>
        <v>Low flow</v>
      </c>
    </row>
    <row r="465" spans="17:21" x14ac:dyDescent="0.25">
      <c r="Q465" s="31">
        <v>37742</v>
      </c>
      <c r="R465" s="3">
        <f t="shared" si="213"/>
        <v>39.920967741935399</v>
      </c>
      <c r="S465" s="20">
        <f t="shared" si="214"/>
        <v>1.0977579238229489</v>
      </c>
      <c r="T465" s="21">
        <f t="shared" si="215"/>
        <v>0.68899999999999995</v>
      </c>
      <c r="U465" s="3" t="str">
        <f t="shared" si="216"/>
        <v>Normal range</v>
      </c>
    </row>
    <row r="466" spans="17:21" x14ac:dyDescent="0.25">
      <c r="Q466" s="31">
        <v>37773</v>
      </c>
      <c r="R466" s="3">
        <f t="shared" si="213"/>
        <v>11.334300000000001</v>
      </c>
      <c r="S466" s="20">
        <f t="shared" si="214"/>
        <v>0.48565939792441731</v>
      </c>
      <c r="T466" s="21">
        <f t="shared" si="215"/>
        <v>5.0999999999999997E-2</v>
      </c>
      <c r="U466" s="3" t="str">
        <f t="shared" si="216"/>
        <v>Low flow</v>
      </c>
    </row>
    <row r="467" spans="17:21" x14ac:dyDescent="0.25">
      <c r="Q467" s="31">
        <v>37803</v>
      </c>
      <c r="R467" s="3">
        <f t="shared" si="213"/>
        <v>8.4798387096774199</v>
      </c>
      <c r="S467" s="20">
        <f t="shared" si="214"/>
        <v>0.46166097601502826</v>
      </c>
      <c r="T467" s="21">
        <f t="shared" si="215"/>
        <v>0.10299999999999999</v>
      </c>
      <c r="U467" s="3" t="str">
        <f t="shared" si="216"/>
        <v>Low flow</v>
      </c>
    </row>
    <row r="468" spans="17:21" x14ac:dyDescent="0.25">
      <c r="Q468" s="31">
        <v>37834</v>
      </c>
      <c r="R468" s="3">
        <f t="shared" si="213"/>
        <v>6.6923548387096696</v>
      </c>
      <c r="S468" s="20">
        <f t="shared" si="214"/>
        <v>0.31493416921688355</v>
      </c>
      <c r="T468" s="21">
        <f t="shared" si="215"/>
        <v>8.5999999999999993E-2</v>
      </c>
      <c r="U468" s="3" t="str">
        <f t="shared" si="216"/>
        <v>Low flow</v>
      </c>
    </row>
    <row r="469" spans="17:21" x14ac:dyDescent="0.25">
      <c r="Q469" s="31">
        <v>37865</v>
      </c>
      <c r="R469" s="3">
        <f t="shared" si="213"/>
        <v>6.4894666666666598</v>
      </c>
      <c r="S469" s="20">
        <f t="shared" si="214"/>
        <v>0.26838894337937691</v>
      </c>
      <c r="T469" s="21">
        <f t="shared" si="215"/>
        <v>1.7000000000000001E-2</v>
      </c>
      <c r="U469" s="3" t="str">
        <f t="shared" si="216"/>
        <v>Low flow</v>
      </c>
    </row>
    <row r="470" spans="17:21" x14ac:dyDescent="0.25">
      <c r="Q470" s="31">
        <v>37895</v>
      </c>
      <c r="R470" s="3">
        <f t="shared" si="213"/>
        <v>8.7586129032257993</v>
      </c>
      <c r="S470" s="20">
        <f t="shared" si="214"/>
        <v>0.20604223029455385</v>
      </c>
      <c r="T470" s="21">
        <f t="shared" si="215"/>
        <v>3.4000000000000002E-2</v>
      </c>
      <c r="U470" s="3" t="str">
        <f t="shared" si="216"/>
        <v>Low flow</v>
      </c>
    </row>
    <row r="471" spans="17:21" x14ac:dyDescent="0.25">
      <c r="Q471" s="31">
        <v>37926</v>
      </c>
      <c r="R471" s="3">
        <f t="shared" si="213"/>
        <v>30.52</v>
      </c>
      <c r="S471" s="20">
        <f t="shared" si="214"/>
        <v>0.62702396743644917</v>
      </c>
      <c r="T471" s="21">
        <f t="shared" si="215"/>
        <v>0.189</v>
      </c>
      <c r="U471" s="3" t="str">
        <f t="shared" si="216"/>
        <v>Below normal</v>
      </c>
    </row>
    <row r="472" spans="17:21" x14ac:dyDescent="0.25">
      <c r="Q472" s="31">
        <v>37956</v>
      </c>
      <c r="R472" s="3">
        <f t="shared" si="213"/>
        <v>31.404516129032199</v>
      </c>
      <c r="S472" s="20">
        <f t="shared" si="214"/>
        <v>0.62405779320787058</v>
      </c>
      <c r="T472" s="21">
        <f t="shared" si="215"/>
        <v>0.13700000000000001</v>
      </c>
      <c r="U472" s="3" t="str">
        <f t="shared" si="216"/>
        <v>Below normal</v>
      </c>
    </row>
    <row r="473" spans="17:21" x14ac:dyDescent="0.25">
      <c r="Q473" s="31">
        <v>37987</v>
      </c>
      <c r="R473" s="3">
        <f t="shared" si="213"/>
        <v>58.522903225806402</v>
      </c>
      <c r="S473" s="20">
        <f t="shared" si="214"/>
        <v>1.1043270603138318</v>
      </c>
      <c r="T473" s="21">
        <f t="shared" si="215"/>
        <v>0.70599999999999996</v>
      </c>
      <c r="U473" s="3" t="str">
        <f t="shared" si="216"/>
        <v>Normal range</v>
      </c>
    </row>
    <row r="474" spans="17:21" x14ac:dyDescent="0.25">
      <c r="Q474" s="31">
        <v>38018</v>
      </c>
      <c r="R474" s="3">
        <f t="shared" si="213"/>
        <v>39.996551724137902</v>
      </c>
      <c r="S474" s="20">
        <f t="shared" si="214"/>
        <v>0.8911007964707941</v>
      </c>
      <c r="T474" s="21">
        <f t="shared" si="215"/>
        <v>0.44800000000000001</v>
      </c>
      <c r="U474" s="3" t="str">
        <f t="shared" si="216"/>
        <v>Normal range</v>
      </c>
    </row>
    <row r="475" spans="17:21" x14ac:dyDescent="0.25">
      <c r="Q475" s="31">
        <v>38047</v>
      </c>
      <c r="R475" s="3">
        <f t="shared" si="213"/>
        <v>35.387096774193502</v>
      </c>
      <c r="S475" s="20">
        <f t="shared" si="214"/>
        <v>0.74048373770810505</v>
      </c>
      <c r="T475" s="21">
        <f t="shared" si="215"/>
        <v>0.189</v>
      </c>
      <c r="U475" s="3" t="str">
        <f t="shared" si="216"/>
        <v>Below normal</v>
      </c>
    </row>
    <row r="476" spans="17:21" x14ac:dyDescent="0.25">
      <c r="Q476" s="31">
        <v>38078</v>
      </c>
      <c r="R476" s="3">
        <f t="shared" si="213"/>
        <v>48.290666666666603</v>
      </c>
      <c r="S476" s="20">
        <f t="shared" si="214"/>
        <v>1.0726537631154738</v>
      </c>
      <c r="T476" s="21">
        <f t="shared" si="215"/>
        <v>0.55100000000000005</v>
      </c>
      <c r="U476" s="3" t="str">
        <f t="shared" si="216"/>
        <v>Normal range</v>
      </c>
    </row>
    <row r="477" spans="17:21" x14ac:dyDescent="0.25">
      <c r="Q477" s="31">
        <v>38108</v>
      </c>
      <c r="R477" s="3">
        <f t="shared" si="213"/>
        <v>29.587419354838701</v>
      </c>
      <c r="S477" s="20">
        <f t="shared" si="214"/>
        <v>0.81360312335634832</v>
      </c>
      <c r="T477" s="21">
        <f t="shared" si="215"/>
        <v>0.379</v>
      </c>
      <c r="U477" s="3" t="str">
        <f t="shared" si="216"/>
        <v>Normal range</v>
      </c>
    </row>
    <row r="478" spans="17:21" x14ac:dyDescent="0.25">
      <c r="Q478" s="31">
        <v>38139</v>
      </c>
      <c r="R478" s="3">
        <f t="shared" si="213"/>
        <v>18.528233333333301</v>
      </c>
      <c r="S478" s="20">
        <f t="shared" si="214"/>
        <v>0.79390969404989897</v>
      </c>
      <c r="T478" s="21">
        <f t="shared" si="215"/>
        <v>0.379</v>
      </c>
      <c r="U478" s="3" t="str">
        <f t="shared" si="216"/>
        <v>Normal range</v>
      </c>
    </row>
    <row r="479" spans="17:21" x14ac:dyDescent="0.25">
      <c r="Q479" s="31">
        <v>38169</v>
      </c>
      <c r="R479" s="3">
        <f t="shared" si="213"/>
        <v>13.717483870967699</v>
      </c>
      <c r="S479" s="20">
        <f t="shared" si="214"/>
        <v>0.74680984027610853</v>
      </c>
      <c r="T479" s="21">
        <f t="shared" si="215"/>
        <v>0.41299999999999998</v>
      </c>
      <c r="U479" s="3" t="str">
        <f t="shared" si="216"/>
        <v>Normal range</v>
      </c>
    </row>
    <row r="480" spans="17:21" x14ac:dyDescent="0.25">
      <c r="Q480" s="31">
        <v>38200</v>
      </c>
      <c r="R480" s="3">
        <f t="shared" si="213"/>
        <v>49.509129032258002</v>
      </c>
      <c r="S480" s="20">
        <f t="shared" si="214"/>
        <v>2.329840063207397</v>
      </c>
      <c r="T480" s="21">
        <f t="shared" si="215"/>
        <v>0.93100000000000005</v>
      </c>
      <c r="U480" s="3" t="str">
        <f t="shared" si="216"/>
        <v>High flow</v>
      </c>
    </row>
    <row r="481" spans="17:21" x14ac:dyDescent="0.25">
      <c r="Q481" s="31">
        <v>38231</v>
      </c>
      <c r="R481" s="3">
        <f t="shared" si="213"/>
        <v>24.963666666666601</v>
      </c>
      <c r="S481" s="20">
        <f t="shared" si="214"/>
        <v>1.0324380205165749</v>
      </c>
      <c r="T481" s="21">
        <f t="shared" si="215"/>
        <v>0.65500000000000003</v>
      </c>
      <c r="U481" s="3" t="str">
        <f t="shared" si="216"/>
        <v>Normal range</v>
      </c>
    </row>
    <row r="482" spans="17:21" x14ac:dyDescent="0.25">
      <c r="Q482" s="31">
        <v>38261</v>
      </c>
      <c r="R482" s="3">
        <f t="shared" si="213"/>
        <v>72.350645161290302</v>
      </c>
      <c r="S482" s="20">
        <f t="shared" si="214"/>
        <v>1.7020147433153219</v>
      </c>
      <c r="T482" s="21">
        <f t="shared" si="215"/>
        <v>0.89600000000000002</v>
      </c>
      <c r="U482" s="3" t="str">
        <f t="shared" si="216"/>
        <v>High flow</v>
      </c>
    </row>
    <row r="483" spans="17:21" x14ac:dyDescent="0.25">
      <c r="Q483" s="31">
        <v>38292</v>
      </c>
      <c r="R483" s="3">
        <f t="shared" si="213"/>
        <v>31.901</v>
      </c>
      <c r="S483" s="20">
        <f t="shared" si="214"/>
        <v>0.65539618562222035</v>
      </c>
      <c r="T483" s="21">
        <f t="shared" si="215"/>
        <v>0.224</v>
      </c>
      <c r="U483" s="3" t="str">
        <f t="shared" si="216"/>
        <v>Below normal</v>
      </c>
    </row>
    <row r="484" spans="17:21" x14ac:dyDescent="0.25">
      <c r="Q484" s="31">
        <v>38322</v>
      </c>
      <c r="R484" s="3">
        <f t="shared" si="213"/>
        <v>33.270967741935401</v>
      </c>
      <c r="S484" s="20">
        <f t="shared" si="214"/>
        <v>0.66114716181625544</v>
      </c>
      <c r="T484" s="21">
        <f t="shared" si="215"/>
        <v>0.224</v>
      </c>
      <c r="U484" s="3" t="str">
        <f t="shared" si="216"/>
        <v>Below normal</v>
      </c>
    </row>
    <row r="485" spans="17:21" x14ac:dyDescent="0.25">
      <c r="Q485" s="31">
        <v>38353</v>
      </c>
      <c r="R485" s="3">
        <f t="shared" si="213"/>
        <v>71.237096774193503</v>
      </c>
      <c r="S485" s="20">
        <f t="shared" si="214"/>
        <v>1.3442438657289129</v>
      </c>
      <c r="T485" s="21">
        <f t="shared" si="215"/>
        <v>0.82699999999999996</v>
      </c>
      <c r="U485" s="3" t="str">
        <f t="shared" si="216"/>
        <v>Above normal</v>
      </c>
    </row>
    <row r="486" spans="17:21" x14ac:dyDescent="0.25">
      <c r="Q486" s="31">
        <v>38384</v>
      </c>
      <c r="R486" s="3">
        <f t="shared" si="213"/>
        <v>32.07</v>
      </c>
      <c r="S486" s="20">
        <f t="shared" si="214"/>
        <v>0.71450165854102354</v>
      </c>
      <c r="T486" s="21">
        <f t="shared" si="215"/>
        <v>0.27500000000000002</v>
      </c>
      <c r="U486" s="3" t="str">
        <f t="shared" si="216"/>
        <v>Below normal</v>
      </c>
    </row>
    <row r="487" spans="17:21" x14ac:dyDescent="0.25">
      <c r="Q487" s="31">
        <v>38412</v>
      </c>
      <c r="R487" s="3">
        <f t="shared" si="213"/>
        <v>55.380645161290303</v>
      </c>
      <c r="S487" s="20">
        <f t="shared" si="214"/>
        <v>1.15885367447336</v>
      </c>
      <c r="T487" s="21">
        <f t="shared" si="215"/>
        <v>0.72399999999999998</v>
      </c>
      <c r="U487" s="3" t="str">
        <f t="shared" si="216"/>
        <v>Above normal</v>
      </c>
    </row>
    <row r="488" spans="17:21" x14ac:dyDescent="0.25">
      <c r="Q488" s="31">
        <v>38443</v>
      </c>
      <c r="R488" s="3">
        <f t="shared" si="213"/>
        <v>43.945</v>
      </c>
      <c r="S488" s="20">
        <f t="shared" si="214"/>
        <v>0.97612588257447042</v>
      </c>
      <c r="T488" s="21">
        <f t="shared" si="215"/>
        <v>0.51700000000000002</v>
      </c>
      <c r="U488" s="3" t="str">
        <f t="shared" si="216"/>
        <v>Normal range</v>
      </c>
    </row>
    <row r="489" spans="17:21" x14ac:dyDescent="0.25">
      <c r="Q489" s="31">
        <v>38473</v>
      </c>
      <c r="R489" s="3">
        <f t="shared" si="213"/>
        <v>34.467419354838697</v>
      </c>
      <c r="S489" s="20">
        <f t="shared" si="214"/>
        <v>0.94779472669838372</v>
      </c>
      <c r="T489" s="21">
        <f t="shared" si="215"/>
        <v>0.53400000000000003</v>
      </c>
      <c r="U489" s="3" t="str">
        <f t="shared" si="216"/>
        <v>Normal range</v>
      </c>
    </row>
    <row r="490" spans="17:21" x14ac:dyDescent="0.25">
      <c r="Q490" s="31">
        <v>38504</v>
      </c>
      <c r="R490" s="3">
        <f t="shared" si="213"/>
        <v>31.626999999999999</v>
      </c>
      <c r="S490" s="20">
        <f t="shared" si="214"/>
        <v>1.3551740979289013</v>
      </c>
      <c r="T490" s="21">
        <f t="shared" si="215"/>
        <v>0.79300000000000004</v>
      </c>
      <c r="U490" s="3" t="str">
        <f t="shared" si="216"/>
        <v>Above normal</v>
      </c>
    </row>
    <row r="491" spans="17:21" x14ac:dyDescent="0.25">
      <c r="Q491" s="31">
        <v>38534</v>
      </c>
      <c r="R491" s="3">
        <f t="shared" si="213"/>
        <v>9.0286451612903207</v>
      </c>
      <c r="S491" s="20">
        <f t="shared" si="214"/>
        <v>0.49153920020882241</v>
      </c>
      <c r="T491" s="21">
        <f t="shared" si="215"/>
        <v>0.155</v>
      </c>
      <c r="U491" s="3" t="str">
        <f t="shared" si="216"/>
        <v>Below normal</v>
      </c>
    </row>
    <row r="492" spans="17:21" x14ac:dyDescent="0.25">
      <c r="Q492" s="31">
        <v>38565</v>
      </c>
      <c r="R492" s="3">
        <f t="shared" si="213"/>
        <v>10.3632903225806</v>
      </c>
      <c r="S492" s="20">
        <f t="shared" si="214"/>
        <v>0.48768397772592764</v>
      </c>
      <c r="T492" s="21">
        <f t="shared" si="215"/>
        <v>0.224</v>
      </c>
      <c r="U492" s="3" t="str">
        <f t="shared" si="216"/>
        <v>Below normal</v>
      </c>
    </row>
    <row r="493" spans="17:21" x14ac:dyDescent="0.25">
      <c r="Q493" s="31">
        <v>38596</v>
      </c>
      <c r="R493" s="3">
        <f t="shared" si="213"/>
        <v>11.7820666666666</v>
      </c>
      <c r="S493" s="20">
        <f t="shared" si="214"/>
        <v>0.48727832130406651</v>
      </c>
      <c r="T493" s="21">
        <f t="shared" si="215"/>
        <v>0.13700000000000001</v>
      </c>
      <c r="U493" s="3" t="str">
        <f t="shared" si="216"/>
        <v>Below normal</v>
      </c>
    </row>
    <row r="494" spans="17:21" x14ac:dyDescent="0.25">
      <c r="Q494" s="31">
        <v>38626</v>
      </c>
      <c r="R494" s="3">
        <f t="shared" si="213"/>
        <v>42.606129032258004</v>
      </c>
      <c r="S494" s="20">
        <f t="shared" si="214"/>
        <v>1.0022890550158687</v>
      </c>
      <c r="T494" s="21">
        <f t="shared" si="215"/>
        <v>0.62</v>
      </c>
      <c r="U494" s="3" t="str">
        <f t="shared" si="216"/>
        <v>Normal range</v>
      </c>
    </row>
    <row r="495" spans="17:21" x14ac:dyDescent="0.25">
      <c r="Q495" s="31">
        <v>38657</v>
      </c>
      <c r="R495" s="3">
        <f t="shared" si="213"/>
        <v>53.051000000000002</v>
      </c>
      <c r="S495" s="20">
        <f t="shared" si="214"/>
        <v>1.0899163989669418</v>
      </c>
      <c r="T495" s="21">
        <f t="shared" si="215"/>
        <v>0.68899999999999995</v>
      </c>
      <c r="U495" s="3" t="str">
        <f t="shared" si="216"/>
        <v>Normal range</v>
      </c>
    </row>
    <row r="496" spans="17:21" x14ac:dyDescent="0.25">
      <c r="Q496" s="31">
        <v>38687</v>
      </c>
      <c r="R496" s="3">
        <f t="shared" si="213"/>
        <v>66.7535483870967</v>
      </c>
      <c r="S496" s="20">
        <f t="shared" si="214"/>
        <v>1.3264994093233355</v>
      </c>
      <c r="T496" s="21">
        <f t="shared" si="215"/>
        <v>0.79300000000000004</v>
      </c>
      <c r="U496" s="3" t="str">
        <f t="shared" si="216"/>
        <v>Above normal</v>
      </c>
    </row>
    <row r="497" spans="17:21" x14ac:dyDescent="0.25">
      <c r="Q497" s="31">
        <v>38718</v>
      </c>
      <c r="R497" s="3">
        <f t="shared" si="213"/>
        <v>42.568387096774103</v>
      </c>
      <c r="S497" s="20">
        <f t="shared" si="214"/>
        <v>0.80326537464314318</v>
      </c>
      <c r="T497" s="21">
        <f t="shared" si="215"/>
        <v>0.34399999999999997</v>
      </c>
      <c r="U497" s="3" t="str">
        <f t="shared" si="216"/>
        <v>Normal range</v>
      </c>
    </row>
    <row r="498" spans="17:21" x14ac:dyDescent="0.25">
      <c r="Q498" s="31">
        <v>38749</v>
      </c>
      <c r="R498" s="3">
        <f t="shared" si="213"/>
        <v>23.867857142857101</v>
      </c>
      <c r="S498" s="20">
        <f t="shared" si="214"/>
        <v>0.53176250434648009</v>
      </c>
      <c r="T498" s="21">
        <f t="shared" si="215"/>
        <v>0.13700000000000001</v>
      </c>
      <c r="U498" s="3" t="str">
        <f t="shared" si="216"/>
        <v>Below normal</v>
      </c>
    </row>
    <row r="499" spans="17:21" x14ac:dyDescent="0.25">
      <c r="Q499" s="31">
        <v>38777</v>
      </c>
      <c r="R499" s="3">
        <f t="shared" si="213"/>
        <v>41.14</v>
      </c>
      <c r="S499" s="20">
        <f t="shared" si="214"/>
        <v>0.86086465820296809</v>
      </c>
      <c r="T499" s="21">
        <f t="shared" si="215"/>
        <v>0.43099999999999999</v>
      </c>
      <c r="U499" s="3" t="str">
        <f t="shared" si="216"/>
        <v>Normal range</v>
      </c>
    </row>
    <row r="500" spans="17:21" x14ac:dyDescent="0.25">
      <c r="Q500" s="31">
        <v>38808</v>
      </c>
      <c r="R500" s="3">
        <f t="shared" si="213"/>
        <v>38.122666666666603</v>
      </c>
      <c r="S500" s="20">
        <f t="shared" si="214"/>
        <v>0.84679762535196912</v>
      </c>
      <c r="T500" s="21">
        <f t="shared" si="215"/>
        <v>0.43099999999999999</v>
      </c>
      <c r="U500" s="3" t="str">
        <f t="shared" si="216"/>
        <v>Normal range</v>
      </c>
    </row>
    <row r="501" spans="17:21" x14ac:dyDescent="0.25">
      <c r="Q501" s="31">
        <v>38838</v>
      </c>
      <c r="R501" s="3">
        <f t="shared" si="213"/>
        <v>28.968709677419302</v>
      </c>
      <c r="S501" s="20">
        <f t="shared" si="214"/>
        <v>0.79658967179566331</v>
      </c>
      <c r="T501" s="21">
        <f t="shared" si="215"/>
        <v>0.32700000000000001</v>
      </c>
      <c r="U501" s="3" t="str">
        <f t="shared" si="216"/>
        <v>Normal range</v>
      </c>
    </row>
    <row r="502" spans="17:21" x14ac:dyDescent="0.25">
      <c r="Q502" s="31">
        <v>38869</v>
      </c>
      <c r="R502" s="3">
        <f t="shared" si="213"/>
        <v>14.7984666666666</v>
      </c>
      <c r="S502" s="20">
        <f t="shared" si="214"/>
        <v>0.63409424592060026</v>
      </c>
      <c r="T502" s="21">
        <f t="shared" si="215"/>
        <v>0.155</v>
      </c>
      <c r="U502" s="3" t="str">
        <f t="shared" si="216"/>
        <v>Below normal</v>
      </c>
    </row>
    <row r="503" spans="17:21" x14ac:dyDescent="0.25">
      <c r="Q503" s="31">
        <v>38899</v>
      </c>
      <c r="R503" s="3">
        <f t="shared" si="213"/>
        <v>8.7067096774193509</v>
      </c>
      <c r="S503" s="20">
        <f t="shared" si="214"/>
        <v>0.47401232796676818</v>
      </c>
      <c r="T503" s="21">
        <f t="shared" si="215"/>
        <v>0.12</v>
      </c>
      <c r="U503" s="3" t="str">
        <f t="shared" si="216"/>
        <v>Low flow</v>
      </c>
    </row>
    <row r="504" spans="17:21" x14ac:dyDescent="0.25">
      <c r="Q504" s="31">
        <v>38930</v>
      </c>
      <c r="R504" s="3">
        <f t="shared" si="213"/>
        <v>11.0103870967741</v>
      </c>
      <c r="S504" s="20">
        <f t="shared" si="214"/>
        <v>0.51813557359839746</v>
      </c>
      <c r="T504" s="21">
        <f t="shared" si="215"/>
        <v>0.27500000000000002</v>
      </c>
      <c r="U504" s="3" t="str">
        <f t="shared" si="216"/>
        <v>Below normal</v>
      </c>
    </row>
    <row r="505" spans="17:21" x14ac:dyDescent="0.25">
      <c r="Q505" s="31">
        <v>38961</v>
      </c>
      <c r="R505" s="3">
        <f t="shared" si="213"/>
        <v>23.065066666666599</v>
      </c>
      <c r="S505" s="20">
        <f t="shared" si="214"/>
        <v>0.95391642944076693</v>
      </c>
      <c r="T505" s="21">
        <f t="shared" si="215"/>
        <v>0.58599999999999997</v>
      </c>
      <c r="U505" s="3" t="str">
        <f t="shared" si="216"/>
        <v>Normal range</v>
      </c>
    </row>
    <row r="506" spans="17:21" x14ac:dyDescent="0.25">
      <c r="Q506" s="31">
        <v>38991</v>
      </c>
      <c r="R506" s="3">
        <f t="shared" si="213"/>
        <v>54.129032258064498</v>
      </c>
      <c r="S506" s="20">
        <f t="shared" si="214"/>
        <v>1.2733599090821626</v>
      </c>
      <c r="T506" s="21">
        <f t="shared" si="215"/>
        <v>0.75800000000000001</v>
      </c>
      <c r="U506" s="3" t="str">
        <f t="shared" si="216"/>
        <v>Above normal</v>
      </c>
    </row>
    <row r="507" spans="17:21" x14ac:dyDescent="0.25">
      <c r="Q507" s="31">
        <v>39022</v>
      </c>
      <c r="R507" s="3">
        <f t="shared" si="213"/>
        <v>56.5266666666666</v>
      </c>
      <c r="S507" s="20">
        <f t="shared" si="214"/>
        <v>1.1613228964381053</v>
      </c>
      <c r="T507" s="21">
        <f t="shared" si="215"/>
        <v>0.74099999999999999</v>
      </c>
      <c r="U507" s="3" t="str">
        <f t="shared" si="216"/>
        <v>Above normal</v>
      </c>
    </row>
    <row r="508" spans="17:21" x14ac:dyDescent="0.25">
      <c r="Q508" s="31">
        <v>39052</v>
      </c>
      <c r="R508" s="3">
        <f t="shared" si="213"/>
        <v>77.975161290322504</v>
      </c>
      <c r="S508" s="20">
        <f t="shared" si="214"/>
        <v>1.5494907445773798</v>
      </c>
      <c r="T508" s="21">
        <f t="shared" si="215"/>
        <v>0.93100000000000005</v>
      </c>
      <c r="U508" s="3" t="str">
        <f t="shared" si="216"/>
        <v>High flow</v>
      </c>
    </row>
    <row r="509" spans="17:21" x14ac:dyDescent="0.25">
      <c r="Q509" s="31">
        <v>39083</v>
      </c>
      <c r="R509" s="3">
        <f t="shared" si="213"/>
        <v>60.364193548387</v>
      </c>
      <c r="S509" s="20">
        <f t="shared" si="214"/>
        <v>1.1390722048134829</v>
      </c>
      <c r="T509" s="21">
        <f t="shared" si="215"/>
        <v>0.72399999999999998</v>
      </c>
      <c r="U509" s="3" t="str">
        <f t="shared" si="216"/>
        <v>Above normal</v>
      </c>
    </row>
    <row r="510" spans="17:21" x14ac:dyDescent="0.25">
      <c r="Q510" s="31">
        <v>39114</v>
      </c>
      <c r="R510" s="3">
        <f t="shared" si="213"/>
        <v>52.392142857142801</v>
      </c>
      <c r="S510" s="20">
        <f t="shared" si="214"/>
        <v>1.167267632240311</v>
      </c>
      <c r="T510" s="21">
        <f t="shared" si="215"/>
        <v>0.74099999999999999</v>
      </c>
      <c r="U510" s="3" t="str">
        <f t="shared" si="216"/>
        <v>Above normal</v>
      </c>
    </row>
    <row r="511" spans="17:21" x14ac:dyDescent="0.25">
      <c r="Q511" s="31">
        <v>39142</v>
      </c>
      <c r="R511" s="3">
        <f t="shared" si="213"/>
        <v>54.403548387096698</v>
      </c>
      <c r="S511" s="20">
        <f t="shared" si="214"/>
        <v>1.138407683210662</v>
      </c>
      <c r="T511" s="21">
        <f t="shared" si="215"/>
        <v>0.70599999999999996</v>
      </c>
      <c r="U511" s="3" t="str">
        <f t="shared" si="216"/>
        <v>Normal range</v>
      </c>
    </row>
    <row r="512" spans="17:21" x14ac:dyDescent="0.25">
      <c r="Q512" s="31">
        <v>39173</v>
      </c>
      <c r="R512" s="3">
        <f t="shared" si="213"/>
        <v>20.16</v>
      </c>
      <c r="S512" s="20">
        <f t="shared" si="214"/>
        <v>0.4478028852588764</v>
      </c>
      <c r="T512" s="21">
        <f t="shared" si="215"/>
        <v>6.8000000000000005E-2</v>
      </c>
      <c r="U512" s="3" t="str">
        <f t="shared" si="216"/>
        <v>Low flow</v>
      </c>
    </row>
    <row r="513" spans="17:21" x14ac:dyDescent="0.25">
      <c r="Q513" s="31">
        <v>39203</v>
      </c>
      <c r="R513" s="3">
        <f t="shared" si="213"/>
        <v>19.350709677419299</v>
      </c>
      <c r="S513" s="20">
        <f t="shared" si="214"/>
        <v>0.53211122078261042</v>
      </c>
      <c r="T513" s="21">
        <f t="shared" si="215"/>
        <v>8.5999999999999993E-2</v>
      </c>
      <c r="U513" s="3" t="str">
        <f t="shared" si="216"/>
        <v>Low flow</v>
      </c>
    </row>
    <row r="514" spans="17:21" x14ac:dyDescent="0.25">
      <c r="Q514" s="31">
        <v>39234</v>
      </c>
      <c r="R514" s="3">
        <f t="shared" si="213"/>
        <v>34.603666666666598</v>
      </c>
      <c r="S514" s="20">
        <f t="shared" si="214"/>
        <v>1.4827202314488348</v>
      </c>
      <c r="T514" s="21">
        <f t="shared" si="215"/>
        <v>0.86199999999999999</v>
      </c>
      <c r="U514" s="3" t="str">
        <f t="shared" si="216"/>
        <v>Above normal</v>
      </c>
    </row>
    <row r="515" spans="17:21" x14ac:dyDescent="0.25">
      <c r="Q515" s="31">
        <v>39264</v>
      </c>
      <c r="R515" s="3">
        <f t="shared" si="213"/>
        <v>50.375161290322502</v>
      </c>
      <c r="S515" s="20">
        <f t="shared" si="214"/>
        <v>2.74253401797184</v>
      </c>
      <c r="T515" s="21">
        <f t="shared" si="215"/>
        <v>0.98199999999999998</v>
      </c>
      <c r="U515" s="3" t="str">
        <f t="shared" si="216"/>
        <v>High flow</v>
      </c>
    </row>
    <row r="516" spans="17:21" x14ac:dyDescent="0.25">
      <c r="Q516" s="31">
        <v>39295</v>
      </c>
      <c r="R516" s="3">
        <f t="shared" si="213"/>
        <v>37.653870967741902</v>
      </c>
      <c r="S516" s="20">
        <f t="shared" si="214"/>
        <v>1.7719458780688209</v>
      </c>
      <c r="T516" s="21">
        <f t="shared" si="215"/>
        <v>0.86199999999999999</v>
      </c>
      <c r="U516" s="3" t="str">
        <f t="shared" si="216"/>
        <v>Above normal</v>
      </c>
    </row>
    <row r="517" spans="17:21" x14ac:dyDescent="0.25">
      <c r="Q517" s="31">
        <v>39326</v>
      </c>
      <c r="R517" s="3">
        <f t="shared" ref="R517:R580" si="217">VLOOKUP(YEAR(Q517),A$7:M$66,1+MONTH(Q517),FALSE)</f>
        <v>16.4936333333333</v>
      </c>
      <c r="S517" s="20">
        <f t="shared" ref="S517:S580" si="218">VLOOKUP(YEAR(Q517),A$75:M$134,1+MONTH(Q517),FALSE)</f>
        <v>0.68213753921537457</v>
      </c>
      <c r="T517" s="21">
        <f t="shared" ref="T517:T580" si="219">VLOOKUP(YEAR(Q517),A$141:M$200,1+MONTH(Q517),FALSE)</f>
        <v>0.29299999999999998</v>
      </c>
      <c r="U517" s="3" t="str">
        <f t="shared" ref="U517:U580" si="220">IFERROR(VLOOKUP(T517,A$206:D$210,4,TRUE),"")</f>
        <v>Normal range</v>
      </c>
    </row>
    <row r="518" spans="17:21" x14ac:dyDescent="0.25">
      <c r="Q518" s="31">
        <v>39356</v>
      </c>
      <c r="R518" s="3">
        <f t="shared" si="217"/>
        <v>11.6889677419354</v>
      </c>
      <c r="S518" s="20">
        <f t="shared" si="218"/>
        <v>0.27497744334635943</v>
      </c>
      <c r="T518" s="21">
        <f t="shared" si="219"/>
        <v>6.8000000000000005E-2</v>
      </c>
      <c r="U518" s="3" t="str">
        <f t="shared" si="220"/>
        <v>Low flow</v>
      </c>
    </row>
    <row r="519" spans="17:21" x14ac:dyDescent="0.25">
      <c r="Q519" s="31">
        <v>39387</v>
      </c>
      <c r="R519" s="3">
        <f t="shared" si="217"/>
        <v>42.293099999999903</v>
      </c>
      <c r="S519" s="20">
        <f t="shared" si="218"/>
        <v>0.86889866832196683</v>
      </c>
      <c r="T519" s="21">
        <f t="shared" si="219"/>
        <v>0.44800000000000001</v>
      </c>
      <c r="U519" s="3" t="str">
        <f t="shared" si="220"/>
        <v>Normal range</v>
      </c>
    </row>
    <row r="520" spans="17:21" x14ac:dyDescent="0.25">
      <c r="Q520" s="31">
        <v>39417</v>
      </c>
      <c r="R520" s="3">
        <f t="shared" si="217"/>
        <v>45.886451612903201</v>
      </c>
      <c r="S520" s="20">
        <f t="shared" si="218"/>
        <v>0.9118369349819555</v>
      </c>
      <c r="T520" s="21">
        <f t="shared" si="219"/>
        <v>0.5</v>
      </c>
      <c r="U520" s="3" t="str">
        <f t="shared" si="220"/>
        <v>Normal range</v>
      </c>
    </row>
    <row r="521" spans="17:21" x14ac:dyDescent="0.25">
      <c r="Q521" s="31">
        <v>39448</v>
      </c>
      <c r="R521" s="3">
        <f t="shared" si="217"/>
        <v>87.492258064516093</v>
      </c>
      <c r="S521" s="20">
        <f t="shared" si="218"/>
        <v>1.6509787249584087</v>
      </c>
      <c r="T521" s="21">
        <f t="shared" si="219"/>
        <v>0.93100000000000005</v>
      </c>
      <c r="U521" s="3" t="str">
        <f t="shared" si="220"/>
        <v>High flow</v>
      </c>
    </row>
    <row r="522" spans="17:21" x14ac:dyDescent="0.25">
      <c r="Q522" s="31">
        <v>39479</v>
      </c>
      <c r="R522" s="3">
        <f t="shared" si="217"/>
        <v>57.707931034482698</v>
      </c>
      <c r="S522" s="20">
        <f t="shared" si="218"/>
        <v>1.2857004189307419</v>
      </c>
      <c r="T522" s="21">
        <f t="shared" si="219"/>
        <v>0.81</v>
      </c>
      <c r="U522" s="3" t="str">
        <f t="shared" si="220"/>
        <v>Above normal</v>
      </c>
    </row>
    <row r="523" spans="17:21" x14ac:dyDescent="0.25">
      <c r="Q523" s="31">
        <v>39508</v>
      </c>
      <c r="R523" s="3">
        <f t="shared" si="217"/>
        <v>38.242903225806401</v>
      </c>
      <c r="S523" s="20">
        <f t="shared" si="218"/>
        <v>0.80024219285787579</v>
      </c>
      <c r="T523" s="21">
        <f t="shared" si="219"/>
        <v>0.31</v>
      </c>
      <c r="U523" s="3" t="str">
        <f t="shared" si="220"/>
        <v>Normal range</v>
      </c>
    </row>
    <row r="524" spans="17:21" x14ac:dyDescent="0.25">
      <c r="Q524" s="31">
        <v>39539</v>
      </c>
      <c r="R524" s="3">
        <f t="shared" si="217"/>
        <v>54.095666666666602</v>
      </c>
      <c r="S524" s="20">
        <f t="shared" si="218"/>
        <v>1.2015970046297486</v>
      </c>
      <c r="T524" s="21">
        <f t="shared" si="219"/>
        <v>0.68899999999999995</v>
      </c>
      <c r="U524" s="3" t="str">
        <f t="shared" si="220"/>
        <v>Normal range</v>
      </c>
    </row>
    <row r="525" spans="17:21" x14ac:dyDescent="0.25">
      <c r="Q525" s="31">
        <v>39569</v>
      </c>
      <c r="R525" s="3">
        <f t="shared" si="217"/>
        <v>30.814516129032199</v>
      </c>
      <c r="S525" s="20">
        <f t="shared" si="218"/>
        <v>0.8473461732712797</v>
      </c>
      <c r="T525" s="21">
        <f t="shared" si="219"/>
        <v>0.43099999999999999</v>
      </c>
      <c r="U525" s="3" t="str">
        <f t="shared" si="220"/>
        <v>Normal range</v>
      </c>
    </row>
    <row r="526" spans="17:21" x14ac:dyDescent="0.25">
      <c r="Q526" s="31">
        <v>39600</v>
      </c>
      <c r="R526" s="3">
        <f t="shared" si="217"/>
        <v>15.4456666666666</v>
      </c>
      <c r="S526" s="20">
        <f t="shared" si="218"/>
        <v>0.66182588901604356</v>
      </c>
      <c r="T526" s="21">
        <f t="shared" si="219"/>
        <v>0.20599999999999999</v>
      </c>
      <c r="U526" s="3" t="str">
        <f t="shared" si="220"/>
        <v>Below normal</v>
      </c>
    </row>
    <row r="527" spans="17:21" x14ac:dyDescent="0.25">
      <c r="Q527" s="31">
        <v>39630</v>
      </c>
      <c r="R527" s="3">
        <f t="shared" si="217"/>
        <v>16.059903225806401</v>
      </c>
      <c r="S527" s="20">
        <f t="shared" si="218"/>
        <v>0.87433627593309826</v>
      </c>
      <c r="T527" s="21">
        <f t="shared" si="219"/>
        <v>0.51700000000000002</v>
      </c>
      <c r="U527" s="3" t="str">
        <f t="shared" si="220"/>
        <v>Normal range</v>
      </c>
    </row>
    <row r="528" spans="17:21" x14ac:dyDescent="0.25">
      <c r="Q528" s="31">
        <v>39661</v>
      </c>
      <c r="R528" s="3">
        <f t="shared" si="217"/>
        <v>30.2209677419354</v>
      </c>
      <c r="S528" s="20">
        <f t="shared" si="218"/>
        <v>1.4221623924788367</v>
      </c>
      <c r="T528" s="21">
        <f t="shared" si="219"/>
        <v>0.79300000000000004</v>
      </c>
      <c r="U528" s="3" t="str">
        <f t="shared" si="220"/>
        <v>Above normal</v>
      </c>
    </row>
    <row r="529" spans="17:21" x14ac:dyDescent="0.25">
      <c r="Q529" s="31">
        <v>39692</v>
      </c>
      <c r="R529" s="3">
        <f t="shared" si="217"/>
        <v>24.793333333333301</v>
      </c>
      <c r="S529" s="20">
        <f t="shared" si="218"/>
        <v>1.0253934380102141</v>
      </c>
      <c r="T529" s="21">
        <f t="shared" si="219"/>
        <v>0.63700000000000001</v>
      </c>
      <c r="U529" s="3" t="str">
        <f t="shared" si="220"/>
        <v>Normal range</v>
      </c>
    </row>
    <row r="530" spans="17:21" x14ac:dyDescent="0.25">
      <c r="Q530" s="31">
        <v>39722</v>
      </c>
      <c r="R530" s="3">
        <f t="shared" si="217"/>
        <v>33.120322580645102</v>
      </c>
      <c r="S530" s="20">
        <f t="shared" si="218"/>
        <v>0.77913994007862142</v>
      </c>
      <c r="T530" s="21">
        <f t="shared" si="219"/>
        <v>0.379</v>
      </c>
      <c r="U530" s="3" t="str">
        <f t="shared" si="220"/>
        <v>Normal range</v>
      </c>
    </row>
    <row r="531" spans="17:21" x14ac:dyDescent="0.25">
      <c r="Q531" s="31">
        <v>39753</v>
      </c>
      <c r="R531" s="3">
        <f t="shared" si="217"/>
        <v>46.95</v>
      </c>
      <c r="S531" s="20">
        <f t="shared" si="218"/>
        <v>0.96457323955246688</v>
      </c>
      <c r="T531" s="21">
        <f t="shared" si="219"/>
        <v>0.58599999999999997</v>
      </c>
      <c r="U531" s="3" t="str">
        <f t="shared" si="220"/>
        <v>Normal range</v>
      </c>
    </row>
    <row r="532" spans="17:21" x14ac:dyDescent="0.25">
      <c r="Q532" s="31">
        <v>39783</v>
      </c>
      <c r="R532" s="3">
        <f t="shared" si="217"/>
        <v>43.375161290322502</v>
      </c>
      <c r="S532" s="20">
        <f t="shared" si="218"/>
        <v>0.86193359336144282</v>
      </c>
      <c r="T532" s="21">
        <f t="shared" si="219"/>
        <v>0.44800000000000001</v>
      </c>
      <c r="U532" s="3" t="str">
        <f t="shared" si="220"/>
        <v>Normal range</v>
      </c>
    </row>
    <row r="533" spans="17:21" x14ac:dyDescent="0.25">
      <c r="Q533" s="31">
        <v>39814</v>
      </c>
      <c r="R533" s="3">
        <f t="shared" si="217"/>
        <v>41.9838709677419</v>
      </c>
      <c r="S533" s="20">
        <f t="shared" si="218"/>
        <v>0.79223555652237176</v>
      </c>
      <c r="T533" s="21">
        <f t="shared" si="219"/>
        <v>0.31</v>
      </c>
      <c r="U533" s="3" t="str">
        <f t="shared" si="220"/>
        <v>Normal range</v>
      </c>
    </row>
    <row r="534" spans="17:21" x14ac:dyDescent="0.25">
      <c r="Q534" s="31">
        <v>39845</v>
      </c>
      <c r="R534" s="3">
        <f t="shared" si="217"/>
        <v>55.192142857142798</v>
      </c>
      <c r="S534" s="20">
        <f t="shared" si="218"/>
        <v>1.2296500657892622</v>
      </c>
      <c r="T534" s="21">
        <f t="shared" si="219"/>
        <v>0.79300000000000004</v>
      </c>
      <c r="U534" s="3" t="str">
        <f t="shared" si="220"/>
        <v>Above normal</v>
      </c>
    </row>
    <row r="535" spans="17:21" x14ac:dyDescent="0.25">
      <c r="Q535" s="31">
        <v>39873</v>
      </c>
      <c r="R535" s="3">
        <f t="shared" si="217"/>
        <v>40.130000000000003</v>
      </c>
      <c r="S535" s="20">
        <f t="shared" si="218"/>
        <v>0.83973015881587532</v>
      </c>
      <c r="T535" s="21">
        <f t="shared" si="219"/>
        <v>0.379</v>
      </c>
      <c r="U535" s="3" t="str">
        <f t="shared" si="220"/>
        <v>Normal range</v>
      </c>
    </row>
    <row r="536" spans="17:21" x14ac:dyDescent="0.25">
      <c r="Q536" s="31">
        <v>39904</v>
      </c>
      <c r="R536" s="3">
        <f t="shared" si="217"/>
        <v>31.730333333333299</v>
      </c>
      <c r="S536" s="20">
        <f t="shared" si="218"/>
        <v>0.704808274647448</v>
      </c>
      <c r="T536" s="21">
        <f t="shared" si="219"/>
        <v>0.27500000000000002</v>
      </c>
      <c r="U536" s="3" t="str">
        <f t="shared" si="220"/>
        <v>Below normal</v>
      </c>
    </row>
    <row r="537" spans="17:21" x14ac:dyDescent="0.25">
      <c r="Q537" s="31">
        <v>39934</v>
      </c>
      <c r="R537" s="3">
        <f t="shared" si="217"/>
        <v>29.374516129032202</v>
      </c>
      <c r="S537" s="20">
        <f t="shared" si="218"/>
        <v>0.80774865097362991</v>
      </c>
      <c r="T537" s="21">
        <f t="shared" si="219"/>
        <v>0.36199999999999999</v>
      </c>
      <c r="U537" s="3" t="str">
        <f t="shared" si="220"/>
        <v>Normal range</v>
      </c>
    </row>
    <row r="538" spans="17:21" x14ac:dyDescent="0.25">
      <c r="Q538" s="31">
        <v>39965</v>
      </c>
      <c r="R538" s="3">
        <f t="shared" si="217"/>
        <v>23.216000000000001</v>
      </c>
      <c r="S538" s="20">
        <f t="shared" si="218"/>
        <v>0.99477414416534515</v>
      </c>
      <c r="T538" s="21">
        <f t="shared" si="219"/>
        <v>0.55100000000000005</v>
      </c>
      <c r="U538" s="3" t="str">
        <f t="shared" si="220"/>
        <v>Normal range</v>
      </c>
    </row>
    <row r="539" spans="17:21" x14ac:dyDescent="0.25">
      <c r="Q539" s="31">
        <v>39995</v>
      </c>
      <c r="R539" s="3">
        <f t="shared" si="217"/>
        <v>28.184870967741901</v>
      </c>
      <c r="S539" s="20">
        <f t="shared" si="218"/>
        <v>1.5344460531986159</v>
      </c>
      <c r="T539" s="21">
        <f t="shared" si="219"/>
        <v>0.79300000000000004</v>
      </c>
      <c r="U539" s="3" t="str">
        <f t="shared" si="220"/>
        <v>Above normal</v>
      </c>
    </row>
    <row r="540" spans="17:21" x14ac:dyDescent="0.25">
      <c r="Q540" s="31">
        <v>40026</v>
      </c>
      <c r="R540" s="3">
        <f t="shared" si="217"/>
        <v>26.760967741935399</v>
      </c>
      <c r="S540" s="20">
        <f t="shared" si="218"/>
        <v>1.2593389541298154</v>
      </c>
      <c r="T540" s="21">
        <f t="shared" si="219"/>
        <v>0.68899999999999995</v>
      </c>
      <c r="U540" s="3" t="str">
        <f t="shared" si="220"/>
        <v>Normal range</v>
      </c>
    </row>
    <row r="541" spans="17:21" x14ac:dyDescent="0.25">
      <c r="Q541" s="31">
        <v>40057</v>
      </c>
      <c r="R541" s="3">
        <f t="shared" si="217"/>
        <v>35.868000000000002</v>
      </c>
      <c r="S541" s="20">
        <f t="shared" si="218"/>
        <v>1.4834153738054747</v>
      </c>
      <c r="T541" s="21">
        <f t="shared" si="219"/>
        <v>0.84399999999999997</v>
      </c>
      <c r="U541" s="3" t="str">
        <f t="shared" si="220"/>
        <v>Above normal</v>
      </c>
    </row>
    <row r="542" spans="17:21" x14ac:dyDescent="0.25">
      <c r="Q542" s="31">
        <v>40087</v>
      </c>
      <c r="R542" s="3">
        <f t="shared" si="217"/>
        <v>52.169354838709602</v>
      </c>
      <c r="S542" s="20">
        <f t="shared" si="218"/>
        <v>1.2272594236967371</v>
      </c>
      <c r="T542" s="21">
        <f t="shared" si="219"/>
        <v>0.74099999999999999</v>
      </c>
      <c r="U542" s="3" t="str">
        <f t="shared" si="220"/>
        <v>Above normal</v>
      </c>
    </row>
    <row r="543" spans="17:21" x14ac:dyDescent="0.25">
      <c r="Q543" s="31">
        <v>40118</v>
      </c>
      <c r="R543" s="3">
        <f t="shared" si="217"/>
        <v>95.360666666666603</v>
      </c>
      <c r="S543" s="20">
        <f t="shared" si="218"/>
        <v>1.9591554243354534</v>
      </c>
      <c r="T543" s="21">
        <f t="shared" si="219"/>
        <v>0.93100000000000005</v>
      </c>
      <c r="U543" s="3" t="str">
        <f t="shared" si="220"/>
        <v>High flow</v>
      </c>
    </row>
    <row r="544" spans="17:21" x14ac:dyDescent="0.25">
      <c r="Q544" s="31">
        <v>40148</v>
      </c>
      <c r="R544" s="3">
        <f t="shared" si="217"/>
        <v>34.993225806451598</v>
      </c>
      <c r="S544" s="20">
        <f t="shared" si="218"/>
        <v>0.69537117477860888</v>
      </c>
      <c r="T544" s="21">
        <f t="shared" si="219"/>
        <v>0.25800000000000001</v>
      </c>
      <c r="U544" s="3" t="str">
        <f t="shared" si="220"/>
        <v>Below normal</v>
      </c>
    </row>
    <row r="545" spans="17:21" x14ac:dyDescent="0.25">
      <c r="Q545" s="31">
        <v>40179</v>
      </c>
      <c r="R545" s="3">
        <f t="shared" si="217"/>
        <v>42.536774193548297</v>
      </c>
      <c r="S545" s="20">
        <f t="shared" si="218"/>
        <v>0.80266883922601528</v>
      </c>
      <c r="T545" s="21">
        <f t="shared" si="219"/>
        <v>0.32700000000000001</v>
      </c>
      <c r="U545" s="3" t="str">
        <f t="shared" si="220"/>
        <v>Normal range</v>
      </c>
    </row>
    <row r="546" spans="17:21" x14ac:dyDescent="0.25">
      <c r="Q546" s="31">
        <v>40210</v>
      </c>
      <c r="R546" s="3">
        <f t="shared" si="217"/>
        <v>25.983214285714201</v>
      </c>
      <c r="S546" s="20">
        <f t="shared" si="218"/>
        <v>0.57889147805954522</v>
      </c>
      <c r="T546" s="21">
        <f t="shared" si="219"/>
        <v>0.17199999999999999</v>
      </c>
      <c r="U546" s="3" t="str">
        <f t="shared" si="220"/>
        <v>Below normal</v>
      </c>
    </row>
    <row r="547" spans="17:21" x14ac:dyDescent="0.25">
      <c r="Q547" s="31">
        <v>40238</v>
      </c>
      <c r="R547" s="3">
        <f t="shared" si="217"/>
        <v>70.692258064516096</v>
      </c>
      <c r="S547" s="20">
        <f t="shared" si="218"/>
        <v>1.4792529551848728</v>
      </c>
      <c r="T547" s="21">
        <f t="shared" si="219"/>
        <v>0.91300000000000003</v>
      </c>
      <c r="U547" s="3" t="str">
        <f t="shared" si="220"/>
        <v>High flow</v>
      </c>
    </row>
    <row r="548" spans="17:21" x14ac:dyDescent="0.25">
      <c r="Q548" s="31">
        <v>40269</v>
      </c>
      <c r="R548" s="3">
        <f t="shared" si="217"/>
        <v>64.313333333333304</v>
      </c>
      <c r="S548" s="20">
        <f t="shared" si="218"/>
        <v>1.428556360480284</v>
      </c>
      <c r="T548" s="21">
        <f t="shared" si="219"/>
        <v>0.84399999999999997</v>
      </c>
      <c r="U548" s="3" t="str">
        <f t="shared" si="220"/>
        <v>Above normal</v>
      </c>
    </row>
    <row r="549" spans="17:21" x14ac:dyDescent="0.25">
      <c r="Q549" s="31">
        <v>40299</v>
      </c>
      <c r="R549" s="3">
        <f t="shared" si="217"/>
        <v>27.379677419354799</v>
      </c>
      <c r="S549" s="20">
        <f t="shared" si="218"/>
        <v>0.75289401883011187</v>
      </c>
      <c r="T549" s="21">
        <f t="shared" si="219"/>
        <v>0.224</v>
      </c>
      <c r="U549" s="3" t="str">
        <f t="shared" si="220"/>
        <v>Below normal</v>
      </c>
    </row>
    <row r="550" spans="17:21" x14ac:dyDescent="0.25">
      <c r="Q550" s="31">
        <v>40330</v>
      </c>
      <c r="R550" s="3">
        <f t="shared" si="217"/>
        <v>21.043299999999999</v>
      </c>
      <c r="S550" s="20">
        <f t="shared" si="218"/>
        <v>0.90167689300114606</v>
      </c>
      <c r="T550" s="21">
        <f t="shared" si="219"/>
        <v>0.51700000000000002</v>
      </c>
      <c r="U550" s="3" t="str">
        <f t="shared" si="220"/>
        <v>Normal range</v>
      </c>
    </row>
    <row r="551" spans="17:21" x14ac:dyDescent="0.25">
      <c r="Q551" s="31">
        <v>40360</v>
      </c>
      <c r="R551" s="3">
        <f t="shared" si="217"/>
        <v>24.3076774193548</v>
      </c>
      <c r="S551" s="20">
        <f t="shared" si="218"/>
        <v>1.323363151857011</v>
      </c>
      <c r="T551" s="21">
        <f t="shared" si="219"/>
        <v>0.74099999999999999</v>
      </c>
      <c r="U551" s="3" t="str">
        <f t="shared" si="220"/>
        <v>Above normal</v>
      </c>
    </row>
    <row r="552" spans="17:21" x14ac:dyDescent="0.25">
      <c r="Q552" s="31">
        <v>40391</v>
      </c>
      <c r="R552" s="3">
        <f t="shared" si="217"/>
        <v>22.364193548387</v>
      </c>
      <c r="S552" s="20">
        <f t="shared" si="218"/>
        <v>1.0524320489743835</v>
      </c>
      <c r="T552" s="21">
        <f t="shared" si="219"/>
        <v>0.62</v>
      </c>
      <c r="U552" s="3" t="str">
        <f t="shared" si="220"/>
        <v>Normal range</v>
      </c>
    </row>
    <row r="553" spans="17:21" x14ac:dyDescent="0.25">
      <c r="Q553" s="31">
        <v>40422</v>
      </c>
      <c r="R553" s="3">
        <f t="shared" si="217"/>
        <v>41.354333333333301</v>
      </c>
      <c r="S553" s="20">
        <f t="shared" si="218"/>
        <v>1.7103171027139183</v>
      </c>
      <c r="T553" s="21">
        <f t="shared" si="219"/>
        <v>0.89600000000000002</v>
      </c>
      <c r="U553" s="3" t="str">
        <f t="shared" si="220"/>
        <v>High flow</v>
      </c>
    </row>
    <row r="554" spans="17:21" x14ac:dyDescent="0.25">
      <c r="Q554" s="31">
        <v>40452</v>
      </c>
      <c r="R554" s="3">
        <f t="shared" si="217"/>
        <v>46.972903225806398</v>
      </c>
      <c r="S554" s="20">
        <f t="shared" si="218"/>
        <v>1.105015354713397</v>
      </c>
      <c r="T554" s="21">
        <f t="shared" si="219"/>
        <v>0.68899999999999995</v>
      </c>
      <c r="U554" s="3" t="str">
        <f t="shared" si="220"/>
        <v>Normal range</v>
      </c>
    </row>
    <row r="555" spans="17:21" x14ac:dyDescent="0.25">
      <c r="Q555" s="31">
        <v>40483</v>
      </c>
      <c r="R555" s="3">
        <f t="shared" si="217"/>
        <v>62.717999999999897</v>
      </c>
      <c r="S555" s="20">
        <f t="shared" si="218"/>
        <v>1.288521926267338</v>
      </c>
      <c r="T555" s="21">
        <f t="shared" si="219"/>
        <v>0.79300000000000004</v>
      </c>
      <c r="U555" s="3" t="str">
        <f t="shared" si="220"/>
        <v>Above normal</v>
      </c>
    </row>
    <row r="556" spans="17:21" x14ac:dyDescent="0.25">
      <c r="Q556" s="31">
        <v>40513</v>
      </c>
      <c r="R556" s="3">
        <f t="shared" si="217"/>
        <v>39.082258064516097</v>
      </c>
      <c r="S556" s="20">
        <f t="shared" si="218"/>
        <v>0.77662676352383719</v>
      </c>
      <c r="T556" s="21">
        <f t="shared" si="219"/>
        <v>0.32700000000000001</v>
      </c>
      <c r="U556" s="3" t="str">
        <f t="shared" si="220"/>
        <v>Normal range</v>
      </c>
    </row>
    <row r="557" spans="17:21" x14ac:dyDescent="0.25">
      <c r="Q557" s="31">
        <v>40544</v>
      </c>
      <c r="R557" s="3">
        <f t="shared" si="217"/>
        <v>54.288709677419298</v>
      </c>
      <c r="S557" s="20">
        <f t="shared" si="218"/>
        <v>1.0244278369952557</v>
      </c>
      <c r="T557" s="21">
        <f t="shared" si="219"/>
        <v>0.60299999999999998</v>
      </c>
      <c r="U557" s="3" t="str">
        <f t="shared" si="220"/>
        <v>Normal range</v>
      </c>
    </row>
    <row r="558" spans="17:21" x14ac:dyDescent="0.25">
      <c r="Q558" s="31">
        <v>40575</v>
      </c>
      <c r="R558" s="3">
        <f t="shared" si="217"/>
        <v>63.003928571428503</v>
      </c>
      <c r="S558" s="20">
        <f t="shared" si="218"/>
        <v>1.403692281225003</v>
      </c>
      <c r="T558" s="21">
        <f t="shared" si="219"/>
        <v>0.86199999999999999</v>
      </c>
      <c r="U558" s="3" t="str">
        <f t="shared" si="220"/>
        <v>Above normal</v>
      </c>
    </row>
    <row r="559" spans="17:21" x14ac:dyDescent="0.25">
      <c r="Q559" s="31">
        <v>40603</v>
      </c>
      <c r="R559" s="3">
        <f t="shared" si="217"/>
        <v>49.547096774193498</v>
      </c>
      <c r="S559" s="20">
        <f t="shared" si="218"/>
        <v>1.0367852340657624</v>
      </c>
      <c r="T559" s="21">
        <f t="shared" si="219"/>
        <v>0.56799999999999995</v>
      </c>
      <c r="U559" s="3" t="str">
        <f t="shared" si="220"/>
        <v>Normal range</v>
      </c>
    </row>
    <row r="560" spans="17:21" x14ac:dyDescent="0.25">
      <c r="Q560" s="31">
        <v>40634</v>
      </c>
      <c r="R560" s="3">
        <f t="shared" si="217"/>
        <v>37.006666666666597</v>
      </c>
      <c r="S560" s="20">
        <f t="shared" si="218"/>
        <v>0.82200853706085264</v>
      </c>
      <c r="T560" s="21">
        <f t="shared" si="219"/>
        <v>0.39600000000000002</v>
      </c>
      <c r="U560" s="3" t="str">
        <f t="shared" si="220"/>
        <v>Normal range</v>
      </c>
    </row>
    <row r="561" spans="17:21" x14ac:dyDescent="0.25">
      <c r="Q561" s="31">
        <v>40664</v>
      </c>
      <c r="R561" s="3">
        <f t="shared" si="217"/>
        <v>35.195064516129001</v>
      </c>
      <c r="S561" s="20">
        <f t="shared" si="218"/>
        <v>0.96780371662822384</v>
      </c>
      <c r="T561" s="21">
        <f t="shared" si="219"/>
        <v>0.62</v>
      </c>
      <c r="U561" s="3" t="str">
        <f t="shared" si="220"/>
        <v>Normal range</v>
      </c>
    </row>
    <row r="562" spans="17:21" x14ac:dyDescent="0.25">
      <c r="Q562" s="31">
        <v>40695</v>
      </c>
      <c r="R562" s="3">
        <f t="shared" si="217"/>
        <v>23.944333333333301</v>
      </c>
      <c r="S562" s="20">
        <f t="shared" si="218"/>
        <v>1.0259822406649026</v>
      </c>
      <c r="T562" s="21">
        <f t="shared" si="219"/>
        <v>0.60299999999999998</v>
      </c>
      <c r="U562" s="3" t="str">
        <f t="shared" si="220"/>
        <v>Normal range</v>
      </c>
    </row>
    <row r="563" spans="17:21" x14ac:dyDescent="0.25">
      <c r="Q563" s="31">
        <v>40725</v>
      </c>
      <c r="R563" s="3">
        <f t="shared" si="217"/>
        <v>33.871612903225802</v>
      </c>
      <c r="S563" s="20">
        <f t="shared" si="218"/>
        <v>1.8440447286174033</v>
      </c>
      <c r="T563" s="21">
        <f t="shared" si="219"/>
        <v>0.93100000000000005</v>
      </c>
      <c r="U563" s="3" t="str">
        <f t="shared" si="220"/>
        <v>High flow</v>
      </c>
    </row>
    <row r="564" spans="17:21" x14ac:dyDescent="0.25">
      <c r="Q564" s="31">
        <v>40756</v>
      </c>
      <c r="R564" s="3">
        <f t="shared" si="217"/>
        <v>46.957096774193502</v>
      </c>
      <c r="S564" s="20">
        <f t="shared" si="218"/>
        <v>2.2097444946999754</v>
      </c>
      <c r="T564" s="21">
        <f t="shared" si="219"/>
        <v>0.91300000000000003</v>
      </c>
      <c r="U564" s="3" t="str">
        <f t="shared" si="220"/>
        <v>High flow</v>
      </c>
    </row>
    <row r="565" spans="17:21" x14ac:dyDescent="0.25">
      <c r="Q565" s="31">
        <v>40787</v>
      </c>
      <c r="R565" s="3">
        <f t="shared" si="217"/>
        <v>47.802</v>
      </c>
      <c r="S565" s="20">
        <f t="shared" si="218"/>
        <v>1.9769772972747102</v>
      </c>
      <c r="T565" s="21">
        <f t="shared" si="219"/>
        <v>0.93100000000000005</v>
      </c>
      <c r="U565" s="3" t="str">
        <f t="shared" si="220"/>
        <v>High flow</v>
      </c>
    </row>
    <row r="566" spans="17:21" x14ac:dyDescent="0.25">
      <c r="Q566" s="31">
        <v>40817</v>
      </c>
      <c r="R566" s="3">
        <f t="shared" si="217"/>
        <v>38.579354838709598</v>
      </c>
      <c r="S566" s="20">
        <f t="shared" si="218"/>
        <v>0.90756109467574519</v>
      </c>
      <c r="T566" s="21">
        <f t="shared" si="219"/>
        <v>0.51700000000000002</v>
      </c>
      <c r="U566" s="3" t="str">
        <f t="shared" si="220"/>
        <v>Normal range</v>
      </c>
    </row>
    <row r="567" spans="17:21" x14ac:dyDescent="0.25">
      <c r="Q567" s="31">
        <v>40848</v>
      </c>
      <c r="R567" s="3">
        <f t="shared" si="217"/>
        <v>43.338666666666597</v>
      </c>
      <c r="S567" s="20">
        <f t="shared" si="218"/>
        <v>0.89037951234400659</v>
      </c>
      <c r="T567" s="21">
        <f t="shared" si="219"/>
        <v>0.46500000000000002</v>
      </c>
      <c r="U567" s="3" t="str">
        <f t="shared" si="220"/>
        <v>Normal range</v>
      </c>
    </row>
    <row r="568" spans="17:21" x14ac:dyDescent="0.25">
      <c r="Q568" s="31">
        <v>40878</v>
      </c>
      <c r="R568" s="3">
        <f t="shared" si="217"/>
        <v>60.722580645161202</v>
      </c>
      <c r="S568" s="20">
        <f t="shared" si="218"/>
        <v>1.2066544671348851</v>
      </c>
      <c r="T568" s="21">
        <f t="shared" si="219"/>
        <v>0.74099999999999999</v>
      </c>
      <c r="U568" s="3" t="str">
        <f t="shared" si="220"/>
        <v>Above normal</v>
      </c>
    </row>
    <row r="569" spans="17:21" x14ac:dyDescent="0.25">
      <c r="Q569" s="31">
        <v>40909</v>
      </c>
      <c r="R569" s="3">
        <f t="shared" si="217"/>
        <v>51.350322580645098</v>
      </c>
      <c r="S569" s="20">
        <f t="shared" si="218"/>
        <v>0.96898047868282922</v>
      </c>
      <c r="T569" s="21">
        <f t="shared" si="219"/>
        <v>0.58599999999999997</v>
      </c>
      <c r="U569" s="3" t="str">
        <f t="shared" si="220"/>
        <v>Normal range</v>
      </c>
    </row>
    <row r="570" spans="17:21" x14ac:dyDescent="0.25">
      <c r="Q570" s="31">
        <v>40940</v>
      </c>
      <c r="R570" s="3">
        <f t="shared" si="217"/>
        <v>29.5989655172413</v>
      </c>
      <c r="S570" s="20">
        <f t="shared" si="218"/>
        <v>0.65944839267750155</v>
      </c>
      <c r="T570" s="21">
        <f t="shared" si="219"/>
        <v>0.25800000000000001</v>
      </c>
      <c r="U570" s="3" t="str">
        <f t="shared" si="220"/>
        <v>Below normal</v>
      </c>
    </row>
    <row r="571" spans="17:21" x14ac:dyDescent="0.25">
      <c r="Q571" s="31">
        <v>40969</v>
      </c>
      <c r="R571" s="3">
        <f t="shared" si="217"/>
        <v>14.9425161290322</v>
      </c>
      <c r="S571" s="20">
        <f t="shared" si="218"/>
        <v>0.31267583957490619</v>
      </c>
      <c r="T571" s="21">
        <f t="shared" si="219"/>
        <v>1.7000000000000001E-2</v>
      </c>
      <c r="U571" s="3" t="str">
        <f t="shared" si="220"/>
        <v>Low flow</v>
      </c>
    </row>
    <row r="572" spans="17:21" x14ac:dyDescent="0.25">
      <c r="Q572" s="31">
        <v>41000</v>
      </c>
      <c r="R572" s="3">
        <f t="shared" si="217"/>
        <v>49.010066666666603</v>
      </c>
      <c r="S572" s="20">
        <f t="shared" si="218"/>
        <v>1.0886333958364678</v>
      </c>
      <c r="T572" s="21">
        <f t="shared" si="219"/>
        <v>0.56799999999999995</v>
      </c>
      <c r="U572" s="3" t="str">
        <f t="shared" si="220"/>
        <v>Normal range</v>
      </c>
    </row>
    <row r="573" spans="17:21" x14ac:dyDescent="0.25">
      <c r="Q573" s="31">
        <v>41030</v>
      </c>
      <c r="R573" s="3">
        <f t="shared" si="217"/>
        <v>34.8074193548387</v>
      </c>
      <c r="S573" s="20">
        <f t="shared" si="218"/>
        <v>0.95714414168532891</v>
      </c>
      <c r="T573" s="21">
        <f t="shared" si="219"/>
        <v>0.60299999999999998</v>
      </c>
      <c r="U573" s="3" t="str">
        <f t="shared" si="220"/>
        <v>Normal range</v>
      </c>
    </row>
    <row r="574" spans="17:21" x14ac:dyDescent="0.25">
      <c r="Q574" s="31">
        <v>41061</v>
      </c>
      <c r="R574" s="3">
        <f t="shared" si="217"/>
        <v>31.4753333333333</v>
      </c>
      <c r="S574" s="20">
        <f t="shared" si="218"/>
        <v>1.3486753867585111</v>
      </c>
      <c r="T574" s="21">
        <f t="shared" si="219"/>
        <v>0.77500000000000002</v>
      </c>
      <c r="U574" s="3" t="str">
        <f t="shared" si="220"/>
        <v>Above normal</v>
      </c>
    </row>
    <row r="575" spans="17:21" x14ac:dyDescent="0.25">
      <c r="Q575" s="31">
        <v>41091</v>
      </c>
      <c r="R575" s="3">
        <f t="shared" si="217"/>
        <v>37.026451612903202</v>
      </c>
      <c r="S575" s="20">
        <f t="shared" si="218"/>
        <v>2.0158010517910392</v>
      </c>
      <c r="T575" s="21">
        <f t="shared" si="219"/>
        <v>0.94799999999999995</v>
      </c>
      <c r="U575" s="3" t="str">
        <f t="shared" si="220"/>
        <v>High flow</v>
      </c>
    </row>
    <row r="576" spans="17:21" x14ac:dyDescent="0.25">
      <c r="Q576" s="31">
        <v>41122</v>
      </c>
      <c r="R576" s="3">
        <f t="shared" si="217"/>
        <v>29.2167741935483</v>
      </c>
      <c r="S576" s="20">
        <f t="shared" si="218"/>
        <v>1.3749062519249953</v>
      </c>
      <c r="T576" s="21">
        <f t="shared" si="219"/>
        <v>0.74099999999999999</v>
      </c>
      <c r="U576" s="3" t="str">
        <f t="shared" si="220"/>
        <v>Above normal</v>
      </c>
    </row>
    <row r="577" spans="17:21" x14ac:dyDescent="0.25">
      <c r="Q577" s="31">
        <v>41153</v>
      </c>
      <c r="R577" s="3">
        <f t="shared" si="217"/>
        <v>21.747333333333302</v>
      </c>
      <c r="S577" s="20">
        <f t="shared" si="218"/>
        <v>0.89941810544047285</v>
      </c>
      <c r="T577" s="21">
        <f t="shared" si="219"/>
        <v>0.55100000000000005</v>
      </c>
      <c r="U577" s="3" t="str">
        <f t="shared" si="220"/>
        <v>Normal range</v>
      </c>
    </row>
    <row r="578" spans="17:21" x14ac:dyDescent="0.25">
      <c r="Q578" s="31">
        <v>41183</v>
      </c>
      <c r="R578" s="3">
        <f t="shared" si="217"/>
        <v>40.395483870967702</v>
      </c>
      <c r="S578" s="20">
        <f t="shared" si="218"/>
        <v>0.95028467207820488</v>
      </c>
      <c r="T578" s="21">
        <f t="shared" si="219"/>
        <v>0.53400000000000003</v>
      </c>
      <c r="U578" s="3" t="str">
        <f t="shared" si="220"/>
        <v>Normal range</v>
      </c>
    </row>
    <row r="579" spans="17:21" x14ac:dyDescent="0.25">
      <c r="Q579" s="31">
        <v>41214</v>
      </c>
      <c r="R579" s="3">
        <f t="shared" si="217"/>
        <v>34.247666666666603</v>
      </c>
      <c r="S579" s="20">
        <f t="shared" si="218"/>
        <v>0.70360772702406049</v>
      </c>
      <c r="T579" s="21">
        <f t="shared" si="219"/>
        <v>0.29299999999999998</v>
      </c>
      <c r="U579" s="3" t="str">
        <f t="shared" si="220"/>
        <v>Normal range</v>
      </c>
    </row>
    <row r="580" spans="17:21" x14ac:dyDescent="0.25">
      <c r="Q580" s="31">
        <v>41244</v>
      </c>
      <c r="R580" s="3">
        <f t="shared" si="217"/>
        <v>74.337741935483805</v>
      </c>
      <c r="S580" s="20">
        <f t="shared" si="218"/>
        <v>1.4772094240747611</v>
      </c>
      <c r="T580" s="21">
        <f t="shared" si="219"/>
        <v>0.91300000000000003</v>
      </c>
      <c r="U580" s="3" t="str">
        <f t="shared" si="220"/>
        <v>High flow</v>
      </c>
    </row>
    <row r="581" spans="17:21" x14ac:dyDescent="0.25">
      <c r="Q581" s="31">
        <v>41275</v>
      </c>
      <c r="R581" s="3">
        <f t="shared" ref="R581:R644" si="221">VLOOKUP(YEAR(Q581),A$7:M$66,1+MONTH(Q581),FALSE)</f>
        <v>44.762580645161201</v>
      </c>
      <c r="S581" s="20">
        <f t="shared" ref="S581:S644" si="222">VLOOKUP(YEAR(Q581),A$75:M$134,1+MONTH(Q581),FALSE)</f>
        <v>0.84466980226869204</v>
      </c>
      <c r="T581" s="21">
        <f t="shared" ref="T581:T644" si="223">VLOOKUP(YEAR(Q581),A$141:M$200,1+MONTH(Q581),FALSE)</f>
        <v>0.41299999999999998</v>
      </c>
      <c r="U581" s="3" t="str">
        <f t="shared" ref="U581:U644" si="224">IFERROR(VLOOKUP(T581,A$206:D$210,4,TRUE),"")</f>
        <v>Normal range</v>
      </c>
    </row>
    <row r="582" spans="17:21" x14ac:dyDescent="0.25">
      <c r="Q582" s="31">
        <v>41306</v>
      </c>
      <c r="R582" s="3">
        <f t="shared" si="221"/>
        <v>37.971428571428497</v>
      </c>
      <c r="S582" s="20">
        <f t="shared" si="222"/>
        <v>0.84598218557710236</v>
      </c>
      <c r="T582" s="21">
        <f t="shared" si="223"/>
        <v>0.41299999999999998</v>
      </c>
      <c r="U582" s="3" t="str">
        <f t="shared" si="224"/>
        <v>Normal range</v>
      </c>
    </row>
    <row r="583" spans="17:21" x14ac:dyDescent="0.25">
      <c r="Q583" s="31">
        <v>41334</v>
      </c>
      <c r="R583" s="3">
        <f t="shared" si="221"/>
        <v>23.214193548387001</v>
      </c>
      <c r="S583" s="20">
        <f t="shared" si="222"/>
        <v>0.48576273200023634</v>
      </c>
      <c r="T583" s="21">
        <f t="shared" si="223"/>
        <v>6.8000000000000005E-2</v>
      </c>
      <c r="U583" s="3" t="str">
        <f t="shared" si="224"/>
        <v>Low flow</v>
      </c>
    </row>
    <row r="584" spans="17:21" x14ac:dyDescent="0.25">
      <c r="Q584" s="31">
        <v>41365</v>
      </c>
      <c r="R584" s="3">
        <f t="shared" si="221"/>
        <v>76.201333333333295</v>
      </c>
      <c r="S584" s="20">
        <f t="shared" si="222"/>
        <v>1.6926179031369069</v>
      </c>
      <c r="T584" s="21">
        <f t="shared" si="223"/>
        <v>0.93100000000000005</v>
      </c>
      <c r="U584" s="3" t="str">
        <f t="shared" si="224"/>
        <v>High flow</v>
      </c>
    </row>
    <row r="585" spans="17:21" x14ac:dyDescent="0.25">
      <c r="Q585" s="31">
        <v>41395</v>
      </c>
      <c r="R585" s="3">
        <f t="shared" si="221"/>
        <v>50.793870967741903</v>
      </c>
      <c r="S585" s="20">
        <f t="shared" si="222"/>
        <v>1.3967440543257696</v>
      </c>
      <c r="T585" s="21">
        <f t="shared" si="223"/>
        <v>0.82699999999999996</v>
      </c>
      <c r="U585" s="3" t="str">
        <f t="shared" si="224"/>
        <v>Above normal</v>
      </c>
    </row>
    <row r="586" spans="17:21" x14ac:dyDescent="0.25">
      <c r="Q586" s="31">
        <v>41426</v>
      </c>
      <c r="R586" s="3">
        <f t="shared" si="221"/>
        <v>20.0006666666666</v>
      </c>
      <c r="S586" s="20">
        <f t="shared" si="222"/>
        <v>0.8570014673531019</v>
      </c>
      <c r="T586" s="21">
        <f t="shared" si="223"/>
        <v>0.41299999999999998</v>
      </c>
      <c r="U586" s="3" t="str">
        <f t="shared" si="224"/>
        <v>Normal range</v>
      </c>
    </row>
    <row r="587" spans="17:21" x14ac:dyDescent="0.25">
      <c r="Q587" s="31">
        <v>41456</v>
      </c>
      <c r="R587" s="3">
        <f t="shared" si="221"/>
        <v>9.6552903225806403</v>
      </c>
      <c r="S587" s="20">
        <f t="shared" si="222"/>
        <v>0.52565513409400699</v>
      </c>
      <c r="T587" s="21">
        <f t="shared" si="223"/>
        <v>0.189</v>
      </c>
      <c r="U587" s="3" t="str">
        <f t="shared" si="224"/>
        <v>Below normal</v>
      </c>
    </row>
    <row r="588" spans="17:21" x14ac:dyDescent="0.25">
      <c r="Q588" s="31">
        <v>41487</v>
      </c>
      <c r="R588" s="3">
        <f t="shared" si="221"/>
        <v>10.330516129032199</v>
      </c>
      <c r="S588" s="20">
        <f t="shared" si="222"/>
        <v>0.48614166359798922</v>
      </c>
      <c r="T588" s="21">
        <f t="shared" si="223"/>
        <v>0.20599999999999999</v>
      </c>
      <c r="U588" s="3" t="str">
        <f t="shared" si="224"/>
        <v>Below normal</v>
      </c>
    </row>
    <row r="589" spans="17:21" x14ac:dyDescent="0.25">
      <c r="Q589" s="31">
        <v>41518</v>
      </c>
      <c r="R589" s="3">
        <f t="shared" si="221"/>
        <v>7.9056666666666597</v>
      </c>
      <c r="S589" s="20">
        <f t="shared" si="222"/>
        <v>0.32695961507513116</v>
      </c>
      <c r="T589" s="21">
        <f t="shared" si="223"/>
        <v>6.8000000000000005E-2</v>
      </c>
      <c r="U589" s="3" t="str">
        <f t="shared" si="224"/>
        <v>Low flow</v>
      </c>
    </row>
    <row r="590" spans="17:21" x14ac:dyDescent="0.25">
      <c r="Q590" s="31">
        <v>41548</v>
      </c>
      <c r="R590" s="3">
        <f t="shared" si="221"/>
        <v>31.208806451612901</v>
      </c>
      <c r="S590" s="20">
        <f t="shared" si="222"/>
        <v>0.73417242629287682</v>
      </c>
      <c r="T590" s="21">
        <f t="shared" si="223"/>
        <v>0.29299999999999998</v>
      </c>
      <c r="U590" s="3" t="str">
        <f t="shared" si="224"/>
        <v>Normal range</v>
      </c>
    </row>
    <row r="591" spans="17:21" x14ac:dyDescent="0.25">
      <c r="Q591" s="31">
        <v>41579</v>
      </c>
      <c r="R591" s="3">
        <f t="shared" si="221"/>
        <v>34.626666666666601</v>
      </c>
      <c r="S591" s="20">
        <f t="shared" si="222"/>
        <v>0.71139416488967033</v>
      </c>
      <c r="T591" s="21">
        <f t="shared" si="223"/>
        <v>0.31</v>
      </c>
      <c r="U591" s="3" t="str">
        <f t="shared" si="224"/>
        <v>Normal range</v>
      </c>
    </row>
    <row r="592" spans="17:21" x14ac:dyDescent="0.25">
      <c r="Q592" s="31">
        <v>41609</v>
      </c>
      <c r="R592" s="3">
        <f t="shared" si="221"/>
        <v>71.661290322580598</v>
      </c>
      <c r="S592" s="20">
        <f t="shared" si="222"/>
        <v>1.4240240643540956</v>
      </c>
      <c r="T592" s="21">
        <f t="shared" si="223"/>
        <v>0.84399999999999997</v>
      </c>
      <c r="U592" s="3" t="str">
        <f t="shared" si="224"/>
        <v>Above normal</v>
      </c>
    </row>
    <row r="593" spans="17:21" x14ac:dyDescent="0.25">
      <c r="Q593" s="31">
        <v>41640</v>
      </c>
      <c r="R593" s="3">
        <f t="shared" si="221"/>
        <v>96.531935483870896</v>
      </c>
      <c r="S593" s="20">
        <f t="shared" si="222"/>
        <v>1.8215574187765136</v>
      </c>
      <c r="T593" s="21">
        <f t="shared" si="223"/>
        <v>0.94799999999999995</v>
      </c>
      <c r="U593" s="3" t="str">
        <f t="shared" si="224"/>
        <v>High flow</v>
      </c>
    </row>
    <row r="594" spans="17:21" x14ac:dyDescent="0.25">
      <c r="Q594" s="31">
        <v>41671</v>
      </c>
      <c r="R594" s="3">
        <f t="shared" si="221"/>
        <v>93.269642857142799</v>
      </c>
      <c r="S594" s="20">
        <f t="shared" si="222"/>
        <v>2.077995463453616</v>
      </c>
      <c r="T594" s="21">
        <f t="shared" si="223"/>
        <v>0.94799999999999995</v>
      </c>
      <c r="U594" s="3" t="str">
        <f t="shared" si="224"/>
        <v>High flow</v>
      </c>
    </row>
    <row r="595" spans="17:21" x14ac:dyDescent="0.25">
      <c r="Q595" s="31">
        <v>41699</v>
      </c>
      <c r="R595" s="3">
        <f t="shared" si="221"/>
        <v>64.7703225806451</v>
      </c>
      <c r="S595" s="20">
        <f t="shared" si="222"/>
        <v>1.3553349929529175</v>
      </c>
      <c r="T595" s="21">
        <f t="shared" si="223"/>
        <v>0.84399999999999997</v>
      </c>
      <c r="U595" s="3" t="str">
        <f t="shared" si="224"/>
        <v>Above normal</v>
      </c>
    </row>
    <row r="596" spans="17:21" x14ac:dyDescent="0.25">
      <c r="Q596" s="31">
        <v>41730</v>
      </c>
      <c r="R596" s="3">
        <f t="shared" si="221"/>
        <v>34.284999999999997</v>
      </c>
      <c r="S596" s="20">
        <f t="shared" si="222"/>
        <v>0.76155366672125879</v>
      </c>
      <c r="T596" s="21">
        <f t="shared" si="223"/>
        <v>0.32700000000000001</v>
      </c>
      <c r="U596" s="3" t="str">
        <f t="shared" si="224"/>
        <v>Normal range</v>
      </c>
    </row>
    <row r="597" spans="17:21" x14ac:dyDescent="0.25">
      <c r="Q597" s="31">
        <v>41760</v>
      </c>
      <c r="R597" s="3">
        <f t="shared" si="221"/>
        <v>25.955161290322501</v>
      </c>
      <c r="S597" s="20">
        <f t="shared" si="222"/>
        <v>0.71372227634211316</v>
      </c>
      <c r="T597" s="21">
        <f t="shared" si="223"/>
        <v>0.17199999999999999</v>
      </c>
      <c r="U597" s="3" t="str">
        <f t="shared" si="224"/>
        <v>Below normal</v>
      </c>
    </row>
    <row r="598" spans="17:21" x14ac:dyDescent="0.25">
      <c r="Q598" s="31">
        <v>41791</v>
      </c>
      <c r="R598" s="3">
        <f t="shared" si="221"/>
        <v>25.062666666666601</v>
      </c>
      <c r="S598" s="20">
        <f t="shared" si="222"/>
        <v>1.0739013087454596</v>
      </c>
      <c r="T598" s="21">
        <f t="shared" si="223"/>
        <v>0.63700000000000001</v>
      </c>
      <c r="U598" s="3" t="str">
        <f t="shared" si="224"/>
        <v>Normal range</v>
      </c>
    </row>
    <row r="599" spans="17:21" x14ac:dyDescent="0.25">
      <c r="Q599" s="31">
        <v>41821</v>
      </c>
      <c r="R599" s="3">
        <f t="shared" si="221"/>
        <v>12.162741935483799</v>
      </c>
      <c r="S599" s="20">
        <f t="shared" si="222"/>
        <v>0.66216628702457558</v>
      </c>
      <c r="T599" s="21">
        <f t="shared" si="223"/>
        <v>0.31</v>
      </c>
      <c r="U599" s="3" t="str">
        <f t="shared" si="224"/>
        <v>Normal range</v>
      </c>
    </row>
    <row r="600" spans="17:21" x14ac:dyDescent="0.25">
      <c r="Q600" s="31">
        <v>41852</v>
      </c>
      <c r="R600" s="3">
        <f t="shared" si="221"/>
        <v>62.539677419354803</v>
      </c>
      <c r="S600" s="20">
        <f t="shared" si="222"/>
        <v>2.9430419972999959</v>
      </c>
      <c r="T600" s="21">
        <f t="shared" si="223"/>
        <v>0.98199999999999998</v>
      </c>
      <c r="U600" s="3" t="str">
        <f t="shared" si="224"/>
        <v>High flow</v>
      </c>
    </row>
    <row r="601" spans="17:21" x14ac:dyDescent="0.25">
      <c r="Q601" s="31">
        <v>41883</v>
      </c>
      <c r="R601" s="3">
        <f t="shared" si="221"/>
        <v>16.7017666666666</v>
      </c>
      <c r="S601" s="20">
        <f t="shared" si="222"/>
        <v>0.69074544003136651</v>
      </c>
      <c r="T601" s="21">
        <f t="shared" si="223"/>
        <v>0.31</v>
      </c>
      <c r="U601" s="3" t="str">
        <f t="shared" si="224"/>
        <v>Normal range</v>
      </c>
    </row>
    <row r="602" spans="17:21" x14ac:dyDescent="0.25">
      <c r="Q602" s="31">
        <v>41913</v>
      </c>
      <c r="R602" s="3">
        <f t="shared" si="221"/>
        <v>63.826677419354802</v>
      </c>
      <c r="S602" s="20">
        <f t="shared" si="222"/>
        <v>1.5014924295753942</v>
      </c>
      <c r="T602" s="21">
        <f t="shared" si="223"/>
        <v>0.84399999999999997</v>
      </c>
      <c r="U602" s="3" t="str">
        <f t="shared" si="224"/>
        <v>Above normal</v>
      </c>
    </row>
    <row r="603" spans="17:21" x14ac:dyDescent="0.25">
      <c r="Q603" s="31">
        <v>41944</v>
      </c>
      <c r="R603" s="3">
        <f t="shared" si="221"/>
        <v>98.03</v>
      </c>
      <c r="S603" s="20">
        <f t="shared" si="222"/>
        <v>2.0139960526800493</v>
      </c>
      <c r="T603" s="21">
        <f t="shared" si="223"/>
        <v>0.94799999999999995</v>
      </c>
      <c r="U603" s="3" t="str">
        <f t="shared" si="224"/>
        <v>High flow</v>
      </c>
    </row>
    <row r="604" spans="17:21" x14ac:dyDescent="0.25">
      <c r="Q604" s="31">
        <v>41974</v>
      </c>
      <c r="R604" s="3">
        <f t="shared" si="221"/>
        <v>46.446129032258</v>
      </c>
      <c r="S604" s="20">
        <f t="shared" si="222"/>
        <v>0.92295861741118879</v>
      </c>
      <c r="T604" s="21">
        <f t="shared" si="223"/>
        <v>0.53400000000000003</v>
      </c>
      <c r="U604" s="3" t="str">
        <f t="shared" si="224"/>
        <v>Normal range</v>
      </c>
    </row>
    <row r="605" spans="17:21" x14ac:dyDescent="0.25">
      <c r="Q605" s="31">
        <v>42005</v>
      </c>
      <c r="R605" s="3">
        <f t="shared" si="221"/>
        <v>54.762258064516097</v>
      </c>
      <c r="S605" s="20">
        <f t="shared" si="222"/>
        <v>1.033363694059988</v>
      </c>
      <c r="T605" s="21">
        <f t="shared" si="223"/>
        <v>0.63700000000000001</v>
      </c>
      <c r="U605" s="3" t="str">
        <f t="shared" si="224"/>
        <v>Normal range</v>
      </c>
    </row>
    <row r="606" spans="17:21" x14ac:dyDescent="0.25">
      <c r="Q606" s="31">
        <v>42036</v>
      </c>
      <c r="R606" s="3">
        <f t="shared" si="221"/>
        <v>37.514285714285698</v>
      </c>
      <c r="S606" s="20">
        <f t="shared" si="222"/>
        <v>0.83579729846707074</v>
      </c>
      <c r="T606" s="21">
        <f t="shared" si="223"/>
        <v>0.39600000000000002</v>
      </c>
      <c r="U606" s="3" t="str">
        <f t="shared" si="224"/>
        <v>Normal range</v>
      </c>
    </row>
    <row r="607" spans="17:21" x14ac:dyDescent="0.25">
      <c r="Q607" s="31">
        <v>42064</v>
      </c>
      <c r="R607" s="3">
        <f t="shared" si="221"/>
        <v>48.013870967741902</v>
      </c>
      <c r="S607" s="20">
        <f t="shared" si="222"/>
        <v>1.0047021054848455</v>
      </c>
      <c r="T607" s="21">
        <f t="shared" si="223"/>
        <v>0.55100000000000005</v>
      </c>
      <c r="U607" s="3" t="str">
        <f t="shared" si="224"/>
        <v>Normal range</v>
      </c>
    </row>
    <row r="608" spans="17:21" x14ac:dyDescent="0.25">
      <c r="Q608" s="31">
        <v>42095</v>
      </c>
      <c r="R608" s="3">
        <f t="shared" si="221"/>
        <v>31.391999999999999</v>
      </c>
      <c r="S608" s="20">
        <f t="shared" si="222"/>
        <v>0.69729306418882187</v>
      </c>
      <c r="T608" s="21">
        <f t="shared" si="223"/>
        <v>0.25800000000000001</v>
      </c>
      <c r="U608" s="3" t="str">
        <f t="shared" si="224"/>
        <v>Below normal</v>
      </c>
    </row>
    <row r="609" spans="17:21" x14ac:dyDescent="0.25">
      <c r="Q609" s="31">
        <v>42125</v>
      </c>
      <c r="R609" s="3">
        <f t="shared" si="221"/>
        <v>33.071612903225798</v>
      </c>
      <c r="S609" s="20">
        <f t="shared" si="222"/>
        <v>0.90941245094078282</v>
      </c>
      <c r="T609" s="21">
        <f t="shared" si="223"/>
        <v>0.5</v>
      </c>
      <c r="U609" s="3" t="str">
        <f t="shared" si="224"/>
        <v>Normal range</v>
      </c>
    </row>
    <row r="610" spans="17:21" x14ac:dyDescent="0.25">
      <c r="Q610" s="31">
        <v>42156</v>
      </c>
      <c r="R610" s="3">
        <f t="shared" si="221"/>
        <v>20.3346666666666</v>
      </c>
      <c r="S610" s="20">
        <f t="shared" si="222"/>
        <v>0.87131291480965023</v>
      </c>
      <c r="T610" s="21">
        <f t="shared" si="223"/>
        <v>0.46500000000000002</v>
      </c>
      <c r="U610" s="3" t="str">
        <f t="shared" si="224"/>
        <v>Normal range</v>
      </c>
    </row>
    <row r="611" spans="17:21" x14ac:dyDescent="0.25">
      <c r="Q611" s="31">
        <v>42186</v>
      </c>
      <c r="R611" s="3">
        <f t="shared" si="221"/>
        <v>31.075161290322502</v>
      </c>
      <c r="S611" s="20">
        <f t="shared" si="222"/>
        <v>1.6917997832603178</v>
      </c>
      <c r="T611" s="21">
        <f t="shared" si="223"/>
        <v>0.89600000000000002</v>
      </c>
      <c r="U611" s="3" t="str">
        <f t="shared" si="224"/>
        <v>High flow</v>
      </c>
    </row>
    <row r="612" spans="17:21" x14ac:dyDescent="0.25">
      <c r="Q612" s="31">
        <v>42217</v>
      </c>
      <c r="R612" s="3">
        <f t="shared" si="221"/>
        <v>29.584516129032199</v>
      </c>
      <c r="S612" s="20">
        <f t="shared" si="222"/>
        <v>1.3922117450928022</v>
      </c>
      <c r="T612" s="21">
        <f t="shared" si="223"/>
        <v>0.75800000000000001</v>
      </c>
      <c r="U612" s="3" t="str">
        <f t="shared" si="224"/>
        <v>Above normal</v>
      </c>
    </row>
    <row r="613" spans="17:21" x14ac:dyDescent="0.25">
      <c r="Q613" s="31">
        <v>42248</v>
      </c>
      <c r="R613" s="3">
        <f t="shared" si="221"/>
        <v>20.873999999999999</v>
      </c>
      <c r="S613" s="20">
        <f t="shared" si="222"/>
        <v>0.86329911098515333</v>
      </c>
      <c r="T613" s="21">
        <f t="shared" si="223"/>
        <v>0.48199999999999998</v>
      </c>
      <c r="U613" s="3" t="str">
        <f t="shared" si="224"/>
        <v>Normal range</v>
      </c>
    </row>
    <row r="614" spans="17:21" x14ac:dyDescent="0.25">
      <c r="Q614" s="31">
        <v>42278</v>
      </c>
      <c r="R614" s="3">
        <f t="shared" si="221"/>
        <v>23.162258064516099</v>
      </c>
      <c r="S614" s="20">
        <f t="shared" si="222"/>
        <v>0.54488117730528263</v>
      </c>
      <c r="T614" s="21">
        <f t="shared" si="223"/>
        <v>0.20599999999999999</v>
      </c>
      <c r="U614" s="3" t="str">
        <f t="shared" si="224"/>
        <v>Below normal</v>
      </c>
    </row>
    <row r="615" spans="17:21" x14ac:dyDescent="0.25">
      <c r="Q615" s="31">
        <v>42309</v>
      </c>
      <c r="R615" s="3">
        <f t="shared" si="221"/>
        <v>46.057333333333297</v>
      </c>
      <c r="S615" s="20">
        <f t="shared" si="222"/>
        <v>0.94623367877489062</v>
      </c>
      <c r="T615" s="21">
        <f t="shared" si="223"/>
        <v>0.51700000000000002</v>
      </c>
      <c r="U615" s="3" t="str">
        <f t="shared" si="224"/>
        <v>Normal range</v>
      </c>
    </row>
    <row r="616" spans="17:21" x14ac:dyDescent="0.25">
      <c r="Q616" s="31">
        <v>42339</v>
      </c>
      <c r="R616" s="3">
        <f t="shared" si="221"/>
        <v>146.208387096774</v>
      </c>
      <c r="S616" s="20">
        <f t="shared" si="222"/>
        <v>2.9053937027784649</v>
      </c>
      <c r="T616" s="21">
        <f t="shared" si="223"/>
        <v>0.98199999999999998</v>
      </c>
      <c r="U616" s="3" t="str">
        <f t="shared" si="224"/>
        <v>High flow</v>
      </c>
    </row>
    <row r="617" spans="17:21" x14ac:dyDescent="0.25">
      <c r="Q617" s="31">
        <v>42370</v>
      </c>
      <c r="R617" s="3">
        <f t="shared" si="221"/>
        <v>150.199677419354</v>
      </c>
      <c r="S617" s="20">
        <f t="shared" si="222"/>
        <v>2.8342675957924586</v>
      </c>
      <c r="T617" s="21">
        <f t="shared" si="223"/>
        <v>0.98199999999999998</v>
      </c>
      <c r="U617" s="3" t="str">
        <f t="shared" si="224"/>
        <v>High flow</v>
      </c>
    </row>
    <row r="618" spans="17:21" x14ac:dyDescent="0.25">
      <c r="Q618" s="31">
        <v>42401</v>
      </c>
      <c r="R618" s="3">
        <f t="shared" si="221"/>
        <v>45.373448275862003</v>
      </c>
      <c r="S618" s="20">
        <f t="shared" si="222"/>
        <v>1.0108950435556205</v>
      </c>
      <c r="T618" s="21">
        <f t="shared" si="223"/>
        <v>0.55100000000000005</v>
      </c>
      <c r="U618" s="3" t="str">
        <f t="shared" si="224"/>
        <v>Normal range</v>
      </c>
    </row>
    <row r="619" spans="17:21" x14ac:dyDescent="0.25">
      <c r="Q619" s="31">
        <v>42430</v>
      </c>
      <c r="R619" s="3">
        <f t="shared" si="221"/>
        <v>39.701935483870898</v>
      </c>
      <c r="S619" s="20">
        <f t="shared" si="222"/>
        <v>0.83077280311907653</v>
      </c>
      <c r="T619" s="21">
        <f t="shared" si="223"/>
        <v>0.36199999999999999</v>
      </c>
      <c r="U619" s="3" t="str">
        <f t="shared" si="224"/>
        <v>Normal range</v>
      </c>
    </row>
    <row r="620" spans="17:21" x14ac:dyDescent="0.25">
      <c r="Q620" s="31">
        <v>42461</v>
      </c>
      <c r="R620" s="3">
        <f t="shared" si="221"/>
        <v>33.4433333333333</v>
      </c>
      <c r="S620" s="20">
        <f t="shared" si="222"/>
        <v>0.7428581924276294</v>
      </c>
      <c r="T620" s="21">
        <f t="shared" si="223"/>
        <v>0.31</v>
      </c>
      <c r="U620" s="3" t="str">
        <f t="shared" si="224"/>
        <v>Normal range</v>
      </c>
    </row>
    <row r="621" spans="17:21" x14ac:dyDescent="0.25">
      <c r="Q621" s="31">
        <v>42491</v>
      </c>
      <c r="R621" s="3">
        <f t="shared" si="221"/>
        <v>30.469677419354799</v>
      </c>
      <c r="S621" s="20">
        <f t="shared" si="222"/>
        <v>0.83786370209381889</v>
      </c>
      <c r="T621" s="21">
        <f t="shared" si="223"/>
        <v>0.41299999999999998</v>
      </c>
      <c r="U621" s="3" t="str">
        <f t="shared" si="224"/>
        <v>Normal range</v>
      </c>
    </row>
    <row r="622" spans="17:21" x14ac:dyDescent="0.25">
      <c r="Q622" s="31">
        <v>42522</v>
      </c>
      <c r="R622" s="3">
        <f t="shared" si="221"/>
        <v>35.144999999999897</v>
      </c>
      <c r="S622" s="20">
        <f t="shared" si="222"/>
        <v>1.5059156313185282</v>
      </c>
      <c r="T622" s="21">
        <f t="shared" si="223"/>
        <v>0.879</v>
      </c>
      <c r="U622" s="3" t="str">
        <f t="shared" si="224"/>
        <v>High flow</v>
      </c>
    </row>
    <row r="623" spans="17:21" x14ac:dyDescent="0.25">
      <c r="Q623" s="31">
        <v>42552</v>
      </c>
      <c r="R623" s="3">
        <f t="shared" si="221"/>
        <v>21.134193548387</v>
      </c>
      <c r="S623" s="20">
        <f t="shared" si="222"/>
        <v>1.1505917453010157</v>
      </c>
      <c r="T623" s="21">
        <f t="shared" si="223"/>
        <v>0.67200000000000004</v>
      </c>
      <c r="U623" s="3" t="str">
        <f t="shared" si="224"/>
        <v>Normal range</v>
      </c>
    </row>
    <row r="624" spans="17:21" x14ac:dyDescent="0.25">
      <c r="Q624" s="31">
        <v>42583</v>
      </c>
      <c r="R624" s="3">
        <f t="shared" si="221"/>
        <v>17.095483870967701</v>
      </c>
      <c r="S624" s="20">
        <f t="shared" si="222"/>
        <v>0.80449290870265744</v>
      </c>
      <c r="T624" s="21">
        <f t="shared" si="223"/>
        <v>0.48199999999999998</v>
      </c>
      <c r="U624" s="3" t="str">
        <f t="shared" si="224"/>
        <v>Normal range</v>
      </c>
    </row>
    <row r="625" spans="17:21" x14ac:dyDescent="0.25">
      <c r="Q625" s="31">
        <v>42614</v>
      </c>
      <c r="R625" s="3">
        <f t="shared" si="221"/>
        <v>17.032699999999998</v>
      </c>
      <c r="S625" s="20">
        <f t="shared" si="222"/>
        <v>0.70443205747230142</v>
      </c>
      <c r="T625" s="21">
        <f t="shared" si="223"/>
        <v>0.34399999999999997</v>
      </c>
      <c r="U625" s="3" t="str">
        <f t="shared" si="224"/>
        <v>Normal range</v>
      </c>
    </row>
    <row r="626" spans="17:21" x14ac:dyDescent="0.25">
      <c r="Q626" s="31">
        <v>42644</v>
      </c>
      <c r="R626" s="3">
        <f t="shared" si="221"/>
        <v>25.503096774193502</v>
      </c>
      <c r="S626" s="20">
        <f t="shared" si="222"/>
        <v>0.59994830195513693</v>
      </c>
      <c r="T626" s="21">
        <f t="shared" si="223"/>
        <v>0.25800000000000001</v>
      </c>
      <c r="U626" s="3" t="str">
        <f t="shared" si="224"/>
        <v>Below normal</v>
      </c>
    </row>
    <row r="627" spans="17:21" x14ac:dyDescent="0.25">
      <c r="Q627" s="31">
        <v>42675</v>
      </c>
      <c r="R627" s="3">
        <f t="shared" si="221"/>
        <v>39.902999999999999</v>
      </c>
      <c r="S627" s="20">
        <f t="shared" si="222"/>
        <v>0.81979480251037451</v>
      </c>
      <c r="T627" s="21">
        <f t="shared" si="223"/>
        <v>0.39600000000000002</v>
      </c>
      <c r="U627" s="3" t="str">
        <f t="shared" si="224"/>
        <v>Normal range</v>
      </c>
    </row>
    <row r="628" spans="17:21" x14ac:dyDescent="0.25">
      <c r="Q628" s="31">
        <v>42705</v>
      </c>
      <c r="R628" s="3">
        <f t="shared" si="221"/>
        <v>32.397419354838703</v>
      </c>
      <c r="S628" s="20">
        <f t="shared" si="222"/>
        <v>0.64378836295840913</v>
      </c>
      <c r="T628" s="21">
        <f t="shared" si="223"/>
        <v>0.189</v>
      </c>
      <c r="U628" s="3" t="str">
        <f t="shared" si="224"/>
        <v>Below normal</v>
      </c>
    </row>
    <row r="629" spans="17:21" x14ac:dyDescent="0.25">
      <c r="Q629" s="31">
        <v>42736</v>
      </c>
      <c r="R629" s="3">
        <f t="shared" si="221"/>
        <v>34.935806451612898</v>
      </c>
      <c r="S629" s="20">
        <f t="shared" si="222"/>
        <v>0.65923859398332263</v>
      </c>
      <c r="T629" s="21">
        <f t="shared" si="223"/>
        <v>0.17199999999999999</v>
      </c>
      <c r="U629" s="3" t="str">
        <f t="shared" si="224"/>
        <v>Below normal</v>
      </c>
    </row>
    <row r="630" spans="17:21" x14ac:dyDescent="0.25">
      <c r="Q630" s="31">
        <v>42767</v>
      </c>
      <c r="R630" s="3">
        <f t="shared" si="221"/>
        <v>49.474642857142797</v>
      </c>
      <c r="S630" s="20">
        <f t="shared" si="222"/>
        <v>1.102267364426359</v>
      </c>
      <c r="T630" s="21">
        <f t="shared" si="223"/>
        <v>0.67200000000000004</v>
      </c>
      <c r="U630" s="3" t="str">
        <f t="shared" si="224"/>
        <v>Normal range</v>
      </c>
    </row>
    <row r="631" spans="17:21" x14ac:dyDescent="0.25">
      <c r="Q631" s="31">
        <v>42795</v>
      </c>
      <c r="R631" s="3">
        <f t="shared" si="221"/>
        <v>34.167096774193503</v>
      </c>
      <c r="S631" s="20">
        <f t="shared" si="222"/>
        <v>0.71495493646825037</v>
      </c>
      <c r="T631" s="21">
        <f t="shared" si="223"/>
        <v>0.155</v>
      </c>
      <c r="U631" s="3" t="str">
        <f t="shared" si="224"/>
        <v>Below normal</v>
      </c>
    </row>
    <row r="632" spans="17:21" x14ac:dyDescent="0.25">
      <c r="Q632" s="31">
        <v>42826</v>
      </c>
      <c r="R632" s="3">
        <f t="shared" si="221"/>
        <v>17.765999999999998</v>
      </c>
      <c r="S632" s="20">
        <f t="shared" si="222"/>
        <v>0.39462629263438481</v>
      </c>
      <c r="T632" s="21">
        <f t="shared" si="223"/>
        <v>3.4000000000000002E-2</v>
      </c>
      <c r="U632" s="3" t="str">
        <f t="shared" si="224"/>
        <v>Low flow</v>
      </c>
    </row>
    <row r="633" spans="17:21" x14ac:dyDescent="0.25">
      <c r="Q633" s="31">
        <v>42856</v>
      </c>
      <c r="R633" s="3">
        <f t="shared" si="221"/>
        <v>12.1293225806451</v>
      </c>
      <c r="S633" s="20">
        <f t="shared" si="222"/>
        <v>0.33353550093227913</v>
      </c>
      <c r="T633" s="21">
        <f t="shared" si="223"/>
        <v>1.7000000000000001E-2</v>
      </c>
      <c r="U633" s="3" t="str">
        <f t="shared" si="224"/>
        <v>Low flow</v>
      </c>
    </row>
    <row r="634" spans="17:21" x14ac:dyDescent="0.25">
      <c r="Q634" s="31">
        <v>42887</v>
      </c>
      <c r="R634" s="3">
        <f t="shared" si="221"/>
        <v>23.391633333333299</v>
      </c>
      <c r="S634" s="20">
        <f t="shared" si="222"/>
        <v>1.0022997945294707</v>
      </c>
      <c r="T634" s="21">
        <f t="shared" si="223"/>
        <v>0.56799999999999995</v>
      </c>
      <c r="U634" s="3" t="str">
        <f t="shared" si="224"/>
        <v>Normal range</v>
      </c>
    </row>
    <row r="635" spans="17:21" x14ac:dyDescent="0.25">
      <c r="Q635" s="31">
        <v>42917</v>
      </c>
      <c r="R635" s="3">
        <f t="shared" si="221"/>
        <v>12.079290322580601</v>
      </c>
      <c r="S635" s="20">
        <f t="shared" si="222"/>
        <v>0.65762299859870588</v>
      </c>
      <c r="T635" s="21">
        <f t="shared" si="223"/>
        <v>0.29299999999999998</v>
      </c>
      <c r="U635" s="3" t="str">
        <f t="shared" si="224"/>
        <v>Normal range</v>
      </c>
    </row>
    <row r="636" spans="17:21" x14ac:dyDescent="0.25">
      <c r="Q636" s="31">
        <v>42948</v>
      </c>
      <c r="R636" s="3">
        <f t="shared" si="221"/>
        <v>17.167935483870899</v>
      </c>
      <c r="S636" s="20">
        <f t="shared" si="222"/>
        <v>0.80790239446185708</v>
      </c>
      <c r="T636" s="21">
        <f t="shared" si="223"/>
        <v>0.5</v>
      </c>
      <c r="U636" s="3" t="str">
        <f t="shared" si="224"/>
        <v>Normal range</v>
      </c>
    </row>
    <row r="637" spans="17:21" x14ac:dyDescent="0.25">
      <c r="Q637" s="31">
        <v>42979</v>
      </c>
      <c r="R637" s="3">
        <f t="shared" si="221"/>
        <v>35.464100000000002</v>
      </c>
      <c r="S637" s="20">
        <f t="shared" si="222"/>
        <v>1.4667110281636762</v>
      </c>
      <c r="T637" s="21">
        <f t="shared" si="223"/>
        <v>0.81</v>
      </c>
      <c r="U637" s="3" t="str">
        <f t="shared" si="224"/>
        <v>Above normal</v>
      </c>
    </row>
    <row r="638" spans="17:21" x14ac:dyDescent="0.25">
      <c r="Q638" s="31">
        <v>43009</v>
      </c>
      <c r="R638" s="3">
        <f t="shared" si="221"/>
        <v>34.589999999999897</v>
      </c>
      <c r="S638" s="20">
        <f t="shared" si="222"/>
        <v>0.81371340697837213</v>
      </c>
      <c r="T638" s="21">
        <f t="shared" si="223"/>
        <v>0.43099999999999999</v>
      </c>
      <c r="U638" s="3" t="str">
        <f t="shared" si="224"/>
        <v>Normal range</v>
      </c>
    </row>
    <row r="639" spans="17:21" x14ac:dyDescent="0.25">
      <c r="Q639" s="31">
        <v>43040</v>
      </c>
      <c r="R639" s="3">
        <f t="shared" si="221"/>
        <v>29.1546666666666</v>
      </c>
      <c r="S639" s="20">
        <f t="shared" si="222"/>
        <v>0.59897361607537636</v>
      </c>
      <c r="T639" s="21">
        <f t="shared" si="223"/>
        <v>0.17199999999999999</v>
      </c>
      <c r="U639" s="3" t="str">
        <f t="shared" si="224"/>
        <v>Below normal</v>
      </c>
    </row>
    <row r="640" spans="17:21" x14ac:dyDescent="0.25">
      <c r="Q640" s="31">
        <v>43070</v>
      </c>
      <c r="R640" s="3">
        <f t="shared" si="221"/>
        <v>43.693225806451601</v>
      </c>
      <c r="S640" s="20">
        <f t="shared" si="222"/>
        <v>0.8682540422808821</v>
      </c>
      <c r="T640" s="21">
        <f t="shared" si="223"/>
        <v>0.46500000000000002</v>
      </c>
      <c r="U640" s="3" t="str">
        <f t="shared" si="224"/>
        <v>Normal range</v>
      </c>
    </row>
    <row r="641" spans="17:21" x14ac:dyDescent="0.25">
      <c r="Q641" s="31">
        <v>43101</v>
      </c>
      <c r="R641" s="3">
        <f t="shared" si="221"/>
        <v>35.082580645161201</v>
      </c>
      <c r="S641" s="20">
        <f t="shared" si="222"/>
        <v>0.66200822270570048</v>
      </c>
      <c r="T641" s="21">
        <f t="shared" si="223"/>
        <v>0.189</v>
      </c>
      <c r="U641" s="3" t="str">
        <f t="shared" si="224"/>
        <v>Below normal</v>
      </c>
    </row>
    <row r="642" spans="17:21" x14ac:dyDescent="0.25">
      <c r="Q642" s="31">
        <v>43132</v>
      </c>
      <c r="R642" s="3">
        <f t="shared" si="221"/>
        <v>22.353571428571399</v>
      </c>
      <c r="S642" s="20">
        <f t="shared" si="222"/>
        <v>0.49802506579449651</v>
      </c>
      <c r="T642" s="21">
        <f t="shared" si="223"/>
        <v>8.5999999999999993E-2</v>
      </c>
      <c r="U642" s="3" t="str">
        <f t="shared" si="224"/>
        <v>Low flow</v>
      </c>
    </row>
    <row r="643" spans="17:21" x14ac:dyDescent="0.25">
      <c r="Q643" s="31">
        <v>43160</v>
      </c>
      <c r="R643" s="3">
        <f t="shared" si="221"/>
        <v>45.019677419354799</v>
      </c>
      <c r="S643" s="20">
        <f t="shared" si="222"/>
        <v>0.94204786616482128</v>
      </c>
      <c r="T643" s="21">
        <f t="shared" si="223"/>
        <v>0.48199999999999998</v>
      </c>
      <c r="U643" s="3" t="str">
        <f t="shared" si="224"/>
        <v>Normal range</v>
      </c>
    </row>
    <row r="644" spans="17:21" x14ac:dyDescent="0.25">
      <c r="Q644" s="31">
        <v>43191</v>
      </c>
      <c r="R644" s="3">
        <f t="shared" si="221"/>
        <v>58.991999999999997</v>
      </c>
      <c r="S644" s="20">
        <f t="shared" si="222"/>
        <v>1.3103565380551407</v>
      </c>
      <c r="T644" s="21">
        <f t="shared" si="223"/>
        <v>0.81</v>
      </c>
      <c r="U644" s="3" t="str">
        <f t="shared" si="224"/>
        <v>Above normal</v>
      </c>
    </row>
    <row r="645" spans="17:21" x14ac:dyDescent="0.25">
      <c r="Q645" s="31">
        <v>43221</v>
      </c>
      <c r="R645" s="3">
        <f t="shared" ref="R645:R708" si="225">VLOOKUP(YEAR(Q645),A$7:M$66,1+MONTH(Q645),FALSE)</f>
        <v>20.455838709677401</v>
      </c>
      <c r="S645" s="20">
        <f t="shared" ref="S645:S708" si="226">VLOOKUP(YEAR(Q645),A$75:M$134,1+MONTH(Q645),FALSE)</f>
        <v>0.56250036765526346</v>
      </c>
      <c r="T645" s="21">
        <f t="shared" ref="T645:T708" si="227">VLOOKUP(YEAR(Q645),A$141:M$200,1+MONTH(Q645),FALSE)</f>
        <v>0.12</v>
      </c>
      <c r="U645" s="3" t="str">
        <f t="shared" ref="U645:U708" si="228">IFERROR(VLOOKUP(T645,A$206:D$210,4,TRUE),"")</f>
        <v>Low flow</v>
      </c>
    </row>
    <row r="646" spans="17:21" x14ac:dyDescent="0.25">
      <c r="Q646" s="31">
        <v>43252</v>
      </c>
      <c r="R646" s="3">
        <f t="shared" si="225"/>
        <v>10.612366666666601</v>
      </c>
      <c r="S646" s="20">
        <f t="shared" si="226"/>
        <v>0.45472553275336425</v>
      </c>
      <c r="T646" s="21">
        <f t="shared" si="227"/>
        <v>3.4000000000000002E-2</v>
      </c>
      <c r="U646" s="3" t="str">
        <f t="shared" si="228"/>
        <v>Low flow</v>
      </c>
    </row>
    <row r="647" spans="17:21" x14ac:dyDescent="0.25">
      <c r="Q647" s="31">
        <v>43282</v>
      </c>
      <c r="R647" s="3">
        <f t="shared" si="225"/>
        <v>6.1406451612903199</v>
      </c>
      <c r="S647" s="20">
        <f t="shared" si="226"/>
        <v>0.33431016032038324</v>
      </c>
      <c r="T647" s="21">
        <f t="shared" si="227"/>
        <v>1.7000000000000001E-2</v>
      </c>
      <c r="U647" s="3" t="str">
        <f t="shared" si="228"/>
        <v>Low flow</v>
      </c>
    </row>
    <row r="648" spans="17:21" x14ac:dyDescent="0.25">
      <c r="Q648" s="31">
        <v>43313</v>
      </c>
      <c r="R648" s="3">
        <f t="shared" si="225"/>
        <v>8.1829677419354798</v>
      </c>
      <c r="S648" s="20">
        <f t="shared" si="226"/>
        <v>0.3850806195494394</v>
      </c>
      <c r="T648" s="21">
        <f t="shared" si="227"/>
        <v>0.155</v>
      </c>
      <c r="U648" s="3" t="str">
        <f t="shared" si="228"/>
        <v>Below normal</v>
      </c>
    </row>
    <row r="649" spans="17:21" x14ac:dyDescent="0.25">
      <c r="Q649" s="31">
        <v>43344</v>
      </c>
      <c r="R649" s="3">
        <f t="shared" si="225"/>
        <v>19.197866666666599</v>
      </c>
      <c r="S649" s="20">
        <f t="shared" si="226"/>
        <v>0.79397821338242713</v>
      </c>
      <c r="T649" s="21">
        <f t="shared" si="227"/>
        <v>0.46500000000000002</v>
      </c>
      <c r="U649" s="3" t="str">
        <f t="shared" si="228"/>
        <v>Normal range</v>
      </c>
    </row>
    <row r="650" spans="17:21" x14ac:dyDescent="0.25">
      <c r="Q650" s="31">
        <v>43374</v>
      </c>
      <c r="R650" s="3">
        <f t="shared" si="225"/>
        <v>23.906451612903201</v>
      </c>
      <c r="S650" s="20">
        <f t="shared" si="226"/>
        <v>0.56238797891584624</v>
      </c>
      <c r="T650" s="21">
        <f t="shared" si="227"/>
        <v>0.224</v>
      </c>
      <c r="U650" s="3" t="str">
        <f t="shared" si="228"/>
        <v>Below normal</v>
      </c>
    </row>
    <row r="651" spans="17:21" x14ac:dyDescent="0.25">
      <c r="Q651" s="31">
        <v>43405</v>
      </c>
      <c r="R651" s="3">
        <f t="shared" si="225"/>
        <v>77.590666666666607</v>
      </c>
      <c r="S651" s="20">
        <f t="shared" si="226"/>
        <v>1.5940762663621344</v>
      </c>
      <c r="T651" s="21">
        <f t="shared" si="227"/>
        <v>0.89600000000000002</v>
      </c>
      <c r="U651" s="3" t="str">
        <f t="shared" si="228"/>
        <v>High flow</v>
      </c>
    </row>
    <row r="652" spans="17:21" x14ac:dyDescent="0.25">
      <c r="Q652" s="31">
        <v>43435</v>
      </c>
      <c r="R652" s="3">
        <f t="shared" si="225"/>
        <v>51.493870967741898</v>
      </c>
      <c r="S652" s="20">
        <f t="shared" si="226"/>
        <v>1.023265295597158</v>
      </c>
      <c r="T652" s="21">
        <f t="shared" si="227"/>
        <v>0.56799999999999995</v>
      </c>
      <c r="U652" s="3" t="str">
        <f t="shared" si="228"/>
        <v>Normal range</v>
      </c>
    </row>
    <row r="653" spans="17:21" x14ac:dyDescent="0.25">
      <c r="Q653" s="31">
        <v>43466</v>
      </c>
      <c r="R653" s="3">
        <f t="shared" si="225"/>
        <v>24.916774193548299</v>
      </c>
      <c r="S653" s="20">
        <f t="shared" si="226"/>
        <v>0.47017947642643776</v>
      </c>
      <c r="T653" s="21">
        <f t="shared" si="227"/>
        <v>3.4000000000000002E-2</v>
      </c>
      <c r="U653" s="3" t="str">
        <f t="shared" si="228"/>
        <v>Low flow</v>
      </c>
    </row>
    <row r="654" spans="17:21" x14ac:dyDescent="0.25">
      <c r="Q654" s="31">
        <v>43497</v>
      </c>
      <c r="R654" s="3">
        <f t="shared" si="225"/>
        <v>43.232142857142797</v>
      </c>
      <c r="S654" s="20">
        <f t="shared" si="226"/>
        <v>0.9631879567730276</v>
      </c>
      <c r="T654" s="21">
        <f t="shared" si="227"/>
        <v>0.5</v>
      </c>
      <c r="U654" s="3" t="str">
        <f t="shared" si="228"/>
        <v>Normal range</v>
      </c>
    </row>
    <row r="655" spans="17:21" x14ac:dyDescent="0.25">
      <c r="Q655" s="31">
        <v>43525</v>
      </c>
      <c r="R655" s="3">
        <f t="shared" si="225"/>
        <v>43.765806451612903</v>
      </c>
      <c r="S655" s="20">
        <f t="shared" si="226"/>
        <v>0.91581030656161877</v>
      </c>
      <c r="T655" s="21">
        <f t="shared" si="227"/>
        <v>0.46500000000000002</v>
      </c>
      <c r="U655" s="3" t="str">
        <f t="shared" si="228"/>
        <v>Normal range</v>
      </c>
    </row>
    <row r="656" spans="17:21" x14ac:dyDescent="0.25">
      <c r="Q656" s="31">
        <v>43556</v>
      </c>
      <c r="R656" s="3">
        <f t="shared" si="225"/>
        <v>28.67</v>
      </c>
      <c r="S656" s="20">
        <f t="shared" si="226"/>
        <v>0.6368307897009915</v>
      </c>
      <c r="T656" s="21">
        <f t="shared" si="227"/>
        <v>0.189</v>
      </c>
      <c r="U656" s="3" t="str">
        <f t="shared" si="228"/>
        <v>Below normal</v>
      </c>
    </row>
    <row r="657" spans="17:21" x14ac:dyDescent="0.25">
      <c r="Q657" s="31">
        <v>43586</v>
      </c>
      <c r="R657" s="3">
        <f t="shared" si="225"/>
        <v>31.7903225806451</v>
      </c>
      <c r="S657" s="20">
        <f t="shared" si="226"/>
        <v>0.87417917169206605</v>
      </c>
      <c r="T657" s="21">
        <f t="shared" si="227"/>
        <v>0.46500000000000002</v>
      </c>
      <c r="U657" s="3" t="str">
        <f t="shared" si="228"/>
        <v>Normal range</v>
      </c>
    </row>
    <row r="658" spans="17:21" x14ac:dyDescent="0.25">
      <c r="Q658" s="31">
        <v>43617</v>
      </c>
      <c r="R658" s="3">
        <f t="shared" si="225"/>
        <v>37.502333333333297</v>
      </c>
      <c r="S658" s="20">
        <f t="shared" si="226"/>
        <v>1.6069241706525728</v>
      </c>
      <c r="T658" s="21">
        <f t="shared" si="227"/>
        <v>0.93100000000000005</v>
      </c>
      <c r="U658" s="3" t="str">
        <f t="shared" si="228"/>
        <v>High flow</v>
      </c>
    </row>
    <row r="659" spans="17:21" x14ac:dyDescent="0.25">
      <c r="Q659" s="31">
        <v>43647</v>
      </c>
      <c r="R659" s="3">
        <f t="shared" si="225"/>
        <v>17.862935483870899</v>
      </c>
      <c r="S659" s="20">
        <f t="shared" si="226"/>
        <v>0.97249729768634108</v>
      </c>
      <c r="T659" s="21">
        <f t="shared" si="227"/>
        <v>0.56799999999999995</v>
      </c>
      <c r="U659" s="3" t="str">
        <f t="shared" si="228"/>
        <v>Normal range</v>
      </c>
    </row>
    <row r="660" spans="17:21" x14ac:dyDescent="0.25">
      <c r="Q660" s="31">
        <v>43678</v>
      </c>
      <c r="R660" s="3">
        <f t="shared" si="225"/>
        <v>38.610967741935397</v>
      </c>
      <c r="S660" s="20">
        <f t="shared" si="226"/>
        <v>1.8169857010766075</v>
      </c>
      <c r="T660" s="21">
        <f t="shared" si="227"/>
        <v>0.89600000000000002</v>
      </c>
      <c r="U660" s="3" t="str">
        <f t="shared" si="228"/>
        <v>High flow</v>
      </c>
    </row>
    <row r="661" spans="17:21" x14ac:dyDescent="0.25">
      <c r="Q661" s="31">
        <v>43709</v>
      </c>
      <c r="R661" s="3">
        <f t="shared" si="225"/>
        <v>26.545999999999999</v>
      </c>
      <c r="S661" s="20">
        <f t="shared" si="226"/>
        <v>1.0978795726842905</v>
      </c>
      <c r="T661" s="21">
        <f t="shared" si="227"/>
        <v>0.67200000000000004</v>
      </c>
      <c r="U661" s="3" t="str">
        <f t="shared" si="228"/>
        <v>Normal range</v>
      </c>
    </row>
    <row r="662" spans="17:21" x14ac:dyDescent="0.25">
      <c r="Q662" s="31">
        <v>43739</v>
      </c>
      <c r="R662" s="3">
        <f t="shared" si="225"/>
        <v>33.015161290322503</v>
      </c>
      <c r="S662" s="20">
        <f t="shared" si="226"/>
        <v>0.77666607041020153</v>
      </c>
      <c r="T662" s="21">
        <f t="shared" si="227"/>
        <v>0.36199999999999999</v>
      </c>
      <c r="U662" s="3" t="str">
        <f t="shared" si="228"/>
        <v>Normal range</v>
      </c>
    </row>
    <row r="663" spans="17:21" x14ac:dyDescent="0.25">
      <c r="Q663" s="31">
        <v>43770</v>
      </c>
      <c r="R663" s="3">
        <f t="shared" si="225"/>
        <v>69.381666666666604</v>
      </c>
      <c r="S663" s="20">
        <f t="shared" si="226"/>
        <v>1.4254248984497553</v>
      </c>
      <c r="T663" s="21">
        <f t="shared" si="227"/>
        <v>0.86199999999999999</v>
      </c>
      <c r="U663" s="3" t="str">
        <f t="shared" si="228"/>
        <v>Above normal</v>
      </c>
    </row>
    <row r="664" spans="17:21" x14ac:dyDescent="0.25">
      <c r="Q664" s="31">
        <v>43800</v>
      </c>
      <c r="R664" s="3">
        <f t="shared" si="225"/>
        <v>56.8067741935483</v>
      </c>
      <c r="S664" s="20">
        <f t="shared" si="226"/>
        <v>1.1288411512798575</v>
      </c>
      <c r="T664" s="21">
        <f t="shared" si="227"/>
        <v>0.68899999999999995</v>
      </c>
      <c r="U664" s="3" t="str">
        <f t="shared" si="228"/>
        <v>Normal range</v>
      </c>
    </row>
    <row r="665" spans="17:21" x14ac:dyDescent="0.25">
      <c r="Q665" s="31">
        <v>43831</v>
      </c>
      <c r="R665" s="3">
        <f t="shared" si="225"/>
        <v>43.060645161290303</v>
      </c>
      <c r="S665" s="20">
        <f t="shared" si="226"/>
        <v>0.81255428328127854</v>
      </c>
      <c r="T665" s="21">
        <f t="shared" si="227"/>
        <v>0.36199999999999999</v>
      </c>
      <c r="U665" s="3" t="str">
        <f t="shared" si="228"/>
        <v>Normal range</v>
      </c>
    </row>
    <row r="666" spans="17:21" x14ac:dyDescent="0.25">
      <c r="Q666" s="31">
        <v>43862</v>
      </c>
      <c r="R666" s="3">
        <f t="shared" si="225"/>
        <v>58.841034482758602</v>
      </c>
      <c r="S666" s="20">
        <f t="shared" si="226"/>
        <v>1.3109453298472273</v>
      </c>
      <c r="T666" s="21">
        <f t="shared" si="227"/>
        <v>0.84399999999999997</v>
      </c>
      <c r="U666" s="3" t="str">
        <f t="shared" si="228"/>
        <v>Above normal</v>
      </c>
    </row>
    <row r="667" spans="17:21" x14ac:dyDescent="0.25">
      <c r="Q667" s="31">
        <v>43891</v>
      </c>
      <c r="R667" s="3">
        <f t="shared" si="225"/>
        <v>40.233548387096697</v>
      </c>
      <c r="S667" s="20">
        <f t="shared" si="226"/>
        <v>0.84189693438382529</v>
      </c>
      <c r="T667" s="21">
        <f t="shared" si="227"/>
        <v>0.39600000000000002</v>
      </c>
      <c r="U667" s="3" t="str">
        <f t="shared" si="228"/>
        <v>Normal range</v>
      </c>
    </row>
    <row r="668" spans="17:21" x14ac:dyDescent="0.25">
      <c r="Q668" s="31">
        <v>43922</v>
      </c>
      <c r="R668" s="3">
        <f t="shared" si="225"/>
        <v>21.8653333333333</v>
      </c>
      <c r="S668" s="20">
        <f t="shared" si="226"/>
        <v>0.48568250762964971</v>
      </c>
      <c r="T668" s="21">
        <f t="shared" si="227"/>
        <v>0.10299999999999999</v>
      </c>
      <c r="U668" s="3" t="str">
        <f t="shared" si="228"/>
        <v>Low flow</v>
      </c>
    </row>
    <row r="669" spans="17:21" x14ac:dyDescent="0.25">
      <c r="Q669" s="31">
        <v>43952</v>
      </c>
      <c r="R669" s="3">
        <f t="shared" si="225"/>
        <v>16.168387096774101</v>
      </c>
      <c r="S669" s="20">
        <f t="shared" si="226"/>
        <v>0.44460282540385154</v>
      </c>
      <c r="T669" s="21">
        <f t="shared" si="227"/>
        <v>5.0999999999999997E-2</v>
      </c>
      <c r="U669" s="3" t="str">
        <f t="shared" si="228"/>
        <v>Low flow</v>
      </c>
    </row>
    <row r="670" spans="17:21" x14ac:dyDescent="0.25">
      <c r="Q670" s="31">
        <v>43983</v>
      </c>
      <c r="R670" s="3">
        <f t="shared" si="225"/>
        <v>16.122599999999998</v>
      </c>
      <c r="S670" s="20">
        <f t="shared" si="226"/>
        <v>0.69083156515851962</v>
      </c>
      <c r="T670" s="21">
        <f t="shared" si="227"/>
        <v>0.24099999999999999</v>
      </c>
      <c r="U670" s="3" t="str">
        <f t="shared" si="228"/>
        <v>Below normal</v>
      </c>
    </row>
    <row r="671" spans="17:21" x14ac:dyDescent="0.25">
      <c r="Q671" s="31">
        <v>44013</v>
      </c>
      <c r="R671" s="3">
        <f t="shared" si="225"/>
        <v>19.665419354838701</v>
      </c>
      <c r="S671" s="20">
        <f t="shared" si="226"/>
        <v>1.0706284640459895</v>
      </c>
      <c r="T671" s="21">
        <f t="shared" si="227"/>
        <v>0.62</v>
      </c>
      <c r="U671" s="3" t="str">
        <f t="shared" si="228"/>
        <v>Normal range</v>
      </c>
    </row>
    <row r="672" spans="17:21" x14ac:dyDescent="0.25">
      <c r="Q672" s="31">
        <v>44044</v>
      </c>
      <c r="R672" s="3">
        <f t="shared" si="225"/>
        <v>18.688129032258001</v>
      </c>
      <c r="S672" s="20">
        <f t="shared" si="226"/>
        <v>0.87944087437641982</v>
      </c>
      <c r="T672" s="21">
        <f t="shared" si="227"/>
        <v>0.55100000000000005</v>
      </c>
      <c r="U672" s="3" t="str">
        <f t="shared" si="228"/>
        <v>Normal range</v>
      </c>
    </row>
    <row r="673" spans="17:21" x14ac:dyDescent="0.25">
      <c r="Q673" s="31">
        <v>44075</v>
      </c>
      <c r="R673" s="3">
        <f t="shared" si="225"/>
        <v>11.105399999999999</v>
      </c>
      <c r="S673" s="20">
        <f t="shared" si="226"/>
        <v>0.45929299353906877</v>
      </c>
      <c r="T673" s="21">
        <f t="shared" si="227"/>
        <v>0.12</v>
      </c>
      <c r="U673" s="3" t="str">
        <f t="shared" si="228"/>
        <v>Low flow</v>
      </c>
    </row>
    <row r="674" spans="17:21" x14ac:dyDescent="0.25">
      <c r="Q674" s="31">
        <v>44105</v>
      </c>
      <c r="R674" s="3">
        <f t="shared" si="225"/>
        <v>70.516451612903197</v>
      </c>
      <c r="S674" s="20">
        <f t="shared" si="226"/>
        <v>1.6588662067060178</v>
      </c>
      <c r="T674" s="21">
        <f t="shared" si="227"/>
        <v>0.86199999999999999</v>
      </c>
      <c r="U674" s="3" t="str">
        <f t="shared" si="228"/>
        <v>Above normal</v>
      </c>
    </row>
    <row r="675" spans="17:21" x14ac:dyDescent="0.25">
      <c r="Q675" s="31">
        <v>44136</v>
      </c>
      <c r="R675" s="3">
        <f t="shared" si="225"/>
        <v>46.176333333333297</v>
      </c>
      <c r="S675" s="20">
        <f t="shared" si="226"/>
        <v>0.94867849699654649</v>
      </c>
      <c r="T675" s="21">
        <f t="shared" si="227"/>
        <v>0.53400000000000003</v>
      </c>
      <c r="U675" s="3" t="str">
        <f t="shared" si="228"/>
        <v>Normal range</v>
      </c>
    </row>
    <row r="676" spans="17:21" x14ac:dyDescent="0.25">
      <c r="Q676" s="31">
        <v>44166</v>
      </c>
      <c r="R676" s="3">
        <f t="shared" si="225"/>
        <v>72.815483870967697</v>
      </c>
      <c r="S676" s="20">
        <f t="shared" si="226"/>
        <v>1.4469597299055652</v>
      </c>
      <c r="T676" s="21">
        <f t="shared" si="227"/>
        <v>0.86199999999999999</v>
      </c>
      <c r="U676" s="3" t="str">
        <f t="shared" si="228"/>
        <v>Above normal</v>
      </c>
    </row>
    <row r="677" spans="17:21" x14ac:dyDescent="0.25">
      <c r="Q677" s="31">
        <v>44197</v>
      </c>
      <c r="R677" s="3">
        <f t="shared" si="225"/>
        <v>26.652258064516101</v>
      </c>
      <c r="S677" s="20">
        <f t="shared" si="226"/>
        <v>0.50292805340754043</v>
      </c>
      <c r="T677" s="21">
        <f t="shared" si="227"/>
        <v>8.5999999999999993E-2</v>
      </c>
      <c r="U677" s="3" t="str">
        <f t="shared" si="228"/>
        <v>Low flow</v>
      </c>
    </row>
    <row r="678" spans="17:21" x14ac:dyDescent="0.25">
      <c r="Q678" s="31">
        <v>44228</v>
      </c>
      <c r="R678" s="3">
        <f t="shared" si="225"/>
        <v>117.058928571428</v>
      </c>
      <c r="S678" s="20">
        <f t="shared" si="226"/>
        <v>2.6080074403280484</v>
      </c>
      <c r="T678" s="21">
        <f t="shared" si="227"/>
        <v>0.98199999999999998</v>
      </c>
      <c r="U678" s="3" t="str">
        <f t="shared" si="228"/>
        <v>High flow</v>
      </c>
    </row>
    <row r="679" spans="17:21" x14ac:dyDescent="0.25">
      <c r="Q679" s="31">
        <v>44256</v>
      </c>
      <c r="R679" s="3">
        <f t="shared" si="225"/>
        <v>52.2003225806451</v>
      </c>
      <c r="S679" s="20">
        <f t="shared" si="226"/>
        <v>1.0923046391947429</v>
      </c>
      <c r="T679" s="21">
        <f t="shared" si="227"/>
        <v>0.67200000000000004</v>
      </c>
      <c r="U679" s="3" t="str">
        <f t="shared" si="228"/>
        <v>Normal range</v>
      </c>
    </row>
    <row r="680" spans="17:21" x14ac:dyDescent="0.25">
      <c r="Q680" s="31">
        <v>44287</v>
      </c>
      <c r="R680" s="3">
        <f t="shared" si="225"/>
        <v>19.896999999999998</v>
      </c>
      <c r="S680" s="20">
        <f t="shared" si="226"/>
        <v>0.44196101230138213</v>
      </c>
      <c r="T680" s="21">
        <f t="shared" si="227"/>
        <v>5.0999999999999997E-2</v>
      </c>
      <c r="U680" s="3" t="str">
        <f t="shared" si="228"/>
        <v>Low flow</v>
      </c>
    </row>
    <row r="681" spans="17:21" x14ac:dyDescent="0.25">
      <c r="Q681" s="31">
        <v>44317</v>
      </c>
      <c r="R681" s="3">
        <f t="shared" si="225"/>
        <v>59.111612903225797</v>
      </c>
      <c r="S681" s="20">
        <f t="shared" si="226"/>
        <v>1.625467645823284</v>
      </c>
      <c r="T681" s="21">
        <f t="shared" si="227"/>
        <v>0.93100000000000005</v>
      </c>
      <c r="U681" s="3" t="str">
        <f t="shared" si="228"/>
        <v>High flow</v>
      </c>
    </row>
    <row r="682" spans="17:21" x14ac:dyDescent="0.25">
      <c r="Q682" s="31">
        <v>44348</v>
      </c>
      <c r="R682" s="3">
        <f t="shared" si="225"/>
        <v>15.4008</v>
      </c>
      <c r="S682" s="20">
        <f t="shared" si="226"/>
        <v>0.65990341314014678</v>
      </c>
      <c r="T682" s="21">
        <f t="shared" si="227"/>
        <v>0.17199999999999999</v>
      </c>
      <c r="U682" s="3" t="str">
        <f t="shared" si="228"/>
        <v>Below normal</v>
      </c>
    </row>
    <row r="683" spans="17:21" x14ac:dyDescent="0.25">
      <c r="Q683" s="31">
        <v>44378</v>
      </c>
      <c r="R683" s="3">
        <f t="shared" si="225"/>
        <v>15.6888709677419</v>
      </c>
      <c r="S683" s="20">
        <f t="shared" si="226"/>
        <v>0.85413646786415054</v>
      </c>
      <c r="T683" s="21">
        <f t="shared" si="227"/>
        <v>0.5</v>
      </c>
      <c r="U683" s="3" t="str">
        <f t="shared" si="228"/>
        <v>Normal range</v>
      </c>
    </row>
    <row r="684" spans="17:21" x14ac:dyDescent="0.25">
      <c r="Q684" s="31">
        <v>44409</v>
      </c>
      <c r="R684" s="3">
        <f t="shared" si="225"/>
        <v>27.194548387096699</v>
      </c>
      <c r="S684" s="20">
        <f t="shared" si="226"/>
        <v>1.2797427377849455</v>
      </c>
      <c r="T684" s="21">
        <f t="shared" si="227"/>
        <v>0.70599999999999996</v>
      </c>
      <c r="U684" s="3" t="str">
        <f t="shared" si="228"/>
        <v>Normal range</v>
      </c>
    </row>
    <row r="685" spans="17:21" x14ac:dyDescent="0.25">
      <c r="Q685" s="31">
        <v>44440</v>
      </c>
      <c r="R685" s="3">
        <f t="shared" si="225"/>
        <v>15.652233333333299</v>
      </c>
      <c r="S685" s="20">
        <f t="shared" si="226"/>
        <v>0.64733923165654983</v>
      </c>
      <c r="T685" s="21">
        <f t="shared" si="227"/>
        <v>0.24099999999999999</v>
      </c>
      <c r="U685" s="3" t="str">
        <f t="shared" si="228"/>
        <v>Below normal</v>
      </c>
    </row>
    <row r="686" spans="17:21" x14ac:dyDescent="0.25">
      <c r="Q686" s="31">
        <v>44470</v>
      </c>
      <c r="R686" s="3">
        <f t="shared" si="225"/>
        <v>46.997741935483802</v>
      </c>
      <c r="S686" s="20">
        <f t="shared" si="226"/>
        <v>1.1055996736228086</v>
      </c>
      <c r="T686" s="21">
        <f t="shared" si="227"/>
        <v>0.70599999999999996</v>
      </c>
      <c r="U686" s="3" t="str">
        <f t="shared" si="228"/>
        <v>Normal range</v>
      </c>
    </row>
    <row r="687" spans="17:21" x14ac:dyDescent="0.25">
      <c r="Q687" s="31">
        <v>44501</v>
      </c>
      <c r="R687" s="3">
        <f t="shared" si="225"/>
        <v>46.402333333333303</v>
      </c>
      <c r="S687" s="20">
        <f t="shared" si="226"/>
        <v>0.95332159714859899</v>
      </c>
      <c r="T687" s="21">
        <f t="shared" si="227"/>
        <v>0.56799999999999995</v>
      </c>
      <c r="U687" s="3" t="str">
        <f t="shared" si="228"/>
        <v>Normal range</v>
      </c>
    </row>
    <row r="688" spans="17:21" x14ac:dyDescent="0.25">
      <c r="Q688" s="31">
        <v>44531</v>
      </c>
      <c r="R688" s="3">
        <f t="shared" si="225"/>
        <v>56.728064516129002</v>
      </c>
      <c r="S688" s="20">
        <f t="shared" si="226"/>
        <v>1.127277064529004</v>
      </c>
      <c r="T688" s="21">
        <f t="shared" si="227"/>
        <v>0.67200000000000004</v>
      </c>
      <c r="U688" s="3" t="str">
        <f t="shared" si="228"/>
        <v>Normal range</v>
      </c>
    </row>
    <row r="689" spans="17:21" x14ac:dyDescent="0.25">
      <c r="Q689" s="31">
        <v>44562</v>
      </c>
      <c r="R689" s="3">
        <f t="shared" si="225"/>
        <v>0</v>
      </c>
      <c r="S689" s="20" t="str">
        <f t="shared" si="226"/>
        <v/>
      </c>
      <c r="T689" s="21" t="str">
        <f t="shared" si="227"/>
        <v/>
      </c>
      <c r="U689" s="3" t="str">
        <f t="shared" si="228"/>
        <v/>
      </c>
    </row>
    <row r="690" spans="17:21" x14ac:dyDescent="0.25">
      <c r="Q690" s="31">
        <v>44593</v>
      </c>
      <c r="R690" s="3">
        <f t="shared" si="225"/>
        <v>0</v>
      </c>
      <c r="S690" s="20" t="str">
        <f t="shared" si="226"/>
        <v/>
      </c>
      <c r="T690" s="21" t="str">
        <f t="shared" si="227"/>
        <v/>
      </c>
      <c r="U690" s="3" t="str">
        <f t="shared" si="228"/>
        <v/>
      </c>
    </row>
    <row r="691" spans="17:21" x14ac:dyDescent="0.25">
      <c r="Q691" s="31">
        <v>44621</v>
      </c>
      <c r="R691" s="3">
        <f t="shared" si="225"/>
        <v>0</v>
      </c>
      <c r="S691" s="20" t="str">
        <f t="shared" si="226"/>
        <v/>
      </c>
      <c r="T691" s="21" t="str">
        <f t="shared" si="227"/>
        <v/>
      </c>
      <c r="U691" s="3" t="str">
        <f t="shared" si="228"/>
        <v/>
      </c>
    </row>
    <row r="692" spans="17:21" x14ac:dyDescent="0.25">
      <c r="Q692" s="31">
        <v>44652</v>
      </c>
      <c r="R692" s="3">
        <f t="shared" si="225"/>
        <v>0</v>
      </c>
      <c r="S692" s="20" t="str">
        <f t="shared" si="226"/>
        <v/>
      </c>
      <c r="T692" s="21" t="str">
        <f t="shared" si="227"/>
        <v/>
      </c>
      <c r="U692" s="3" t="str">
        <f t="shared" si="228"/>
        <v/>
      </c>
    </row>
    <row r="693" spans="17:21" x14ac:dyDescent="0.25">
      <c r="Q693" s="31">
        <v>44682</v>
      </c>
      <c r="R693" s="3">
        <f t="shared" si="225"/>
        <v>0</v>
      </c>
      <c r="S693" s="20" t="str">
        <f t="shared" si="226"/>
        <v/>
      </c>
      <c r="T693" s="21" t="str">
        <f t="shared" si="227"/>
        <v/>
      </c>
      <c r="U693" s="3" t="str">
        <f t="shared" si="228"/>
        <v/>
      </c>
    </row>
    <row r="694" spans="17:21" x14ac:dyDescent="0.25">
      <c r="Q694" s="31">
        <v>44713</v>
      </c>
      <c r="R694" s="3">
        <f t="shared" si="225"/>
        <v>0</v>
      </c>
      <c r="S694" s="20" t="str">
        <f t="shared" si="226"/>
        <v/>
      </c>
      <c r="T694" s="21" t="str">
        <f t="shared" si="227"/>
        <v/>
      </c>
      <c r="U694" s="3" t="str">
        <f t="shared" si="228"/>
        <v/>
      </c>
    </row>
    <row r="695" spans="17:21" x14ac:dyDescent="0.25">
      <c r="Q695" s="31">
        <v>44743</v>
      </c>
      <c r="R695" s="3">
        <f t="shared" si="225"/>
        <v>0</v>
      </c>
      <c r="S695" s="20" t="str">
        <f t="shared" si="226"/>
        <v/>
      </c>
      <c r="T695" s="21" t="str">
        <f t="shared" si="227"/>
        <v/>
      </c>
      <c r="U695" s="3" t="str">
        <f t="shared" si="228"/>
        <v/>
      </c>
    </row>
    <row r="696" spans="17:21" x14ac:dyDescent="0.25">
      <c r="Q696" s="31">
        <v>44774</v>
      </c>
      <c r="R696" s="3">
        <f t="shared" si="225"/>
        <v>0</v>
      </c>
      <c r="S696" s="20" t="str">
        <f t="shared" si="226"/>
        <v/>
      </c>
      <c r="T696" s="21" t="str">
        <f t="shared" si="227"/>
        <v/>
      </c>
      <c r="U696" s="3" t="str">
        <f t="shared" si="228"/>
        <v/>
      </c>
    </row>
    <row r="697" spans="17:21" x14ac:dyDescent="0.25">
      <c r="Q697" s="31">
        <v>44805</v>
      </c>
      <c r="R697" s="3">
        <f t="shared" si="225"/>
        <v>0</v>
      </c>
      <c r="S697" s="20" t="str">
        <f t="shared" si="226"/>
        <v/>
      </c>
      <c r="T697" s="21" t="str">
        <f t="shared" si="227"/>
        <v/>
      </c>
      <c r="U697" s="3" t="str">
        <f t="shared" si="228"/>
        <v/>
      </c>
    </row>
    <row r="698" spans="17:21" x14ac:dyDescent="0.25">
      <c r="Q698" s="31">
        <v>44835</v>
      </c>
      <c r="R698" s="3">
        <f t="shared" si="225"/>
        <v>0</v>
      </c>
      <c r="S698" s="20" t="str">
        <f t="shared" si="226"/>
        <v/>
      </c>
      <c r="T698" s="21" t="str">
        <f t="shared" si="227"/>
        <v/>
      </c>
      <c r="U698" s="3" t="str">
        <f t="shared" si="228"/>
        <v/>
      </c>
    </row>
    <row r="699" spans="17:21" x14ac:dyDescent="0.25">
      <c r="Q699" s="31">
        <v>44866</v>
      </c>
      <c r="R699" s="3">
        <f t="shared" si="225"/>
        <v>0</v>
      </c>
      <c r="S699" s="20" t="str">
        <f t="shared" si="226"/>
        <v/>
      </c>
      <c r="T699" s="21" t="str">
        <f t="shared" si="227"/>
        <v/>
      </c>
      <c r="U699" s="3" t="str">
        <f t="shared" si="228"/>
        <v/>
      </c>
    </row>
    <row r="700" spans="17:21" x14ac:dyDescent="0.25">
      <c r="Q700" s="31">
        <v>44896</v>
      </c>
      <c r="R700" s="3">
        <f t="shared" si="225"/>
        <v>0</v>
      </c>
      <c r="S700" s="20" t="str">
        <f t="shared" si="226"/>
        <v/>
      </c>
      <c r="T700" s="21" t="str">
        <f t="shared" si="227"/>
        <v/>
      </c>
      <c r="U700" s="3" t="str">
        <f t="shared" si="228"/>
        <v/>
      </c>
    </row>
    <row r="701" spans="17:21" x14ac:dyDescent="0.25">
      <c r="Q701" s="31">
        <v>44927</v>
      </c>
      <c r="R701" s="3">
        <f t="shared" si="225"/>
        <v>0</v>
      </c>
      <c r="S701" s="20" t="str">
        <f t="shared" si="226"/>
        <v/>
      </c>
      <c r="T701" s="21" t="str">
        <f t="shared" si="227"/>
        <v/>
      </c>
      <c r="U701" s="3" t="str">
        <f t="shared" si="228"/>
        <v/>
      </c>
    </row>
    <row r="702" spans="17:21" x14ac:dyDescent="0.25">
      <c r="Q702" s="31">
        <v>44958</v>
      </c>
      <c r="R702" s="3">
        <f t="shared" si="225"/>
        <v>0</v>
      </c>
      <c r="S702" s="20" t="str">
        <f t="shared" si="226"/>
        <v/>
      </c>
      <c r="T702" s="21" t="str">
        <f t="shared" si="227"/>
        <v/>
      </c>
      <c r="U702" s="3" t="str">
        <f t="shared" si="228"/>
        <v/>
      </c>
    </row>
    <row r="703" spans="17:21" x14ac:dyDescent="0.25">
      <c r="Q703" s="31">
        <v>44986</v>
      </c>
      <c r="R703" s="3">
        <f t="shared" si="225"/>
        <v>0</v>
      </c>
      <c r="S703" s="20" t="str">
        <f t="shared" si="226"/>
        <v/>
      </c>
      <c r="T703" s="21" t="str">
        <f t="shared" si="227"/>
        <v/>
      </c>
      <c r="U703" s="3" t="str">
        <f t="shared" si="228"/>
        <v/>
      </c>
    </row>
    <row r="704" spans="17:21" x14ac:dyDescent="0.25">
      <c r="Q704" s="31">
        <v>45017</v>
      </c>
      <c r="R704" s="3">
        <f t="shared" si="225"/>
        <v>0</v>
      </c>
      <c r="S704" s="20" t="str">
        <f t="shared" si="226"/>
        <v/>
      </c>
      <c r="T704" s="21" t="str">
        <f t="shared" si="227"/>
        <v/>
      </c>
      <c r="U704" s="3" t="str">
        <f t="shared" si="228"/>
        <v/>
      </c>
    </row>
    <row r="705" spans="17:21" x14ac:dyDescent="0.25">
      <c r="Q705" s="31">
        <v>45047</v>
      </c>
      <c r="R705" s="3">
        <f t="shared" si="225"/>
        <v>0</v>
      </c>
      <c r="S705" s="20" t="str">
        <f t="shared" si="226"/>
        <v/>
      </c>
      <c r="T705" s="21" t="str">
        <f t="shared" si="227"/>
        <v/>
      </c>
      <c r="U705" s="3" t="str">
        <f t="shared" si="228"/>
        <v/>
      </c>
    </row>
    <row r="706" spans="17:21" x14ac:dyDescent="0.25">
      <c r="Q706" s="31">
        <v>45078</v>
      </c>
      <c r="R706" s="3">
        <f t="shared" si="225"/>
        <v>0</v>
      </c>
      <c r="S706" s="20" t="str">
        <f t="shared" si="226"/>
        <v/>
      </c>
      <c r="T706" s="21" t="str">
        <f t="shared" si="227"/>
        <v/>
      </c>
      <c r="U706" s="3" t="str">
        <f t="shared" si="228"/>
        <v/>
      </c>
    </row>
    <row r="707" spans="17:21" x14ac:dyDescent="0.25">
      <c r="Q707" s="31">
        <v>45108</v>
      </c>
      <c r="R707" s="3">
        <f t="shared" si="225"/>
        <v>0</v>
      </c>
      <c r="S707" s="20" t="str">
        <f t="shared" si="226"/>
        <v/>
      </c>
      <c r="T707" s="21" t="str">
        <f t="shared" si="227"/>
        <v/>
      </c>
      <c r="U707" s="3" t="str">
        <f t="shared" si="228"/>
        <v/>
      </c>
    </row>
    <row r="708" spans="17:21" x14ac:dyDescent="0.25">
      <c r="Q708" s="31">
        <v>45139</v>
      </c>
      <c r="R708" s="3">
        <f t="shared" si="225"/>
        <v>0</v>
      </c>
      <c r="S708" s="20" t="str">
        <f t="shared" si="226"/>
        <v/>
      </c>
      <c r="T708" s="21" t="str">
        <f t="shared" si="227"/>
        <v/>
      </c>
      <c r="U708" s="3" t="str">
        <f t="shared" si="228"/>
        <v/>
      </c>
    </row>
    <row r="709" spans="17:21" x14ac:dyDescent="0.25">
      <c r="Q709" s="31">
        <v>45170</v>
      </c>
      <c r="R709" s="3">
        <f t="shared" ref="R709:R724" si="229">VLOOKUP(YEAR(Q709),A$7:M$66,1+MONTH(Q709),FALSE)</f>
        <v>0</v>
      </c>
      <c r="S709" s="20" t="str">
        <f t="shared" ref="S709:S724" si="230">VLOOKUP(YEAR(Q709),A$75:M$134,1+MONTH(Q709),FALSE)</f>
        <v/>
      </c>
      <c r="T709" s="21" t="str">
        <f t="shared" ref="T709:T724" si="231">VLOOKUP(YEAR(Q709),A$141:M$200,1+MONTH(Q709),FALSE)</f>
        <v/>
      </c>
      <c r="U709" s="3" t="str">
        <f t="shared" ref="U709:U724" si="232">IFERROR(VLOOKUP(T709,A$206:D$210,4,TRUE),"")</f>
        <v/>
      </c>
    </row>
    <row r="710" spans="17:21" x14ac:dyDescent="0.25">
      <c r="Q710" s="31">
        <v>45200</v>
      </c>
      <c r="R710" s="3">
        <f t="shared" si="229"/>
        <v>0</v>
      </c>
      <c r="S710" s="20" t="str">
        <f t="shared" si="230"/>
        <v/>
      </c>
      <c r="T710" s="21" t="str">
        <f t="shared" si="231"/>
        <v/>
      </c>
      <c r="U710" s="3" t="str">
        <f t="shared" si="232"/>
        <v/>
      </c>
    </row>
    <row r="711" spans="17:21" x14ac:dyDescent="0.25">
      <c r="Q711" s="31">
        <v>45231</v>
      </c>
      <c r="R711" s="3">
        <f t="shared" si="229"/>
        <v>0</v>
      </c>
      <c r="S711" s="20" t="str">
        <f t="shared" si="230"/>
        <v/>
      </c>
      <c r="T711" s="21" t="str">
        <f t="shared" si="231"/>
        <v/>
      </c>
      <c r="U711" s="3" t="str">
        <f t="shared" si="232"/>
        <v/>
      </c>
    </row>
    <row r="712" spans="17:21" x14ac:dyDescent="0.25">
      <c r="Q712" s="31">
        <v>45261</v>
      </c>
      <c r="R712" s="3">
        <f t="shared" si="229"/>
        <v>0</v>
      </c>
      <c r="S712" s="20" t="str">
        <f t="shared" si="230"/>
        <v/>
      </c>
      <c r="T712" s="21" t="str">
        <f t="shared" si="231"/>
        <v/>
      </c>
      <c r="U712" s="3" t="str">
        <f t="shared" si="232"/>
        <v/>
      </c>
    </row>
    <row r="713" spans="17:21" x14ac:dyDescent="0.25">
      <c r="Q713" s="31">
        <v>45292</v>
      </c>
      <c r="R713" s="3">
        <f t="shared" si="229"/>
        <v>0</v>
      </c>
      <c r="S713" s="20" t="str">
        <f t="shared" si="230"/>
        <v/>
      </c>
      <c r="T713" s="21" t="str">
        <f t="shared" si="231"/>
        <v/>
      </c>
      <c r="U713" s="3" t="str">
        <f t="shared" si="232"/>
        <v/>
      </c>
    </row>
    <row r="714" spans="17:21" x14ac:dyDescent="0.25">
      <c r="Q714" s="31">
        <v>45323</v>
      </c>
      <c r="R714" s="3">
        <f t="shared" si="229"/>
        <v>0</v>
      </c>
      <c r="S714" s="20" t="str">
        <f t="shared" si="230"/>
        <v/>
      </c>
      <c r="T714" s="21" t="str">
        <f t="shared" si="231"/>
        <v/>
      </c>
      <c r="U714" s="3" t="str">
        <f t="shared" si="232"/>
        <v/>
      </c>
    </row>
    <row r="715" spans="17:21" x14ac:dyDescent="0.25">
      <c r="Q715" s="31">
        <v>45352</v>
      </c>
      <c r="R715" s="3">
        <f t="shared" si="229"/>
        <v>0</v>
      </c>
      <c r="S715" s="20" t="str">
        <f t="shared" si="230"/>
        <v/>
      </c>
      <c r="T715" s="21" t="str">
        <f t="shared" si="231"/>
        <v/>
      </c>
      <c r="U715" s="3" t="str">
        <f t="shared" si="232"/>
        <v/>
      </c>
    </row>
    <row r="716" spans="17:21" x14ac:dyDescent="0.25">
      <c r="Q716" s="31">
        <v>45383</v>
      </c>
      <c r="R716" s="3">
        <f t="shared" si="229"/>
        <v>0</v>
      </c>
      <c r="S716" s="20" t="str">
        <f t="shared" si="230"/>
        <v/>
      </c>
      <c r="T716" s="21" t="str">
        <f t="shared" si="231"/>
        <v/>
      </c>
      <c r="U716" s="3" t="str">
        <f t="shared" si="232"/>
        <v/>
      </c>
    </row>
    <row r="717" spans="17:21" x14ac:dyDescent="0.25">
      <c r="Q717" s="31">
        <v>45413</v>
      </c>
      <c r="R717" s="3">
        <f t="shared" si="229"/>
        <v>0</v>
      </c>
      <c r="S717" s="20" t="str">
        <f t="shared" si="230"/>
        <v/>
      </c>
      <c r="T717" s="21" t="str">
        <f t="shared" si="231"/>
        <v/>
      </c>
      <c r="U717" s="3" t="str">
        <f t="shared" si="232"/>
        <v/>
      </c>
    </row>
    <row r="718" spans="17:21" x14ac:dyDescent="0.25">
      <c r="Q718" s="31">
        <v>45444</v>
      </c>
      <c r="R718" s="3">
        <f t="shared" si="229"/>
        <v>0</v>
      </c>
      <c r="S718" s="20" t="str">
        <f t="shared" si="230"/>
        <v/>
      </c>
      <c r="T718" s="21" t="str">
        <f t="shared" si="231"/>
        <v/>
      </c>
      <c r="U718" s="3" t="str">
        <f t="shared" si="232"/>
        <v/>
      </c>
    </row>
    <row r="719" spans="17:21" x14ac:dyDescent="0.25">
      <c r="Q719" s="31">
        <v>45474</v>
      </c>
      <c r="R719" s="3">
        <f t="shared" si="229"/>
        <v>0</v>
      </c>
      <c r="S719" s="20" t="str">
        <f t="shared" si="230"/>
        <v/>
      </c>
      <c r="T719" s="21" t="str">
        <f t="shared" si="231"/>
        <v/>
      </c>
      <c r="U719" s="3" t="str">
        <f t="shared" si="232"/>
        <v/>
      </c>
    </row>
    <row r="720" spans="17:21" x14ac:dyDescent="0.25">
      <c r="Q720" s="31">
        <v>45505</v>
      </c>
      <c r="R720" s="3">
        <f t="shared" si="229"/>
        <v>0</v>
      </c>
      <c r="S720" s="20" t="str">
        <f t="shared" si="230"/>
        <v/>
      </c>
      <c r="T720" s="21" t="str">
        <f t="shared" si="231"/>
        <v/>
      </c>
      <c r="U720" s="3" t="str">
        <f t="shared" si="232"/>
        <v/>
      </c>
    </row>
    <row r="721" spans="17:21" x14ac:dyDescent="0.25">
      <c r="Q721" s="31">
        <v>45536</v>
      </c>
      <c r="R721" s="3">
        <f t="shared" si="229"/>
        <v>0</v>
      </c>
      <c r="S721" s="20" t="str">
        <f t="shared" si="230"/>
        <v/>
      </c>
      <c r="T721" s="21" t="str">
        <f t="shared" si="231"/>
        <v/>
      </c>
      <c r="U721" s="3" t="str">
        <f t="shared" si="232"/>
        <v/>
      </c>
    </row>
    <row r="722" spans="17:21" x14ac:dyDescent="0.25">
      <c r="Q722" s="31">
        <v>45566</v>
      </c>
      <c r="R722" s="3">
        <f t="shared" si="229"/>
        <v>0</v>
      </c>
      <c r="S722" s="20" t="str">
        <f t="shared" si="230"/>
        <v/>
      </c>
      <c r="T722" s="21" t="str">
        <f t="shared" si="231"/>
        <v/>
      </c>
      <c r="U722" s="3" t="str">
        <f t="shared" si="232"/>
        <v/>
      </c>
    </row>
    <row r="723" spans="17:21" x14ac:dyDescent="0.25">
      <c r="Q723" s="31">
        <v>45597</v>
      </c>
      <c r="R723" s="3">
        <f t="shared" si="229"/>
        <v>0</v>
      </c>
      <c r="S723" s="20" t="str">
        <f t="shared" si="230"/>
        <v/>
      </c>
      <c r="T723" s="21" t="str">
        <f t="shared" si="231"/>
        <v/>
      </c>
      <c r="U723" s="3" t="str">
        <f t="shared" si="232"/>
        <v/>
      </c>
    </row>
    <row r="724" spans="17:21" x14ac:dyDescent="0.25">
      <c r="Q724" s="31">
        <v>45627</v>
      </c>
      <c r="R724" s="3">
        <f t="shared" si="229"/>
        <v>0</v>
      </c>
      <c r="S724" s="20" t="str">
        <f t="shared" si="230"/>
        <v/>
      </c>
      <c r="T724" s="21" t="str">
        <f t="shared" si="231"/>
        <v/>
      </c>
      <c r="U724" s="3" t="str">
        <f t="shared" si="232"/>
        <v/>
      </c>
    </row>
  </sheetData>
  <mergeCells count="3">
    <mergeCell ref="B1:M1"/>
    <mergeCell ref="B2:M2"/>
    <mergeCell ref="A204:D204"/>
  </mergeCells>
  <conditionalFormatting sqref="B7:M66">
    <cfRule type="expression" dxfId="14" priority="48">
      <formula>#REF!&gt;$K$4</formula>
    </cfRule>
  </conditionalFormatting>
  <conditionalFormatting sqref="B75:M134">
    <cfRule type="expression" dxfId="13" priority="20">
      <formula>#REF!&gt;$K$4</formula>
    </cfRule>
  </conditionalFormatting>
  <conditionalFormatting sqref="B141:M200">
    <cfRule type="expression" dxfId="12" priority="19">
      <formula>#REF!&gt;$K$4</formula>
    </cfRule>
  </conditionalFormatting>
  <conditionalFormatting sqref="B217:M276 T5:T724">
    <cfRule type="cellIs" dxfId="11" priority="85" operator="between">
      <formula>$A$206</formula>
      <formula>$B$206</formula>
    </cfRule>
    <cfRule type="cellIs" dxfId="10" priority="86" operator="between">
      <formula>$A$207</formula>
      <formula>$B$207</formula>
    </cfRule>
    <cfRule type="cellIs" dxfId="9" priority="87" operator="between">
      <formula>$A$208</formula>
      <formula>$B$208</formula>
    </cfRule>
    <cfRule type="cellIs" dxfId="8" priority="88" operator="between">
      <formula>$A$209</formula>
      <formula>$B$209</formula>
    </cfRule>
    <cfRule type="cellIs" dxfId="7" priority="89" operator="between">
      <formula>$A$210</formula>
      <formula>$B$210</formula>
    </cfRule>
    <cfRule type="expression" dxfId="6" priority="90">
      <formula>#REF!&gt;$K$4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793F-5E58-4185-82CF-DC824A14D842}">
  <dimension ref="A1:B685"/>
  <sheetViews>
    <sheetView tabSelected="1" workbookViewId="0">
      <selection activeCell="B1" sqref="B1:B685"/>
    </sheetView>
  </sheetViews>
  <sheetFormatPr defaultRowHeight="15" x14ac:dyDescent="0.25"/>
  <sheetData>
    <row r="1" spans="1:2" x14ac:dyDescent="0.25">
      <c r="A1" s="4" t="s">
        <v>25</v>
      </c>
      <c r="B1" t="s">
        <v>28</v>
      </c>
    </row>
    <row r="2" spans="1:2" x14ac:dyDescent="0.25">
      <c r="A2" s="31">
        <v>23743</v>
      </c>
      <c r="B2" t="s">
        <v>10</v>
      </c>
    </row>
    <row r="3" spans="1:2" x14ac:dyDescent="0.25">
      <c r="A3" s="31">
        <v>23774</v>
      </c>
      <c r="B3" t="s">
        <v>9</v>
      </c>
    </row>
    <row r="4" spans="1:2" x14ac:dyDescent="0.25">
      <c r="A4" s="31">
        <v>23802</v>
      </c>
      <c r="B4" t="s">
        <v>9</v>
      </c>
    </row>
    <row r="5" spans="1:2" x14ac:dyDescent="0.25">
      <c r="A5" s="31">
        <v>23833</v>
      </c>
      <c r="B5" t="s">
        <v>9</v>
      </c>
    </row>
    <row r="6" spans="1:2" x14ac:dyDescent="0.25">
      <c r="A6" s="31">
        <v>23863</v>
      </c>
      <c r="B6" t="s">
        <v>8</v>
      </c>
    </row>
    <row r="7" spans="1:2" x14ac:dyDescent="0.25">
      <c r="A7" s="31">
        <v>23894</v>
      </c>
      <c r="B7" t="s">
        <v>9</v>
      </c>
    </row>
    <row r="8" spans="1:2" x14ac:dyDescent="0.25">
      <c r="A8" s="31">
        <v>23924</v>
      </c>
      <c r="B8" t="s">
        <v>9</v>
      </c>
    </row>
    <row r="9" spans="1:2" x14ac:dyDescent="0.25">
      <c r="A9" s="31">
        <v>23955</v>
      </c>
      <c r="B9" t="s">
        <v>9</v>
      </c>
    </row>
    <row r="10" spans="1:2" x14ac:dyDescent="0.25">
      <c r="A10" s="31">
        <v>23986</v>
      </c>
      <c r="B10" t="s">
        <v>7</v>
      </c>
    </row>
    <row r="11" spans="1:2" x14ac:dyDescent="0.25">
      <c r="A11" s="31">
        <v>24016</v>
      </c>
      <c r="B11" t="s">
        <v>9</v>
      </c>
    </row>
    <row r="12" spans="1:2" x14ac:dyDescent="0.25">
      <c r="A12" s="31">
        <v>24047</v>
      </c>
      <c r="B12" t="s">
        <v>11</v>
      </c>
    </row>
    <row r="13" spans="1:2" x14ac:dyDescent="0.25">
      <c r="A13" s="31">
        <v>24077</v>
      </c>
      <c r="B13" t="s">
        <v>9</v>
      </c>
    </row>
    <row r="14" spans="1:2" x14ac:dyDescent="0.25">
      <c r="A14" s="31">
        <v>24108</v>
      </c>
      <c r="B14" t="s">
        <v>9</v>
      </c>
    </row>
    <row r="15" spans="1:2" x14ac:dyDescent="0.25">
      <c r="A15" s="31">
        <v>24139</v>
      </c>
      <c r="B15" t="s">
        <v>8</v>
      </c>
    </row>
    <row r="16" spans="1:2" x14ac:dyDescent="0.25">
      <c r="A16" s="31">
        <v>24167</v>
      </c>
      <c r="B16" t="s">
        <v>9</v>
      </c>
    </row>
    <row r="17" spans="1:2" x14ac:dyDescent="0.25">
      <c r="A17" s="31">
        <v>24198</v>
      </c>
      <c r="B17" t="s">
        <v>9</v>
      </c>
    </row>
    <row r="18" spans="1:2" x14ac:dyDescent="0.25">
      <c r="A18" s="31">
        <v>24228</v>
      </c>
      <c r="B18" t="s">
        <v>8</v>
      </c>
    </row>
    <row r="19" spans="1:2" x14ac:dyDescent="0.25">
      <c r="A19" s="31">
        <v>24259</v>
      </c>
      <c r="B19" t="s">
        <v>7</v>
      </c>
    </row>
    <row r="20" spans="1:2" x14ac:dyDescent="0.25">
      <c r="A20" s="31">
        <v>24289</v>
      </c>
      <c r="B20" t="s">
        <v>9</v>
      </c>
    </row>
    <row r="21" spans="1:2" x14ac:dyDescent="0.25">
      <c r="A21" s="31">
        <v>24320</v>
      </c>
      <c r="B21" t="s">
        <v>8</v>
      </c>
    </row>
    <row r="22" spans="1:2" x14ac:dyDescent="0.25">
      <c r="A22" s="31">
        <v>24351</v>
      </c>
      <c r="B22" t="s">
        <v>10</v>
      </c>
    </row>
    <row r="23" spans="1:2" x14ac:dyDescent="0.25">
      <c r="A23" s="31">
        <v>24381</v>
      </c>
      <c r="B23" t="s">
        <v>9</v>
      </c>
    </row>
    <row r="24" spans="1:2" x14ac:dyDescent="0.25">
      <c r="A24" s="31">
        <v>24412</v>
      </c>
      <c r="B24" t="s">
        <v>9</v>
      </c>
    </row>
    <row r="25" spans="1:2" x14ac:dyDescent="0.25">
      <c r="A25" s="31">
        <v>24442</v>
      </c>
      <c r="B25" t="s">
        <v>7</v>
      </c>
    </row>
    <row r="26" spans="1:2" x14ac:dyDescent="0.25">
      <c r="A26" s="31">
        <v>24473</v>
      </c>
      <c r="B26" t="s">
        <v>9</v>
      </c>
    </row>
    <row r="27" spans="1:2" x14ac:dyDescent="0.25">
      <c r="A27" s="31">
        <v>24504</v>
      </c>
      <c r="B27" t="s">
        <v>8</v>
      </c>
    </row>
    <row r="28" spans="1:2" x14ac:dyDescent="0.25">
      <c r="A28" s="31">
        <v>24532</v>
      </c>
      <c r="B28" t="s">
        <v>8</v>
      </c>
    </row>
    <row r="29" spans="1:2" x14ac:dyDescent="0.25">
      <c r="A29" s="31">
        <v>24563</v>
      </c>
      <c r="B29" t="s">
        <v>9</v>
      </c>
    </row>
    <row r="30" spans="1:2" x14ac:dyDescent="0.25">
      <c r="A30" s="31">
        <v>24593</v>
      </c>
      <c r="B30" t="s">
        <v>7</v>
      </c>
    </row>
    <row r="31" spans="1:2" x14ac:dyDescent="0.25">
      <c r="A31" s="31">
        <v>24624</v>
      </c>
      <c r="B31" t="s">
        <v>8</v>
      </c>
    </row>
    <row r="32" spans="1:2" x14ac:dyDescent="0.25">
      <c r="A32" s="31">
        <v>24654</v>
      </c>
      <c r="B32" t="s">
        <v>9</v>
      </c>
    </row>
    <row r="33" spans="1:2" x14ac:dyDescent="0.25">
      <c r="A33" s="31">
        <v>24685</v>
      </c>
      <c r="B33" t="s">
        <v>9</v>
      </c>
    </row>
    <row r="34" spans="1:2" x14ac:dyDescent="0.25">
      <c r="A34" s="31">
        <v>24716</v>
      </c>
      <c r="B34" t="s">
        <v>9</v>
      </c>
    </row>
    <row r="35" spans="1:2" x14ac:dyDescent="0.25">
      <c r="A35" s="31">
        <v>24746</v>
      </c>
      <c r="B35" t="s">
        <v>8</v>
      </c>
    </row>
    <row r="36" spans="1:2" x14ac:dyDescent="0.25">
      <c r="A36" s="31">
        <v>24777</v>
      </c>
      <c r="B36" t="s">
        <v>9</v>
      </c>
    </row>
    <row r="37" spans="1:2" x14ac:dyDescent="0.25">
      <c r="A37" s="31">
        <v>24807</v>
      </c>
      <c r="B37" t="s">
        <v>11</v>
      </c>
    </row>
    <row r="38" spans="1:2" x14ac:dyDescent="0.25">
      <c r="A38" s="31">
        <v>24838</v>
      </c>
      <c r="B38" t="s">
        <v>10</v>
      </c>
    </row>
    <row r="39" spans="1:2" x14ac:dyDescent="0.25">
      <c r="A39" s="31">
        <v>24869</v>
      </c>
      <c r="B39" t="s">
        <v>11</v>
      </c>
    </row>
    <row r="40" spans="1:2" x14ac:dyDescent="0.25">
      <c r="A40" s="31">
        <v>24898</v>
      </c>
      <c r="B40" t="s">
        <v>9</v>
      </c>
    </row>
    <row r="41" spans="1:2" x14ac:dyDescent="0.25">
      <c r="A41" s="31">
        <v>24929</v>
      </c>
      <c r="B41" t="s">
        <v>9</v>
      </c>
    </row>
    <row r="42" spans="1:2" x14ac:dyDescent="0.25">
      <c r="A42" s="31">
        <v>24959</v>
      </c>
      <c r="B42" t="s">
        <v>8</v>
      </c>
    </row>
    <row r="43" spans="1:2" x14ac:dyDescent="0.25">
      <c r="A43" s="31">
        <v>24990</v>
      </c>
      <c r="B43" t="s">
        <v>9</v>
      </c>
    </row>
    <row r="44" spans="1:2" x14ac:dyDescent="0.25">
      <c r="A44" s="31">
        <v>25020</v>
      </c>
      <c r="B44" t="s">
        <v>8</v>
      </c>
    </row>
    <row r="45" spans="1:2" x14ac:dyDescent="0.25">
      <c r="A45" s="31">
        <v>25051</v>
      </c>
      <c r="B45" t="s">
        <v>9</v>
      </c>
    </row>
    <row r="46" spans="1:2" x14ac:dyDescent="0.25">
      <c r="A46" s="31">
        <v>25082</v>
      </c>
      <c r="B46" t="s">
        <v>9</v>
      </c>
    </row>
    <row r="47" spans="1:2" x14ac:dyDescent="0.25">
      <c r="A47" s="31">
        <v>25112</v>
      </c>
      <c r="B47" t="s">
        <v>9</v>
      </c>
    </row>
    <row r="48" spans="1:2" x14ac:dyDescent="0.25">
      <c r="A48" s="31">
        <v>25143</v>
      </c>
      <c r="B48" t="s">
        <v>9</v>
      </c>
    </row>
    <row r="49" spans="1:2" x14ac:dyDescent="0.25">
      <c r="A49" s="31">
        <v>25173</v>
      </c>
      <c r="B49" t="s">
        <v>10</v>
      </c>
    </row>
    <row r="50" spans="1:2" x14ac:dyDescent="0.25">
      <c r="A50" s="31">
        <v>25204</v>
      </c>
      <c r="B50" t="s">
        <v>8</v>
      </c>
    </row>
    <row r="51" spans="1:2" x14ac:dyDescent="0.25">
      <c r="A51" s="31">
        <v>25235</v>
      </c>
      <c r="B51" t="s">
        <v>10</v>
      </c>
    </row>
    <row r="52" spans="1:2" x14ac:dyDescent="0.25">
      <c r="A52" s="31">
        <v>25263</v>
      </c>
      <c r="B52" t="s">
        <v>11</v>
      </c>
    </row>
    <row r="53" spans="1:2" x14ac:dyDescent="0.25">
      <c r="A53" s="31">
        <v>25294</v>
      </c>
      <c r="B53" t="s">
        <v>8</v>
      </c>
    </row>
    <row r="54" spans="1:2" x14ac:dyDescent="0.25">
      <c r="A54" s="31">
        <v>25324</v>
      </c>
      <c r="B54" t="s">
        <v>7</v>
      </c>
    </row>
    <row r="55" spans="1:2" x14ac:dyDescent="0.25">
      <c r="A55" s="31">
        <v>25355</v>
      </c>
      <c r="B55" t="s">
        <v>7</v>
      </c>
    </row>
    <row r="56" spans="1:2" x14ac:dyDescent="0.25">
      <c r="A56" s="31">
        <v>25385</v>
      </c>
      <c r="B56" t="s">
        <v>9</v>
      </c>
    </row>
    <row r="57" spans="1:2" x14ac:dyDescent="0.25">
      <c r="A57" s="31">
        <v>25416</v>
      </c>
      <c r="B57" t="s">
        <v>9</v>
      </c>
    </row>
    <row r="58" spans="1:2" x14ac:dyDescent="0.25">
      <c r="A58" s="31">
        <v>25447</v>
      </c>
      <c r="B58" t="s">
        <v>11</v>
      </c>
    </row>
    <row r="59" spans="1:2" x14ac:dyDescent="0.25">
      <c r="A59" s="31">
        <v>25477</v>
      </c>
      <c r="B59" t="s">
        <v>11</v>
      </c>
    </row>
    <row r="60" spans="1:2" x14ac:dyDescent="0.25">
      <c r="A60" s="31">
        <v>25508</v>
      </c>
      <c r="B60" t="s">
        <v>11</v>
      </c>
    </row>
    <row r="61" spans="1:2" x14ac:dyDescent="0.25">
      <c r="A61" s="31">
        <v>25538</v>
      </c>
      <c r="B61" t="s">
        <v>11</v>
      </c>
    </row>
    <row r="62" spans="1:2" x14ac:dyDescent="0.25">
      <c r="A62" s="31">
        <v>25569</v>
      </c>
      <c r="B62" t="s">
        <v>9</v>
      </c>
    </row>
    <row r="63" spans="1:2" x14ac:dyDescent="0.25">
      <c r="A63" s="31">
        <v>25600</v>
      </c>
      <c r="B63" t="s">
        <v>11</v>
      </c>
    </row>
    <row r="64" spans="1:2" x14ac:dyDescent="0.25">
      <c r="A64" s="31">
        <v>25628</v>
      </c>
      <c r="B64" t="s">
        <v>10</v>
      </c>
    </row>
    <row r="65" spans="1:2" x14ac:dyDescent="0.25">
      <c r="A65" s="31">
        <v>25659</v>
      </c>
      <c r="B65" t="s">
        <v>8</v>
      </c>
    </row>
    <row r="66" spans="1:2" x14ac:dyDescent="0.25">
      <c r="A66" s="31">
        <v>25689</v>
      </c>
      <c r="B66" t="s">
        <v>8</v>
      </c>
    </row>
    <row r="67" spans="1:2" x14ac:dyDescent="0.25">
      <c r="A67" s="31">
        <v>25720</v>
      </c>
      <c r="B67" t="s">
        <v>9</v>
      </c>
    </row>
    <row r="68" spans="1:2" x14ac:dyDescent="0.25">
      <c r="A68" s="31">
        <v>25750</v>
      </c>
      <c r="B68" t="s">
        <v>8</v>
      </c>
    </row>
    <row r="69" spans="1:2" x14ac:dyDescent="0.25">
      <c r="A69" s="31">
        <v>25781</v>
      </c>
      <c r="B69" t="s">
        <v>7</v>
      </c>
    </row>
    <row r="70" spans="1:2" x14ac:dyDescent="0.25">
      <c r="A70" s="31">
        <v>25812</v>
      </c>
      <c r="B70" t="s">
        <v>8</v>
      </c>
    </row>
    <row r="71" spans="1:2" x14ac:dyDescent="0.25">
      <c r="A71" s="31">
        <v>25842</v>
      </c>
      <c r="B71" t="s">
        <v>9</v>
      </c>
    </row>
    <row r="72" spans="1:2" x14ac:dyDescent="0.25">
      <c r="A72" s="31">
        <v>25873</v>
      </c>
      <c r="B72" t="s">
        <v>9</v>
      </c>
    </row>
    <row r="73" spans="1:2" x14ac:dyDescent="0.25">
      <c r="A73" s="31">
        <v>25903</v>
      </c>
      <c r="B73" t="s">
        <v>10</v>
      </c>
    </row>
    <row r="74" spans="1:2" x14ac:dyDescent="0.25">
      <c r="A74" s="31">
        <v>25934</v>
      </c>
      <c r="B74" t="s">
        <v>9</v>
      </c>
    </row>
    <row r="75" spans="1:2" x14ac:dyDescent="0.25">
      <c r="A75" s="31">
        <v>25965</v>
      </c>
      <c r="B75" t="s">
        <v>9</v>
      </c>
    </row>
    <row r="76" spans="1:2" x14ac:dyDescent="0.25">
      <c r="A76" s="31">
        <v>25993</v>
      </c>
      <c r="B76" t="s">
        <v>10</v>
      </c>
    </row>
    <row r="77" spans="1:2" x14ac:dyDescent="0.25">
      <c r="A77" s="31">
        <v>26024</v>
      </c>
      <c r="B77" t="s">
        <v>10</v>
      </c>
    </row>
    <row r="78" spans="1:2" x14ac:dyDescent="0.25">
      <c r="A78" s="31">
        <v>26054</v>
      </c>
      <c r="B78" t="s">
        <v>11</v>
      </c>
    </row>
    <row r="79" spans="1:2" x14ac:dyDescent="0.25">
      <c r="A79" s="31">
        <v>26085</v>
      </c>
      <c r="B79" t="s">
        <v>9</v>
      </c>
    </row>
    <row r="80" spans="1:2" x14ac:dyDescent="0.25">
      <c r="A80" s="31">
        <v>26115</v>
      </c>
      <c r="B80" t="s">
        <v>9</v>
      </c>
    </row>
    <row r="81" spans="1:2" x14ac:dyDescent="0.25">
      <c r="A81" s="31">
        <v>26146</v>
      </c>
      <c r="B81" t="s">
        <v>9</v>
      </c>
    </row>
    <row r="82" spans="1:2" x14ac:dyDescent="0.25">
      <c r="A82" s="31">
        <v>26177</v>
      </c>
      <c r="B82" t="s">
        <v>11</v>
      </c>
    </row>
    <row r="83" spans="1:2" x14ac:dyDescent="0.25">
      <c r="A83" s="31">
        <v>26207</v>
      </c>
      <c r="B83" t="s">
        <v>10</v>
      </c>
    </row>
    <row r="84" spans="1:2" x14ac:dyDescent="0.25">
      <c r="A84" s="31">
        <v>26238</v>
      </c>
      <c r="B84" t="s">
        <v>10</v>
      </c>
    </row>
    <row r="85" spans="1:2" x14ac:dyDescent="0.25">
      <c r="A85" s="31">
        <v>26268</v>
      </c>
      <c r="B85" t="s">
        <v>9</v>
      </c>
    </row>
    <row r="86" spans="1:2" x14ac:dyDescent="0.25">
      <c r="A86" s="31">
        <v>26299</v>
      </c>
      <c r="B86" t="s">
        <v>7</v>
      </c>
    </row>
    <row r="87" spans="1:2" x14ac:dyDescent="0.25">
      <c r="A87" s="31">
        <v>26330</v>
      </c>
      <c r="B87" t="s">
        <v>9</v>
      </c>
    </row>
    <row r="88" spans="1:2" x14ac:dyDescent="0.25">
      <c r="A88" s="31">
        <v>26359</v>
      </c>
      <c r="B88" t="s">
        <v>9</v>
      </c>
    </row>
    <row r="89" spans="1:2" x14ac:dyDescent="0.25">
      <c r="A89" s="31">
        <v>26390</v>
      </c>
      <c r="B89" t="s">
        <v>9</v>
      </c>
    </row>
    <row r="90" spans="1:2" x14ac:dyDescent="0.25">
      <c r="A90" s="31">
        <v>26420</v>
      </c>
      <c r="B90" t="s">
        <v>8</v>
      </c>
    </row>
    <row r="91" spans="1:2" x14ac:dyDescent="0.25">
      <c r="A91" s="31">
        <v>26451</v>
      </c>
      <c r="B91" t="s">
        <v>8</v>
      </c>
    </row>
    <row r="92" spans="1:2" x14ac:dyDescent="0.25">
      <c r="A92" s="31">
        <v>26481</v>
      </c>
      <c r="B92" t="s">
        <v>9</v>
      </c>
    </row>
    <row r="93" spans="1:2" x14ac:dyDescent="0.25">
      <c r="A93" s="31">
        <v>26512</v>
      </c>
      <c r="B93" t="s">
        <v>9</v>
      </c>
    </row>
    <row r="94" spans="1:2" x14ac:dyDescent="0.25">
      <c r="A94" s="31">
        <v>26543</v>
      </c>
      <c r="B94" t="s">
        <v>11</v>
      </c>
    </row>
    <row r="95" spans="1:2" x14ac:dyDescent="0.25">
      <c r="A95" s="31">
        <v>26573</v>
      </c>
      <c r="B95" t="s">
        <v>11</v>
      </c>
    </row>
    <row r="96" spans="1:2" x14ac:dyDescent="0.25">
      <c r="A96" s="31">
        <v>26604</v>
      </c>
      <c r="B96" t="s">
        <v>11</v>
      </c>
    </row>
    <row r="97" spans="1:2" x14ac:dyDescent="0.25">
      <c r="A97" s="31">
        <v>26634</v>
      </c>
      <c r="B97" t="s">
        <v>9</v>
      </c>
    </row>
    <row r="98" spans="1:2" x14ac:dyDescent="0.25">
      <c r="A98" s="31">
        <v>26665</v>
      </c>
      <c r="B98" t="s">
        <v>10</v>
      </c>
    </row>
    <row r="99" spans="1:2" x14ac:dyDescent="0.25">
      <c r="A99" s="31">
        <v>26696</v>
      </c>
      <c r="B99" t="s">
        <v>11</v>
      </c>
    </row>
    <row r="100" spans="1:2" x14ac:dyDescent="0.25">
      <c r="A100" s="31">
        <v>26724</v>
      </c>
      <c r="B100" t="s">
        <v>11</v>
      </c>
    </row>
    <row r="101" spans="1:2" x14ac:dyDescent="0.25">
      <c r="A101" s="31">
        <v>26755</v>
      </c>
      <c r="B101" t="s">
        <v>10</v>
      </c>
    </row>
    <row r="102" spans="1:2" x14ac:dyDescent="0.25">
      <c r="A102" s="31">
        <v>26785</v>
      </c>
      <c r="B102" t="s">
        <v>9</v>
      </c>
    </row>
    <row r="103" spans="1:2" x14ac:dyDescent="0.25">
      <c r="A103" s="31">
        <v>26816</v>
      </c>
      <c r="B103" t="s">
        <v>10</v>
      </c>
    </row>
    <row r="104" spans="1:2" x14ac:dyDescent="0.25">
      <c r="A104" s="31">
        <v>26846</v>
      </c>
      <c r="B104" t="s">
        <v>9</v>
      </c>
    </row>
    <row r="105" spans="1:2" x14ac:dyDescent="0.25">
      <c r="A105" s="31">
        <v>26877</v>
      </c>
      <c r="B105" t="s">
        <v>10</v>
      </c>
    </row>
    <row r="106" spans="1:2" x14ac:dyDescent="0.25">
      <c r="A106" s="31">
        <v>26908</v>
      </c>
      <c r="B106" t="s">
        <v>10</v>
      </c>
    </row>
    <row r="107" spans="1:2" x14ac:dyDescent="0.25">
      <c r="A107" s="31">
        <v>26938</v>
      </c>
      <c r="B107" t="s">
        <v>10</v>
      </c>
    </row>
    <row r="108" spans="1:2" x14ac:dyDescent="0.25">
      <c r="A108" s="31">
        <v>26969</v>
      </c>
      <c r="B108" t="s">
        <v>10</v>
      </c>
    </row>
    <row r="109" spans="1:2" x14ac:dyDescent="0.25">
      <c r="A109" s="31">
        <v>26999</v>
      </c>
      <c r="B109" t="s">
        <v>9</v>
      </c>
    </row>
    <row r="110" spans="1:2" x14ac:dyDescent="0.25">
      <c r="A110" s="31">
        <v>27030</v>
      </c>
      <c r="B110" t="s">
        <v>7</v>
      </c>
    </row>
    <row r="111" spans="1:2" x14ac:dyDescent="0.25">
      <c r="A111" s="31">
        <v>27061</v>
      </c>
      <c r="B111" t="s">
        <v>8</v>
      </c>
    </row>
    <row r="112" spans="1:2" x14ac:dyDescent="0.25">
      <c r="A112" s="31">
        <v>27089</v>
      </c>
      <c r="B112" t="s">
        <v>10</v>
      </c>
    </row>
    <row r="113" spans="1:2" x14ac:dyDescent="0.25">
      <c r="A113" s="31">
        <v>27120</v>
      </c>
      <c r="B113" t="s">
        <v>10</v>
      </c>
    </row>
    <row r="114" spans="1:2" x14ac:dyDescent="0.25">
      <c r="A114" s="31">
        <v>27150</v>
      </c>
      <c r="B114" t="s">
        <v>10</v>
      </c>
    </row>
    <row r="115" spans="1:2" x14ac:dyDescent="0.25">
      <c r="A115" s="31">
        <v>27181</v>
      </c>
      <c r="B115" t="s">
        <v>10</v>
      </c>
    </row>
    <row r="116" spans="1:2" x14ac:dyDescent="0.25">
      <c r="A116" s="31">
        <v>27211</v>
      </c>
      <c r="B116" t="s">
        <v>10</v>
      </c>
    </row>
    <row r="117" spans="1:2" x14ac:dyDescent="0.25">
      <c r="A117" s="31">
        <v>27242</v>
      </c>
      <c r="B117" t="s">
        <v>9</v>
      </c>
    </row>
    <row r="118" spans="1:2" x14ac:dyDescent="0.25">
      <c r="A118" s="31">
        <v>27273</v>
      </c>
      <c r="B118" t="s">
        <v>10</v>
      </c>
    </row>
    <row r="119" spans="1:2" x14ac:dyDescent="0.25">
      <c r="A119" s="31">
        <v>27303</v>
      </c>
      <c r="B119" t="s">
        <v>10</v>
      </c>
    </row>
    <row r="120" spans="1:2" x14ac:dyDescent="0.25">
      <c r="A120" s="31">
        <v>27334</v>
      </c>
      <c r="B120" t="s">
        <v>8</v>
      </c>
    </row>
    <row r="121" spans="1:2" x14ac:dyDescent="0.25">
      <c r="A121" s="31">
        <v>27364</v>
      </c>
      <c r="B121" t="s">
        <v>8</v>
      </c>
    </row>
    <row r="122" spans="1:2" x14ac:dyDescent="0.25">
      <c r="A122" s="31">
        <v>27395</v>
      </c>
      <c r="B122" t="s">
        <v>8</v>
      </c>
    </row>
    <row r="123" spans="1:2" x14ac:dyDescent="0.25">
      <c r="A123" s="31">
        <v>27426</v>
      </c>
      <c r="B123" t="s">
        <v>9</v>
      </c>
    </row>
    <row r="124" spans="1:2" x14ac:dyDescent="0.25">
      <c r="A124" s="31">
        <v>27454</v>
      </c>
      <c r="B124" t="s">
        <v>11</v>
      </c>
    </row>
    <row r="125" spans="1:2" x14ac:dyDescent="0.25">
      <c r="A125" s="31">
        <v>27485</v>
      </c>
      <c r="B125" t="s">
        <v>8</v>
      </c>
    </row>
    <row r="126" spans="1:2" x14ac:dyDescent="0.25">
      <c r="A126" s="31">
        <v>27515</v>
      </c>
      <c r="B126" t="s">
        <v>10</v>
      </c>
    </row>
    <row r="127" spans="1:2" x14ac:dyDescent="0.25">
      <c r="A127" s="31">
        <v>27546</v>
      </c>
      <c r="B127" t="s">
        <v>9</v>
      </c>
    </row>
    <row r="128" spans="1:2" x14ac:dyDescent="0.25">
      <c r="A128" s="31">
        <v>27576</v>
      </c>
      <c r="B128" t="s">
        <v>9</v>
      </c>
    </row>
    <row r="129" spans="1:2" x14ac:dyDescent="0.25">
      <c r="A129" s="31">
        <v>27607</v>
      </c>
      <c r="B129" t="s">
        <v>9</v>
      </c>
    </row>
    <row r="130" spans="1:2" x14ac:dyDescent="0.25">
      <c r="A130" s="31">
        <v>27638</v>
      </c>
      <c r="B130" t="s">
        <v>9</v>
      </c>
    </row>
    <row r="131" spans="1:2" x14ac:dyDescent="0.25">
      <c r="A131" s="31">
        <v>27668</v>
      </c>
      <c r="B131" t="s">
        <v>10</v>
      </c>
    </row>
    <row r="132" spans="1:2" x14ac:dyDescent="0.25">
      <c r="A132" s="31">
        <v>27699</v>
      </c>
      <c r="B132" t="s">
        <v>10</v>
      </c>
    </row>
    <row r="133" spans="1:2" x14ac:dyDescent="0.25">
      <c r="A133" s="31">
        <v>27729</v>
      </c>
      <c r="B133" t="s">
        <v>11</v>
      </c>
    </row>
    <row r="134" spans="1:2" x14ac:dyDescent="0.25">
      <c r="A134" s="31">
        <v>27760</v>
      </c>
      <c r="B134" t="s">
        <v>10</v>
      </c>
    </row>
    <row r="135" spans="1:2" x14ac:dyDescent="0.25">
      <c r="A135" s="31">
        <v>27791</v>
      </c>
      <c r="B135" t="s">
        <v>9</v>
      </c>
    </row>
    <row r="136" spans="1:2" x14ac:dyDescent="0.25">
      <c r="A136" s="31">
        <v>27820</v>
      </c>
      <c r="B136" t="s">
        <v>11</v>
      </c>
    </row>
    <row r="137" spans="1:2" x14ac:dyDescent="0.25">
      <c r="A137" s="31">
        <v>27851</v>
      </c>
      <c r="B137" t="s">
        <v>9</v>
      </c>
    </row>
    <row r="138" spans="1:2" x14ac:dyDescent="0.25">
      <c r="A138" s="31">
        <v>27881</v>
      </c>
      <c r="B138" t="s">
        <v>9</v>
      </c>
    </row>
    <row r="139" spans="1:2" x14ac:dyDescent="0.25">
      <c r="A139" s="31">
        <v>27912</v>
      </c>
      <c r="B139" t="s">
        <v>10</v>
      </c>
    </row>
    <row r="140" spans="1:2" x14ac:dyDescent="0.25">
      <c r="A140" s="31">
        <v>27942</v>
      </c>
      <c r="B140" t="s">
        <v>11</v>
      </c>
    </row>
    <row r="141" spans="1:2" x14ac:dyDescent="0.25">
      <c r="A141" s="31">
        <v>27973</v>
      </c>
      <c r="B141" t="s">
        <v>11</v>
      </c>
    </row>
    <row r="142" spans="1:2" x14ac:dyDescent="0.25">
      <c r="A142" s="31">
        <v>28004</v>
      </c>
      <c r="B142" t="s">
        <v>8</v>
      </c>
    </row>
    <row r="143" spans="1:2" x14ac:dyDescent="0.25">
      <c r="A143" s="31">
        <v>28034</v>
      </c>
      <c r="B143" t="s">
        <v>7</v>
      </c>
    </row>
    <row r="144" spans="1:2" x14ac:dyDescent="0.25">
      <c r="A144" s="31">
        <v>28065</v>
      </c>
      <c r="B144" t="s">
        <v>9</v>
      </c>
    </row>
    <row r="145" spans="1:2" x14ac:dyDescent="0.25">
      <c r="A145" s="31">
        <v>28095</v>
      </c>
      <c r="B145" t="s">
        <v>11</v>
      </c>
    </row>
    <row r="146" spans="1:2" x14ac:dyDescent="0.25">
      <c r="A146" s="31">
        <v>28126</v>
      </c>
      <c r="B146" t="s">
        <v>9</v>
      </c>
    </row>
    <row r="147" spans="1:2" x14ac:dyDescent="0.25">
      <c r="A147" s="31">
        <v>28157</v>
      </c>
      <c r="B147" t="s">
        <v>9</v>
      </c>
    </row>
    <row r="148" spans="1:2" x14ac:dyDescent="0.25">
      <c r="A148" s="31">
        <v>28185</v>
      </c>
      <c r="B148" t="s">
        <v>7</v>
      </c>
    </row>
    <row r="149" spans="1:2" x14ac:dyDescent="0.25">
      <c r="A149" s="31">
        <v>28216</v>
      </c>
      <c r="B149" t="s">
        <v>8</v>
      </c>
    </row>
    <row r="150" spans="1:2" x14ac:dyDescent="0.25">
      <c r="A150" s="31">
        <v>28246</v>
      </c>
      <c r="B150" t="s">
        <v>7</v>
      </c>
    </row>
    <row r="151" spans="1:2" x14ac:dyDescent="0.25">
      <c r="A151" s="31">
        <v>28277</v>
      </c>
      <c r="B151" t="s">
        <v>9</v>
      </c>
    </row>
    <row r="152" spans="1:2" x14ac:dyDescent="0.25">
      <c r="A152" s="31">
        <v>28307</v>
      </c>
      <c r="B152" t="s">
        <v>10</v>
      </c>
    </row>
    <row r="153" spans="1:2" x14ac:dyDescent="0.25">
      <c r="A153" s="31">
        <v>28338</v>
      </c>
      <c r="B153" t="s">
        <v>9</v>
      </c>
    </row>
    <row r="154" spans="1:2" x14ac:dyDescent="0.25">
      <c r="A154" s="31">
        <v>28369</v>
      </c>
      <c r="B154" t="s">
        <v>9</v>
      </c>
    </row>
    <row r="155" spans="1:2" x14ac:dyDescent="0.25">
      <c r="A155" s="31">
        <v>28399</v>
      </c>
      <c r="B155" t="s">
        <v>9</v>
      </c>
    </row>
    <row r="156" spans="1:2" x14ac:dyDescent="0.25">
      <c r="A156" s="31">
        <v>28430</v>
      </c>
      <c r="B156" t="s">
        <v>8</v>
      </c>
    </row>
    <row r="157" spans="1:2" x14ac:dyDescent="0.25">
      <c r="A157" s="31">
        <v>28460</v>
      </c>
      <c r="B157" t="s">
        <v>8</v>
      </c>
    </row>
    <row r="158" spans="1:2" x14ac:dyDescent="0.25">
      <c r="A158" s="31">
        <v>28491</v>
      </c>
      <c r="B158" t="s">
        <v>11</v>
      </c>
    </row>
    <row r="159" spans="1:2" x14ac:dyDescent="0.25">
      <c r="A159" s="31">
        <v>28522</v>
      </c>
      <c r="B159" t="s">
        <v>9</v>
      </c>
    </row>
    <row r="160" spans="1:2" x14ac:dyDescent="0.25">
      <c r="A160" s="31">
        <v>28550</v>
      </c>
      <c r="B160" t="s">
        <v>7</v>
      </c>
    </row>
    <row r="161" spans="1:2" x14ac:dyDescent="0.25">
      <c r="A161" s="31">
        <v>28581</v>
      </c>
      <c r="B161" t="s">
        <v>9</v>
      </c>
    </row>
    <row r="162" spans="1:2" x14ac:dyDescent="0.25">
      <c r="A162" s="31">
        <v>28611</v>
      </c>
      <c r="B162" t="s">
        <v>8</v>
      </c>
    </row>
    <row r="163" spans="1:2" x14ac:dyDescent="0.25">
      <c r="A163" s="31">
        <v>28642</v>
      </c>
      <c r="B163" t="s">
        <v>10</v>
      </c>
    </row>
    <row r="164" spans="1:2" x14ac:dyDescent="0.25">
      <c r="A164" s="31">
        <v>28672</v>
      </c>
      <c r="B164" t="s">
        <v>9</v>
      </c>
    </row>
    <row r="165" spans="1:2" x14ac:dyDescent="0.25">
      <c r="A165" s="31">
        <v>28703</v>
      </c>
      <c r="B165" t="s">
        <v>9</v>
      </c>
    </row>
    <row r="166" spans="1:2" x14ac:dyDescent="0.25">
      <c r="A166" s="31">
        <v>28734</v>
      </c>
      <c r="B166" t="s">
        <v>9</v>
      </c>
    </row>
    <row r="167" spans="1:2" x14ac:dyDescent="0.25">
      <c r="A167" s="31">
        <v>28764</v>
      </c>
      <c r="B167" t="s">
        <v>11</v>
      </c>
    </row>
    <row r="168" spans="1:2" x14ac:dyDescent="0.25">
      <c r="A168" s="31">
        <v>28795</v>
      </c>
      <c r="B168" t="s">
        <v>9</v>
      </c>
    </row>
    <row r="169" spans="1:2" x14ac:dyDescent="0.25">
      <c r="A169" s="31">
        <v>28825</v>
      </c>
      <c r="B169" t="s">
        <v>7</v>
      </c>
    </row>
    <row r="170" spans="1:2" x14ac:dyDescent="0.25">
      <c r="A170" s="31">
        <v>28856</v>
      </c>
      <c r="B170" t="s">
        <v>11</v>
      </c>
    </row>
    <row r="171" spans="1:2" x14ac:dyDescent="0.25">
      <c r="A171" s="31">
        <v>28887</v>
      </c>
      <c r="B171" t="s">
        <v>11</v>
      </c>
    </row>
    <row r="172" spans="1:2" x14ac:dyDescent="0.25">
      <c r="A172" s="31">
        <v>28915</v>
      </c>
      <c r="B172" t="s">
        <v>9</v>
      </c>
    </row>
    <row r="173" spans="1:2" x14ac:dyDescent="0.25">
      <c r="A173" s="31">
        <v>28946</v>
      </c>
      <c r="B173" t="s">
        <v>7</v>
      </c>
    </row>
    <row r="174" spans="1:2" x14ac:dyDescent="0.25">
      <c r="A174" s="31">
        <v>28976</v>
      </c>
      <c r="B174" t="s">
        <v>7</v>
      </c>
    </row>
    <row r="175" spans="1:2" x14ac:dyDescent="0.25">
      <c r="A175" s="31">
        <v>29007</v>
      </c>
      <c r="B175" t="s">
        <v>8</v>
      </c>
    </row>
    <row r="176" spans="1:2" x14ac:dyDescent="0.25">
      <c r="A176" s="31">
        <v>29037</v>
      </c>
      <c r="B176" t="s">
        <v>9</v>
      </c>
    </row>
    <row r="177" spans="1:2" x14ac:dyDescent="0.25">
      <c r="A177" s="31">
        <v>29068</v>
      </c>
      <c r="B177" t="s">
        <v>8</v>
      </c>
    </row>
    <row r="178" spans="1:2" x14ac:dyDescent="0.25">
      <c r="A178" s="31">
        <v>29099</v>
      </c>
      <c r="B178" t="s">
        <v>10</v>
      </c>
    </row>
    <row r="179" spans="1:2" x14ac:dyDescent="0.25">
      <c r="A179" s="31">
        <v>29129</v>
      </c>
      <c r="B179" t="s">
        <v>9</v>
      </c>
    </row>
    <row r="180" spans="1:2" x14ac:dyDescent="0.25">
      <c r="A180" s="31">
        <v>29160</v>
      </c>
      <c r="B180" t="s">
        <v>9</v>
      </c>
    </row>
    <row r="181" spans="1:2" x14ac:dyDescent="0.25">
      <c r="A181" s="31">
        <v>29190</v>
      </c>
      <c r="B181" t="s">
        <v>9</v>
      </c>
    </row>
    <row r="182" spans="1:2" x14ac:dyDescent="0.25">
      <c r="A182" s="31">
        <v>29221</v>
      </c>
      <c r="B182" t="s">
        <v>11</v>
      </c>
    </row>
    <row r="183" spans="1:2" x14ac:dyDescent="0.25">
      <c r="A183" s="31">
        <v>29252</v>
      </c>
      <c r="B183" t="s">
        <v>7</v>
      </c>
    </row>
    <row r="184" spans="1:2" x14ac:dyDescent="0.25">
      <c r="A184" s="31">
        <v>29281</v>
      </c>
      <c r="B184" t="s">
        <v>10</v>
      </c>
    </row>
    <row r="185" spans="1:2" x14ac:dyDescent="0.25">
      <c r="A185" s="31">
        <v>29312</v>
      </c>
      <c r="B185" t="s">
        <v>9</v>
      </c>
    </row>
    <row r="186" spans="1:2" x14ac:dyDescent="0.25">
      <c r="A186" s="31">
        <v>29342</v>
      </c>
      <c r="B186" t="s">
        <v>10</v>
      </c>
    </row>
    <row r="187" spans="1:2" x14ac:dyDescent="0.25">
      <c r="A187" s="31">
        <v>29373</v>
      </c>
      <c r="B187" t="s">
        <v>9</v>
      </c>
    </row>
    <row r="188" spans="1:2" x14ac:dyDescent="0.25">
      <c r="A188" s="31">
        <v>29403</v>
      </c>
      <c r="B188" t="s">
        <v>8</v>
      </c>
    </row>
    <row r="189" spans="1:2" x14ac:dyDescent="0.25">
      <c r="A189" s="31">
        <v>29434</v>
      </c>
      <c r="B189" t="s">
        <v>9</v>
      </c>
    </row>
    <row r="190" spans="1:2" x14ac:dyDescent="0.25">
      <c r="A190" s="31">
        <v>29465</v>
      </c>
      <c r="B190" t="s">
        <v>9</v>
      </c>
    </row>
    <row r="191" spans="1:2" x14ac:dyDescent="0.25">
      <c r="A191" s="31">
        <v>29495</v>
      </c>
      <c r="B191" t="s">
        <v>9</v>
      </c>
    </row>
    <row r="192" spans="1:2" x14ac:dyDescent="0.25">
      <c r="A192" s="31">
        <v>29526</v>
      </c>
      <c r="B192" t="s">
        <v>9</v>
      </c>
    </row>
    <row r="193" spans="1:2" x14ac:dyDescent="0.25">
      <c r="A193" s="31">
        <v>29556</v>
      </c>
      <c r="B193" t="s">
        <v>9</v>
      </c>
    </row>
    <row r="194" spans="1:2" x14ac:dyDescent="0.25">
      <c r="A194" s="31">
        <v>29587</v>
      </c>
      <c r="B194" t="s">
        <v>9</v>
      </c>
    </row>
    <row r="195" spans="1:2" x14ac:dyDescent="0.25">
      <c r="A195" s="31">
        <v>29618</v>
      </c>
      <c r="B195" t="s">
        <v>10</v>
      </c>
    </row>
    <row r="196" spans="1:2" x14ac:dyDescent="0.25">
      <c r="A196" s="31">
        <v>29646</v>
      </c>
      <c r="B196" t="s">
        <v>8</v>
      </c>
    </row>
    <row r="197" spans="1:2" x14ac:dyDescent="0.25">
      <c r="A197" s="31">
        <v>29677</v>
      </c>
      <c r="B197" t="s">
        <v>11</v>
      </c>
    </row>
    <row r="198" spans="1:2" x14ac:dyDescent="0.25">
      <c r="A198" s="31">
        <v>29707</v>
      </c>
      <c r="B198" t="s">
        <v>11</v>
      </c>
    </row>
    <row r="199" spans="1:2" x14ac:dyDescent="0.25">
      <c r="A199" s="31">
        <v>29738</v>
      </c>
      <c r="B199" t="s">
        <v>9</v>
      </c>
    </row>
    <row r="200" spans="1:2" x14ac:dyDescent="0.25">
      <c r="A200" s="31">
        <v>29768</v>
      </c>
      <c r="B200" t="s">
        <v>9</v>
      </c>
    </row>
    <row r="201" spans="1:2" x14ac:dyDescent="0.25">
      <c r="A201" s="31">
        <v>29799</v>
      </c>
      <c r="B201" t="s">
        <v>10</v>
      </c>
    </row>
    <row r="202" spans="1:2" x14ac:dyDescent="0.25">
      <c r="A202" s="31">
        <v>29830</v>
      </c>
      <c r="B202" t="s">
        <v>8</v>
      </c>
    </row>
    <row r="203" spans="1:2" x14ac:dyDescent="0.25">
      <c r="A203" s="31">
        <v>29860</v>
      </c>
      <c r="B203" t="s">
        <v>7</v>
      </c>
    </row>
    <row r="204" spans="1:2" x14ac:dyDescent="0.25">
      <c r="A204" s="31">
        <v>29891</v>
      </c>
      <c r="B204" t="s">
        <v>9</v>
      </c>
    </row>
    <row r="205" spans="1:2" x14ac:dyDescent="0.25">
      <c r="A205" s="31">
        <v>29921</v>
      </c>
      <c r="B205" t="s">
        <v>10</v>
      </c>
    </row>
    <row r="206" spans="1:2" x14ac:dyDescent="0.25">
      <c r="A206" s="31">
        <v>29952</v>
      </c>
      <c r="B206" t="s">
        <v>8</v>
      </c>
    </row>
    <row r="207" spans="1:2" x14ac:dyDescent="0.25">
      <c r="A207" s="31">
        <v>29983</v>
      </c>
      <c r="B207" t="s">
        <v>9</v>
      </c>
    </row>
    <row r="208" spans="1:2" x14ac:dyDescent="0.25">
      <c r="A208" s="31">
        <v>30011</v>
      </c>
      <c r="B208" t="s">
        <v>9</v>
      </c>
    </row>
    <row r="209" spans="1:2" x14ac:dyDescent="0.25">
      <c r="A209" s="31">
        <v>30042</v>
      </c>
      <c r="B209" t="s">
        <v>9</v>
      </c>
    </row>
    <row r="210" spans="1:2" x14ac:dyDescent="0.25">
      <c r="A210" s="31">
        <v>30072</v>
      </c>
      <c r="B210" t="s">
        <v>9</v>
      </c>
    </row>
    <row r="211" spans="1:2" x14ac:dyDescent="0.25">
      <c r="A211" s="31">
        <v>30103</v>
      </c>
      <c r="B211" t="s">
        <v>11</v>
      </c>
    </row>
    <row r="212" spans="1:2" x14ac:dyDescent="0.25">
      <c r="A212" s="31">
        <v>30133</v>
      </c>
      <c r="B212" t="s">
        <v>10</v>
      </c>
    </row>
    <row r="213" spans="1:2" x14ac:dyDescent="0.25">
      <c r="A213" s="31">
        <v>30164</v>
      </c>
      <c r="B213" t="s">
        <v>8</v>
      </c>
    </row>
    <row r="214" spans="1:2" x14ac:dyDescent="0.25">
      <c r="A214" s="31">
        <v>30195</v>
      </c>
      <c r="B214" t="s">
        <v>7</v>
      </c>
    </row>
    <row r="215" spans="1:2" x14ac:dyDescent="0.25">
      <c r="A215" s="31">
        <v>30225</v>
      </c>
      <c r="B215" t="s">
        <v>7</v>
      </c>
    </row>
    <row r="216" spans="1:2" x14ac:dyDescent="0.25">
      <c r="A216" s="31">
        <v>30256</v>
      </c>
      <c r="B216" t="s">
        <v>8</v>
      </c>
    </row>
    <row r="217" spans="1:2" x14ac:dyDescent="0.25">
      <c r="A217" s="31">
        <v>30286</v>
      </c>
      <c r="B217" t="s">
        <v>9</v>
      </c>
    </row>
    <row r="218" spans="1:2" x14ac:dyDescent="0.25">
      <c r="A218" s="31">
        <v>30317</v>
      </c>
      <c r="B218" t="s">
        <v>8</v>
      </c>
    </row>
    <row r="219" spans="1:2" x14ac:dyDescent="0.25">
      <c r="A219" s="31">
        <v>30348</v>
      </c>
      <c r="B219" t="s">
        <v>11</v>
      </c>
    </row>
    <row r="220" spans="1:2" x14ac:dyDescent="0.25">
      <c r="A220" s="31">
        <v>30376</v>
      </c>
      <c r="B220" t="s">
        <v>8</v>
      </c>
    </row>
    <row r="221" spans="1:2" x14ac:dyDescent="0.25">
      <c r="A221" s="31">
        <v>30407</v>
      </c>
      <c r="B221" t="s">
        <v>9</v>
      </c>
    </row>
    <row r="222" spans="1:2" x14ac:dyDescent="0.25">
      <c r="A222" s="31">
        <v>30437</v>
      </c>
      <c r="B222" t="s">
        <v>7</v>
      </c>
    </row>
    <row r="223" spans="1:2" x14ac:dyDescent="0.25">
      <c r="A223" s="31">
        <v>30468</v>
      </c>
      <c r="B223" t="s">
        <v>7</v>
      </c>
    </row>
    <row r="224" spans="1:2" x14ac:dyDescent="0.25">
      <c r="A224" s="31">
        <v>30498</v>
      </c>
      <c r="B224" t="s">
        <v>9</v>
      </c>
    </row>
    <row r="225" spans="1:2" x14ac:dyDescent="0.25">
      <c r="A225" s="31">
        <v>30529</v>
      </c>
      <c r="B225" t="s">
        <v>11</v>
      </c>
    </row>
    <row r="226" spans="1:2" x14ac:dyDescent="0.25">
      <c r="A226" s="31">
        <v>30560</v>
      </c>
      <c r="B226" t="s">
        <v>9</v>
      </c>
    </row>
    <row r="227" spans="1:2" x14ac:dyDescent="0.25">
      <c r="A227" s="31">
        <v>30590</v>
      </c>
      <c r="B227" t="s">
        <v>9</v>
      </c>
    </row>
    <row r="228" spans="1:2" x14ac:dyDescent="0.25">
      <c r="A228" s="31">
        <v>30621</v>
      </c>
      <c r="B228" t="s">
        <v>11</v>
      </c>
    </row>
    <row r="229" spans="1:2" x14ac:dyDescent="0.25">
      <c r="A229" s="31">
        <v>30651</v>
      </c>
      <c r="B229" t="s">
        <v>9</v>
      </c>
    </row>
    <row r="230" spans="1:2" x14ac:dyDescent="0.25">
      <c r="A230" s="31">
        <v>30682</v>
      </c>
      <c r="B230" t="s">
        <v>9</v>
      </c>
    </row>
    <row r="231" spans="1:2" x14ac:dyDescent="0.25">
      <c r="A231" s="31">
        <v>30713</v>
      </c>
      <c r="B231" t="s">
        <v>9</v>
      </c>
    </row>
    <row r="232" spans="1:2" x14ac:dyDescent="0.25">
      <c r="A232" s="31">
        <v>30742</v>
      </c>
      <c r="B232" t="s">
        <v>8</v>
      </c>
    </row>
    <row r="233" spans="1:2" x14ac:dyDescent="0.25">
      <c r="A233" s="31">
        <v>30773</v>
      </c>
      <c r="B233" t="s">
        <v>7</v>
      </c>
    </row>
    <row r="234" spans="1:2" x14ac:dyDescent="0.25">
      <c r="A234" s="31">
        <v>30803</v>
      </c>
      <c r="B234" t="s">
        <v>10</v>
      </c>
    </row>
    <row r="235" spans="1:2" x14ac:dyDescent="0.25">
      <c r="A235" s="31">
        <v>30834</v>
      </c>
      <c r="B235" t="s">
        <v>10</v>
      </c>
    </row>
    <row r="236" spans="1:2" x14ac:dyDescent="0.25">
      <c r="A236" s="31">
        <v>30864</v>
      </c>
      <c r="B236" t="s">
        <v>11</v>
      </c>
    </row>
    <row r="237" spans="1:2" x14ac:dyDescent="0.25">
      <c r="A237" s="31">
        <v>30895</v>
      </c>
      <c r="B237" t="s">
        <v>11</v>
      </c>
    </row>
    <row r="238" spans="1:2" x14ac:dyDescent="0.25">
      <c r="A238" s="31">
        <v>30926</v>
      </c>
      <c r="B238" t="s">
        <v>9</v>
      </c>
    </row>
    <row r="239" spans="1:2" x14ac:dyDescent="0.25">
      <c r="A239" s="31">
        <v>30956</v>
      </c>
      <c r="B239" t="s">
        <v>9</v>
      </c>
    </row>
    <row r="240" spans="1:2" x14ac:dyDescent="0.25">
      <c r="A240" s="31">
        <v>30987</v>
      </c>
      <c r="B240" t="s">
        <v>7</v>
      </c>
    </row>
    <row r="241" spans="1:2" x14ac:dyDescent="0.25">
      <c r="A241" s="31">
        <v>31017</v>
      </c>
      <c r="B241" t="s">
        <v>9</v>
      </c>
    </row>
    <row r="242" spans="1:2" x14ac:dyDescent="0.25">
      <c r="A242" s="31">
        <v>31048</v>
      </c>
      <c r="B242" t="s">
        <v>11</v>
      </c>
    </row>
    <row r="243" spans="1:2" x14ac:dyDescent="0.25">
      <c r="A243" s="31">
        <v>31079</v>
      </c>
      <c r="B243" t="s">
        <v>9</v>
      </c>
    </row>
    <row r="244" spans="1:2" x14ac:dyDescent="0.25">
      <c r="A244" s="31">
        <v>31107</v>
      </c>
      <c r="B244" t="s">
        <v>11</v>
      </c>
    </row>
    <row r="245" spans="1:2" x14ac:dyDescent="0.25">
      <c r="A245" s="31">
        <v>31138</v>
      </c>
      <c r="B245" t="s">
        <v>8</v>
      </c>
    </row>
    <row r="246" spans="1:2" x14ac:dyDescent="0.25">
      <c r="A246" s="31">
        <v>31168</v>
      </c>
      <c r="B246" t="s">
        <v>9</v>
      </c>
    </row>
    <row r="247" spans="1:2" x14ac:dyDescent="0.25">
      <c r="A247" s="31">
        <v>31199</v>
      </c>
      <c r="B247" t="s">
        <v>7</v>
      </c>
    </row>
    <row r="248" spans="1:2" x14ac:dyDescent="0.25">
      <c r="A248" s="31">
        <v>31229</v>
      </c>
      <c r="B248" t="s">
        <v>8</v>
      </c>
    </row>
    <row r="249" spans="1:2" x14ac:dyDescent="0.25">
      <c r="A249" s="31">
        <v>31260</v>
      </c>
      <c r="B249" t="s">
        <v>7</v>
      </c>
    </row>
    <row r="250" spans="1:2" x14ac:dyDescent="0.25">
      <c r="A250" s="31">
        <v>31291</v>
      </c>
      <c r="B250" t="s">
        <v>7</v>
      </c>
    </row>
    <row r="251" spans="1:2" x14ac:dyDescent="0.25">
      <c r="A251" s="31">
        <v>31321</v>
      </c>
      <c r="B251" t="s">
        <v>9</v>
      </c>
    </row>
    <row r="252" spans="1:2" x14ac:dyDescent="0.25">
      <c r="A252" s="31">
        <v>31352</v>
      </c>
      <c r="B252" t="s">
        <v>11</v>
      </c>
    </row>
    <row r="253" spans="1:2" x14ac:dyDescent="0.25">
      <c r="A253" s="31">
        <v>31382</v>
      </c>
      <c r="B253" t="s">
        <v>8</v>
      </c>
    </row>
    <row r="254" spans="1:2" x14ac:dyDescent="0.25">
      <c r="A254" s="31">
        <v>31413</v>
      </c>
      <c r="B254" t="s">
        <v>9</v>
      </c>
    </row>
    <row r="255" spans="1:2" x14ac:dyDescent="0.25">
      <c r="A255" s="31">
        <v>31444</v>
      </c>
      <c r="B255" t="s">
        <v>11</v>
      </c>
    </row>
    <row r="256" spans="1:2" x14ac:dyDescent="0.25">
      <c r="A256" s="31">
        <v>31472</v>
      </c>
      <c r="B256" t="s">
        <v>7</v>
      </c>
    </row>
    <row r="257" spans="1:2" x14ac:dyDescent="0.25">
      <c r="A257" s="31">
        <v>31503</v>
      </c>
      <c r="B257" t="s">
        <v>9</v>
      </c>
    </row>
    <row r="258" spans="1:2" x14ac:dyDescent="0.25">
      <c r="A258" s="31">
        <v>31533</v>
      </c>
      <c r="B258" t="s">
        <v>7</v>
      </c>
    </row>
    <row r="259" spans="1:2" x14ac:dyDescent="0.25">
      <c r="A259" s="31">
        <v>31564</v>
      </c>
      <c r="B259" t="s">
        <v>7</v>
      </c>
    </row>
    <row r="260" spans="1:2" x14ac:dyDescent="0.25">
      <c r="A260" s="31">
        <v>31594</v>
      </c>
      <c r="B260" t="s">
        <v>10</v>
      </c>
    </row>
    <row r="261" spans="1:2" x14ac:dyDescent="0.25">
      <c r="A261" s="31">
        <v>31625</v>
      </c>
      <c r="B261" t="s">
        <v>8</v>
      </c>
    </row>
    <row r="262" spans="1:2" x14ac:dyDescent="0.25">
      <c r="A262" s="31">
        <v>31656</v>
      </c>
      <c r="B262" t="s">
        <v>10</v>
      </c>
    </row>
    <row r="263" spans="1:2" x14ac:dyDescent="0.25">
      <c r="A263" s="31">
        <v>31686</v>
      </c>
      <c r="B263" t="s">
        <v>11</v>
      </c>
    </row>
    <row r="264" spans="1:2" x14ac:dyDescent="0.25">
      <c r="A264" s="31">
        <v>31717</v>
      </c>
      <c r="B264" t="s">
        <v>9</v>
      </c>
    </row>
    <row r="265" spans="1:2" x14ac:dyDescent="0.25">
      <c r="A265" s="31">
        <v>31747</v>
      </c>
      <c r="B265" t="s">
        <v>9</v>
      </c>
    </row>
    <row r="266" spans="1:2" x14ac:dyDescent="0.25">
      <c r="A266" s="31">
        <v>31778</v>
      </c>
      <c r="B266" t="s">
        <v>10</v>
      </c>
    </row>
    <row r="267" spans="1:2" x14ac:dyDescent="0.25">
      <c r="A267" s="31">
        <v>31809</v>
      </c>
      <c r="B267" t="s">
        <v>10</v>
      </c>
    </row>
    <row r="268" spans="1:2" x14ac:dyDescent="0.25">
      <c r="A268" s="31">
        <v>31837</v>
      </c>
      <c r="B268" t="s">
        <v>10</v>
      </c>
    </row>
    <row r="269" spans="1:2" x14ac:dyDescent="0.25">
      <c r="A269" s="31">
        <v>31868</v>
      </c>
      <c r="B269" t="s">
        <v>8</v>
      </c>
    </row>
    <row r="270" spans="1:2" x14ac:dyDescent="0.25">
      <c r="A270" s="31">
        <v>31898</v>
      </c>
      <c r="B270" t="s">
        <v>9</v>
      </c>
    </row>
    <row r="271" spans="1:2" x14ac:dyDescent="0.25">
      <c r="A271" s="31">
        <v>31929</v>
      </c>
      <c r="B271" t="s">
        <v>9</v>
      </c>
    </row>
    <row r="272" spans="1:2" x14ac:dyDescent="0.25">
      <c r="A272" s="31">
        <v>31959</v>
      </c>
      <c r="B272" t="s">
        <v>8</v>
      </c>
    </row>
    <row r="273" spans="1:2" x14ac:dyDescent="0.25">
      <c r="A273" s="31">
        <v>31990</v>
      </c>
      <c r="B273" t="s">
        <v>9</v>
      </c>
    </row>
    <row r="274" spans="1:2" x14ac:dyDescent="0.25">
      <c r="A274" s="31">
        <v>32021</v>
      </c>
      <c r="B274" t="s">
        <v>9</v>
      </c>
    </row>
    <row r="275" spans="1:2" x14ac:dyDescent="0.25">
      <c r="A275" s="31">
        <v>32051</v>
      </c>
      <c r="B275" t="s">
        <v>9</v>
      </c>
    </row>
    <row r="276" spans="1:2" x14ac:dyDescent="0.25">
      <c r="A276" s="31">
        <v>32082</v>
      </c>
      <c r="B276" t="s">
        <v>10</v>
      </c>
    </row>
    <row r="277" spans="1:2" x14ac:dyDescent="0.25">
      <c r="A277" s="31">
        <v>32112</v>
      </c>
      <c r="B277" t="s">
        <v>11</v>
      </c>
    </row>
    <row r="278" spans="1:2" x14ac:dyDescent="0.25">
      <c r="A278" s="31">
        <v>32143</v>
      </c>
      <c r="B278" t="s">
        <v>9</v>
      </c>
    </row>
    <row r="279" spans="1:2" x14ac:dyDescent="0.25">
      <c r="A279" s="31">
        <v>32174</v>
      </c>
      <c r="B279" t="s">
        <v>9</v>
      </c>
    </row>
    <row r="280" spans="1:2" x14ac:dyDescent="0.25">
      <c r="A280" s="31">
        <v>32203</v>
      </c>
      <c r="B280" t="s">
        <v>8</v>
      </c>
    </row>
    <row r="281" spans="1:2" x14ac:dyDescent="0.25">
      <c r="A281" s="31">
        <v>32234</v>
      </c>
      <c r="B281" t="s">
        <v>8</v>
      </c>
    </row>
    <row r="282" spans="1:2" x14ac:dyDescent="0.25">
      <c r="A282" s="31">
        <v>32264</v>
      </c>
      <c r="B282" t="s">
        <v>9</v>
      </c>
    </row>
    <row r="283" spans="1:2" x14ac:dyDescent="0.25">
      <c r="A283" s="31">
        <v>32295</v>
      </c>
      <c r="B283" t="s">
        <v>11</v>
      </c>
    </row>
    <row r="284" spans="1:2" x14ac:dyDescent="0.25">
      <c r="A284" s="31">
        <v>32325</v>
      </c>
      <c r="B284" t="s">
        <v>7</v>
      </c>
    </row>
    <row r="285" spans="1:2" x14ac:dyDescent="0.25">
      <c r="A285" s="31">
        <v>32356</v>
      </c>
      <c r="B285" t="s">
        <v>8</v>
      </c>
    </row>
    <row r="286" spans="1:2" x14ac:dyDescent="0.25">
      <c r="A286" s="31">
        <v>32387</v>
      </c>
      <c r="B286" t="s">
        <v>8</v>
      </c>
    </row>
    <row r="287" spans="1:2" x14ac:dyDescent="0.25">
      <c r="A287" s="31">
        <v>32417</v>
      </c>
      <c r="B287" t="s">
        <v>8</v>
      </c>
    </row>
    <row r="288" spans="1:2" x14ac:dyDescent="0.25">
      <c r="A288" s="31">
        <v>32448</v>
      </c>
      <c r="B288" t="s">
        <v>10</v>
      </c>
    </row>
    <row r="289" spans="1:2" x14ac:dyDescent="0.25">
      <c r="A289" s="31">
        <v>32478</v>
      </c>
      <c r="B289" t="s">
        <v>10</v>
      </c>
    </row>
    <row r="290" spans="1:2" x14ac:dyDescent="0.25">
      <c r="A290" s="31">
        <v>32509</v>
      </c>
      <c r="B290" t="s">
        <v>10</v>
      </c>
    </row>
    <row r="291" spans="1:2" x14ac:dyDescent="0.25">
      <c r="A291" s="31">
        <v>32540</v>
      </c>
      <c r="B291" t="s">
        <v>9</v>
      </c>
    </row>
    <row r="292" spans="1:2" x14ac:dyDescent="0.25">
      <c r="A292" s="31">
        <v>32568</v>
      </c>
      <c r="B292" t="s">
        <v>7</v>
      </c>
    </row>
    <row r="293" spans="1:2" x14ac:dyDescent="0.25">
      <c r="A293" s="31">
        <v>32599</v>
      </c>
      <c r="B293" t="s">
        <v>10</v>
      </c>
    </row>
    <row r="294" spans="1:2" x14ac:dyDescent="0.25">
      <c r="A294" s="31">
        <v>32629</v>
      </c>
      <c r="B294" t="s">
        <v>10</v>
      </c>
    </row>
    <row r="295" spans="1:2" x14ac:dyDescent="0.25">
      <c r="A295" s="31">
        <v>32660</v>
      </c>
      <c r="B295" t="s">
        <v>11</v>
      </c>
    </row>
    <row r="296" spans="1:2" x14ac:dyDescent="0.25">
      <c r="A296" s="31">
        <v>32690</v>
      </c>
      <c r="B296" t="s">
        <v>11</v>
      </c>
    </row>
    <row r="297" spans="1:2" x14ac:dyDescent="0.25">
      <c r="A297" s="31">
        <v>32721</v>
      </c>
      <c r="B297" t="s">
        <v>9</v>
      </c>
    </row>
    <row r="298" spans="1:2" x14ac:dyDescent="0.25">
      <c r="A298" s="31">
        <v>32752</v>
      </c>
      <c r="B298" t="s">
        <v>9</v>
      </c>
    </row>
    <row r="299" spans="1:2" x14ac:dyDescent="0.25">
      <c r="A299" s="31">
        <v>32782</v>
      </c>
      <c r="B299" t="s">
        <v>10</v>
      </c>
    </row>
    <row r="300" spans="1:2" x14ac:dyDescent="0.25">
      <c r="A300" s="31">
        <v>32813</v>
      </c>
      <c r="B300" t="s">
        <v>11</v>
      </c>
    </row>
    <row r="301" spans="1:2" x14ac:dyDescent="0.25">
      <c r="A301" s="31">
        <v>32843</v>
      </c>
      <c r="B301" t="s">
        <v>11</v>
      </c>
    </row>
    <row r="302" spans="1:2" x14ac:dyDescent="0.25">
      <c r="A302" s="31">
        <v>32874</v>
      </c>
      <c r="B302" t="s">
        <v>9</v>
      </c>
    </row>
    <row r="303" spans="1:2" x14ac:dyDescent="0.25">
      <c r="A303" s="31">
        <v>32905</v>
      </c>
      <c r="B303" t="s">
        <v>7</v>
      </c>
    </row>
    <row r="304" spans="1:2" x14ac:dyDescent="0.25">
      <c r="A304" s="31">
        <v>32933</v>
      </c>
      <c r="B304" t="s">
        <v>8</v>
      </c>
    </row>
    <row r="305" spans="1:2" x14ac:dyDescent="0.25">
      <c r="A305" s="31">
        <v>32964</v>
      </c>
      <c r="B305" t="s">
        <v>10</v>
      </c>
    </row>
    <row r="306" spans="1:2" x14ac:dyDescent="0.25">
      <c r="A306" s="31">
        <v>32994</v>
      </c>
      <c r="B306" t="s">
        <v>11</v>
      </c>
    </row>
    <row r="307" spans="1:2" x14ac:dyDescent="0.25">
      <c r="A307" s="31">
        <v>33025</v>
      </c>
      <c r="B307" t="s">
        <v>9</v>
      </c>
    </row>
    <row r="308" spans="1:2" x14ac:dyDescent="0.25">
      <c r="A308" s="31">
        <v>33055</v>
      </c>
      <c r="B308" t="s">
        <v>9</v>
      </c>
    </row>
    <row r="309" spans="1:2" x14ac:dyDescent="0.25">
      <c r="A309" s="31">
        <v>33086</v>
      </c>
      <c r="B309" t="s">
        <v>9</v>
      </c>
    </row>
    <row r="310" spans="1:2" x14ac:dyDescent="0.25">
      <c r="A310" s="31">
        <v>33117</v>
      </c>
      <c r="B310" t="s">
        <v>10</v>
      </c>
    </row>
    <row r="311" spans="1:2" x14ac:dyDescent="0.25">
      <c r="A311" s="31">
        <v>33147</v>
      </c>
      <c r="B311" t="s">
        <v>9</v>
      </c>
    </row>
    <row r="312" spans="1:2" x14ac:dyDescent="0.25">
      <c r="A312" s="31">
        <v>33178</v>
      </c>
      <c r="B312" t="s">
        <v>10</v>
      </c>
    </row>
    <row r="313" spans="1:2" x14ac:dyDescent="0.25">
      <c r="A313" s="31">
        <v>33208</v>
      </c>
      <c r="B313" t="s">
        <v>9</v>
      </c>
    </row>
    <row r="314" spans="1:2" x14ac:dyDescent="0.25">
      <c r="A314" s="31">
        <v>33239</v>
      </c>
      <c r="B314" t="s">
        <v>9</v>
      </c>
    </row>
    <row r="315" spans="1:2" x14ac:dyDescent="0.25">
      <c r="A315" s="31">
        <v>33270</v>
      </c>
      <c r="B315" t="s">
        <v>9</v>
      </c>
    </row>
    <row r="316" spans="1:2" x14ac:dyDescent="0.25">
      <c r="A316" s="31">
        <v>33298</v>
      </c>
      <c r="B316" t="s">
        <v>7</v>
      </c>
    </row>
    <row r="317" spans="1:2" x14ac:dyDescent="0.25">
      <c r="A317" s="31">
        <v>33329</v>
      </c>
      <c r="B317" t="s">
        <v>9</v>
      </c>
    </row>
    <row r="318" spans="1:2" x14ac:dyDescent="0.25">
      <c r="A318" s="31">
        <v>33359</v>
      </c>
      <c r="B318" t="s">
        <v>10</v>
      </c>
    </row>
    <row r="319" spans="1:2" x14ac:dyDescent="0.25">
      <c r="A319" s="31">
        <v>33390</v>
      </c>
      <c r="B319" t="s">
        <v>8</v>
      </c>
    </row>
    <row r="320" spans="1:2" x14ac:dyDescent="0.25">
      <c r="A320" s="31">
        <v>33420</v>
      </c>
      <c r="B320" t="s">
        <v>8</v>
      </c>
    </row>
    <row r="321" spans="1:2" x14ac:dyDescent="0.25">
      <c r="A321" s="31">
        <v>33451</v>
      </c>
      <c r="B321" t="s">
        <v>10</v>
      </c>
    </row>
    <row r="322" spans="1:2" x14ac:dyDescent="0.25">
      <c r="A322" s="31">
        <v>33482</v>
      </c>
      <c r="B322" t="s">
        <v>10</v>
      </c>
    </row>
    <row r="323" spans="1:2" x14ac:dyDescent="0.25">
      <c r="A323" s="31">
        <v>33512</v>
      </c>
      <c r="B323" t="s">
        <v>9</v>
      </c>
    </row>
    <row r="324" spans="1:2" x14ac:dyDescent="0.25">
      <c r="A324" s="31">
        <v>33543</v>
      </c>
      <c r="B324" t="s">
        <v>8</v>
      </c>
    </row>
    <row r="325" spans="1:2" x14ac:dyDescent="0.25">
      <c r="A325" s="31">
        <v>33573</v>
      </c>
      <c r="B325" t="s">
        <v>11</v>
      </c>
    </row>
    <row r="326" spans="1:2" x14ac:dyDescent="0.25">
      <c r="A326" s="31">
        <v>33604</v>
      </c>
      <c r="B326" t="s">
        <v>10</v>
      </c>
    </row>
    <row r="327" spans="1:2" x14ac:dyDescent="0.25">
      <c r="A327" s="31">
        <v>33635</v>
      </c>
      <c r="B327" t="s">
        <v>10</v>
      </c>
    </row>
    <row r="328" spans="1:2" x14ac:dyDescent="0.25">
      <c r="A328" s="31">
        <v>33664</v>
      </c>
      <c r="B328" t="s">
        <v>9</v>
      </c>
    </row>
    <row r="329" spans="1:2" x14ac:dyDescent="0.25">
      <c r="A329" s="31">
        <v>33695</v>
      </c>
      <c r="B329" t="s">
        <v>9</v>
      </c>
    </row>
    <row r="330" spans="1:2" x14ac:dyDescent="0.25">
      <c r="A330" s="31">
        <v>33725</v>
      </c>
      <c r="B330" t="s">
        <v>9</v>
      </c>
    </row>
    <row r="331" spans="1:2" x14ac:dyDescent="0.25">
      <c r="A331" s="31">
        <v>33756</v>
      </c>
      <c r="B331" t="s">
        <v>11</v>
      </c>
    </row>
    <row r="332" spans="1:2" x14ac:dyDescent="0.25">
      <c r="A332" s="31">
        <v>33786</v>
      </c>
      <c r="B332" t="s">
        <v>11</v>
      </c>
    </row>
    <row r="333" spans="1:2" x14ac:dyDescent="0.25">
      <c r="A333" s="31">
        <v>33817</v>
      </c>
      <c r="B333" t="s">
        <v>9</v>
      </c>
    </row>
    <row r="334" spans="1:2" x14ac:dyDescent="0.25">
      <c r="A334" s="31">
        <v>33848</v>
      </c>
      <c r="B334" t="s">
        <v>8</v>
      </c>
    </row>
    <row r="335" spans="1:2" x14ac:dyDescent="0.25">
      <c r="A335" s="31">
        <v>33878</v>
      </c>
      <c r="B335" t="s">
        <v>9</v>
      </c>
    </row>
    <row r="336" spans="1:2" x14ac:dyDescent="0.25">
      <c r="A336" s="31">
        <v>33909</v>
      </c>
      <c r="B336" t="s">
        <v>9</v>
      </c>
    </row>
    <row r="337" spans="1:2" x14ac:dyDescent="0.25">
      <c r="A337" s="31">
        <v>33939</v>
      </c>
      <c r="B337" t="s">
        <v>9</v>
      </c>
    </row>
    <row r="338" spans="1:2" x14ac:dyDescent="0.25">
      <c r="A338" s="31">
        <v>33970</v>
      </c>
      <c r="B338" t="s">
        <v>7</v>
      </c>
    </row>
    <row r="339" spans="1:2" x14ac:dyDescent="0.25">
      <c r="A339" s="31">
        <v>34001</v>
      </c>
      <c r="B339" t="s">
        <v>9</v>
      </c>
    </row>
    <row r="340" spans="1:2" x14ac:dyDescent="0.25">
      <c r="A340" s="31">
        <v>34029</v>
      </c>
      <c r="B340" t="s">
        <v>9</v>
      </c>
    </row>
    <row r="341" spans="1:2" x14ac:dyDescent="0.25">
      <c r="A341" s="31">
        <v>34060</v>
      </c>
      <c r="B341" t="s">
        <v>9</v>
      </c>
    </row>
    <row r="342" spans="1:2" x14ac:dyDescent="0.25">
      <c r="A342" s="31">
        <v>34090</v>
      </c>
      <c r="B342" t="s">
        <v>8</v>
      </c>
    </row>
    <row r="343" spans="1:2" x14ac:dyDescent="0.25">
      <c r="A343" s="31">
        <v>34121</v>
      </c>
      <c r="B343" t="s">
        <v>9</v>
      </c>
    </row>
    <row r="344" spans="1:2" x14ac:dyDescent="0.25">
      <c r="A344" s="31">
        <v>34151</v>
      </c>
      <c r="B344" t="s">
        <v>9</v>
      </c>
    </row>
    <row r="345" spans="1:2" x14ac:dyDescent="0.25">
      <c r="A345" s="31">
        <v>34182</v>
      </c>
      <c r="B345" t="s">
        <v>9</v>
      </c>
    </row>
    <row r="346" spans="1:2" x14ac:dyDescent="0.25">
      <c r="A346" s="31">
        <v>34213</v>
      </c>
      <c r="B346" t="s">
        <v>8</v>
      </c>
    </row>
    <row r="347" spans="1:2" x14ac:dyDescent="0.25">
      <c r="A347" s="31">
        <v>34243</v>
      </c>
      <c r="B347" t="s">
        <v>7</v>
      </c>
    </row>
    <row r="348" spans="1:2" x14ac:dyDescent="0.25">
      <c r="A348" s="31">
        <v>34274</v>
      </c>
      <c r="B348" t="s">
        <v>11</v>
      </c>
    </row>
    <row r="349" spans="1:2" x14ac:dyDescent="0.25">
      <c r="A349" s="31">
        <v>34304</v>
      </c>
      <c r="B349" t="s">
        <v>9</v>
      </c>
    </row>
    <row r="350" spans="1:2" x14ac:dyDescent="0.25">
      <c r="A350" s="31">
        <v>34335</v>
      </c>
      <c r="B350" t="s">
        <v>8</v>
      </c>
    </row>
    <row r="351" spans="1:2" x14ac:dyDescent="0.25">
      <c r="A351" s="31">
        <v>34366</v>
      </c>
      <c r="B351" t="s">
        <v>9</v>
      </c>
    </row>
    <row r="352" spans="1:2" x14ac:dyDescent="0.25">
      <c r="A352" s="31">
        <v>34394</v>
      </c>
      <c r="B352" t="s">
        <v>7</v>
      </c>
    </row>
    <row r="353" spans="1:2" x14ac:dyDescent="0.25">
      <c r="A353" s="31">
        <v>34425</v>
      </c>
      <c r="B353" t="s">
        <v>7</v>
      </c>
    </row>
    <row r="354" spans="1:2" x14ac:dyDescent="0.25">
      <c r="A354" s="31">
        <v>34455</v>
      </c>
      <c r="B354" t="s">
        <v>9</v>
      </c>
    </row>
    <row r="355" spans="1:2" x14ac:dyDescent="0.25">
      <c r="A355" s="31">
        <v>34486</v>
      </c>
      <c r="B355" t="s">
        <v>9</v>
      </c>
    </row>
    <row r="356" spans="1:2" x14ac:dyDescent="0.25">
      <c r="A356" s="31">
        <v>34516</v>
      </c>
      <c r="B356" t="s">
        <v>10</v>
      </c>
    </row>
    <row r="357" spans="1:2" x14ac:dyDescent="0.25">
      <c r="A357" s="31">
        <v>34547</v>
      </c>
      <c r="B357" t="s">
        <v>11</v>
      </c>
    </row>
    <row r="358" spans="1:2" x14ac:dyDescent="0.25">
      <c r="A358" s="31">
        <v>34578</v>
      </c>
      <c r="B358" t="s">
        <v>9</v>
      </c>
    </row>
    <row r="359" spans="1:2" x14ac:dyDescent="0.25">
      <c r="A359" s="31">
        <v>34608</v>
      </c>
      <c r="B359" t="s">
        <v>10</v>
      </c>
    </row>
    <row r="360" spans="1:2" x14ac:dyDescent="0.25">
      <c r="A360" s="31">
        <v>34639</v>
      </c>
      <c r="B360" t="s">
        <v>9</v>
      </c>
    </row>
    <row r="361" spans="1:2" x14ac:dyDescent="0.25">
      <c r="A361" s="31">
        <v>34669</v>
      </c>
      <c r="B361" t="s">
        <v>9</v>
      </c>
    </row>
    <row r="362" spans="1:2" x14ac:dyDescent="0.25">
      <c r="A362" s="31">
        <v>34700</v>
      </c>
      <c r="B362" t="s">
        <v>9</v>
      </c>
    </row>
    <row r="363" spans="1:2" x14ac:dyDescent="0.25">
      <c r="A363" s="31">
        <v>34731</v>
      </c>
      <c r="B363" t="s">
        <v>7</v>
      </c>
    </row>
    <row r="364" spans="1:2" x14ac:dyDescent="0.25">
      <c r="A364" s="31">
        <v>34759</v>
      </c>
      <c r="B364" t="s">
        <v>9</v>
      </c>
    </row>
    <row r="365" spans="1:2" x14ac:dyDescent="0.25">
      <c r="A365" s="31">
        <v>34790</v>
      </c>
      <c r="B365" t="s">
        <v>9</v>
      </c>
    </row>
    <row r="366" spans="1:2" x14ac:dyDescent="0.25">
      <c r="A366" s="31">
        <v>34820</v>
      </c>
      <c r="B366" t="s">
        <v>9</v>
      </c>
    </row>
    <row r="367" spans="1:2" x14ac:dyDescent="0.25">
      <c r="A367" s="31">
        <v>34851</v>
      </c>
      <c r="B367" t="s">
        <v>9</v>
      </c>
    </row>
    <row r="368" spans="1:2" x14ac:dyDescent="0.25">
      <c r="A368" s="31">
        <v>34881</v>
      </c>
      <c r="B368" t="s">
        <v>10</v>
      </c>
    </row>
    <row r="369" spans="1:2" x14ac:dyDescent="0.25">
      <c r="A369" s="31">
        <v>34912</v>
      </c>
      <c r="B369" t="s">
        <v>11</v>
      </c>
    </row>
    <row r="370" spans="1:2" x14ac:dyDescent="0.25">
      <c r="A370" s="31">
        <v>34943</v>
      </c>
      <c r="B370" t="s">
        <v>7</v>
      </c>
    </row>
    <row r="371" spans="1:2" x14ac:dyDescent="0.25">
      <c r="A371" s="31">
        <v>34973</v>
      </c>
      <c r="B371" t="s">
        <v>8</v>
      </c>
    </row>
    <row r="372" spans="1:2" x14ac:dyDescent="0.25">
      <c r="A372" s="31">
        <v>35004</v>
      </c>
      <c r="B372" t="s">
        <v>8</v>
      </c>
    </row>
    <row r="373" spans="1:2" x14ac:dyDescent="0.25">
      <c r="A373" s="31">
        <v>35034</v>
      </c>
      <c r="B373" t="s">
        <v>10</v>
      </c>
    </row>
    <row r="374" spans="1:2" x14ac:dyDescent="0.25">
      <c r="A374" s="31">
        <v>35065</v>
      </c>
      <c r="B374" t="s">
        <v>7</v>
      </c>
    </row>
    <row r="375" spans="1:2" x14ac:dyDescent="0.25">
      <c r="A375" s="31">
        <v>35096</v>
      </c>
      <c r="B375" t="s">
        <v>9</v>
      </c>
    </row>
    <row r="376" spans="1:2" x14ac:dyDescent="0.25">
      <c r="A376" s="31">
        <v>35125</v>
      </c>
      <c r="B376" t="s">
        <v>10</v>
      </c>
    </row>
    <row r="377" spans="1:2" x14ac:dyDescent="0.25">
      <c r="A377" s="31">
        <v>35156</v>
      </c>
      <c r="B377" t="s">
        <v>7</v>
      </c>
    </row>
    <row r="378" spans="1:2" x14ac:dyDescent="0.25">
      <c r="A378" s="31">
        <v>35186</v>
      </c>
      <c r="B378" t="s">
        <v>9</v>
      </c>
    </row>
    <row r="379" spans="1:2" x14ac:dyDescent="0.25">
      <c r="A379" s="31">
        <v>35217</v>
      </c>
      <c r="B379" t="s">
        <v>9</v>
      </c>
    </row>
    <row r="380" spans="1:2" x14ac:dyDescent="0.25">
      <c r="A380" s="31">
        <v>35247</v>
      </c>
      <c r="B380" t="s">
        <v>10</v>
      </c>
    </row>
    <row r="381" spans="1:2" x14ac:dyDescent="0.25">
      <c r="A381" s="31">
        <v>35278</v>
      </c>
      <c r="B381" t="s">
        <v>11</v>
      </c>
    </row>
    <row r="382" spans="1:2" x14ac:dyDescent="0.25">
      <c r="A382" s="31">
        <v>35309</v>
      </c>
      <c r="B382" t="s">
        <v>11</v>
      </c>
    </row>
    <row r="383" spans="1:2" x14ac:dyDescent="0.25">
      <c r="A383" s="31">
        <v>35339</v>
      </c>
      <c r="B383" t="s">
        <v>9</v>
      </c>
    </row>
    <row r="384" spans="1:2" x14ac:dyDescent="0.25">
      <c r="A384" s="31">
        <v>35370</v>
      </c>
      <c r="B384" t="s">
        <v>9</v>
      </c>
    </row>
    <row r="385" spans="1:2" x14ac:dyDescent="0.25">
      <c r="A385" s="31">
        <v>35400</v>
      </c>
      <c r="B385" t="s">
        <v>9</v>
      </c>
    </row>
    <row r="386" spans="1:2" x14ac:dyDescent="0.25">
      <c r="A386" s="31">
        <v>35431</v>
      </c>
      <c r="B386" t="s">
        <v>11</v>
      </c>
    </row>
    <row r="387" spans="1:2" x14ac:dyDescent="0.25">
      <c r="A387" s="31">
        <v>35462</v>
      </c>
      <c r="B387" t="s">
        <v>7</v>
      </c>
    </row>
    <row r="388" spans="1:2" x14ac:dyDescent="0.25">
      <c r="A388" s="31">
        <v>35490</v>
      </c>
      <c r="B388" t="s">
        <v>8</v>
      </c>
    </row>
    <row r="389" spans="1:2" x14ac:dyDescent="0.25">
      <c r="A389" s="31">
        <v>35521</v>
      </c>
      <c r="B389" t="s">
        <v>11</v>
      </c>
    </row>
    <row r="390" spans="1:2" x14ac:dyDescent="0.25">
      <c r="A390" s="31">
        <v>35551</v>
      </c>
      <c r="B390" t="s">
        <v>8</v>
      </c>
    </row>
    <row r="391" spans="1:2" x14ac:dyDescent="0.25">
      <c r="A391" s="31">
        <v>35582</v>
      </c>
      <c r="B391" t="s">
        <v>8</v>
      </c>
    </row>
    <row r="392" spans="1:2" x14ac:dyDescent="0.25">
      <c r="A392" s="31">
        <v>35612</v>
      </c>
      <c r="B392" t="s">
        <v>8</v>
      </c>
    </row>
    <row r="393" spans="1:2" x14ac:dyDescent="0.25">
      <c r="A393" s="31">
        <v>35643</v>
      </c>
      <c r="B393" t="s">
        <v>10</v>
      </c>
    </row>
    <row r="394" spans="1:2" x14ac:dyDescent="0.25">
      <c r="A394" s="31">
        <v>35674</v>
      </c>
      <c r="B394" t="s">
        <v>9</v>
      </c>
    </row>
    <row r="395" spans="1:2" x14ac:dyDescent="0.25">
      <c r="A395" s="31">
        <v>35704</v>
      </c>
      <c r="B395" t="s">
        <v>11</v>
      </c>
    </row>
    <row r="396" spans="1:2" x14ac:dyDescent="0.25">
      <c r="A396" s="31">
        <v>35735</v>
      </c>
      <c r="B396" t="s">
        <v>7</v>
      </c>
    </row>
    <row r="397" spans="1:2" x14ac:dyDescent="0.25">
      <c r="A397" s="31">
        <v>35765</v>
      </c>
      <c r="B397" t="s">
        <v>8</v>
      </c>
    </row>
    <row r="398" spans="1:2" x14ac:dyDescent="0.25">
      <c r="A398" s="31">
        <v>35796</v>
      </c>
      <c r="B398" t="s">
        <v>9</v>
      </c>
    </row>
    <row r="399" spans="1:2" x14ac:dyDescent="0.25">
      <c r="A399" s="31">
        <v>35827</v>
      </c>
      <c r="B399" t="s">
        <v>9</v>
      </c>
    </row>
    <row r="400" spans="1:2" x14ac:dyDescent="0.25">
      <c r="A400" s="31">
        <v>35855</v>
      </c>
      <c r="B400" t="s">
        <v>9</v>
      </c>
    </row>
    <row r="401" spans="1:2" x14ac:dyDescent="0.25">
      <c r="A401" s="31">
        <v>35886</v>
      </c>
      <c r="B401" t="s">
        <v>7</v>
      </c>
    </row>
    <row r="402" spans="1:2" x14ac:dyDescent="0.25">
      <c r="A402" s="31">
        <v>35916</v>
      </c>
      <c r="B402" t="s">
        <v>10</v>
      </c>
    </row>
    <row r="403" spans="1:2" x14ac:dyDescent="0.25">
      <c r="A403" s="31">
        <v>35947</v>
      </c>
      <c r="B403" t="s">
        <v>9</v>
      </c>
    </row>
    <row r="404" spans="1:2" x14ac:dyDescent="0.25">
      <c r="A404" s="31">
        <v>35977</v>
      </c>
      <c r="B404" t="s">
        <v>7</v>
      </c>
    </row>
    <row r="405" spans="1:2" x14ac:dyDescent="0.25">
      <c r="A405" s="31">
        <v>36008</v>
      </c>
      <c r="B405" t="s">
        <v>9</v>
      </c>
    </row>
    <row r="406" spans="1:2" x14ac:dyDescent="0.25">
      <c r="A406" s="31">
        <v>36039</v>
      </c>
      <c r="B406" t="s">
        <v>9</v>
      </c>
    </row>
    <row r="407" spans="1:2" x14ac:dyDescent="0.25">
      <c r="A407" s="31">
        <v>36069</v>
      </c>
      <c r="B407" t="s">
        <v>8</v>
      </c>
    </row>
    <row r="408" spans="1:2" x14ac:dyDescent="0.25">
      <c r="A408" s="31">
        <v>36100</v>
      </c>
      <c r="B408" t="s">
        <v>8</v>
      </c>
    </row>
    <row r="409" spans="1:2" x14ac:dyDescent="0.25">
      <c r="A409" s="31">
        <v>36130</v>
      </c>
      <c r="B409" t="s">
        <v>9</v>
      </c>
    </row>
    <row r="410" spans="1:2" x14ac:dyDescent="0.25">
      <c r="A410" s="31">
        <v>36161</v>
      </c>
      <c r="B410" t="s">
        <v>9</v>
      </c>
    </row>
    <row r="411" spans="1:2" x14ac:dyDescent="0.25">
      <c r="A411" s="31">
        <v>36192</v>
      </c>
      <c r="B411" t="s">
        <v>9</v>
      </c>
    </row>
    <row r="412" spans="1:2" x14ac:dyDescent="0.25">
      <c r="A412" s="31">
        <v>36220</v>
      </c>
      <c r="B412" t="s">
        <v>9</v>
      </c>
    </row>
    <row r="413" spans="1:2" x14ac:dyDescent="0.25">
      <c r="A413" s="31">
        <v>36251</v>
      </c>
      <c r="B413" t="s">
        <v>9</v>
      </c>
    </row>
    <row r="414" spans="1:2" x14ac:dyDescent="0.25">
      <c r="A414" s="31">
        <v>36281</v>
      </c>
      <c r="B414" t="s">
        <v>9</v>
      </c>
    </row>
    <row r="415" spans="1:2" x14ac:dyDescent="0.25">
      <c r="A415" s="31">
        <v>36312</v>
      </c>
      <c r="B415" t="s">
        <v>8</v>
      </c>
    </row>
    <row r="416" spans="1:2" x14ac:dyDescent="0.25">
      <c r="A416" s="31">
        <v>36342</v>
      </c>
      <c r="B416" t="s">
        <v>9</v>
      </c>
    </row>
    <row r="417" spans="1:2" x14ac:dyDescent="0.25">
      <c r="A417" s="31">
        <v>36373</v>
      </c>
      <c r="B417" t="s">
        <v>10</v>
      </c>
    </row>
    <row r="418" spans="1:2" x14ac:dyDescent="0.25">
      <c r="A418" s="31">
        <v>36404</v>
      </c>
      <c r="B418" t="s">
        <v>8</v>
      </c>
    </row>
    <row r="419" spans="1:2" x14ac:dyDescent="0.25">
      <c r="A419" s="31">
        <v>36434</v>
      </c>
      <c r="B419" t="s">
        <v>9</v>
      </c>
    </row>
    <row r="420" spans="1:2" x14ac:dyDescent="0.25">
      <c r="A420" s="31">
        <v>36465</v>
      </c>
      <c r="B420" t="s">
        <v>9</v>
      </c>
    </row>
    <row r="421" spans="1:2" x14ac:dyDescent="0.25">
      <c r="A421" s="31">
        <v>36495</v>
      </c>
      <c r="B421" t="s">
        <v>7</v>
      </c>
    </row>
    <row r="422" spans="1:2" x14ac:dyDescent="0.25">
      <c r="A422" s="31">
        <v>36526</v>
      </c>
      <c r="B422" t="s">
        <v>8</v>
      </c>
    </row>
    <row r="423" spans="1:2" x14ac:dyDescent="0.25">
      <c r="A423" s="31">
        <v>36557</v>
      </c>
      <c r="B423" t="s">
        <v>8</v>
      </c>
    </row>
    <row r="424" spans="1:2" x14ac:dyDescent="0.25">
      <c r="A424" s="31">
        <v>36586</v>
      </c>
      <c r="B424" t="s">
        <v>9</v>
      </c>
    </row>
    <row r="425" spans="1:2" x14ac:dyDescent="0.25">
      <c r="A425" s="31">
        <v>36617</v>
      </c>
      <c r="B425" t="s">
        <v>7</v>
      </c>
    </row>
    <row r="426" spans="1:2" x14ac:dyDescent="0.25">
      <c r="A426" s="31">
        <v>36647</v>
      </c>
      <c r="B426" t="s">
        <v>9</v>
      </c>
    </row>
    <row r="427" spans="1:2" x14ac:dyDescent="0.25">
      <c r="A427" s="31">
        <v>36678</v>
      </c>
      <c r="B427" t="s">
        <v>9</v>
      </c>
    </row>
    <row r="428" spans="1:2" x14ac:dyDescent="0.25">
      <c r="A428" s="31">
        <v>36708</v>
      </c>
      <c r="B428" t="s">
        <v>9</v>
      </c>
    </row>
    <row r="429" spans="1:2" x14ac:dyDescent="0.25">
      <c r="A429" s="31">
        <v>36739</v>
      </c>
      <c r="B429" t="s">
        <v>9</v>
      </c>
    </row>
    <row r="430" spans="1:2" x14ac:dyDescent="0.25">
      <c r="A430" s="31">
        <v>36770</v>
      </c>
      <c r="B430" t="s">
        <v>7</v>
      </c>
    </row>
    <row r="431" spans="1:2" x14ac:dyDescent="0.25">
      <c r="A431" s="31">
        <v>36800</v>
      </c>
      <c r="B431" t="s">
        <v>7</v>
      </c>
    </row>
    <row r="432" spans="1:2" x14ac:dyDescent="0.25">
      <c r="A432" s="31">
        <v>36831</v>
      </c>
      <c r="B432" t="s">
        <v>7</v>
      </c>
    </row>
    <row r="433" spans="1:2" x14ac:dyDescent="0.25">
      <c r="A433" s="31">
        <v>36861</v>
      </c>
      <c r="B433" t="s">
        <v>7</v>
      </c>
    </row>
    <row r="434" spans="1:2" x14ac:dyDescent="0.25">
      <c r="A434" s="31">
        <v>36892</v>
      </c>
      <c r="B434" t="s">
        <v>9</v>
      </c>
    </row>
    <row r="435" spans="1:2" x14ac:dyDescent="0.25">
      <c r="A435" s="31">
        <v>36923</v>
      </c>
      <c r="B435" t="s">
        <v>9</v>
      </c>
    </row>
    <row r="436" spans="1:2" x14ac:dyDescent="0.25">
      <c r="A436" s="31">
        <v>36951</v>
      </c>
      <c r="B436" t="s">
        <v>9</v>
      </c>
    </row>
    <row r="437" spans="1:2" x14ac:dyDescent="0.25">
      <c r="A437" s="31">
        <v>36982</v>
      </c>
      <c r="B437" t="s">
        <v>9</v>
      </c>
    </row>
    <row r="438" spans="1:2" x14ac:dyDescent="0.25">
      <c r="A438" s="31">
        <v>37012</v>
      </c>
      <c r="B438" t="s">
        <v>9</v>
      </c>
    </row>
    <row r="439" spans="1:2" x14ac:dyDescent="0.25">
      <c r="A439" s="31">
        <v>37043</v>
      </c>
      <c r="B439" t="s">
        <v>11</v>
      </c>
    </row>
    <row r="440" spans="1:2" x14ac:dyDescent="0.25">
      <c r="A440" s="31">
        <v>37073</v>
      </c>
      <c r="B440" t="s">
        <v>9</v>
      </c>
    </row>
    <row r="441" spans="1:2" x14ac:dyDescent="0.25">
      <c r="A441" s="31">
        <v>37104</v>
      </c>
      <c r="B441" t="s">
        <v>9</v>
      </c>
    </row>
    <row r="442" spans="1:2" x14ac:dyDescent="0.25">
      <c r="A442" s="31">
        <v>37135</v>
      </c>
      <c r="B442" t="s">
        <v>9</v>
      </c>
    </row>
    <row r="443" spans="1:2" x14ac:dyDescent="0.25">
      <c r="A443" s="31">
        <v>37165</v>
      </c>
      <c r="B443" t="s">
        <v>7</v>
      </c>
    </row>
    <row r="444" spans="1:2" x14ac:dyDescent="0.25">
      <c r="A444" s="31">
        <v>37196</v>
      </c>
      <c r="B444" t="s">
        <v>9</v>
      </c>
    </row>
    <row r="445" spans="1:2" x14ac:dyDescent="0.25">
      <c r="A445" s="31">
        <v>37226</v>
      </c>
      <c r="B445" t="s">
        <v>9</v>
      </c>
    </row>
    <row r="446" spans="1:2" x14ac:dyDescent="0.25">
      <c r="A446" s="31">
        <v>37257</v>
      </c>
      <c r="B446" t="s">
        <v>8</v>
      </c>
    </row>
    <row r="447" spans="1:2" x14ac:dyDescent="0.25">
      <c r="A447" s="31">
        <v>37288</v>
      </c>
      <c r="B447" t="s">
        <v>7</v>
      </c>
    </row>
    <row r="448" spans="1:2" x14ac:dyDescent="0.25">
      <c r="A448" s="31">
        <v>37316</v>
      </c>
      <c r="B448" t="s">
        <v>9</v>
      </c>
    </row>
    <row r="449" spans="1:2" x14ac:dyDescent="0.25">
      <c r="A449" s="31">
        <v>37347</v>
      </c>
      <c r="B449" t="s">
        <v>10</v>
      </c>
    </row>
    <row r="450" spans="1:2" x14ac:dyDescent="0.25">
      <c r="A450" s="31">
        <v>37377</v>
      </c>
      <c r="B450" t="s">
        <v>9</v>
      </c>
    </row>
    <row r="451" spans="1:2" x14ac:dyDescent="0.25">
      <c r="A451" s="31">
        <v>37408</v>
      </c>
      <c r="B451" t="s">
        <v>9</v>
      </c>
    </row>
    <row r="452" spans="1:2" x14ac:dyDescent="0.25">
      <c r="A452" s="31">
        <v>37438</v>
      </c>
      <c r="B452" t="s">
        <v>7</v>
      </c>
    </row>
    <row r="453" spans="1:2" x14ac:dyDescent="0.25">
      <c r="A453" s="31">
        <v>37469</v>
      </c>
      <c r="B453" t="s">
        <v>7</v>
      </c>
    </row>
    <row r="454" spans="1:2" x14ac:dyDescent="0.25">
      <c r="A454" s="31">
        <v>37500</v>
      </c>
      <c r="B454" t="s">
        <v>9</v>
      </c>
    </row>
    <row r="455" spans="1:2" x14ac:dyDescent="0.25">
      <c r="A455" s="31">
        <v>37530</v>
      </c>
      <c r="B455" t="s">
        <v>8</v>
      </c>
    </row>
    <row r="456" spans="1:2" x14ac:dyDescent="0.25">
      <c r="A456" s="31">
        <v>37561</v>
      </c>
      <c r="B456" t="s">
        <v>7</v>
      </c>
    </row>
    <row r="457" spans="1:2" x14ac:dyDescent="0.25">
      <c r="A457" s="31">
        <v>37591</v>
      </c>
      <c r="B457" t="s">
        <v>8</v>
      </c>
    </row>
    <row r="458" spans="1:2" x14ac:dyDescent="0.25">
      <c r="A458" s="31">
        <v>37622</v>
      </c>
      <c r="B458" t="s">
        <v>9</v>
      </c>
    </row>
    <row r="459" spans="1:2" x14ac:dyDescent="0.25">
      <c r="A459" s="31">
        <v>37653</v>
      </c>
      <c r="B459" t="s">
        <v>10</v>
      </c>
    </row>
    <row r="460" spans="1:2" x14ac:dyDescent="0.25">
      <c r="A460" s="31">
        <v>37681</v>
      </c>
      <c r="B460" t="s">
        <v>10</v>
      </c>
    </row>
    <row r="461" spans="1:2" x14ac:dyDescent="0.25">
      <c r="A461" s="31">
        <v>37712</v>
      </c>
      <c r="B461" t="s">
        <v>11</v>
      </c>
    </row>
    <row r="462" spans="1:2" x14ac:dyDescent="0.25">
      <c r="A462" s="31">
        <v>37742</v>
      </c>
      <c r="B462" t="s">
        <v>9</v>
      </c>
    </row>
    <row r="463" spans="1:2" x14ac:dyDescent="0.25">
      <c r="A463" s="31">
        <v>37773</v>
      </c>
      <c r="B463" t="s">
        <v>11</v>
      </c>
    </row>
    <row r="464" spans="1:2" x14ac:dyDescent="0.25">
      <c r="A464" s="31">
        <v>37803</v>
      </c>
      <c r="B464" t="s">
        <v>11</v>
      </c>
    </row>
    <row r="465" spans="1:2" x14ac:dyDescent="0.25">
      <c r="A465" s="31">
        <v>37834</v>
      </c>
      <c r="B465" t="s">
        <v>11</v>
      </c>
    </row>
    <row r="466" spans="1:2" x14ac:dyDescent="0.25">
      <c r="A466" s="31">
        <v>37865</v>
      </c>
      <c r="B466" t="s">
        <v>11</v>
      </c>
    </row>
    <row r="467" spans="1:2" x14ac:dyDescent="0.25">
      <c r="A467" s="31">
        <v>37895</v>
      </c>
      <c r="B467" t="s">
        <v>11</v>
      </c>
    </row>
    <row r="468" spans="1:2" x14ac:dyDescent="0.25">
      <c r="A468" s="31">
        <v>37926</v>
      </c>
      <c r="B468" t="s">
        <v>10</v>
      </c>
    </row>
    <row r="469" spans="1:2" x14ac:dyDescent="0.25">
      <c r="A469" s="31">
        <v>37956</v>
      </c>
      <c r="B469" t="s">
        <v>10</v>
      </c>
    </row>
    <row r="470" spans="1:2" x14ac:dyDescent="0.25">
      <c r="A470" s="31">
        <v>37987</v>
      </c>
      <c r="B470" t="s">
        <v>9</v>
      </c>
    </row>
    <row r="471" spans="1:2" x14ac:dyDescent="0.25">
      <c r="A471" s="31">
        <v>38018</v>
      </c>
      <c r="B471" t="s">
        <v>9</v>
      </c>
    </row>
    <row r="472" spans="1:2" x14ac:dyDescent="0.25">
      <c r="A472" s="31">
        <v>38047</v>
      </c>
      <c r="B472" t="s">
        <v>10</v>
      </c>
    </row>
    <row r="473" spans="1:2" x14ac:dyDescent="0.25">
      <c r="A473" s="31">
        <v>38078</v>
      </c>
      <c r="B473" t="s">
        <v>9</v>
      </c>
    </row>
    <row r="474" spans="1:2" x14ac:dyDescent="0.25">
      <c r="A474" s="31">
        <v>38108</v>
      </c>
      <c r="B474" t="s">
        <v>9</v>
      </c>
    </row>
    <row r="475" spans="1:2" x14ac:dyDescent="0.25">
      <c r="A475" s="31">
        <v>38139</v>
      </c>
      <c r="B475" t="s">
        <v>9</v>
      </c>
    </row>
    <row r="476" spans="1:2" x14ac:dyDescent="0.25">
      <c r="A476" s="31">
        <v>38169</v>
      </c>
      <c r="B476" t="s">
        <v>9</v>
      </c>
    </row>
    <row r="477" spans="1:2" x14ac:dyDescent="0.25">
      <c r="A477" s="31">
        <v>38200</v>
      </c>
      <c r="B477" t="s">
        <v>7</v>
      </c>
    </row>
    <row r="478" spans="1:2" x14ac:dyDescent="0.25">
      <c r="A478" s="31">
        <v>38231</v>
      </c>
      <c r="B478" t="s">
        <v>9</v>
      </c>
    </row>
    <row r="479" spans="1:2" x14ac:dyDescent="0.25">
      <c r="A479" s="31">
        <v>38261</v>
      </c>
      <c r="B479" t="s">
        <v>7</v>
      </c>
    </row>
    <row r="480" spans="1:2" x14ac:dyDescent="0.25">
      <c r="A480" s="31">
        <v>38292</v>
      </c>
      <c r="B480" t="s">
        <v>10</v>
      </c>
    </row>
    <row r="481" spans="1:2" x14ac:dyDescent="0.25">
      <c r="A481" s="31">
        <v>38322</v>
      </c>
      <c r="B481" t="s">
        <v>10</v>
      </c>
    </row>
    <row r="482" spans="1:2" x14ac:dyDescent="0.25">
      <c r="A482" s="31">
        <v>38353</v>
      </c>
      <c r="B482" t="s">
        <v>8</v>
      </c>
    </row>
    <row r="483" spans="1:2" x14ac:dyDescent="0.25">
      <c r="A483" s="31">
        <v>38384</v>
      </c>
      <c r="B483" t="s">
        <v>10</v>
      </c>
    </row>
    <row r="484" spans="1:2" x14ac:dyDescent="0.25">
      <c r="A484" s="31">
        <v>38412</v>
      </c>
      <c r="B484" t="s">
        <v>8</v>
      </c>
    </row>
    <row r="485" spans="1:2" x14ac:dyDescent="0.25">
      <c r="A485" s="31">
        <v>38443</v>
      </c>
      <c r="B485" t="s">
        <v>9</v>
      </c>
    </row>
    <row r="486" spans="1:2" x14ac:dyDescent="0.25">
      <c r="A486" s="31">
        <v>38473</v>
      </c>
      <c r="B486" t="s">
        <v>9</v>
      </c>
    </row>
    <row r="487" spans="1:2" x14ac:dyDescent="0.25">
      <c r="A487" s="31">
        <v>38504</v>
      </c>
      <c r="B487" t="s">
        <v>8</v>
      </c>
    </row>
    <row r="488" spans="1:2" x14ac:dyDescent="0.25">
      <c r="A488" s="31">
        <v>38534</v>
      </c>
      <c r="B488" t="s">
        <v>10</v>
      </c>
    </row>
    <row r="489" spans="1:2" x14ac:dyDescent="0.25">
      <c r="A489" s="31">
        <v>38565</v>
      </c>
      <c r="B489" t="s">
        <v>10</v>
      </c>
    </row>
    <row r="490" spans="1:2" x14ac:dyDescent="0.25">
      <c r="A490" s="31">
        <v>38596</v>
      </c>
      <c r="B490" t="s">
        <v>10</v>
      </c>
    </row>
    <row r="491" spans="1:2" x14ac:dyDescent="0.25">
      <c r="A491" s="31">
        <v>38626</v>
      </c>
      <c r="B491" t="s">
        <v>9</v>
      </c>
    </row>
    <row r="492" spans="1:2" x14ac:dyDescent="0.25">
      <c r="A492" s="31">
        <v>38657</v>
      </c>
      <c r="B492" t="s">
        <v>9</v>
      </c>
    </row>
    <row r="493" spans="1:2" x14ac:dyDescent="0.25">
      <c r="A493" s="31">
        <v>38687</v>
      </c>
      <c r="B493" t="s">
        <v>8</v>
      </c>
    </row>
    <row r="494" spans="1:2" x14ac:dyDescent="0.25">
      <c r="A494" s="31">
        <v>38718</v>
      </c>
      <c r="B494" t="s">
        <v>9</v>
      </c>
    </row>
    <row r="495" spans="1:2" x14ac:dyDescent="0.25">
      <c r="A495" s="31">
        <v>38749</v>
      </c>
      <c r="B495" t="s">
        <v>10</v>
      </c>
    </row>
    <row r="496" spans="1:2" x14ac:dyDescent="0.25">
      <c r="A496" s="31">
        <v>38777</v>
      </c>
      <c r="B496" t="s">
        <v>9</v>
      </c>
    </row>
    <row r="497" spans="1:2" x14ac:dyDescent="0.25">
      <c r="A497" s="31">
        <v>38808</v>
      </c>
      <c r="B497" t="s">
        <v>9</v>
      </c>
    </row>
    <row r="498" spans="1:2" x14ac:dyDescent="0.25">
      <c r="A498" s="31">
        <v>38838</v>
      </c>
      <c r="B498" t="s">
        <v>9</v>
      </c>
    </row>
    <row r="499" spans="1:2" x14ac:dyDescent="0.25">
      <c r="A499" s="31">
        <v>38869</v>
      </c>
      <c r="B499" t="s">
        <v>10</v>
      </c>
    </row>
    <row r="500" spans="1:2" x14ac:dyDescent="0.25">
      <c r="A500" s="31">
        <v>38899</v>
      </c>
      <c r="B500" t="s">
        <v>11</v>
      </c>
    </row>
    <row r="501" spans="1:2" x14ac:dyDescent="0.25">
      <c r="A501" s="31">
        <v>38930</v>
      </c>
      <c r="B501" t="s">
        <v>10</v>
      </c>
    </row>
    <row r="502" spans="1:2" x14ac:dyDescent="0.25">
      <c r="A502" s="31">
        <v>38961</v>
      </c>
      <c r="B502" t="s">
        <v>9</v>
      </c>
    </row>
    <row r="503" spans="1:2" x14ac:dyDescent="0.25">
      <c r="A503" s="31">
        <v>38991</v>
      </c>
      <c r="B503" t="s">
        <v>8</v>
      </c>
    </row>
    <row r="504" spans="1:2" x14ac:dyDescent="0.25">
      <c r="A504" s="31">
        <v>39022</v>
      </c>
      <c r="B504" t="s">
        <v>8</v>
      </c>
    </row>
    <row r="505" spans="1:2" x14ac:dyDescent="0.25">
      <c r="A505" s="31">
        <v>39052</v>
      </c>
      <c r="B505" t="s">
        <v>7</v>
      </c>
    </row>
    <row r="506" spans="1:2" x14ac:dyDescent="0.25">
      <c r="A506" s="31">
        <v>39083</v>
      </c>
      <c r="B506" t="s">
        <v>8</v>
      </c>
    </row>
    <row r="507" spans="1:2" x14ac:dyDescent="0.25">
      <c r="A507" s="31">
        <v>39114</v>
      </c>
      <c r="B507" t="s">
        <v>8</v>
      </c>
    </row>
    <row r="508" spans="1:2" x14ac:dyDescent="0.25">
      <c r="A508" s="31">
        <v>39142</v>
      </c>
      <c r="B508" t="s">
        <v>9</v>
      </c>
    </row>
    <row r="509" spans="1:2" x14ac:dyDescent="0.25">
      <c r="A509" s="31">
        <v>39173</v>
      </c>
      <c r="B509" t="s">
        <v>11</v>
      </c>
    </row>
    <row r="510" spans="1:2" x14ac:dyDescent="0.25">
      <c r="A510" s="31">
        <v>39203</v>
      </c>
      <c r="B510" t="s">
        <v>11</v>
      </c>
    </row>
    <row r="511" spans="1:2" x14ac:dyDescent="0.25">
      <c r="A511" s="31">
        <v>39234</v>
      </c>
      <c r="B511" t="s">
        <v>8</v>
      </c>
    </row>
    <row r="512" spans="1:2" x14ac:dyDescent="0.25">
      <c r="A512" s="31">
        <v>39264</v>
      </c>
      <c r="B512" t="s">
        <v>7</v>
      </c>
    </row>
    <row r="513" spans="1:2" x14ac:dyDescent="0.25">
      <c r="A513" s="31">
        <v>39295</v>
      </c>
      <c r="B513" t="s">
        <v>8</v>
      </c>
    </row>
    <row r="514" spans="1:2" x14ac:dyDescent="0.25">
      <c r="A514" s="31">
        <v>39326</v>
      </c>
      <c r="B514" t="s">
        <v>9</v>
      </c>
    </row>
    <row r="515" spans="1:2" x14ac:dyDescent="0.25">
      <c r="A515" s="31">
        <v>39356</v>
      </c>
      <c r="B515" t="s">
        <v>11</v>
      </c>
    </row>
    <row r="516" spans="1:2" x14ac:dyDescent="0.25">
      <c r="A516" s="31">
        <v>39387</v>
      </c>
      <c r="B516" t="s">
        <v>9</v>
      </c>
    </row>
    <row r="517" spans="1:2" x14ac:dyDescent="0.25">
      <c r="A517" s="31">
        <v>39417</v>
      </c>
      <c r="B517" t="s">
        <v>9</v>
      </c>
    </row>
    <row r="518" spans="1:2" x14ac:dyDescent="0.25">
      <c r="A518" s="31">
        <v>39448</v>
      </c>
      <c r="B518" t="s">
        <v>7</v>
      </c>
    </row>
    <row r="519" spans="1:2" x14ac:dyDescent="0.25">
      <c r="A519" s="31">
        <v>39479</v>
      </c>
      <c r="B519" t="s">
        <v>8</v>
      </c>
    </row>
    <row r="520" spans="1:2" x14ac:dyDescent="0.25">
      <c r="A520" s="31">
        <v>39508</v>
      </c>
      <c r="B520" t="s">
        <v>9</v>
      </c>
    </row>
    <row r="521" spans="1:2" x14ac:dyDescent="0.25">
      <c r="A521" s="31">
        <v>39539</v>
      </c>
      <c r="B521" t="s">
        <v>9</v>
      </c>
    </row>
    <row r="522" spans="1:2" x14ac:dyDescent="0.25">
      <c r="A522" s="31">
        <v>39569</v>
      </c>
      <c r="B522" t="s">
        <v>9</v>
      </c>
    </row>
    <row r="523" spans="1:2" x14ac:dyDescent="0.25">
      <c r="A523" s="31">
        <v>39600</v>
      </c>
      <c r="B523" t="s">
        <v>10</v>
      </c>
    </row>
    <row r="524" spans="1:2" x14ac:dyDescent="0.25">
      <c r="A524" s="31">
        <v>39630</v>
      </c>
      <c r="B524" t="s">
        <v>9</v>
      </c>
    </row>
    <row r="525" spans="1:2" x14ac:dyDescent="0.25">
      <c r="A525" s="31">
        <v>39661</v>
      </c>
      <c r="B525" t="s">
        <v>8</v>
      </c>
    </row>
    <row r="526" spans="1:2" x14ac:dyDescent="0.25">
      <c r="A526" s="31">
        <v>39692</v>
      </c>
      <c r="B526" t="s">
        <v>9</v>
      </c>
    </row>
    <row r="527" spans="1:2" x14ac:dyDescent="0.25">
      <c r="A527" s="31">
        <v>39722</v>
      </c>
      <c r="B527" t="s">
        <v>9</v>
      </c>
    </row>
    <row r="528" spans="1:2" x14ac:dyDescent="0.25">
      <c r="A528" s="31">
        <v>39753</v>
      </c>
      <c r="B528" t="s">
        <v>9</v>
      </c>
    </row>
    <row r="529" spans="1:2" x14ac:dyDescent="0.25">
      <c r="A529" s="31">
        <v>39783</v>
      </c>
      <c r="B529" t="s">
        <v>9</v>
      </c>
    </row>
    <row r="530" spans="1:2" x14ac:dyDescent="0.25">
      <c r="A530" s="31">
        <v>39814</v>
      </c>
      <c r="B530" t="s">
        <v>9</v>
      </c>
    </row>
    <row r="531" spans="1:2" x14ac:dyDescent="0.25">
      <c r="A531" s="31">
        <v>39845</v>
      </c>
      <c r="B531" t="s">
        <v>8</v>
      </c>
    </row>
    <row r="532" spans="1:2" x14ac:dyDescent="0.25">
      <c r="A532" s="31">
        <v>39873</v>
      </c>
      <c r="B532" t="s">
        <v>9</v>
      </c>
    </row>
    <row r="533" spans="1:2" x14ac:dyDescent="0.25">
      <c r="A533" s="31">
        <v>39904</v>
      </c>
      <c r="B533" t="s">
        <v>10</v>
      </c>
    </row>
    <row r="534" spans="1:2" x14ac:dyDescent="0.25">
      <c r="A534" s="31">
        <v>39934</v>
      </c>
      <c r="B534" t="s">
        <v>9</v>
      </c>
    </row>
    <row r="535" spans="1:2" x14ac:dyDescent="0.25">
      <c r="A535" s="31">
        <v>39965</v>
      </c>
      <c r="B535" t="s">
        <v>9</v>
      </c>
    </row>
    <row r="536" spans="1:2" x14ac:dyDescent="0.25">
      <c r="A536" s="31">
        <v>39995</v>
      </c>
      <c r="B536" t="s">
        <v>8</v>
      </c>
    </row>
    <row r="537" spans="1:2" x14ac:dyDescent="0.25">
      <c r="A537" s="31">
        <v>40026</v>
      </c>
      <c r="B537" t="s">
        <v>9</v>
      </c>
    </row>
    <row r="538" spans="1:2" x14ac:dyDescent="0.25">
      <c r="A538" s="31">
        <v>40057</v>
      </c>
      <c r="B538" t="s">
        <v>8</v>
      </c>
    </row>
    <row r="539" spans="1:2" x14ac:dyDescent="0.25">
      <c r="A539" s="31">
        <v>40087</v>
      </c>
      <c r="B539" t="s">
        <v>8</v>
      </c>
    </row>
    <row r="540" spans="1:2" x14ac:dyDescent="0.25">
      <c r="A540" s="31">
        <v>40118</v>
      </c>
      <c r="B540" t="s">
        <v>7</v>
      </c>
    </row>
    <row r="541" spans="1:2" x14ac:dyDescent="0.25">
      <c r="A541" s="31">
        <v>40148</v>
      </c>
      <c r="B541" t="s">
        <v>10</v>
      </c>
    </row>
    <row r="542" spans="1:2" x14ac:dyDescent="0.25">
      <c r="A542" s="31">
        <v>40179</v>
      </c>
      <c r="B542" t="s">
        <v>9</v>
      </c>
    </row>
    <row r="543" spans="1:2" x14ac:dyDescent="0.25">
      <c r="A543" s="31">
        <v>40210</v>
      </c>
      <c r="B543" t="s">
        <v>10</v>
      </c>
    </row>
    <row r="544" spans="1:2" x14ac:dyDescent="0.25">
      <c r="A544" s="31">
        <v>40238</v>
      </c>
      <c r="B544" t="s">
        <v>7</v>
      </c>
    </row>
    <row r="545" spans="1:2" x14ac:dyDescent="0.25">
      <c r="A545" s="31">
        <v>40269</v>
      </c>
      <c r="B545" t="s">
        <v>8</v>
      </c>
    </row>
    <row r="546" spans="1:2" x14ac:dyDescent="0.25">
      <c r="A546" s="31">
        <v>40299</v>
      </c>
      <c r="B546" t="s">
        <v>10</v>
      </c>
    </row>
    <row r="547" spans="1:2" x14ac:dyDescent="0.25">
      <c r="A547" s="31">
        <v>40330</v>
      </c>
      <c r="B547" t="s">
        <v>9</v>
      </c>
    </row>
    <row r="548" spans="1:2" x14ac:dyDescent="0.25">
      <c r="A548" s="31">
        <v>40360</v>
      </c>
      <c r="B548" t="s">
        <v>8</v>
      </c>
    </row>
    <row r="549" spans="1:2" x14ac:dyDescent="0.25">
      <c r="A549" s="31">
        <v>40391</v>
      </c>
      <c r="B549" t="s">
        <v>9</v>
      </c>
    </row>
    <row r="550" spans="1:2" x14ac:dyDescent="0.25">
      <c r="A550" s="31">
        <v>40422</v>
      </c>
      <c r="B550" t="s">
        <v>7</v>
      </c>
    </row>
    <row r="551" spans="1:2" x14ac:dyDescent="0.25">
      <c r="A551" s="31">
        <v>40452</v>
      </c>
      <c r="B551" t="s">
        <v>9</v>
      </c>
    </row>
    <row r="552" spans="1:2" x14ac:dyDescent="0.25">
      <c r="A552" s="31">
        <v>40483</v>
      </c>
      <c r="B552" t="s">
        <v>8</v>
      </c>
    </row>
    <row r="553" spans="1:2" x14ac:dyDescent="0.25">
      <c r="A553" s="31">
        <v>40513</v>
      </c>
      <c r="B553" t="s">
        <v>9</v>
      </c>
    </row>
    <row r="554" spans="1:2" x14ac:dyDescent="0.25">
      <c r="A554" s="31">
        <v>40544</v>
      </c>
      <c r="B554" t="s">
        <v>9</v>
      </c>
    </row>
    <row r="555" spans="1:2" x14ac:dyDescent="0.25">
      <c r="A555" s="31">
        <v>40575</v>
      </c>
      <c r="B555" t="s">
        <v>8</v>
      </c>
    </row>
    <row r="556" spans="1:2" x14ac:dyDescent="0.25">
      <c r="A556" s="31">
        <v>40603</v>
      </c>
      <c r="B556" t="s">
        <v>9</v>
      </c>
    </row>
    <row r="557" spans="1:2" x14ac:dyDescent="0.25">
      <c r="A557" s="31">
        <v>40634</v>
      </c>
      <c r="B557" t="s">
        <v>9</v>
      </c>
    </row>
    <row r="558" spans="1:2" x14ac:dyDescent="0.25">
      <c r="A558" s="31">
        <v>40664</v>
      </c>
      <c r="B558" t="s">
        <v>9</v>
      </c>
    </row>
    <row r="559" spans="1:2" x14ac:dyDescent="0.25">
      <c r="A559" s="31">
        <v>40695</v>
      </c>
      <c r="B559" t="s">
        <v>9</v>
      </c>
    </row>
    <row r="560" spans="1:2" x14ac:dyDescent="0.25">
      <c r="A560" s="31">
        <v>40725</v>
      </c>
      <c r="B560" t="s">
        <v>7</v>
      </c>
    </row>
    <row r="561" spans="1:2" x14ac:dyDescent="0.25">
      <c r="A561" s="31">
        <v>40756</v>
      </c>
      <c r="B561" t="s">
        <v>7</v>
      </c>
    </row>
    <row r="562" spans="1:2" x14ac:dyDescent="0.25">
      <c r="A562" s="31">
        <v>40787</v>
      </c>
      <c r="B562" t="s">
        <v>7</v>
      </c>
    </row>
    <row r="563" spans="1:2" x14ac:dyDescent="0.25">
      <c r="A563" s="31">
        <v>40817</v>
      </c>
      <c r="B563" t="s">
        <v>9</v>
      </c>
    </row>
    <row r="564" spans="1:2" x14ac:dyDescent="0.25">
      <c r="A564" s="31">
        <v>40848</v>
      </c>
      <c r="B564" t="s">
        <v>9</v>
      </c>
    </row>
    <row r="565" spans="1:2" x14ac:dyDescent="0.25">
      <c r="A565" s="31">
        <v>40878</v>
      </c>
      <c r="B565" t="s">
        <v>8</v>
      </c>
    </row>
    <row r="566" spans="1:2" x14ac:dyDescent="0.25">
      <c r="A566" s="31">
        <v>40909</v>
      </c>
      <c r="B566" t="s">
        <v>9</v>
      </c>
    </row>
    <row r="567" spans="1:2" x14ac:dyDescent="0.25">
      <c r="A567" s="31">
        <v>40940</v>
      </c>
      <c r="B567" t="s">
        <v>10</v>
      </c>
    </row>
    <row r="568" spans="1:2" x14ac:dyDescent="0.25">
      <c r="A568" s="31">
        <v>40969</v>
      </c>
      <c r="B568" t="s">
        <v>11</v>
      </c>
    </row>
    <row r="569" spans="1:2" x14ac:dyDescent="0.25">
      <c r="A569" s="31">
        <v>41000</v>
      </c>
      <c r="B569" t="s">
        <v>9</v>
      </c>
    </row>
    <row r="570" spans="1:2" x14ac:dyDescent="0.25">
      <c r="A570" s="31">
        <v>41030</v>
      </c>
      <c r="B570" t="s">
        <v>9</v>
      </c>
    </row>
    <row r="571" spans="1:2" x14ac:dyDescent="0.25">
      <c r="A571" s="31">
        <v>41061</v>
      </c>
      <c r="B571" t="s">
        <v>8</v>
      </c>
    </row>
    <row r="572" spans="1:2" x14ac:dyDescent="0.25">
      <c r="A572" s="31">
        <v>41091</v>
      </c>
      <c r="B572" t="s">
        <v>7</v>
      </c>
    </row>
    <row r="573" spans="1:2" x14ac:dyDescent="0.25">
      <c r="A573" s="31">
        <v>41122</v>
      </c>
      <c r="B573" t="s">
        <v>8</v>
      </c>
    </row>
    <row r="574" spans="1:2" x14ac:dyDescent="0.25">
      <c r="A574" s="31">
        <v>41153</v>
      </c>
      <c r="B574" t="s">
        <v>9</v>
      </c>
    </row>
    <row r="575" spans="1:2" x14ac:dyDescent="0.25">
      <c r="A575" s="31">
        <v>41183</v>
      </c>
      <c r="B575" t="s">
        <v>9</v>
      </c>
    </row>
    <row r="576" spans="1:2" x14ac:dyDescent="0.25">
      <c r="A576" s="31">
        <v>41214</v>
      </c>
      <c r="B576" t="s">
        <v>9</v>
      </c>
    </row>
    <row r="577" spans="1:2" x14ac:dyDescent="0.25">
      <c r="A577" s="31">
        <v>41244</v>
      </c>
      <c r="B577" t="s">
        <v>7</v>
      </c>
    </row>
    <row r="578" spans="1:2" x14ac:dyDescent="0.25">
      <c r="A578" s="31">
        <v>41275</v>
      </c>
      <c r="B578" t="s">
        <v>9</v>
      </c>
    </row>
    <row r="579" spans="1:2" x14ac:dyDescent="0.25">
      <c r="A579" s="31">
        <v>41306</v>
      </c>
      <c r="B579" t="s">
        <v>9</v>
      </c>
    </row>
    <row r="580" spans="1:2" x14ac:dyDescent="0.25">
      <c r="A580" s="31">
        <v>41334</v>
      </c>
      <c r="B580" t="s">
        <v>11</v>
      </c>
    </row>
    <row r="581" spans="1:2" x14ac:dyDescent="0.25">
      <c r="A581" s="31">
        <v>41365</v>
      </c>
      <c r="B581" t="s">
        <v>7</v>
      </c>
    </row>
    <row r="582" spans="1:2" x14ac:dyDescent="0.25">
      <c r="A582" s="31">
        <v>41395</v>
      </c>
      <c r="B582" t="s">
        <v>8</v>
      </c>
    </row>
    <row r="583" spans="1:2" x14ac:dyDescent="0.25">
      <c r="A583" s="31">
        <v>41426</v>
      </c>
      <c r="B583" t="s">
        <v>9</v>
      </c>
    </row>
    <row r="584" spans="1:2" x14ac:dyDescent="0.25">
      <c r="A584" s="31">
        <v>41456</v>
      </c>
      <c r="B584" t="s">
        <v>10</v>
      </c>
    </row>
    <row r="585" spans="1:2" x14ac:dyDescent="0.25">
      <c r="A585" s="31">
        <v>41487</v>
      </c>
      <c r="B585" t="s">
        <v>10</v>
      </c>
    </row>
    <row r="586" spans="1:2" x14ac:dyDescent="0.25">
      <c r="A586" s="31">
        <v>41518</v>
      </c>
      <c r="B586" t="s">
        <v>11</v>
      </c>
    </row>
    <row r="587" spans="1:2" x14ac:dyDescent="0.25">
      <c r="A587" s="31">
        <v>41548</v>
      </c>
      <c r="B587" t="s">
        <v>9</v>
      </c>
    </row>
    <row r="588" spans="1:2" x14ac:dyDescent="0.25">
      <c r="A588" s="31">
        <v>41579</v>
      </c>
      <c r="B588" t="s">
        <v>9</v>
      </c>
    </row>
    <row r="589" spans="1:2" x14ac:dyDescent="0.25">
      <c r="A589" s="31">
        <v>41609</v>
      </c>
      <c r="B589" t="s">
        <v>8</v>
      </c>
    </row>
    <row r="590" spans="1:2" x14ac:dyDescent="0.25">
      <c r="A590" s="31">
        <v>41640</v>
      </c>
      <c r="B590" t="s">
        <v>7</v>
      </c>
    </row>
    <row r="591" spans="1:2" x14ac:dyDescent="0.25">
      <c r="A591" s="31">
        <v>41671</v>
      </c>
      <c r="B591" t="s">
        <v>7</v>
      </c>
    </row>
    <row r="592" spans="1:2" x14ac:dyDescent="0.25">
      <c r="A592" s="31">
        <v>41699</v>
      </c>
      <c r="B592" t="s">
        <v>8</v>
      </c>
    </row>
    <row r="593" spans="1:2" x14ac:dyDescent="0.25">
      <c r="A593" s="31">
        <v>41730</v>
      </c>
      <c r="B593" t="s">
        <v>9</v>
      </c>
    </row>
    <row r="594" spans="1:2" x14ac:dyDescent="0.25">
      <c r="A594" s="31">
        <v>41760</v>
      </c>
      <c r="B594" t="s">
        <v>10</v>
      </c>
    </row>
    <row r="595" spans="1:2" x14ac:dyDescent="0.25">
      <c r="A595" s="31">
        <v>41791</v>
      </c>
      <c r="B595" t="s">
        <v>9</v>
      </c>
    </row>
    <row r="596" spans="1:2" x14ac:dyDescent="0.25">
      <c r="A596" s="31">
        <v>41821</v>
      </c>
      <c r="B596" t="s">
        <v>9</v>
      </c>
    </row>
    <row r="597" spans="1:2" x14ac:dyDescent="0.25">
      <c r="A597" s="31">
        <v>41852</v>
      </c>
      <c r="B597" t="s">
        <v>7</v>
      </c>
    </row>
    <row r="598" spans="1:2" x14ac:dyDescent="0.25">
      <c r="A598" s="31">
        <v>41883</v>
      </c>
      <c r="B598" t="s">
        <v>9</v>
      </c>
    </row>
    <row r="599" spans="1:2" x14ac:dyDescent="0.25">
      <c r="A599" s="31">
        <v>41913</v>
      </c>
      <c r="B599" t="s">
        <v>8</v>
      </c>
    </row>
    <row r="600" spans="1:2" x14ac:dyDescent="0.25">
      <c r="A600" s="31">
        <v>41944</v>
      </c>
      <c r="B600" t="s">
        <v>7</v>
      </c>
    </row>
    <row r="601" spans="1:2" x14ac:dyDescent="0.25">
      <c r="A601" s="31">
        <v>41974</v>
      </c>
      <c r="B601" t="s">
        <v>9</v>
      </c>
    </row>
    <row r="602" spans="1:2" x14ac:dyDescent="0.25">
      <c r="A602" s="31">
        <v>42005</v>
      </c>
      <c r="B602" t="s">
        <v>9</v>
      </c>
    </row>
    <row r="603" spans="1:2" x14ac:dyDescent="0.25">
      <c r="A603" s="31">
        <v>42036</v>
      </c>
      <c r="B603" t="s">
        <v>9</v>
      </c>
    </row>
    <row r="604" spans="1:2" x14ac:dyDescent="0.25">
      <c r="A604" s="31">
        <v>42064</v>
      </c>
      <c r="B604" t="s">
        <v>9</v>
      </c>
    </row>
    <row r="605" spans="1:2" x14ac:dyDescent="0.25">
      <c r="A605" s="31">
        <v>42095</v>
      </c>
      <c r="B605" t="s">
        <v>10</v>
      </c>
    </row>
    <row r="606" spans="1:2" x14ac:dyDescent="0.25">
      <c r="A606" s="31">
        <v>42125</v>
      </c>
      <c r="B606" t="s">
        <v>9</v>
      </c>
    </row>
    <row r="607" spans="1:2" x14ac:dyDescent="0.25">
      <c r="A607" s="31">
        <v>42156</v>
      </c>
      <c r="B607" t="s">
        <v>9</v>
      </c>
    </row>
    <row r="608" spans="1:2" x14ac:dyDescent="0.25">
      <c r="A608" s="31">
        <v>42186</v>
      </c>
      <c r="B608" t="s">
        <v>7</v>
      </c>
    </row>
    <row r="609" spans="1:2" x14ac:dyDescent="0.25">
      <c r="A609" s="31">
        <v>42217</v>
      </c>
      <c r="B609" t="s">
        <v>8</v>
      </c>
    </row>
    <row r="610" spans="1:2" x14ac:dyDescent="0.25">
      <c r="A610" s="31">
        <v>42248</v>
      </c>
      <c r="B610" t="s">
        <v>9</v>
      </c>
    </row>
    <row r="611" spans="1:2" x14ac:dyDescent="0.25">
      <c r="A611" s="31">
        <v>42278</v>
      </c>
      <c r="B611" t="s">
        <v>10</v>
      </c>
    </row>
    <row r="612" spans="1:2" x14ac:dyDescent="0.25">
      <c r="A612" s="31">
        <v>42309</v>
      </c>
      <c r="B612" t="s">
        <v>9</v>
      </c>
    </row>
    <row r="613" spans="1:2" x14ac:dyDescent="0.25">
      <c r="A613" s="31">
        <v>42339</v>
      </c>
      <c r="B613" t="s">
        <v>7</v>
      </c>
    </row>
    <row r="614" spans="1:2" x14ac:dyDescent="0.25">
      <c r="A614" s="31">
        <v>42370</v>
      </c>
      <c r="B614" t="s">
        <v>7</v>
      </c>
    </row>
    <row r="615" spans="1:2" x14ac:dyDescent="0.25">
      <c r="A615" s="31">
        <v>42401</v>
      </c>
      <c r="B615" t="s">
        <v>9</v>
      </c>
    </row>
    <row r="616" spans="1:2" x14ac:dyDescent="0.25">
      <c r="A616" s="31">
        <v>42430</v>
      </c>
      <c r="B616" t="s">
        <v>9</v>
      </c>
    </row>
    <row r="617" spans="1:2" x14ac:dyDescent="0.25">
      <c r="A617" s="31">
        <v>42461</v>
      </c>
      <c r="B617" t="s">
        <v>9</v>
      </c>
    </row>
    <row r="618" spans="1:2" x14ac:dyDescent="0.25">
      <c r="A618" s="31">
        <v>42491</v>
      </c>
      <c r="B618" t="s">
        <v>9</v>
      </c>
    </row>
    <row r="619" spans="1:2" x14ac:dyDescent="0.25">
      <c r="A619" s="31">
        <v>42522</v>
      </c>
      <c r="B619" t="s">
        <v>7</v>
      </c>
    </row>
    <row r="620" spans="1:2" x14ac:dyDescent="0.25">
      <c r="A620" s="31">
        <v>42552</v>
      </c>
      <c r="B620" t="s">
        <v>9</v>
      </c>
    </row>
    <row r="621" spans="1:2" x14ac:dyDescent="0.25">
      <c r="A621" s="31">
        <v>42583</v>
      </c>
      <c r="B621" t="s">
        <v>9</v>
      </c>
    </row>
    <row r="622" spans="1:2" x14ac:dyDescent="0.25">
      <c r="A622" s="31">
        <v>42614</v>
      </c>
      <c r="B622" t="s">
        <v>9</v>
      </c>
    </row>
    <row r="623" spans="1:2" x14ac:dyDescent="0.25">
      <c r="A623" s="31">
        <v>42644</v>
      </c>
      <c r="B623" t="s">
        <v>10</v>
      </c>
    </row>
    <row r="624" spans="1:2" x14ac:dyDescent="0.25">
      <c r="A624" s="31">
        <v>42675</v>
      </c>
      <c r="B624" t="s">
        <v>9</v>
      </c>
    </row>
    <row r="625" spans="1:2" x14ac:dyDescent="0.25">
      <c r="A625" s="31">
        <v>42705</v>
      </c>
      <c r="B625" t="s">
        <v>10</v>
      </c>
    </row>
    <row r="626" spans="1:2" x14ac:dyDescent="0.25">
      <c r="A626" s="31">
        <v>42736</v>
      </c>
      <c r="B626" t="s">
        <v>10</v>
      </c>
    </row>
    <row r="627" spans="1:2" x14ac:dyDescent="0.25">
      <c r="A627" s="31">
        <v>42767</v>
      </c>
      <c r="B627" t="s">
        <v>9</v>
      </c>
    </row>
    <row r="628" spans="1:2" x14ac:dyDescent="0.25">
      <c r="A628" s="31">
        <v>42795</v>
      </c>
      <c r="B628" t="s">
        <v>10</v>
      </c>
    </row>
    <row r="629" spans="1:2" x14ac:dyDescent="0.25">
      <c r="A629" s="31">
        <v>42826</v>
      </c>
      <c r="B629" t="s">
        <v>11</v>
      </c>
    </row>
    <row r="630" spans="1:2" x14ac:dyDescent="0.25">
      <c r="A630" s="31">
        <v>42856</v>
      </c>
      <c r="B630" t="s">
        <v>11</v>
      </c>
    </row>
    <row r="631" spans="1:2" x14ac:dyDescent="0.25">
      <c r="A631" s="31">
        <v>42887</v>
      </c>
      <c r="B631" t="s">
        <v>9</v>
      </c>
    </row>
    <row r="632" spans="1:2" x14ac:dyDescent="0.25">
      <c r="A632" s="31">
        <v>42917</v>
      </c>
      <c r="B632" t="s">
        <v>9</v>
      </c>
    </row>
    <row r="633" spans="1:2" x14ac:dyDescent="0.25">
      <c r="A633" s="31">
        <v>42948</v>
      </c>
      <c r="B633" t="s">
        <v>9</v>
      </c>
    </row>
    <row r="634" spans="1:2" x14ac:dyDescent="0.25">
      <c r="A634" s="31">
        <v>42979</v>
      </c>
      <c r="B634" t="s">
        <v>8</v>
      </c>
    </row>
    <row r="635" spans="1:2" x14ac:dyDescent="0.25">
      <c r="A635" s="31">
        <v>43009</v>
      </c>
      <c r="B635" t="s">
        <v>9</v>
      </c>
    </row>
    <row r="636" spans="1:2" x14ac:dyDescent="0.25">
      <c r="A636" s="31">
        <v>43040</v>
      </c>
      <c r="B636" t="s">
        <v>10</v>
      </c>
    </row>
    <row r="637" spans="1:2" x14ac:dyDescent="0.25">
      <c r="A637" s="31">
        <v>43070</v>
      </c>
      <c r="B637" t="s">
        <v>9</v>
      </c>
    </row>
    <row r="638" spans="1:2" x14ac:dyDescent="0.25">
      <c r="A638" s="31">
        <v>43101</v>
      </c>
      <c r="B638" t="s">
        <v>10</v>
      </c>
    </row>
    <row r="639" spans="1:2" x14ac:dyDescent="0.25">
      <c r="A639" s="31">
        <v>43132</v>
      </c>
      <c r="B639" t="s">
        <v>11</v>
      </c>
    </row>
    <row r="640" spans="1:2" x14ac:dyDescent="0.25">
      <c r="A640" s="31">
        <v>43160</v>
      </c>
      <c r="B640" t="s">
        <v>9</v>
      </c>
    </row>
    <row r="641" spans="1:2" x14ac:dyDescent="0.25">
      <c r="A641" s="31">
        <v>43191</v>
      </c>
      <c r="B641" t="s">
        <v>8</v>
      </c>
    </row>
    <row r="642" spans="1:2" x14ac:dyDescent="0.25">
      <c r="A642" s="31">
        <v>43221</v>
      </c>
      <c r="B642" t="s">
        <v>11</v>
      </c>
    </row>
    <row r="643" spans="1:2" x14ac:dyDescent="0.25">
      <c r="A643" s="31">
        <v>43252</v>
      </c>
      <c r="B643" t="s">
        <v>11</v>
      </c>
    </row>
    <row r="644" spans="1:2" x14ac:dyDescent="0.25">
      <c r="A644" s="31">
        <v>43282</v>
      </c>
      <c r="B644" t="s">
        <v>11</v>
      </c>
    </row>
    <row r="645" spans="1:2" x14ac:dyDescent="0.25">
      <c r="A645" s="31">
        <v>43313</v>
      </c>
      <c r="B645" t="s">
        <v>10</v>
      </c>
    </row>
    <row r="646" spans="1:2" x14ac:dyDescent="0.25">
      <c r="A646" s="31">
        <v>43344</v>
      </c>
      <c r="B646" t="s">
        <v>9</v>
      </c>
    </row>
    <row r="647" spans="1:2" x14ac:dyDescent="0.25">
      <c r="A647" s="31">
        <v>43374</v>
      </c>
      <c r="B647" t="s">
        <v>10</v>
      </c>
    </row>
    <row r="648" spans="1:2" x14ac:dyDescent="0.25">
      <c r="A648" s="31">
        <v>43405</v>
      </c>
      <c r="B648" t="s">
        <v>7</v>
      </c>
    </row>
    <row r="649" spans="1:2" x14ac:dyDescent="0.25">
      <c r="A649" s="31">
        <v>43435</v>
      </c>
      <c r="B649" t="s">
        <v>9</v>
      </c>
    </row>
    <row r="650" spans="1:2" x14ac:dyDescent="0.25">
      <c r="A650" s="31">
        <v>43466</v>
      </c>
      <c r="B650" t="s">
        <v>11</v>
      </c>
    </row>
    <row r="651" spans="1:2" x14ac:dyDescent="0.25">
      <c r="A651" s="31">
        <v>43497</v>
      </c>
      <c r="B651" t="s">
        <v>9</v>
      </c>
    </row>
    <row r="652" spans="1:2" x14ac:dyDescent="0.25">
      <c r="A652" s="31">
        <v>43525</v>
      </c>
      <c r="B652" t="s">
        <v>9</v>
      </c>
    </row>
    <row r="653" spans="1:2" x14ac:dyDescent="0.25">
      <c r="A653" s="31">
        <v>43556</v>
      </c>
      <c r="B653" t="s">
        <v>10</v>
      </c>
    </row>
    <row r="654" spans="1:2" x14ac:dyDescent="0.25">
      <c r="A654" s="31">
        <v>43586</v>
      </c>
      <c r="B654" t="s">
        <v>9</v>
      </c>
    </row>
    <row r="655" spans="1:2" x14ac:dyDescent="0.25">
      <c r="A655" s="31">
        <v>43617</v>
      </c>
      <c r="B655" t="s">
        <v>7</v>
      </c>
    </row>
    <row r="656" spans="1:2" x14ac:dyDescent="0.25">
      <c r="A656" s="31">
        <v>43647</v>
      </c>
      <c r="B656" t="s">
        <v>9</v>
      </c>
    </row>
    <row r="657" spans="1:2" x14ac:dyDescent="0.25">
      <c r="A657" s="31">
        <v>43678</v>
      </c>
      <c r="B657" t="s">
        <v>7</v>
      </c>
    </row>
    <row r="658" spans="1:2" x14ac:dyDescent="0.25">
      <c r="A658" s="31">
        <v>43709</v>
      </c>
      <c r="B658" t="s">
        <v>9</v>
      </c>
    </row>
    <row r="659" spans="1:2" x14ac:dyDescent="0.25">
      <c r="A659" s="31">
        <v>43739</v>
      </c>
      <c r="B659" t="s">
        <v>9</v>
      </c>
    </row>
    <row r="660" spans="1:2" x14ac:dyDescent="0.25">
      <c r="A660" s="31">
        <v>43770</v>
      </c>
      <c r="B660" t="s">
        <v>8</v>
      </c>
    </row>
    <row r="661" spans="1:2" x14ac:dyDescent="0.25">
      <c r="A661" s="31">
        <v>43800</v>
      </c>
      <c r="B661" t="s">
        <v>9</v>
      </c>
    </row>
    <row r="662" spans="1:2" x14ac:dyDescent="0.25">
      <c r="A662" s="31">
        <v>43831</v>
      </c>
      <c r="B662" t="s">
        <v>9</v>
      </c>
    </row>
    <row r="663" spans="1:2" x14ac:dyDescent="0.25">
      <c r="A663" s="31">
        <v>43862</v>
      </c>
      <c r="B663" t="s">
        <v>8</v>
      </c>
    </row>
    <row r="664" spans="1:2" x14ac:dyDescent="0.25">
      <c r="A664" s="31">
        <v>43891</v>
      </c>
      <c r="B664" t="s">
        <v>9</v>
      </c>
    </row>
    <row r="665" spans="1:2" x14ac:dyDescent="0.25">
      <c r="A665" s="31">
        <v>43922</v>
      </c>
      <c r="B665" t="s">
        <v>11</v>
      </c>
    </row>
    <row r="666" spans="1:2" x14ac:dyDescent="0.25">
      <c r="A666" s="31">
        <v>43952</v>
      </c>
      <c r="B666" t="s">
        <v>11</v>
      </c>
    </row>
    <row r="667" spans="1:2" x14ac:dyDescent="0.25">
      <c r="A667" s="31">
        <v>43983</v>
      </c>
      <c r="B667" t="s">
        <v>10</v>
      </c>
    </row>
    <row r="668" spans="1:2" x14ac:dyDescent="0.25">
      <c r="A668" s="31">
        <v>44013</v>
      </c>
      <c r="B668" t="s">
        <v>9</v>
      </c>
    </row>
    <row r="669" spans="1:2" x14ac:dyDescent="0.25">
      <c r="A669" s="31">
        <v>44044</v>
      </c>
      <c r="B669" t="s">
        <v>9</v>
      </c>
    </row>
    <row r="670" spans="1:2" x14ac:dyDescent="0.25">
      <c r="A670" s="31">
        <v>44075</v>
      </c>
      <c r="B670" t="s">
        <v>11</v>
      </c>
    </row>
    <row r="671" spans="1:2" x14ac:dyDescent="0.25">
      <c r="A671" s="31">
        <v>44105</v>
      </c>
      <c r="B671" t="s">
        <v>8</v>
      </c>
    </row>
    <row r="672" spans="1:2" x14ac:dyDescent="0.25">
      <c r="A672" s="31">
        <v>44136</v>
      </c>
      <c r="B672" t="s">
        <v>9</v>
      </c>
    </row>
    <row r="673" spans="1:2" x14ac:dyDescent="0.25">
      <c r="A673" s="31">
        <v>44166</v>
      </c>
      <c r="B673" t="s">
        <v>8</v>
      </c>
    </row>
    <row r="674" spans="1:2" x14ac:dyDescent="0.25">
      <c r="A674" s="31">
        <v>44197</v>
      </c>
      <c r="B674" t="s">
        <v>11</v>
      </c>
    </row>
    <row r="675" spans="1:2" x14ac:dyDescent="0.25">
      <c r="A675" s="31">
        <v>44228</v>
      </c>
      <c r="B675" t="s">
        <v>7</v>
      </c>
    </row>
    <row r="676" spans="1:2" x14ac:dyDescent="0.25">
      <c r="A676" s="31">
        <v>44256</v>
      </c>
      <c r="B676" t="s">
        <v>9</v>
      </c>
    </row>
    <row r="677" spans="1:2" x14ac:dyDescent="0.25">
      <c r="A677" s="31">
        <v>44287</v>
      </c>
      <c r="B677" t="s">
        <v>11</v>
      </c>
    </row>
    <row r="678" spans="1:2" x14ac:dyDescent="0.25">
      <c r="A678" s="31">
        <v>44317</v>
      </c>
      <c r="B678" t="s">
        <v>7</v>
      </c>
    </row>
    <row r="679" spans="1:2" x14ac:dyDescent="0.25">
      <c r="A679" s="31">
        <v>44348</v>
      </c>
      <c r="B679" t="s">
        <v>10</v>
      </c>
    </row>
    <row r="680" spans="1:2" x14ac:dyDescent="0.25">
      <c r="A680" s="31">
        <v>44378</v>
      </c>
      <c r="B680" t="s">
        <v>9</v>
      </c>
    </row>
    <row r="681" spans="1:2" x14ac:dyDescent="0.25">
      <c r="A681" s="31">
        <v>44409</v>
      </c>
      <c r="B681" t="s">
        <v>9</v>
      </c>
    </row>
    <row r="682" spans="1:2" x14ac:dyDescent="0.25">
      <c r="A682" s="31">
        <v>44440</v>
      </c>
      <c r="B682" t="s">
        <v>10</v>
      </c>
    </row>
    <row r="683" spans="1:2" x14ac:dyDescent="0.25">
      <c r="A683" s="31">
        <v>44470</v>
      </c>
      <c r="B683" t="s">
        <v>9</v>
      </c>
    </row>
    <row r="684" spans="1:2" x14ac:dyDescent="0.25">
      <c r="A684" s="31">
        <v>44501</v>
      </c>
      <c r="B684" t="s">
        <v>9</v>
      </c>
    </row>
    <row r="685" spans="1:2" x14ac:dyDescent="0.25">
      <c r="A685" s="31">
        <v>44531</v>
      </c>
      <c r="B68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workbookViewId="0">
      <selection activeCell="F21" sqref="F21"/>
    </sheetView>
  </sheetViews>
  <sheetFormatPr defaultColWidth="11.5703125" defaultRowHeight="15" x14ac:dyDescent="0.25"/>
  <cols>
    <col min="1" max="1" width="14.5703125" customWidth="1"/>
    <col min="2" max="4" width="14.5703125" style="38" customWidth="1"/>
    <col min="5" max="5" width="14.5703125" style="34" customWidth="1"/>
  </cols>
  <sheetData>
    <row r="1" spans="1:5" x14ac:dyDescent="0.25">
      <c r="A1" s="4" t="s">
        <v>25</v>
      </c>
      <c r="B1" s="35" t="s">
        <v>24</v>
      </c>
      <c r="C1" s="35" t="s">
        <v>26</v>
      </c>
      <c r="D1" s="35" t="s">
        <v>27</v>
      </c>
      <c r="E1" s="32" t="s">
        <v>28</v>
      </c>
    </row>
    <row r="2" spans="1:5" x14ac:dyDescent="0.25">
      <c r="A2" s="31">
        <v>44562</v>
      </c>
      <c r="B2" s="36">
        <v>20.609216209027053</v>
      </c>
      <c r="C2" s="37">
        <v>0.50019547221952831</v>
      </c>
      <c r="D2" s="39">
        <v>0.05</v>
      </c>
      <c r="E2" s="33" t="s">
        <v>11</v>
      </c>
    </row>
    <row r="3" spans="1:5" x14ac:dyDescent="0.25">
      <c r="A3" s="31">
        <v>44593</v>
      </c>
      <c r="B3" s="36">
        <v>20.177448999882127</v>
      </c>
      <c r="C3" s="37">
        <v>0.65768552952830805</v>
      </c>
      <c r="D3" s="39">
        <v>0.25</v>
      </c>
      <c r="E3" s="33" t="s">
        <v>11</v>
      </c>
    </row>
    <row r="4" spans="1:5" x14ac:dyDescent="0.25">
      <c r="A4" s="31">
        <v>44621</v>
      </c>
      <c r="B4" s="36">
        <v>21.034780418277801</v>
      </c>
      <c r="C4" s="37">
        <v>0.90627516963840304</v>
      </c>
      <c r="D4" s="39">
        <v>0.433</v>
      </c>
      <c r="E4" s="33" t="s">
        <v>10</v>
      </c>
    </row>
    <row r="5" spans="1:5" x14ac:dyDescent="0.25">
      <c r="A5" s="31">
        <v>44652</v>
      </c>
      <c r="B5" s="36">
        <v>27.842818884550038</v>
      </c>
      <c r="C5" s="37">
        <v>1.1627167190725212</v>
      </c>
      <c r="D5" s="39">
        <v>0.75</v>
      </c>
      <c r="E5" s="33" t="s">
        <v>9</v>
      </c>
    </row>
    <row r="6" spans="1:5" x14ac:dyDescent="0.25">
      <c r="A6" s="31">
        <v>44682</v>
      </c>
      <c r="B6" s="36">
        <v>58.555348711247561</v>
      </c>
      <c r="C6" s="37">
        <v>1.4007811440259503</v>
      </c>
      <c r="D6" s="39">
        <v>0.81299999999999994</v>
      </c>
      <c r="E6" s="33" t="s">
        <v>9</v>
      </c>
    </row>
    <row r="7" spans="1:5" x14ac:dyDescent="0.25">
      <c r="A7" s="31">
        <v>44713</v>
      </c>
      <c r="B7" s="36">
        <v>100.24750523594157</v>
      </c>
      <c r="C7" s="37">
        <v>1.7246666028819364</v>
      </c>
      <c r="D7" s="39">
        <v>0.96599999999999997</v>
      </c>
      <c r="E7" s="33" t="s">
        <v>8</v>
      </c>
    </row>
    <row r="8" spans="1:5" x14ac:dyDescent="0.25">
      <c r="A8" s="31">
        <v>44743</v>
      </c>
      <c r="B8" s="36">
        <v>73.654633754299127</v>
      </c>
      <c r="C8" s="37">
        <v>1.2657497342287323</v>
      </c>
      <c r="D8" s="39">
        <v>0.88100000000000001</v>
      </c>
      <c r="E8" s="33" t="s">
        <v>8</v>
      </c>
    </row>
    <row r="9" spans="1:5" x14ac:dyDescent="0.25">
      <c r="A9" s="31">
        <v>44774</v>
      </c>
      <c r="B9" s="36">
        <v>73.584132330742079</v>
      </c>
      <c r="C9" s="37">
        <v>1.1906524194389332</v>
      </c>
      <c r="D9" s="39">
        <v>0.77900000000000003</v>
      </c>
      <c r="E9" s="33" t="s">
        <v>9</v>
      </c>
    </row>
    <row r="10" spans="1:5" x14ac:dyDescent="0.25">
      <c r="A10" s="31">
        <v>44805</v>
      </c>
      <c r="B10" s="36">
        <v>78.418994994677888</v>
      </c>
      <c r="C10" s="37">
        <v>1.0695811107442579</v>
      </c>
      <c r="D10" s="39">
        <v>0.64400000000000002</v>
      </c>
      <c r="E10" s="33" t="s">
        <v>10</v>
      </c>
    </row>
    <row r="11" spans="1:5" x14ac:dyDescent="0.25">
      <c r="A11" s="31">
        <v>44835</v>
      </c>
      <c r="B11" s="36">
        <v>51.481586933292355</v>
      </c>
      <c r="C11" s="37">
        <v>0.66633045107270383</v>
      </c>
      <c r="D11" s="39">
        <v>0.05</v>
      </c>
      <c r="E11" s="33" t="s">
        <v>11</v>
      </c>
    </row>
    <row r="12" spans="1:5" x14ac:dyDescent="0.25">
      <c r="A12" s="31">
        <v>44866</v>
      </c>
      <c r="B12" s="36">
        <v>45.460526704206835</v>
      </c>
      <c r="C12" s="37">
        <v>0.6423950134920966</v>
      </c>
      <c r="D12" s="39">
        <v>0.10100000000000001</v>
      </c>
      <c r="E12" s="33" t="s">
        <v>11</v>
      </c>
    </row>
    <row r="13" spans="1:5" x14ac:dyDescent="0.25">
      <c r="A13" s="31">
        <v>44896</v>
      </c>
      <c r="B13" s="36">
        <v>33.223170450760854</v>
      </c>
      <c r="C13" s="37">
        <v>0.57367969903926874</v>
      </c>
      <c r="D13" s="39">
        <v>0.186</v>
      </c>
      <c r="E13" s="33" t="s">
        <v>11</v>
      </c>
    </row>
    <row r="14" spans="1:5" x14ac:dyDescent="0.25">
      <c r="A14" s="31">
        <v>44927</v>
      </c>
      <c r="B14" s="36">
        <v>23.229824180438793</v>
      </c>
      <c r="C14" s="37">
        <v>0.56379887316732391</v>
      </c>
      <c r="D14" s="39">
        <v>0.11600000000000001</v>
      </c>
      <c r="E14" s="33" t="s">
        <v>11</v>
      </c>
    </row>
    <row r="15" spans="1:5" x14ac:dyDescent="0.25">
      <c r="A15" s="31">
        <v>44958</v>
      </c>
      <c r="B15" s="36">
        <v>18.700931399081274</v>
      </c>
      <c r="C15" s="37">
        <v>0.60955832275671618</v>
      </c>
      <c r="D15" s="39">
        <v>0.16600000000000001</v>
      </c>
      <c r="E15" s="33" t="s">
        <v>11</v>
      </c>
    </row>
    <row r="16" spans="1:5" x14ac:dyDescent="0.25">
      <c r="A16" s="31">
        <v>44986</v>
      </c>
      <c r="B16" s="36">
        <v>23.611824702373557</v>
      </c>
      <c r="C16" s="37">
        <v>1.0173061002824499</v>
      </c>
      <c r="D16" s="39">
        <v>0.61599999999999999</v>
      </c>
      <c r="E16" s="33" t="s">
        <v>10</v>
      </c>
    </row>
    <row r="17" spans="1:6" x14ac:dyDescent="0.25">
      <c r="A17" s="31">
        <v>45017</v>
      </c>
      <c r="B17" s="36">
        <v>18.378533333333337</v>
      </c>
      <c r="C17" s="37">
        <v>0.76748794966862943</v>
      </c>
      <c r="D17" s="39">
        <v>0.38300000000000001</v>
      </c>
      <c r="E17" s="33" t="s">
        <v>10</v>
      </c>
    </row>
    <row r="19" spans="1:6" ht="15.75" thickBot="1" x14ac:dyDescent="0.3">
      <c r="A19" s="2"/>
      <c r="B19" s="49" t="s">
        <v>15</v>
      </c>
      <c r="C19" s="49"/>
      <c r="D19" s="1"/>
      <c r="E19" s="1"/>
      <c r="F19" s="1"/>
    </row>
    <row r="20" spans="1:6" x14ac:dyDescent="0.25">
      <c r="A20" s="2"/>
      <c r="B20" s="15" t="s">
        <v>17</v>
      </c>
      <c r="C20" s="15" t="s">
        <v>13</v>
      </c>
      <c r="D20" s="15" t="s">
        <v>14</v>
      </c>
      <c r="E20" s="14" t="s">
        <v>16</v>
      </c>
      <c r="F20" s="1"/>
    </row>
    <row r="21" spans="1:6" x14ac:dyDescent="0.25">
      <c r="A21" s="2">
        <v>1</v>
      </c>
      <c r="B21" s="17">
        <v>0.13000200000000001</v>
      </c>
      <c r="C21" s="24">
        <v>1.0000000000000001E-5</v>
      </c>
      <c r="D21" s="26"/>
      <c r="E21" s="23" t="s">
        <v>11</v>
      </c>
      <c r="F21" s="25" t="s">
        <v>23</v>
      </c>
    </row>
    <row r="22" spans="1:6" x14ac:dyDescent="0.25">
      <c r="A22" s="2">
        <v>2</v>
      </c>
      <c r="B22" s="17">
        <v>0.13000200000000001</v>
      </c>
      <c r="C22" s="17">
        <v>0.280001</v>
      </c>
      <c r="D22" s="27"/>
      <c r="E22" s="19" t="s">
        <v>10</v>
      </c>
      <c r="F22" s="25" t="s">
        <v>22</v>
      </c>
    </row>
    <row r="23" spans="1:6" x14ac:dyDescent="0.25">
      <c r="A23" s="2">
        <v>3</v>
      </c>
      <c r="B23" s="17">
        <v>0.28000199999999997</v>
      </c>
      <c r="C23" s="17">
        <v>0.71999899999999994</v>
      </c>
      <c r="D23" s="28"/>
      <c r="E23" s="19" t="s">
        <v>9</v>
      </c>
      <c r="F23" s="25" t="s">
        <v>19</v>
      </c>
    </row>
    <row r="24" spans="1:6" x14ac:dyDescent="0.25">
      <c r="A24" s="2">
        <v>4</v>
      </c>
      <c r="B24" s="17">
        <v>0.72</v>
      </c>
      <c r="C24" s="17">
        <v>0.86999899999999997</v>
      </c>
      <c r="D24" s="29"/>
      <c r="E24" s="19" t="s">
        <v>8</v>
      </c>
      <c r="F24" s="25" t="s">
        <v>20</v>
      </c>
    </row>
    <row r="25" spans="1:6" ht="15.75" thickBot="1" x14ac:dyDescent="0.3">
      <c r="A25" s="2">
        <v>5</v>
      </c>
      <c r="B25" s="18">
        <v>0.87</v>
      </c>
      <c r="C25" s="18">
        <v>1.100009</v>
      </c>
      <c r="D25" s="30"/>
      <c r="E25" s="22" t="s">
        <v>7</v>
      </c>
      <c r="F25" s="25" t="s">
        <v>21</v>
      </c>
    </row>
  </sheetData>
  <mergeCells count="1">
    <mergeCell ref="B19:C19"/>
  </mergeCells>
  <conditionalFormatting sqref="D2:D17">
    <cfRule type="cellIs" dxfId="5" priority="91" operator="between">
      <formula>$B$21</formula>
      <formula>$C$21</formula>
    </cfRule>
    <cfRule type="cellIs" dxfId="4" priority="92" operator="between">
      <formula>$B$22</formula>
      <formula>$C$22</formula>
    </cfRule>
    <cfRule type="cellIs" dxfId="3" priority="93" operator="between">
      <formula>$B$23</formula>
      <formula>$C$23</formula>
    </cfRule>
    <cfRule type="cellIs" dxfId="2" priority="94" operator="between">
      <formula>$B$24</formula>
      <formula>$C$24</formula>
    </cfRule>
    <cfRule type="cellIs" dxfId="1" priority="95" operator="between">
      <formula>$B$25</formula>
      <formula>$C$25</formula>
    </cfRule>
    <cfRule type="expression" dxfId="0" priority="96">
      <formula>#REF!&gt;$R$69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Promedios mensuales</vt:lpstr>
      <vt:lpstr>Test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jocant1</dc:creator>
  <cp:lastModifiedBy>Ezra Kitson</cp:lastModifiedBy>
  <cp:lastPrinted>2011-02-24T13:53:46Z</cp:lastPrinted>
  <dcterms:created xsi:type="dcterms:W3CDTF">2009-08-07T18:33:05Z</dcterms:created>
  <dcterms:modified xsi:type="dcterms:W3CDTF">2024-05-14T14:42:10Z</dcterms:modified>
</cp:coreProperties>
</file>