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rtocarrero\Documents\Varios\M.C. Martín Ibarra\2023-03-30 Normales climatológicas 1991-2020\Normales OMM\"/>
    </mc:Choice>
  </mc:AlternateContent>
  <bookViews>
    <workbookView xWindow="0" yWindow="0" windowWidth="23040" windowHeight="9189"/>
  </bookViews>
  <sheets>
    <sheet name="History 91 a 20 BUFA ZAC 76 (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29" i="2" l="1"/>
  <c r="X130" i="2"/>
  <c r="T130" i="2"/>
  <c r="AB123" i="2"/>
  <c r="X123" i="2"/>
  <c r="T123" i="2"/>
  <c r="Y114" i="2"/>
  <c r="U114" i="2"/>
  <c r="AD114" i="2"/>
  <c r="Z114" i="2"/>
  <c r="V114" i="2"/>
  <c r="AC108" i="2"/>
  <c r="Y108" i="2"/>
  <c r="U108" i="2"/>
  <c r="AA101" i="2"/>
  <c r="W101" i="2"/>
  <c r="S101" i="2"/>
  <c r="W94" i="2"/>
  <c r="S94" i="2"/>
  <c r="AC94" i="2"/>
  <c r="Y94" i="2"/>
  <c r="U94" i="2"/>
  <c r="AC75" i="2"/>
  <c r="Y75" i="2"/>
  <c r="U75" i="2"/>
  <c r="AD74" i="2"/>
  <c r="Z74" i="2"/>
  <c r="V74" i="2"/>
  <c r="AA74" i="2"/>
  <c r="W74" i="2"/>
  <c r="S74" i="2"/>
  <c r="AD68" i="2"/>
  <c r="Z68" i="2"/>
  <c r="V68" i="2"/>
  <c r="AA68" i="2"/>
  <c r="W68" i="2"/>
  <c r="S68" i="2"/>
  <c r="AC60" i="2"/>
  <c r="Y60" i="2"/>
  <c r="U60" i="2"/>
  <c r="AC53" i="2"/>
  <c r="Y53" i="2"/>
  <c r="U53" i="2"/>
  <c r="AB39" i="2"/>
  <c r="X39" i="2"/>
  <c r="T39" i="2"/>
  <c r="AB130" i="2"/>
  <c r="P129" i="2"/>
  <c r="P130" i="2" s="1"/>
  <c r="O129" i="2"/>
  <c r="AC123" i="2"/>
  <c r="Y123" i="2"/>
  <c r="U123" i="2"/>
  <c r="AD47" i="2"/>
  <c r="Z47" i="2"/>
  <c r="V47" i="2"/>
  <c r="P122" i="2"/>
  <c r="P123" i="2" s="1"/>
  <c r="O122" i="2"/>
  <c r="AD115" i="2"/>
  <c r="Z115" i="2"/>
  <c r="V115" i="2"/>
  <c r="P115" i="2"/>
  <c r="AC114" i="2"/>
  <c r="P114" i="2"/>
  <c r="O114" i="2"/>
  <c r="AA46" i="2"/>
  <c r="W46" i="2"/>
  <c r="S46" i="2"/>
  <c r="AB46" i="2"/>
  <c r="X46" i="2"/>
  <c r="T46" i="2"/>
  <c r="AD108" i="2"/>
  <c r="Z108" i="2"/>
  <c r="V108" i="2"/>
  <c r="P108" i="2"/>
  <c r="U107" i="2"/>
  <c r="P107" i="2"/>
  <c r="O107" i="2"/>
  <c r="AC46" i="2"/>
  <c r="Y46" i="2"/>
  <c r="U46" i="2"/>
  <c r="AC101" i="2"/>
  <c r="Y101" i="2"/>
  <c r="U101" i="2"/>
  <c r="AA100" i="2"/>
  <c r="W100" i="2"/>
  <c r="S100" i="2"/>
  <c r="P100" i="2"/>
  <c r="P101" i="2" s="1"/>
  <c r="O100" i="2"/>
  <c r="AA94" i="2"/>
  <c r="AC93" i="2"/>
  <c r="Y93" i="2"/>
  <c r="U93" i="2"/>
  <c r="P93" i="2"/>
  <c r="O93" i="2"/>
  <c r="O81" i="2"/>
  <c r="AD75" i="2"/>
  <c r="AB75" i="2"/>
  <c r="Z75" i="2"/>
  <c r="X75" i="2"/>
  <c r="V75" i="2"/>
  <c r="T75" i="2"/>
  <c r="P75" i="2"/>
  <c r="AC74" i="2"/>
  <c r="AB74" i="2"/>
  <c r="Y74" i="2"/>
  <c r="X74" i="2"/>
  <c r="U74" i="2"/>
  <c r="T74" i="2"/>
  <c r="P74" i="2"/>
  <c r="O74" i="2"/>
  <c r="AB32" i="2"/>
  <c r="X32" i="2"/>
  <c r="T32" i="2"/>
  <c r="AA33" i="2"/>
  <c r="W33" i="2"/>
  <c r="S33" i="2"/>
  <c r="AC68" i="2"/>
  <c r="AB68" i="2"/>
  <c r="Y68" i="2"/>
  <c r="X68" i="2"/>
  <c r="U68" i="2"/>
  <c r="T68" i="2"/>
  <c r="AD67" i="2"/>
  <c r="AC67" i="2"/>
  <c r="AB67" i="2"/>
  <c r="Z67" i="2"/>
  <c r="Y67" i="2"/>
  <c r="X67" i="2"/>
  <c r="V67" i="2"/>
  <c r="U67" i="2"/>
  <c r="T67" i="2"/>
  <c r="P67" i="2"/>
  <c r="P68" i="2" s="1"/>
  <c r="O67" i="2"/>
  <c r="AD61" i="2"/>
  <c r="AB61" i="2"/>
  <c r="AA61" i="2"/>
  <c r="Z61" i="2"/>
  <c r="X61" i="2"/>
  <c r="W61" i="2"/>
  <c r="V61" i="2"/>
  <c r="T61" i="2"/>
  <c r="S61" i="2"/>
  <c r="AD60" i="2"/>
  <c r="AB60" i="2"/>
  <c r="AA60" i="2"/>
  <c r="Z60" i="2"/>
  <c r="X60" i="2"/>
  <c r="W60" i="2"/>
  <c r="V60" i="2"/>
  <c r="T60" i="2"/>
  <c r="S60" i="2"/>
  <c r="P60" i="2"/>
  <c r="P61" i="2" s="1"/>
  <c r="O60" i="2"/>
  <c r="AD54" i="2"/>
  <c r="AB54" i="2"/>
  <c r="AA54" i="2"/>
  <c r="Z54" i="2"/>
  <c r="X54" i="2"/>
  <c r="W54" i="2"/>
  <c r="V54" i="2"/>
  <c r="T54" i="2"/>
  <c r="S54" i="2"/>
  <c r="AD53" i="2"/>
  <c r="AB53" i="2"/>
  <c r="AA53" i="2"/>
  <c r="Z53" i="2"/>
  <c r="X53" i="2"/>
  <c r="W53" i="2"/>
  <c r="V53" i="2"/>
  <c r="T53" i="2"/>
  <c r="S53" i="2"/>
  <c r="P53" i="2"/>
  <c r="P54" i="2" s="1"/>
  <c r="O53" i="2"/>
  <c r="AA47" i="2"/>
  <c r="W47" i="2"/>
  <c r="S47" i="2"/>
  <c r="AD46" i="2"/>
  <c r="Z46" i="2"/>
  <c r="V46" i="2"/>
  <c r="P46" i="2"/>
  <c r="P47" i="2" s="1"/>
  <c r="O46" i="2"/>
  <c r="AA26" i="2"/>
  <c r="W26" i="2"/>
  <c r="S26" i="2"/>
  <c r="AD40" i="2"/>
  <c r="AC40" i="2"/>
  <c r="AA40" i="2"/>
  <c r="Z40" i="2"/>
  <c r="Y40" i="2"/>
  <c r="W40" i="2"/>
  <c r="V40" i="2"/>
  <c r="U40" i="2"/>
  <c r="S40" i="2"/>
  <c r="AD39" i="2"/>
  <c r="AC39" i="2"/>
  <c r="AA39" i="2"/>
  <c r="Z39" i="2"/>
  <c r="Y39" i="2"/>
  <c r="W39" i="2"/>
  <c r="V39" i="2"/>
  <c r="U39" i="2"/>
  <c r="S39" i="2"/>
  <c r="P39" i="2"/>
  <c r="P40" i="2" s="1"/>
  <c r="O39" i="2"/>
  <c r="AB26" i="2"/>
  <c r="T26" i="2"/>
  <c r="AB33" i="2"/>
  <c r="X33" i="2"/>
  <c r="T33" i="2"/>
  <c r="AA32" i="2"/>
  <c r="P32" i="2"/>
  <c r="P33" i="2" s="1"/>
  <c r="O32" i="2"/>
  <c r="X26" i="2"/>
  <c r="W25" i="2"/>
  <c r="P25" i="2"/>
  <c r="P26" i="2" s="1"/>
  <c r="O25" i="2"/>
  <c r="P18" i="2"/>
  <c r="P19" i="2" s="1"/>
  <c r="O18" i="2"/>
  <c r="AD85" i="2"/>
  <c r="AA18" i="2"/>
  <c r="S18" i="2"/>
  <c r="Z81" i="2"/>
  <c r="V81" i="2"/>
  <c r="W18" i="2"/>
  <c r="AB84" i="2"/>
  <c r="X19" i="2"/>
  <c r="T19" i="2"/>
  <c r="Y25" i="2" l="1"/>
  <c r="Y26" i="2"/>
  <c r="AD25" i="2"/>
  <c r="AD26" i="2"/>
  <c r="V32" i="2"/>
  <c r="V33" i="2"/>
  <c r="Z32" i="2"/>
  <c r="Z33" i="2"/>
  <c r="AD32" i="2"/>
  <c r="AD33" i="2"/>
  <c r="T82" i="2"/>
  <c r="AE74" i="2"/>
  <c r="AA25" i="2"/>
  <c r="AE39" i="2"/>
  <c r="AE53" i="2"/>
  <c r="AB82" i="2"/>
  <c r="AE68" i="2"/>
  <c r="Y87" i="2"/>
  <c r="Y85" i="2"/>
  <c r="Y83" i="2"/>
  <c r="Y86" i="2"/>
  <c r="Y84" i="2"/>
  <c r="Y82" i="2"/>
  <c r="Y81" i="2"/>
  <c r="Y18" i="2"/>
  <c r="Y19" i="2"/>
  <c r="U25" i="2"/>
  <c r="U26" i="2"/>
  <c r="AC25" i="2"/>
  <c r="AC26" i="2"/>
  <c r="W81" i="2"/>
  <c r="Z18" i="2"/>
  <c r="AB19" i="2"/>
  <c r="S32" i="2"/>
  <c r="Z83" i="2"/>
  <c r="AE46" i="2"/>
  <c r="U87" i="2"/>
  <c r="U85" i="2"/>
  <c r="U83" i="2"/>
  <c r="U86" i="2"/>
  <c r="U84" i="2"/>
  <c r="U82" i="2"/>
  <c r="U81" i="2"/>
  <c r="U18" i="2"/>
  <c r="U19" i="2"/>
  <c r="AC87" i="2"/>
  <c r="AC85" i="2"/>
  <c r="AC83" i="2"/>
  <c r="AC81" i="2"/>
  <c r="AC86" i="2"/>
  <c r="AC84" i="2"/>
  <c r="AC82" i="2"/>
  <c r="AC18" i="2"/>
  <c r="AC19" i="2"/>
  <c r="V25" i="2"/>
  <c r="V26" i="2"/>
  <c r="AE26" i="2" s="1"/>
  <c r="Z25" i="2"/>
  <c r="Z26" i="2"/>
  <c r="S81" i="2"/>
  <c r="V18" i="2"/>
  <c r="AD18" i="2"/>
  <c r="T84" i="2"/>
  <c r="X86" i="2"/>
  <c r="AB81" i="2"/>
  <c r="S25" i="2"/>
  <c r="W32" i="2"/>
  <c r="T25" i="2"/>
  <c r="X25" i="2"/>
  <c r="AB25" i="2"/>
  <c r="AE60" i="2"/>
  <c r="U32" i="2"/>
  <c r="U33" i="2"/>
  <c r="Y32" i="2"/>
  <c r="Y33" i="2"/>
  <c r="AC32" i="2"/>
  <c r="AC33" i="2"/>
  <c r="U129" i="2"/>
  <c r="U130" i="2"/>
  <c r="Y129" i="2"/>
  <c r="Y130" i="2"/>
  <c r="AC129" i="2"/>
  <c r="AC130" i="2"/>
  <c r="V86" i="2"/>
  <c r="V84" i="2"/>
  <c r="Z86" i="2"/>
  <c r="Z84" i="2"/>
  <c r="AD86" i="2"/>
  <c r="AD84" i="2"/>
  <c r="T18" i="2"/>
  <c r="X18" i="2"/>
  <c r="AB18" i="2"/>
  <c r="T40" i="2"/>
  <c r="AE40" i="2" s="1"/>
  <c r="X40" i="2"/>
  <c r="AB40" i="2"/>
  <c r="T47" i="2"/>
  <c r="X47" i="2"/>
  <c r="AB47" i="2"/>
  <c r="S67" i="2"/>
  <c r="W67" i="2"/>
  <c r="AA67" i="2"/>
  <c r="S75" i="2"/>
  <c r="W75" i="2"/>
  <c r="AA75" i="2"/>
  <c r="V82" i="2"/>
  <c r="AD82" i="2"/>
  <c r="AD83" i="2"/>
  <c r="T86" i="2"/>
  <c r="V87" i="2"/>
  <c r="Y107" i="2"/>
  <c r="T122" i="2"/>
  <c r="T93" i="2"/>
  <c r="T94" i="2"/>
  <c r="X93" i="2"/>
  <c r="X94" i="2"/>
  <c r="AB93" i="2"/>
  <c r="AB94" i="2"/>
  <c r="U100" i="2"/>
  <c r="Y100" i="2"/>
  <c r="AC100" i="2"/>
  <c r="S107" i="2"/>
  <c r="S108" i="2"/>
  <c r="W107" i="2"/>
  <c r="W108" i="2"/>
  <c r="AA107" i="2"/>
  <c r="AA108" i="2"/>
  <c r="V107" i="2"/>
  <c r="Z107" i="2"/>
  <c r="AD107" i="2"/>
  <c r="S114" i="2"/>
  <c r="S115" i="2"/>
  <c r="W114" i="2"/>
  <c r="W115" i="2"/>
  <c r="AA114" i="2"/>
  <c r="AA115" i="2"/>
  <c r="U122" i="2"/>
  <c r="Y122" i="2"/>
  <c r="AC122" i="2"/>
  <c r="S86" i="2"/>
  <c r="S84" i="2"/>
  <c r="S82" i="2"/>
  <c r="S87" i="2"/>
  <c r="S85" i="2"/>
  <c r="S83" i="2"/>
  <c r="W86" i="2"/>
  <c r="W84" i="2"/>
  <c r="W82" i="2"/>
  <c r="W87" i="2"/>
  <c r="W85" i="2"/>
  <c r="W83" i="2"/>
  <c r="AA86" i="2"/>
  <c r="AA84" i="2"/>
  <c r="AA82" i="2"/>
  <c r="AA87" i="2"/>
  <c r="AA85" i="2"/>
  <c r="AA83" i="2"/>
  <c r="AA81" i="2"/>
  <c r="V19" i="2"/>
  <c r="Z19" i="2"/>
  <c r="AD19" i="2"/>
  <c r="U47" i="2"/>
  <c r="Y47" i="2"/>
  <c r="AC47" i="2"/>
  <c r="U54" i="2"/>
  <c r="Y54" i="2"/>
  <c r="AC54" i="2"/>
  <c r="U61" i="2"/>
  <c r="Y61" i="2"/>
  <c r="AC61" i="2"/>
  <c r="T81" i="2"/>
  <c r="X81" i="2"/>
  <c r="AD81" i="2"/>
  <c r="X82" i="2"/>
  <c r="V85" i="2"/>
  <c r="Z87" i="2"/>
  <c r="AC107" i="2"/>
  <c r="X122" i="2"/>
  <c r="T101" i="2"/>
  <c r="T100" i="2"/>
  <c r="X101" i="2"/>
  <c r="X100" i="2"/>
  <c r="AB101" i="2"/>
  <c r="AB100" i="2"/>
  <c r="V100" i="2"/>
  <c r="V101" i="2"/>
  <c r="Z100" i="2"/>
  <c r="Z101" i="2"/>
  <c r="AD100" i="2"/>
  <c r="AD101" i="2"/>
  <c r="T114" i="2"/>
  <c r="T115" i="2"/>
  <c r="X114" i="2"/>
  <c r="X115" i="2"/>
  <c r="AB114" i="2"/>
  <c r="AB115" i="2"/>
  <c r="T87" i="2"/>
  <c r="T85" i="2"/>
  <c r="T83" i="2"/>
  <c r="X87" i="2"/>
  <c r="X85" i="2"/>
  <c r="X83" i="2"/>
  <c r="AB87" i="2"/>
  <c r="AB85" i="2"/>
  <c r="AB83" i="2"/>
  <c r="S19" i="2"/>
  <c r="W19" i="2"/>
  <c r="AA19" i="2"/>
  <c r="Z82" i="2"/>
  <c r="V83" i="2"/>
  <c r="X84" i="2"/>
  <c r="Z85" i="2"/>
  <c r="AB86" i="2"/>
  <c r="AD87" i="2"/>
  <c r="AB122" i="2"/>
  <c r="S93" i="2"/>
  <c r="W93" i="2"/>
  <c r="AA93" i="2"/>
  <c r="V94" i="2"/>
  <c r="V93" i="2"/>
  <c r="Z94" i="2"/>
  <c r="Z93" i="2"/>
  <c r="AD94" i="2"/>
  <c r="AD93" i="2"/>
  <c r="T107" i="2"/>
  <c r="T108" i="2"/>
  <c r="X107" i="2"/>
  <c r="X108" i="2"/>
  <c r="AB107" i="2"/>
  <c r="AB108" i="2"/>
  <c r="U115" i="2"/>
  <c r="Y115" i="2"/>
  <c r="AC115" i="2"/>
  <c r="S122" i="2"/>
  <c r="S123" i="2"/>
  <c r="W122" i="2"/>
  <c r="W123" i="2"/>
  <c r="AA122" i="2"/>
  <c r="AA123" i="2"/>
  <c r="V122" i="2"/>
  <c r="V123" i="2"/>
  <c r="Z122" i="2"/>
  <c r="Z123" i="2"/>
  <c r="AD122" i="2"/>
  <c r="AD123" i="2"/>
  <c r="S129" i="2"/>
  <c r="W129" i="2"/>
  <c r="T129" i="2"/>
  <c r="X129" i="2"/>
  <c r="AB129" i="2"/>
  <c r="S130" i="2"/>
  <c r="W130" i="2"/>
  <c r="AA130" i="2"/>
  <c r="V129" i="2"/>
  <c r="V130" i="2"/>
  <c r="Z129" i="2"/>
  <c r="Z130" i="2"/>
  <c r="AD129" i="2"/>
  <c r="AD130" i="2"/>
  <c r="AE94" i="2" l="1"/>
  <c r="AE54" i="2"/>
  <c r="AE101" i="2"/>
  <c r="AE61" i="2"/>
  <c r="AE33" i="2"/>
  <c r="AE47" i="2"/>
  <c r="AE18" i="2"/>
  <c r="AE82" i="2"/>
  <c r="AE107" i="2"/>
  <c r="AE25" i="2"/>
  <c r="AE32" i="2"/>
  <c r="AE93" i="2"/>
  <c r="AE83" i="2"/>
  <c r="AE84" i="2"/>
  <c r="AE130" i="2"/>
  <c r="AE123" i="2"/>
  <c r="AE100" i="2"/>
  <c r="AE85" i="2"/>
  <c r="AE86" i="2"/>
  <c r="AE115" i="2"/>
  <c r="AE67" i="2"/>
  <c r="AE81" i="2"/>
  <c r="AE129" i="2"/>
  <c r="AE122" i="2"/>
  <c r="AE19" i="2"/>
  <c r="AE87" i="2"/>
  <c r="AE114" i="2"/>
  <c r="AE108" i="2"/>
  <c r="AE75" i="2"/>
</calcChain>
</file>

<file path=xl/sharedStrings.xml><?xml version="1.0" encoding="utf-8"?>
<sst xmlns="http://schemas.openxmlformats.org/spreadsheetml/2006/main" count="435" uniqueCount="96">
  <si>
    <t>ANEXO 1</t>
  </si>
  <si>
    <t>Country_Name</t>
  </si>
  <si>
    <t>Station_Name</t>
  </si>
  <si>
    <t>Parametros climatológicos de superficie primarios</t>
  </si>
  <si>
    <t>AÑO/MES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</si>
  <si>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</si>
  <si>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</si>
  <si>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</si>
  <si>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</si>
  <si>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</si>
  <si>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</si>
  <si>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</si>
  <si>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</si>
  <si>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</si>
  <si>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</si>
  <si>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</si>
  <si>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</si>
  <si>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WMO_Number</t>
  </si>
  <si>
    <t>Latitude</t>
  </si>
  <si>
    <t>Longitude</t>
  </si>
  <si>
    <t>Station_Height</t>
  </si>
  <si>
    <t>LLUVIA TOTAL MENSUAL EN MILIMETROS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</si>
  <si>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</si>
  <si>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</si>
  <si>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</si>
  <si>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</si>
  <si>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</si>
  <si>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</si>
  <si>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</si>
  <si>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</si>
  <si>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</si>
  <si>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</si>
  <si>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</si>
  <si>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</si>
  <si>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</si>
  <si>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</si>
  <si>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</si>
  <si>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</si>
  <si>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</si>
  <si>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</si>
  <si>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</si>
  <si>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</si>
  <si>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</si>
  <si>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</si>
  <si>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</si>
  <si>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</si>
  <si>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Number_of_Days_with_Precipitation_&gt;=_0.1_mm</t>
  </si>
  <si>
    <t>count</t>
  </si>
  <si>
    <t>Count</t>
  </si>
  <si>
    <t>Daily_Maximum_Temperature</t>
  </si>
  <si>
    <t>Deg_C</t>
  </si>
  <si>
    <t>Mean</t>
  </si>
  <si>
    <t>Daily_Minimum_Temperature</t>
  </si>
  <si>
    <t xml:space="preserve">NÚMERO DE DÍAS CON LLUVIA 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</si>
  <si>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</si>
  <si>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</si>
  <si>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</si>
  <si>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</si>
  <si>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</si>
  <si>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</si>
  <si>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TEMPERATURA MÁXIMA PROMEDIO °C</t>
  </si>
  <si>
    <t>Mean _Station Level _¨Presure</t>
  </si>
  <si>
    <t>Boundaries_of_quintiles_of_monthly_precipitation</t>
  </si>
  <si>
    <t>Q0</t>
  </si>
  <si>
    <t>Q1</t>
  </si>
  <si>
    <t>Q2</t>
  </si>
  <si>
    <t>Q3</t>
  </si>
  <si>
    <t>Q4</t>
  </si>
  <si>
    <t>Q5</t>
  </si>
  <si>
    <t>Highest_Value_of_Daily_Maximum_Temperature</t>
  </si>
  <si>
    <t>Lowest_Value_of_Daily_Minimum_Temperature</t>
  </si>
  <si>
    <t>TEMPERATURA MEDIA °C</t>
  </si>
  <si>
    <t>Highest_Value_of_Daily_Precipitation</t>
  </si>
  <si>
    <t>MAX</t>
  </si>
  <si>
    <t>Mean_Number_of_Days_with_Thunder</t>
  </si>
  <si>
    <t>Mean_Number_of_Days_with_Hail</t>
  </si>
  <si>
    <t>Relative_Humidity</t>
  </si>
  <si>
    <t>TEMPERATURA MINIMA PROMEDIO°C</t>
  </si>
  <si>
    <t>PRESIÓN MEDIA REDUCIDA AL NIVEL MEDIO DEL MAR MB</t>
  </si>
  <si>
    <t>TENSIÓN MEDIA DEL VAPOR DEL AGUA HPA</t>
  </si>
  <si>
    <t>INSOLACIÓN TOTAL MENSUAL EN HORAS</t>
  </si>
  <si>
    <t>Parametros climatológicos de superficie secundarios</t>
  </si>
  <si>
    <t>PRESIÓN MEDIA EN LA ESTACIÓN MB</t>
  </si>
  <si>
    <t>TEMPERATURA MÁXIMA EXTREMA °C</t>
  </si>
  <si>
    <t>TEMPERATURA MINIMA EXTREMA°C</t>
  </si>
  <si>
    <t>Lluvia máxima en 24 horas</t>
  </si>
  <si>
    <t xml:space="preserve">NÚMERO DE DIAS TORMENTA ELECTRICA  </t>
  </si>
  <si>
    <t>Parametros climatológicos de superficie terciarios</t>
  </si>
  <si>
    <t xml:space="preserve">NÚMERO DE DIAS GRANIZO </t>
  </si>
  <si>
    <t xml:space="preserve">HUMEDAD RELATIVA MEDIA (%) </t>
  </si>
  <si>
    <t xml:space="preserve">Observatorio: </t>
  </si>
  <si>
    <t>LA  BUFA, ZACATECAS, ZAC.</t>
  </si>
  <si>
    <t>"LA BUFA" ZACATECAS, ZAC</t>
  </si>
  <si>
    <t>22°,46'44.01''N</t>
  </si>
  <si>
    <t>102°,34'0.53''W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</si>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</sst>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h]:mm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name val="Arial Narrow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33"/>
      </left>
      <right style="thin">
        <color indexed="3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" fontId="1" fillId="0" borderId="9" xfId="0" applyNumberFormat="1" applyFont="1" applyFill="1" applyBorder="1" applyAlignment="1" applyProtection="1">
      <alignment horizontal="center" vertical="center"/>
      <protection hidden="1"/>
    </xf>
    <xf numFmtId="164" fontId="1" fillId="0" borderId="9" xfId="0" applyNumberFormat="1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left"/>
      <protection hidden="1"/>
    </xf>
    <xf numFmtId="0" fontId="2" fillId="0" borderId="2" xfId="0" applyFont="1" applyBorder="1" applyAlignment="1" applyProtection="1">
      <alignment horizontal="right"/>
      <protection hidden="1"/>
    </xf>
    <xf numFmtId="0" fontId="2" fillId="0" borderId="0" xfId="0" applyFont="1" applyAlignment="1" applyProtection="1">
      <alignment horizontal="right"/>
      <protection hidden="1"/>
    </xf>
    <xf numFmtId="0" fontId="0" fillId="0" borderId="0" xfId="0" applyProtection="1">
      <protection hidden="1"/>
    </xf>
    <xf numFmtId="1" fontId="1" fillId="0" borderId="1" xfId="0" applyNumberFormat="1" applyFont="1" applyFill="1" applyBorder="1" applyAlignment="1" applyProtection="1">
      <alignment horizontal="left" vertical="center"/>
      <protection hidden="1"/>
    </xf>
    <xf numFmtId="164" fontId="1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left"/>
      <protection hidden="1"/>
    </xf>
    <xf numFmtId="1" fontId="1" fillId="0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right"/>
      <protection hidden="1"/>
    </xf>
    <xf numFmtId="0" fontId="2" fillId="0" borderId="2" xfId="0" applyFont="1" applyBorder="1" applyAlignment="1" applyProtection="1">
      <alignment horizontal="left"/>
      <protection hidden="1"/>
    </xf>
    <xf numFmtId="1" fontId="2" fillId="0" borderId="2" xfId="0" applyNumberFormat="1" applyFont="1" applyBorder="1" applyAlignment="1" applyProtection="1">
      <alignment horizontal="right"/>
      <protection hidden="1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2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left"/>
      <protection hidden="1"/>
    </xf>
    <xf numFmtId="164" fontId="2" fillId="0" borderId="2" xfId="0" applyNumberFormat="1" applyFont="1" applyBorder="1" applyAlignment="1" applyProtection="1">
      <alignment horizontal="right"/>
      <protection hidden="1"/>
    </xf>
    <xf numFmtId="0" fontId="2" fillId="0" borderId="0" xfId="0" applyFont="1" applyBorder="1" applyAlignment="1" applyProtection="1">
      <alignment horizontal="right"/>
      <protection hidden="1"/>
    </xf>
    <xf numFmtId="1" fontId="2" fillId="0" borderId="0" xfId="0" applyNumberFormat="1" applyFont="1" applyBorder="1" applyAlignment="1" applyProtection="1">
      <alignment horizontal="right"/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right"/>
      <protection hidden="1"/>
    </xf>
    <xf numFmtId="1" fontId="1" fillId="0" borderId="0" xfId="0" applyNumberFormat="1" applyFont="1" applyFill="1" applyBorder="1" applyAlignment="1" applyProtection="1">
      <alignment horizontal="center" vertical="center"/>
      <protection hidden="1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left"/>
      <protection hidden="1"/>
    </xf>
    <xf numFmtId="0" fontId="2" fillId="0" borderId="3" xfId="0" applyFont="1" applyBorder="1" applyAlignment="1" applyProtection="1">
      <alignment horizontal="right"/>
      <protection hidden="1"/>
    </xf>
    <xf numFmtId="164" fontId="2" fillId="0" borderId="3" xfId="0" applyNumberFormat="1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right"/>
      <protection hidden="1"/>
    </xf>
    <xf numFmtId="164" fontId="2" fillId="0" borderId="1" xfId="0" applyNumberFormat="1" applyFont="1" applyBorder="1" applyAlignment="1" applyProtection="1">
      <alignment horizontal="right"/>
      <protection hidden="1"/>
    </xf>
    <xf numFmtId="1" fontId="2" fillId="0" borderId="1" xfId="0" applyNumberFormat="1" applyFont="1" applyBorder="1" applyAlignment="1" applyProtection="1">
      <alignment horizontal="right"/>
      <protection hidden="1"/>
    </xf>
    <xf numFmtId="164" fontId="2" fillId="0" borderId="4" xfId="0" applyNumberFormat="1" applyFont="1" applyFill="1" applyBorder="1" applyAlignment="1" applyProtection="1">
      <alignment horizontal="center" vertical="center"/>
      <protection hidden="1"/>
    </xf>
    <xf numFmtId="164" fontId="1" fillId="0" borderId="5" xfId="0" applyNumberFormat="1" applyFont="1" applyFill="1" applyBorder="1" applyAlignment="1" applyProtection="1">
      <alignment horizontal="center" vertical="center"/>
      <protection hidden="1"/>
    </xf>
    <xf numFmtId="164" fontId="2" fillId="0" borderId="0" xfId="0" applyNumberFormat="1" applyFont="1" applyBorder="1" applyAlignment="1" applyProtection="1">
      <alignment horizontal="right"/>
      <protection hidden="1"/>
    </xf>
    <xf numFmtId="0" fontId="4" fillId="0" borderId="0" xfId="0" applyFont="1" applyProtection="1">
      <protection hidden="1"/>
    </xf>
    <xf numFmtId="165" fontId="3" fillId="8" borderId="1" xfId="0" applyNumberFormat="1" applyFont="1" applyFill="1" applyBorder="1" applyAlignment="1" applyProtection="1">
      <alignment horizontal="center" vertical="center"/>
      <protection hidden="1"/>
    </xf>
    <xf numFmtId="164" fontId="1" fillId="0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2" fillId="0" borderId="11" xfId="0" applyFont="1" applyBorder="1" applyAlignment="1" applyProtection="1">
      <alignment horizontal="justify" vertical="center"/>
      <protection hidden="1"/>
    </xf>
    <xf numFmtId="0" fontId="2" fillId="0" borderId="12" xfId="0" applyFont="1" applyBorder="1" applyAlignment="1" applyProtection="1">
      <alignment horizontal="justify" vertical="center"/>
      <protection hidden="1"/>
    </xf>
    <xf numFmtId="164" fontId="1" fillId="0" borderId="6" xfId="0" applyNumberFormat="1" applyFont="1" applyFill="1" applyBorder="1" applyAlignment="1" applyProtection="1">
      <alignment horizontal="center" vertical="center"/>
      <protection hidden="1"/>
    </xf>
    <xf numFmtId="164" fontId="1" fillId="0" borderId="8" xfId="0" applyNumberFormat="1" applyFont="1" applyFill="1" applyBorder="1" applyAlignment="1" applyProtection="1">
      <alignment horizontal="center" vertical="center"/>
      <protection hidden="1"/>
    </xf>
    <xf numFmtId="164" fontId="1" fillId="0" borderId="7" xfId="0" applyNumberFormat="1" applyFont="1" applyFill="1" applyBorder="1" applyAlignment="1" applyProtection="1">
      <alignment horizontal="center" vertical="center"/>
      <protection hidden="1"/>
    </xf>
    <xf numFmtId="164" fontId="1" fillId="3" borderId="6" xfId="0" applyNumberFormat="1" applyFont="1" applyFill="1" applyBorder="1" applyAlignment="1" applyProtection="1">
      <alignment horizontal="center" vertical="center"/>
      <protection hidden="1"/>
    </xf>
    <xf numFmtId="164" fontId="1" fillId="3" borderId="8" xfId="0" applyNumberFormat="1" applyFont="1" applyFill="1" applyBorder="1" applyAlignment="1" applyProtection="1">
      <alignment horizontal="center" vertical="center"/>
      <protection hidden="1"/>
    </xf>
    <xf numFmtId="164" fontId="1" fillId="3" borderId="7" xfId="0" applyNumberFormat="1" applyFont="1" applyFill="1" applyBorder="1" applyAlignment="1" applyProtection="1">
      <alignment horizontal="center" vertical="center"/>
      <protection hidden="1"/>
    </xf>
    <xf numFmtId="164" fontId="1" fillId="2" borderId="6" xfId="0" applyNumberFormat="1" applyFont="1" applyFill="1" applyBorder="1" applyAlignment="1" applyProtection="1">
      <alignment horizontal="center" vertical="center"/>
      <protection hidden="1"/>
    </xf>
    <xf numFmtId="164" fontId="1" fillId="2" borderId="8" xfId="0" applyNumberFormat="1" applyFont="1" applyFill="1" applyBorder="1" applyAlignment="1" applyProtection="1">
      <alignment horizontal="center" vertical="center"/>
      <protection hidden="1"/>
    </xf>
    <xf numFmtId="164" fontId="1" fillId="2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left"/>
      <protection hidden="1"/>
    </xf>
    <xf numFmtId="0" fontId="1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protection hidden="1"/>
    </xf>
    <xf numFmtId="164" fontId="1" fillId="4" borderId="6" xfId="0" applyNumberFormat="1" applyFont="1" applyFill="1" applyBorder="1" applyAlignment="1" applyProtection="1">
      <alignment horizontal="center" vertical="center"/>
      <protection hidden="1"/>
    </xf>
    <xf numFmtId="164" fontId="1" fillId="4" borderId="8" xfId="0" applyNumberFormat="1" applyFont="1" applyFill="1" applyBorder="1" applyAlignment="1" applyProtection="1">
      <alignment horizontal="center" vertical="center"/>
      <protection hidden="1"/>
    </xf>
    <xf numFmtId="164" fontId="1" fillId="2" borderId="10" xfId="0" applyNumberFormat="1" applyFont="1" applyFill="1" applyBorder="1" applyAlignment="1" applyProtection="1">
      <alignment horizontal="center" vertical="center"/>
      <protection hidden="1"/>
    </xf>
    <xf numFmtId="164" fontId="1" fillId="2" borderId="9" xfId="0" applyNumberFormat="1" applyFont="1" applyFill="1" applyBorder="1" applyAlignment="1" applyProtection="1">
      <alignment horizontal="center" vertical="center"/>
      <protection hidden="1"/>
    </xf>
    <xf numFmtId="164" fontId="1" fillId="2" borderId="14" xfId="0" applyNumberFormat="1" applyFont="1" applyFill="1" applyBorder="1" applyAlignment="1" applyProtection="1">
      <alignment horizontal="center" vertical="center"/>
      <protection hidden="1"/>
    </xf>
    <xf numFmtId="164" fontId="1" fillId="6" borderId="6" xfId="0" applyNumberFormat="1" applyFont="1" applyFill="1" applyBorder="1" applyAlignment="1" applyProtection="1">
      <alignment horizontal="center" vertical="center"/>
      <protection hidden="1"/>
    </xf>
    <xf numFmtId="164" fontId="1" fillId="6" borderId="8" xfId="0" applyNumberFormat="1" applyFont="1" applyFill="1" applyBorder="1" applyAlignment="1" applyProtection="1">
      <alignment horizontal="center" vertical="center"/>
      <protection hidden="1"/>
    </xf>
    <xf numFmtId="164" fontId="1" fillId="6" borderId="7" xfId="0" applyNumberFormat="1" applyFont="1" applyFill="1" applyBorder="1" applyAlignment="1" applyProtection="1">
      <alignment horizontal="center" vertical="center"/>
      <protection hidden="1"/>
    </xf>
    <xf numFmtId="164" fontId="1" fillId="4" borderId="10" xfId="0" applyNumberFormat="1" applyFont="1" applyFill="1" applyBorder="1" applyAlignment="1" applyProtection="1">
      <alignment horizontal="center" vertical="center"/>
      <protection hidden="1"/>
    </xf>
    <xf numFmtId="164" fontId="1" fillId="4" borderId="9" xfId="0" applyNumberFormat="1" applyFont="1" applyFill="1" applyBorder="1" applyAlignment="1" applyProtection="1">
      <alignment horizontal="center" vertical="center"/>
      <protection hidden="1"/>
    </xf>
    <xf numFmtId="164" fontId="1" fillId="4" borderId="14" xfId="0" applyNumberFormat="1" applyFont="1" applyFill="1" applyBorder="1" applyAlignment="1" applyProtection="1">
      <alignment horizontal="center" vertical="center"/>
      <protection hidden="1"/>
    </xf>
    <xf numFmtId="164" fontId="1" fillId="4" borderId="7" xfId="0" applyNumberFormat="1" applyFont="1" applyFill="1" applyBorder="1" applyAlignment="1" applyProtection="1">
      <alignment horizontal="center" vertical="center"/>
      <protection hidden="1"/>
    </xf>
    <xf numFmtId="164" fontId="1" fillId="5" borderId="1" xfId="0" applyNumberFormat="1" applyFont="1" applyFill="1" applyBorder="1" applyAlignment="1" applyProtection="1">
      <alignment horizontal="center" vertical="center"/>
      <protection hidden="1"/>
    </xf>
    <xf numFmtId="164" fontId="1" fillId="7" borderId="6" xfId="0" applyNumberFormat="1" applyFont="1" applyFill="1" applyBorder="1" applyAlignment="1" applyProtection="1">
      <alignment horizontal="center" vertical="center"/>
      <protection hidden="1"/>
    </xf>
    <xf numFmtId="164" fontId="1" fillId="7" borderId="8" xfId="0" applyNumberFormat="1" applyFont="1" applyFill="1" applyBorder="1" applyAlignment="1" applyProtection="1">
      <alignment horizontal="center" vertical="center"/>
      <protection hidden="1"/>
    </xf>
    <xf numFmtId="164" fontId="1" fillId="7" borderId="7" xfId="0" applyNumberFormat="1" applyFont="1" applyFill="1" applyBorder="1" applyAlignment="1" applyProtection="1">
      <alignment horizontal="center" vertical="center"/>
      <protection hidden="1"/>
    </xf>
    <xf numFmtId="164" fontId="1" fillId="7" borderId="10" xfId="0" applyNumberFormat="1" applyFont="1" applyFill="1" applyBorder="1" applyAlignment="1" applyProtection="1">
      <alignment horizontal="center" vertical="center"/>
      <protection hidden="1"/>
    </xf>
    <xf numFmtId="164" fontId="1" fillId="7" borderId="9" xfId="0" applyNumberFormat="1" applyFont="1" applyFill="1" applyBorder="1" applyAlignment="1" applyProtection="1">
      <alignment horizontal="center" vertical="center"/>
      <protection hidden="1"/>
    </xf>
    <xf numFmtId="164" fontId="1" fillId="7" borderId="14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17">
    <dxf>
      <fill>
        <gradientFill degree="90">
          <stop position="0">
            <color theme="0"/>
          </stop>
          <stop position="1">
            <color theme="2"/>
          </stop>
        </gradientFill>
      </fill>
    </dxf>
    <dxf>
      <fill>
        <patternFill>
          <bgColor theme="2" tint="-9.9948118533890809E-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gradientFill degree="90">
          <stop position="0">
            <color theme="0"/>
          </stop>
          <stop position="1">
            <color theme="2"/>
          </stop>
        </gradientFill>
      </fill>
    </dxf>
    <dxf>
      <fill>
        <gradientFill degree="90">
          <stop position="0">
            <color theme="0"/>
          </stop>
          <stop position="1">
            <color theme="2"/>
          </stop>
        </gradient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Number of days with</a:t>
            </a:r>
            <a:r>
              <a:rPr lang="es-MX" baseline="0"/>
              <a:t> precipitation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(2'!$S$24:$AD$24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(2'!$S$25:$AD$25</c:f>
              <c:numCache>
                <c:formatCode>0.0</c:formatCode>
                <c:ptCount val="12"/>
                <c:pt idx="0">
                  <c:v>2.9666666666666668</c:v>
                </c:pt>
                <c:pt idx="1">
                  <c:v>1.7666666666666666</c:v>
                </c:pt>
                <c:pt idx="2">
                  <c:v>1.3666666666666667</c:v>
                </c:pt>
                <c:pt idx="3">
                  <c:v>1.4333333333333333</c:v>
                </c:pt>
                <c:pt idx="4">
                  <c:v>4.2333333333333334</c:v>
                </c:pt>
                <c:pt idx="5">
                  <c:v>10.833333333333334</c:v>
                </c:pt>
                <c:pt idx="6">
                  <c:v>13.3</c:v>
                </c:pt>
                <c:pt idx="7">
                  <c:v>12.233333333333333</c:v>
                </c:pt>
                <c:pt idx="8">
                  <c:v>11.466666666666667</c:v>
                </c:pt>
                <c:pt idx="9">
                  <c:v>6</c:v>
                </c:pt>
                <c:pt idx="10">
                  <c:v>2.6</c:v>
                </c:pt>
                <c:pt idx="11">
                  <c:v>1.9666666666666666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E-4540-89D9-3DCF2E9A0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137487"/>
        <c:axId val="1206142063"/>
      </c:lineChart>
      <c:catAx>
        <c:axId val="120613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6142063"/>
        <c:crosses val="autoZero"/>
        <c:auto val="1"/>
        <c:lblAlgn val="ctr"/>
        <c:lblOffset val="100"/>
        <c:noMultiLvlLbl val="0"/>
      </c:catAx>
      <c:valAx>
        <c:axId val="12061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613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Daily Max.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(2'!$S$31:$AD$31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(2'!$S$32:$AD$32</c:f>
              <c:numCache>
                <c:formatCode>0.0</c:formatCode>
                <c:ptCount val="12"/>
                <c:pt idx="0">
                  <c:v>15.243333333333332</c:v>
                </c:pt>
                <c:pt idx="1">
                  <c:v>17.176666666666666</c:v>
                </c:pt>
                <c:pt idx="2">
                  <c:v>18.833978494623658</c:v>
                </c:pt>
                <c:pt idx="3">
                  <c:v>21.47666666666667</c:v>
                </c:pt>
                <c:pt idx="4">
                  <c:v>23.259999999999998</c:v>
                </c:pt>
                <c:pt idx="5">
                  <c:v>22.021000000000004</c:v>
                </c:pt>
                <c:pt idx="6">
                  <c:v>20.519999999999996</c:v>
                </c:pt>
                <c:pt idx="7">
                  <c:v>20.276666666666664</c:v>
                </c:pt>
                <c:pt idx="8">
                  <c:v>18.99666666666667</c:v>
                </c:pt>
                <c:pt idx="9">
                  <c:v>18.703333333333333</c:v>
                </c:pt>
                <c:pt idx="10">
                  <c:v>17.3</c:v>
                </c:pt>
                <c:pt idx="11">
                  <c:v>15.58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6-4868-92BD-8EEA08DAB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732831"/>
        <c:axId val="1089726175"/>
      </c:lineChart>
      <c:catAx>
        <c:axId val="108973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9726175"/>
        <c:crosses val="autoZero"/>
        <c:auto val="1"/>
        <c:lblAlgn val="ctr"/>
        <c:lblOffset val="100"/>
        <c:noMultiLvlLbl val="0"/>
      </c:catAx>
      <c:valAx>
        <c:axId val="10897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973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Daily Min. Temp</a:t>
            </a:r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(2'!$S$38:$AD$38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(2'!$S$39:$AD$39</c:f>
              <c:numCache>
                <c:formatCode>0.0</c:formatCode>
                <c:ptCount val="12"/>
                <c:pt idx="0">
                  <c:v>6.3000000000000007</c:v>
                </c:pt>
                <c:pt idx="1">
                  <c:v>7.4733333333333345</c:v>
                </c:pt>
                <c:pt idx="2">
                  <c:v>8.9487096774193553</c:v>
                </c:pt>
                <c:pt idx="3">
                  <c:v>11.030000000000001</c:v>
                </c:pt>
                <c:pt idx="4">
                  <c:v>12.690000000000001</c:v>
                </c:pt>
                <c:pt idx="5">
                  <c:v>12.435666666666668</c:v>
                </c:pt>
                <c:pt idx="6">
                  <c:v>11.443333333333328</c:v>
                </c:pt>
                <c:pt idx="7">
                  <c:v>11.486666666666666</c:v>
                </c:pt>
                <c:pt idx="8">
                  <c:v>11.256666666666664</c:v>
                </c:pt>
                <c:pt idx="9">
                  <c:v>10.553978494623658</c:v>
                </c:pt>
                <c:pt idx="10">
                  <c:v>8.5966666666666658</c:v>
                </c:pt>
                <c:pt idx="11">
                  <c:v>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2-46C7-960D-979DB1F01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104223"/>
        <c:axId val="1196107135"/>
      </c:lineChart>
      <c:catAx>
        <c:axId val="119610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6107135"/>
        <c:crosses val="autoZero"/>
        <c:auto val="1"/>
        <c:lblAlgn val="ctr"/>
        <c:lblOffset val="100"/>
        <c:noMultiLvlLbl val="0"/>
      </c:catAx>
      <c:valAx>
        <c:axId val="11961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610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Daily mean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(2'!$S$45:$AD$45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(2'!$S$46:$AD$46</c:f>
              <c:numCache>
                <c:formatCode>0.0</c:formatCode>
                <c:ptCount val="12"/>
                <c:pt idx="0">
                  <c:v>10.286666666666667</c:v>
                </c:pt>
                <c:pt idx="1">
                  <c:v>11.893333333333333</c:v>
                </c:pt>
                <c:pt idx="2">
                  <c:v>13.656666666666666</c:v>
                </c:pt>
                <c:pt idx="3">
                  <c:v>15.889999999999995</c:v>
                </c:pt>
                <c:pt idx="4">
                  <c:v>17.873333333333335</c:v>
                </c:pt>
                <c:pt idx="5">
                  <c:v>17.036666666666665</c:v>
                </c:pt>
                <c:pt idx="6">
                  <c:v>15.463333333333333</c:v>
                </c:pt>
                <c:pt idx="7">
                  <c:v>15.316666666666666</c:v>
                </c:pt>
                <c:pt idx="8">
                  <c:v>14.513333333333332</c:v>
                </c:pt>
                <c:pt idx="9">
                  <c:v>14.053333333333335</c:v>
                </c:pt>
                <c:pt idx="10">
                  <c:v>12.346666666666668</c:v>
                </c:pt>
                <c:pt idx="11">
                  <c:v>10.963333333333335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1-4A08-884E-67AC6502E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226047"/>
        <c:axId val="897221471"/>
      </c:lineChart>
      <c:catAx>
        <c:axId val="89722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7221471"/>
        <c:crosses val="autoZero"/>
        <c:auto val="1"/>
        <c:lblAlgn val="ctr"/>
        <c:lblOffset val="100"/>
        <c:noMultiLvlLbl val="0"/>
      </c:catAx>
      <c:valAx>
        <c:axId val="89722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722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Mean</a:t>
            </a:r>
            <a:r>
              <a:rPr lang="es-MX" baseline="0"/>
              <a:t> sea level pressure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(2'!$S$52:$AD$52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(2'!$S$53:$AD$53</c:f>
              <c:numCache>
                <c:formatCode>0.0</c:formatCode>
                <c:ptCount val="12"/>
                <c:pt idx="0">
                  <c:v>1014.6418602150536</c:v>
                </c:pt>
                <c:pt idx="1">
                  <c:v>1012.4323095238095</c:v>
                </c:pt>
                <c:pt idx="2">
                  <c:v>1010.2052782258065</c:v>
                </c:pt>
                <c:pt idx="3">
                  <c:v>1008.103277777778</c:v>
                </c:pt>
                <c:pt idx="4">
                  <c:v>1007.0313333333335</c:v>
                </c:pt>
                <c:pt idx="5">
                  <c:v>1008.1066000000002</c:v>
                </c:pt>
                <c:pt idx="6">
                  <c:v>1011.594935483871</c:v>
                </c:pt>
                <c:pt idx="7">
                  <c:v>1011.2370752688172</c:v>
                </c:pt>
                <c:pt idx="8">
                  <c:v>1010.9507222222225</c:v>
                </c:pt>
                <c:pt idx="9">
                  <c:v>1011.4980322580644</c:v>
                </c:pt>
                <c:pt idx="10">
                  <c:v>1013.2534222222223</c:v>
                </c:pt>
                <c:pt idx="11">
                  <c:v>1024.2419999999997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1-46C1-AC31-4B26FCABE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98415"/>
        <c:axId val="1261695919"/>
      </c:lineChart>
      <c:catAx>
        <c:axId val="126169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1695919"/>
        <c:crosses val="autoZero"/>
        <c:auto val="1"/>
        <c:lblAlgn val="ctr"/>
        <c:lblOffset val="100"/>
        <c:noMultiLvlLbl val="0"/>
      </c:catAx>
      <c:valAx>
        <c:axId val="12616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169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Mean vapor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(2'!$S$59:$AD$59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(2'!$S$60:$AD$60</c:f>
              <c:numCache>
                <c:formatCode>0.00</c:formatCode>
                <c:ptCount val="12"/>
                <c:pt idx="0">
                  <c:v>5.4033333333333342</c:v>
                </c:pt>
                <c:pt idx="1">
                  <c:v>5.4700000000000006</c:v>
                </c:pt>
                <c:pt idx="2">
                  <c:v>5.0297849462365587</c:v>
                </c:pt>
                <c:pt idx="3">
                  <c:v>5.5266666666666664</c:v>
                </c:pt>
                <c:pt idx="4">
                  <c:v>7.2704301075268818</c:v>
                </c:pt>
                <c:pt idx="5">
                  <c:v>10.439444444444446</c:v>
                </c:pt>
                <c:pt idx="6">
                  <c:v>11.283333333333333</c:v>
                </c:pt>
                <c:pt idx="7">
                  <c:v>11.66</c:v>
                </c:pt>
                <c:pt idx="8">
                  <c:v>11.778666666666663</c:v>
                </c:pt>
                <c:pt idx="9">
                  <c:v>9.5539784946236566</c:v>
                </c:pt>
                <c:pt idx="10">
                  <c:v>7.36</c:v>
                </c:pt>
                <c:pt idx="11">
                  <c:v>6.0533333333333337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3-451D-A199-D65F5664C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103391"/>
        <c:axId val="1196108799"/>
      </c:lineChart>
      <c:catAx>
        <c:axId val="119610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6108799"/>
        <c:crosses val="autoZero"/>
        <c:auto val="1"/>
        <c:lblAlgn val="ctr"/>
        <c:lblOffset val="100"/>
        <c:noMultiLvlLbl val="0"/>
      </c:catAx>
      <c:valAx>
        <c:axId val="119610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610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Total Num. of hours of sunshine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(2'!$S$66:$AD$66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(2'!$S$67:$AD$67</c:f>
              <c:numCache>
                <c:formatCode>0.0</c:formatCode>
                <c:ptCount val="12"/>
                <c:pt idx="0">
                  <c:v>10.302407407407408</c:v>
                </c:pt>
                <c:pt idx="1">
                  <c:v>10.487708333333334</c:v>
                </c:pt>
                <c:pt idx="2">
                  <c:v>12.018194444444443</c:v>
                </c:pt>
                <c:pt idx="3">
                  <c:v>12.052037037037035</c:v>
                </c:pt>
                <c:pt idx="4">
                  <c:v>12.865787037037039</c:v>
                </c:pt>
                <c:pt idx="5">
                  <c:v>10.708148148148148</c:v>
                </c:pt>
                <c:pt idx="6">
                  <c:v>10.404282407407409</c:v>
                </c:pt>
                <c:pt idx="7">
                  <c:v>10.694444444444446</c:v>
                </c:pt>
                <c:pt idx="8">
                  <c:v>8.7315046296296277</c:v>
                </c:pt>
                <c:pt idx="9">
                  <c:v>10.460578703703705</c:v>
                </c:pt>
                <c:pt idx="10">
                  <c:v>10.783703703703704</c:v>
                </c:pt>
                <c:pt idx="11">
                  <c:v>10.017592592592594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77-44B1-AF99-531B33F86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951871"/>
        <c:axId val="1266948127"/>
      </c:lineChart>
      <c:catAx>
        <c:axId val="126695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6948127"/>
        <c:crosses val="autoZero"/>
        <c:auto val="1"/>
        <c:lblAlgn val="ctr"/>
        <c:lblOffset val="100"/>
        <c:noMultiLvlLbl val="0"/>
      </c:catAx>
      <c:valAx>
        <c:axId val="12669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695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Precipitation</a:t>
            </a:r>
            <a:r>
              <a:rPr lang="es-MX" baseline="0"/>
              <a:t> total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'History 91 a 20 BUFA ZAC 76 (2'!$S$17:$AD$17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'History 91 a 20 BUFA ZAC 76 (2'!$S$18:$AD$18</c:f>
              <c:numCache>
                <c:formatCode>0.0</c:formatCode>
                <c:ptCount val="12"/>
                <c:pt idx="0">
                  <c:v>12.066999999999998</c:v>
                </c:pt>
                <c:pt idx="1">
                  <c:v>8.9573333333333327</c:v>
                </c:pt>
                <c:pt idx="2">
                  <c:v>3.9843333333333333</c:v>
                </c:pt>
                <c:pt idx="3">
                  <c:v>3.4539999999999997</c:v>
                </c:pt>
                <c:pt idx="4">
                  <c:v>11.975333333333332</c:v>
                </c:pt>
                <c:pt idx="5">
                  <c:v>61.330333333333321</c:v>
                </c:pt>
                <c:pt idx="6">
                  <c:v>93.990333333333325</c:v>
                </c:pt>
                <c:pt idx="7">
                  <c:v>73.680333333333337</c:v>
                </c:pt>
                <c:pt idx="8">
                  <c:v>73.727333333333334</c:v>
                </c:pt>
                <c:pt idx="9">
                  <c:v>23.300333333333331</c:v>
                </c:pt>
                <c:pt idx="10">
                  <c:v>9.0833333333333339</c:v>
                </c:pt>
                <c:pt idx="11">
                  <c:v>5.9503333333333339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2-41F3-9440-B8EF75EBB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167855"/>
        <c:axId val="1206173679"/>
      </c:lineChart>
      <c:catAx>
        <c:axId val="120616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6173679"/>
        <c:crosses val="autoZero"/>
        <c:auto val="1"/>
        <c:lblAlgn val="ctr"/>
        <c:lblOffset val="100"/>
        <c:noMultiLvlLbl val="0"/>
      </c:catAx>
      <c:valAx>
        <c:axId val="12061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616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318</xdr:row>
      <xdr:rowOff>57150</xdr:rowOff>
    </xdr:from>
    <xdr:to>
      <xdr:col>6</xdr:col>
      <xdr:colOff>323850</xdr:colOff>
      <xdr:row>318</xdr:row>
      <xdr:rowOff>57150</xdr:rowOff>
    </xdr:to>
    <xdr:sp macro="" textlink="">
      <xdr:nvSpPr>
        <xdr:cNvPr id="2" name="Line 37"/>
        <xdr:cNvSpPr>
          <a:spLocks noChangeShapeType="1"/>
        </xdr:cNvSpPr>
      </xdr:nvSpPr>
      <xdr:spPr bwMode="auto">
        <a:xfrm>
          <a:off x="2724150" y="673989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350</xdr:row>
      <xdr:rowOff>57150</xdr:rowOff>
    </xdr:from>
    <xdr:to>
      <xdr:col>6</xdr:col>
      <xdr:colOff>323850</xdr:colOff>
      <xdr:row>350</xdr:row>
      <xdr:rowOff>57150</xdr:rowOff>
    </xdr:to>
    <xdr:sp macro="" textlink="">
      <xdr:nvSpPr>
        <xdr:cNvPr id="3" name="Line 44"/>
        <xdr:cNvSpPr>
          <a:spLocks noChangeShapeType="1"/>
        </xdr:cNvSpPr>
      </xdr:nvSpPr>
      <xdr:spPr bwMode="auto">
        <a:xfrm>
          <a:off x="2724150" y="740664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152400</xdr:colOff>
      <xdr:row>9</xdr:row>
      <xdr:rowOff>152400</xdr:rowOff>
    </xdr:from>
    <xdr:to>
      <xdr:col>35</xdr:col>
      <xdr:colOff>552450</xdr:colOff>
      <xdr:row>18</xdr:row>
      <xdr:rowOff>209550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171450</xdr:colOff>
      <xdr:row>19</xdr:row>
      <xdr:rowOff>76200</xdr:rowOff>
    </xdr:from>
    <xdr:to>
      <xdr:col>35</xdr:col>
      <xdr:colOff>571500</xdr:colOff>
      <xdr:row>28</xdr:row>
      <xdr:rowOff>9525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171451</xdr:colOff>
      <xdr:row>28</xdr:row>
      <xdr:rowOff>80963</xdr:rowOff>
    </xdr:from>
    <xdr:to>
      <xdr:col>35</xdr:col>
      <xdr:colOff>590551</xdr:colOff>
      <xdr:row>37</xdr:row>
      <xdr:rowOff>161926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180975</xdr:colOff>
      <xdr:row>38</xdr:row>
      <xdr:rowOff>23812</xdr:rowOff>
    </xdr:from>
    <xdr:to>
      <xdr:col>35</xdr:col>
      <xdr:colOff>600075</xdr:colOff>
      <xdr:row>46</xdr:row>
      <xdr:rowOff>200025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200025</xdr:colOff>
      <xdr:row>47</xdr:row>
      <xdr:rowOff>71437</xdr:rowOff>
    </xdr:from>
    <xdr:to>
      <xdr:col>35</xdr:col>
      <xdr:colOff>590550</xdr:colOff>
      <xdr:row>56</xdr:row>
      <xdr:rowOff>104775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209550</xdr:colOff>
      <xdr:row>56</xdr:row>
      <xdr:rowOff>157162</xdr:rowOff>
    </xdr:from>
    <xdr:to>
      <xdr:col>35</xdr:col>
      <xdr:colOff>590550</xdr:colOff>
      <xdr:row>67</xdr:row>
      <xdr:rowOff>66675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209550</xdr:colOff>
      <xdr:row>67</xdr:row>
      <xdr:rowOff>138112</xdr:rowOff>
    </xdr:from>
    <xdr:to>
      <xdr:col>35</xdr:col>
      <xdr:colOff>581025</xdr:colOff>
      <xdr:row>77</xdr:row>
      <xdr:rowOff>171450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323849</xdr:colOff>
      <xdr:row>5</xdr:row>
      <xdr:rowOff>28574</xdr:rowOff>
    </xdr:from>
    <xdr:to>
      <xdr:col>31</xdr:col>
      <xdr:colOff>38099</xdr:colOff>
      <xdr:row>15</xdr:row>
      <xdr:rowOff>109536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5"/>
  <sheetViews>
    <sheetView tabSelected="1" zoomScale="110" zoomScaleNormal="11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2" sqref="P2"/>
    </sheetView>
  </sheetViews>
  <sheetFormatPr baseColWidth="10" defaultColWidth="10.84375" defaultRowHeight="14.6" x14ac:dyDescent="0.4"/>
  <cols>
    <col min="1" max="1" width="7.4609375" style="6" customWidth="1"/>
    <col min="2" max="2" width="6" style="6" customWidth="1"/>
    <col min="3" max="3" width="6.4609375" style="6" customWidth="1"/>
    <col min="4" max="5" width="6" style="6" bestFit="1" customWidth="1"/>
    <col min="6" max="6" width="6.4609375" style="6" customWidth="1"/>
    <col min="7" max="7" width="7.3046875" style="6" bestFit="1" customWidth="1"/>
    <col min="8" max="13" width="6" style="6" bestFit="1" customWidth="1"/>
    <col min="14" max="14" width="7.07421875" style="6" customWidth="1"/>
    <col min="15" max="15" width="14.3046875" style="35" customWidth="1"/>
    <col min="16" max="16" width="21.53515625" style="35" customWidth="1"/>
    <col min="17" max="17" width="13.69140625" style="35" bestFit="1" customWidth="1"/>
    <col min="18" max="18" width="13.07421875" style="35" bestFit="1" customWidth="1"/>
    <col min="19" max="19" width="6.3046875" style="35" bestFit="1" customWidth="1"/>
    <col min="20" max="20" width="7.3046875" style="35" bestFit="1" customWidth="1"/>
    <col min="21" max="21" width="5.4609375" style="35" bestFit="1" customWidth="1"/>
    <col min="22" max="25" width="5.69140625" style="35" bestFit="1" customWidth="1"/>
    <col min="26" max="26" width="5.84375" style="35" bestFit="1" customWidth="1"/>
    <col min="27" max="27" width="8.84375" style="35" bestFit="1" customWidth="1"/>
    <col min="28" max="28" width="6.69140625" style="35" bestFit="1" customWidth="1"/>
    <col min="29" max="30" width="8.4609375" style="35" bestFit="1" customWidth="1"/>
    <col min="31" max="31" width="5.84375" style="35" bestFit="1" customWidth="1"/>
    <col min="32" max="16384" width="10.84375" style="6"/>
  </cols>
  <sheetData>
    <row r="1" spans="1:31" ht="15" thickBot="1" x14ac:dyDescent="0.45">
      <c r="A1" s="1"/>
      <c r="B1" s="2"/>
      <c r="C1" s="2"/>
      <c r="D1" s="2"/>
      <c r="E1" s="2"/>
      <c r="F1" s="2"/>
      <c r="G1" s="2" t="s">
        <v>0</v>
      </c>
      <c r="H1" s="2"/>
      <c r="I1" s="2"/>
      <c r="J1" s="2"/>
      <c r="K1" s="2"/>
      <c r="L1" s="2"/>
      <c r="M1" s="2"/>
      <c r="N1" s="37"/>
      <c r="O1" s="3" t="s">
        <v>1</v>
      </c>
      <c r="P1" s="4" t="s">
        <v>95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" thickBot="1" x14ac:dyDescent="0.45">
      <c r="A2" s="7" t="s">
        <v>90</v>
      </c>
      <c r="B2" s="8"/>
      <c r="C2" s="41" t="s">
        <v>92</v>
      </c>
      <c r="D2" s="42"/>
      <c r="E2" s="42"/>
      <c r="F2" s="42"/>
      <c r="G2" s="42"/>
      <c r="H2" s="42"/>
      <c r="I2" s="42"/>
      <c r="J2" s="42"/>
      <c r="K2" s="42"/>
      <c r="L2" s="42"/>
      <c r="M2" s="43"/>
      <c r="N2" s="8"/>
      <c r="O2" s="3" t="s">
        <v>2</v>
      </c>
      <c r="P2" s="4" t="s">
        <v>91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9"/>
    </row>
    <row r="3" spans="1:31" ht="15" thickBot="1" x14ac:dyDescent="0.45">
      <c r="A3" s="44" t="s">
        <v>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8"/>
      <c r="O3" s="10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9"/>
    </row>
    <row r="4" spans="1:31" ht="15" thickBot="1" x14ac:dyDescent="0.45">
      <c r="A4" s="11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/>
      <c r="O4" s="3" t="s">
        <v>17</v>
      </c>
      <c r="P4" s="12" t="s">
        <v>18</v>
      </c>
      <c r="Q4" s="12" t="s">
        <v>19</v>
      </c>
      <c r="R4" s="12" t="s">
        <v>20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1" ht="15" thickBot="1" x14ac:dyDescent="0.45">
      <c r="A5" s="47" t="s">
        <v>21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9"/>
      <c r="N5" s="8"/>
      <c r="O5" s="13">
        <v>525</v>
      </c>
      <c r="P5" s="4" t="s">
        <v>93</v>
      </c>
      <c r="Q5" s="4" t="s">
        <v>94</v>
      </c>
      <c r="R5" s="14">
        <v>2612</v>
      </c>
      <c r="S5" s="5"/>
      <c r="T5" s="5"/>
      <c r="U5" s="5"/>
      <c r="V5" s="5"/>
      <c r="W5" s="5"/>
      <c r="X5" s="5"/>
      <c r="Y5" s="5"/>
      <c r="Z5" s="5"/>
      <c r="AA5" s="5"/>
      <c r="AB5" s="5"/>
      <c r="AC5" s="9"/>
      <c r="AD5" s="9"/>
      <c r="AE5" s="9"/>
    </row>
    <row r="6" spans="1:31" x14ac:dyDescent="0.4">
      <c r="A6" s="11">
        <v>1991</v>
      </c>
      <c r="B6" s="15">
        <v>12.4</v>
      </c>
      <c r="C6" s="15">
        <v>12.5</v>
      </c>
      <c r="D6" s="15">
        <v>0</v>
      </c>
      <c r="E6" s="15">
        <v>0</v>
      </c>
      <c r="F6" s="15">
        <v>1.4</v>
      </c>
      <c r="G6" s="15">
        <v>73.099999999999994</v>
      </c>
      <c r="H6" s="15">
        <v>480.6</v>
      </c>
      <c r="I6" s="15">
        <v>50.7</v>
      </c>
      <c r="J6" s="15">
        <v>184.8</v>
      </c>
      <c r="K6" s="15">
        <v>22.2</v>
      </c>
      <c r="L6" s="15">
        <v>2</v>
      </c>
      <c r="M6" s="15">
        <v>18.899999999999999</v>
      </c>
      <c r="N6" s="16"/>
      <c r="O6" s="10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9"/>
    </row>
    <row r="7" spans="1:31" ht="15" thickBot="1" x14ac:dyDescent="0.45">
      <c r="A7" s="11">
        <v>1992</v>
      </c>
      <c r="B7" s="15">
        <v>130.19999999999999</v>
      </c>
      <c r="C7" s="15">
        <v>1.1000000000000001</v>
      </c>
      <c r="D7" s="15">
        <v>0</v>
      </c>
      <c r="E7" s="15">
        <v>1.1000000000000001</v>
      </c>
      <c r="F7" s="15">
        <v>44.9</v>
      </c>
      <c r="G7" s="15">
        <v>49.6</v>
      </c>
      <c r="H7" s="15">
        <v>26.7</v>
      </c>
      <c r="I7" s="15">
        <v>16.399999999999999</v>
      </c>
      <c r="J7" s="15">
        <v>37.5</v>
      </c>
      <c r="K7" s="15">
        <v>50.1</v>
      </c>
      <c r="L7" s="15">
        <v>27</v>
      </c>
      <c r="M7" s="15">
        <v>0</v>
      </c>
      <c r="N7" s="16"/>
      <c r="O7" s="50" t="s">
        <v>22</v>
      </c>
      <c r="P7" s="51"/>
      <c r="Q7" s="51"/>
      <c r="R7" s="51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" thickBot="1" x14ac:dyDescent="0.45">
      <c r="A8" s="11">
        <v>1993</v>
      </c>
      <c r="B8" s="15">
        <v>13.1</v>
      </c>
      <c r="C8" s="15">
        <v>0</v>
      </c>
      <c r="D8" s="15">
        <v>1.4</v>
      </c>
      <c r="E8" s="15">
        <v>0</v>
      </c>
      <c r="F8" s="15">
        <v>12.2</v>
      </c>
      <c r="G8" s="15">
        <v>31.5</v>
      </c>
      <c r="H8" s="15">
        <v>101.4</v>
      </c>
      <c r="I8" s="15">
        <v>60.5</v>
      </c>
      <c r="J8" s="15">
        <v>27.5</v>
      </c>
      <c r="K8" s="15">
        <v>15.9</v>
      </c>
      <c r="L8" s="15">
        <v>23.6</v>
      </c>
      <c r="M8" s="15">
        <v>2.8</v>
      </c>
      <c r="N8" s="16"/>
      <c r="O8" s="13">
        <v>76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4">
      <c r="A9" s="11">
        <v>1994</v>
      </c>
      <c r="B9" s="15">
        <v>6.3</v>
      </c>
      <c r="C9" s="15">
        <v>0</v>
      </c>
      <c r="D9" s="15">
        <v>0</v>
      </c>
      <c r="E9" s="15">
        <v>30.5</v>
      </c>
      <c r="F9" s="15">
        <v>9.24</v>
      </c>
      <c r="G9" s="15">
        <v>114.71</v>
      </c>
      <c r="H9" s="15">
        <v>54.51</v>
      </c>
      <c r="I9" s="15">
        <v>46.41</v>
      </c>
      <c r="J9" s="15">
        <v>102.32</v>
      </c>
      <c r="K9" s="15">
        <v>24.61</v>
      </c>
      <c r="L9" s="15">
        <v>0</v>
      </c>
      <c r="M9" s="15">
        <v>4.0999999999999996</v>
      </c>
      <c r="N9" s="16"/>
      <c r="O9" s="1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4">
      <c r="A10" s="11">
        <v>1995</v>
      </c>
      <c r="B10" s="15">
        <v>0.5</v>
      </c>
      <c r="C10" s="15">
        <v>0</v>
      </c>
      <c r="D10" s="15">
        <v>0</v>
      </c>
      <c r="E10" s="15">
        <v>0</v>
      </c>
      <c r="F10" s="15">
        <v>24.1</v>
      </c>
      <c r="G10" s="15">
        <v>30.3</v>
      </c>
      <c r="H10" s="15">
        <v>38.200000000000003</v>
      </c>
      <c r="I10" s="15">
        <v>91.4</v>
      </c>
      <c r="J10" s="15">
        <v>43.8</v>
      </c>
      <c r="K10" s="15">
        <v>0</v>
      </c>
      <c r="L10" s="15">
        <v>7.4</v>
      </c>
      <c r="M10" s="15">
        <v>2.9</v>
      </c>
      <c r="N10" s="16"/>
      <c r="O10" s="10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4">
      <c r="A11" s="11">
        <v>1996</v>
      </c>
      <c r="B11" s="15">
        <v>0</v>
      </c>
      <c r="C11" s="15">
        <v>16.3</v>
      </c>
      <c r="D11" s="15">
        <v>0</v>
      </c>
      <c r="E11" s="15">
        <v>6.3</v>
      </c>
      <c r="F11" s="15">
        <v>5.7</v>
      </c>
      <c r="G11" s="15">
        <v>93.9</v>
      </c>
      <c r="H11" s="15">
        <v>19.100000000000001</v>
      </c>
      <c r="I11" s="15">
        <v>98.6</v>
      </c>
      <c r="J11" s="15">
        <v>72</v>
      </c>
      <c r="K11" s="15">
        <v>57.5</v>
      </c>
      <c r="L11" s="15">
        <v>2.9</v>
      </c>
      <c r="M11" s="15">
        <v>0</v>
      </c>
      <c r="N11" s="16"/>
      <c r="O11" s="52" t="s">
        <v>23</v>
      </c>
      <c r="P11" s="53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">
      <c r="A12" s="11">
        <v>1997</v>
      </c>
      <c r="B12" s="15">
        <v>16.3</v>
      </c>
      <c r="C12" s="15">
        <v>5.4</v>
      </c>
      <c r="D12" s="15">
        <v>3.7</v>
      </c>
      <c r="E12" s="15">
        <v>1.4</v>
      </c>
      <c r="F12" s="15">
        <v>4.9000000000000004</v>
      </c>
      <c r="G12" s="15">
        <v>49.6</v>
      </c>
      <c r="H12" s="15">
        <v>34.4</v>
      </c>
      <c r="I12" s="15">
        <v>32.1</v>
      </c>
      <c r="J12" s="15">
        <v>11.3</v>
      </c>
      <c r="K12" s="15">
        <v>37.700000000000003</v>
      </c>
      <c r="L12" s="15">
        <v>19.899999999999999</v>
      </c>
      <c r="M12" s="15">
        <v>0.01</v>
      </c>
      <c r="N12" s="16"/>
      <c r="O12" s="38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" thickBot="1" x14ac:dyDescent="0.45">
      <c r="A13" s="11">
        <v>1998</v>
      </c>
      <c r="B13" s="15">
        <v>0</v>
      </c>
      <c r="C13" s="15">
        <v>0</v>
      </c>
      <c r="D13" s="15">
        <v>0.01</v>
      </c>
      <c r="E13" s="15">
        <v>0.01</v>
      </c>
      <c r="F13" s="15">
        <v>0.01</v>
      </c>
      <c r="G13" s="15">
        <v>53.9</v>
      </c>
      <c r="H13" s="15">
        <v>17.7</v>
      </c>
      <c r="I13" s="15">
        <v>165.2</v>
      </c>
      <c r="J13" s="15">
        <v>77.099999999999994</v>
      </c>
      <c r="K13" s="15">
        <v>25.2</v>
      </c>
      <c r="L13" s="15">
        <v>17</v>
      </c>
      <c r="M13" s="15">
        <v>0</v>
      </c>
      <c r="N13" s="16"/>
      <c r="O13" s="10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" thickBot="1" x14ac:dyDescent="0.45">
      <c r="A14" s="11">
        <v>1999</v>
      </c>
      <c r="B14" s="15">
        <v>0</v>
      </c>
      <c r="C14" s="15">
        <v>0.01</v>
      </c>
      <c r="D14" s="15">
        <v>0.01</v>
      </c>
      <c r="E14" s="15">
        <v>0</v>
      </c>
      <c r="F14" s="15">
        <v>1.8</v>
      </c>
      <c r="G14" s="15">
        <v>45.1</v>
      </c>
      <c r="H14" s="15">
        <v>106</v>
      </c>
      <c r="I14" s="15">
        <v>8.6999999999999993</v>
      </c>
      <c r="J14" s="15">
        <v>44.7</v>
      </c>
      <c r="K14" s="15">
        <v>10.7</v>
      </c>
      <c r="L14" s="15">
        <v>0</v>
      </c>
      <c r="M14" s="15">
        <v>0</v>
      </c>
      <c r="N14" s="16"/>
      <c r="O14" s="3" t="s">
        <v>24</v>
      </c>
      <c r="P14" s="12" t="s">
        <v>25</v>
      </c>
      <c r="Q14" s="12" t="s">
        <v>26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" thickBot="1" x14ac:dyDescent="0.45">
      <c r="A15" s="11">
        <v>2000</v>
      </c>
      <c r="B15" s="15">
        <v>0</v>
      </c>
      <c r="C15" s="15">
        <v>0</v>
      </c>
      <c r="D15" s="15">
        <v>0</v>
      </c>
      <c r="E15" s="15">
        <v>0</v>
      </c>
      <c r="F15" s="15">
        <v>21.4</v>
      </c>
      <c r="G15" s="15">
        <v>4.8</v>
      </c>
      <c r="H15" s="15">
        <v>69</v>
      </c>
      <c r="I15" s="15">
        <v>57.3</v>
      </c>
      <c r="J15" s="15">
        <v>8.6</v>
      </c>
      <c r="K15" s="15">
        <v>4.7</v>
      </c>
      <c r="L15" s="15">
        <v>0</v>
      </c>
      <c r="M15" s="15">
        <v>11.4</v>
      </c>
      <c r="N15" s="16"/>
      <c r="O15" s="13">
        <v>1</v>
      </c>
      <c r="P15" s="4" t="s">
        <v>27</v>
      </c>
      <c r="Q15" s="4" t="s">
        <v>28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" thickBot="1" x14ac:dyDescent="0.45">
      <c r="A16" s="11">
        <v>2001</v>
      </c>
      <c r="B16" s="15">
        <v>1.1000000000000001</v>
      </c>
      <c r="C16" s="15">
        <v>1.1000000000000001</v>
      </c>
      <c r="D16" s="15">
        <v>0.01</v>
      </c>
      <c r="E16" s="15">
        <v>14.6</v>
      </c>
      <c r="F16" s="15">
        <v>36.6</v>
      </c>
      <c r="G16" s="15">
        <v>44.7</v>
      </c>
      <c r="H16" s="15">
        <v>23.4</v>
      </c>
      <c r="I16" s="15">
        <v>116.7</v>
      </c>
      <c r="J16" s="15">
        <v>64</v>
      </c>
      <c r="K16" s="15">
        <v>13.1</v>
      </c>
      <c r="L16" s="15">
        <v>1.3</v>
      </c>
      <c r="M16" s="15">
        <v>6.2</v>
      </c>
      <c r="N16" s="16"/>
      <c r="O16" s="10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" thickBot="1" x14ac:dyDescent="0.45">
      <c r="A17" s="11">
        <v>2002</v>
      </c>
      <c r="B17" s="15">
        <v>20.100000000000001</v>
      </c>
      <c r="C17" s="15">
        <v>21.1</v>
      </c>
      <c r="D17" s="15">
        <v>0</v>
      </c>
      <c r="E17" s="15">
        <v>0.7</v>
      </c>
      <c r="F17" s="15">
        <v>11.5</v>
      </c>
      <c r="G17" s="15">
        <v>111.2</v>
      </c>
      <c r="H17" s="15">
        <v>93.2</v>
      </c>
      <c r="I17" s="15">
        <v>117.8</v>
      </c>
      <c r="J17" s="15">
        <v>75.599999999999994</v>
      </c>
      <c r="K17" s="15">
        <v>22.1</v>
      </c>
      <c r="L17" s="15">
        <v>16.5</v>
      </c>
      <c r="M17" s="15">
        <v>0.1</v>
      </c>
      <c r="N17" s="16"/>
      <c r="O17" s="3" t="s">
        <v>17</v>
      </c>
      <c r="P17" s="12" t="s">
        <v>24</v>
      </c>
      <c r="Q17" s="12" t="s">
        <v>29</v>
      </c>
      <c r="R17" s="12" t="s">
        <v>30</v>
      </c>
      <c r="S17" s="12" t="s">
        <v>31</v>
      </c>
      <c r="T17" s="12" t="s">
        <v>32</v>
      </c>
      <c r="U17" s="12" t="s">
        <v>33</v>
      </c>
      <c r="V17" s="12" t="s">
        <v>34</v>
      </c>
      <c r="W17" s="12" t="s">
        <v>35</v>
      </c>
      <c r="X17" s="12" t="s">
        <v>36</v>
      </c>
      <c r="Y17" s="12" t="s">
        <v>37</v>
      </c>
      <c r="Z17" s="12" t="s">
        <v>38</v>
      </c>
      <c r="AA17" s="12" t="s">
        <v>39</v>
      </c>
      <c r="AB17" s="12" t="s">
        <v>40</v>
      </c>
      <c r="AC17" s="12" t="s">
        <v>41</v>
      </c>
      <c r="AD17" s="12" t="s">
        <v>42</v>
      </c>
      <c r="AE17" s="12" t="s">
        <v>43</v>
      </c>
    </row>
    <row r="18" spans="1:31" ht="15" thickBot="1" x14ac:dyDescent="0.45">
      <c r="A18" s="11">
        <v>2003</v>
      </c>
      <c r="B18" s="15">
        <v>1.5</v>
      </c>
      <c r="C18" s="15">
        <v>1.5</v>
      </c>
      <c r="D18" s="15">
        <v>0</v>
      </c>
      <c r="E18" s="15">
        <v>0</v>
      </c>
      <c r="F18" s="15">
        <v>0.01</v>
      </c>
      <c r="G18" s="15">
        <v>53.1</v>
      </c>
      <c r="H18" s="15">
        <v>157.69999999999999</v>
      </c>
      <c r="I18" s="15">
        <v>70.900000000000006</v>
      </c>
      <c r="J18" s="15">
        <v>106.1</v>
      </c>
      <c r="K18" s="15">
        <v>27.2</v>
      </c>
      <c r="L18" s="15">
        <v>2</v>
      </c>
      <c r="M18" s="15">
        <v>0</v>
      </c>
      <c r="N18" s="16"/>
      <c r="O18" s="13">
        <f>O5</f>
        <v>525</v>
      </c>
      <c r="P18" s="4">
        <f>O15</f>
        <v>1</v>
      </c>
      <c r="Q18" s="4" t="s">
        <v>44</v>
      </c>
      <c r="R18" s="4">
        <v>4</v>
      </c>
      <c r="S18" s="18">
        <f t="shared" ref="S18:AD18" si="0">AVERAGE(B6:B35)</f>
        <v>12.066999999999998</v>
      </c>
      <c r="T18" s="18">
        <f t="shared" si="0"/>
        <v>8.9573333333333327</v>
      </c>
      <c r="U18" s="18">
        <f t="shared" si="0"/>
        <v>3.9843333333333333</v>
      </c>
      <c r="V18" s="18">
        <f t="shared" si="0"/>
        <v>3.4539999999999997</v>
      </c>
      <c r="W18" s="18">
        <f t="shared" si="0"/>
        <v>11.975333333333332</v>
      </c>
      <c r="X18" s="18">
        <f t="shared" si="0"/>
        <v>61.330333333333321</v>
      </c>
      <c r="Y18" s="18">
        <f t="shared" si="0"/>
        <v>93.990333333333325</v>
      </c>
      <c r="Z18" s="18">
        <f t="shared" si="0"/>
        <v>73.680333333333337</v>
      </c>
      <c r="AA18" s="18">
        <f t="shared" si="0"/>
        <v>73.727333333333334</v>
      </c>
      <c r="AB18" s="18">
        <f t="shared" si="0"/>
        <v>23.300333333333331</v>
      </c>
      <c r="AC18" s="18">
        <f t="shared" si="0"/>
        <v>9.0833333333333339</v>
      </c>
      <c r="AD18" s="18">
        <f t="shared" si="0"/>
        <v>5.9503333333333339</v>
      </c>
      <c r="AE18" s="18">
        <f>SUM(S18:AD18)</f>
        <v>381.50033333333329</v>
      </c>
    </row>
    <row r="19" spans="1:31" ht="15" thickBot="1" x14ac:dyDescent="0.45">
      <c r="A19" s="11">
        <v>2004</v>
      </c>
      <c r="B19" s="15">
        <v>10.5</v>
      </c>
      <c r="C19" s="15">
        <v>4</v>
      </c>
      <c r="D19" s="15">
        <v>32.5</v>
      </c>
      <c r="E19" s="15">
        <v>0.01</v>
      </c>
      <c r="F19" s="15">
        <v>10.3</v>
      </c>
      <c r="G19" s="15">
        <v>192.1</v>
      </c>
      <c r="H19" s="15">
        <v>73.3</v>
      </c>
      <c r="I19" s="15">
        <v>77.3</v>
      </c>
      <c r="J19" s="15">
        <v>132</v>
      </c>
      <c r="K19" s="15">
        <v>41.3</v>
      </c>
      <c r="L19" s="15">
        <v>0</v>
      </c>
      <c r="M19" s="15">
        <v>0</v>
      </c>
      <c r="N19" s="16"/>
      <c r="O19" s="13"/>
      <c r="P19" s="4">
        <f>P18</f>
        <v>1</v>
      </c>
      <c r="Q19" s="4" t="s">
        <v>45</v>
      </c>
      <c r="R19" s="4">
        <v>98</v>
      </c>
      <c r="S19" s="14">
        <f t="shared" ref="S19:AD19" si="1">COUNT(B6:B35)</f>
        <v>30</v>
      </c>
      <c r="T19" s="14">
        <f t="shared" si="1"/>
        <v>30</v>
      </c>
      <c r="U19" s="14">
        <f t="shared" si="1"/>
        <v>30</v>
      </c>
      <c r="V19" s="14">
        <f t="shared" si="1"/>
        <v>30</v>
      </c>
      <c r="W19" s="14">
        <f t="shared" si="1"/>
        <v>30</v>
      </c>
      <c r="X19" s="14">
        <f t="shared" si="1"/>
        <v>30</v>
      </c>
      <c r="Y19" s="14">
        <f t="shared" si="1"/>
        <v>30</v>
      </c>
      <c r="Z19" s="14">
        <f t="shared" si="1"/>
        <v>30</v>
      </c>
      <c r="AA19" s="14">
        <f t="shared" si="1"/>
        <v>30</v>
      </c>
      <c r="AB19" s="14">
        <f t="shared" si="1"/>
        <v>30</v>
      </c>
      <c r="AC19" s="14">
        <f t="shared" si="1"/>
        <v>30</v>
      </c>
      <c r="AD19" s="14">
        <f t="shared" si="1"/>
        <v>30</v>
      </c>
      <c r="AE19" s="14">
        <f>AVERAGE(S19:AD19)</f>
        <v>30</v>
      </c>
    </row>
    <row r="20" spans="1:31" ht="15" thickBot="1" x14ac:dyDescent="0.45">
      <c r="A20" s="11">
        <v>2005</v>
      </c>
      <c r="B20" s="15">
        <v>0.01</v>
      </c>
      <c r="C20" s="15">
        <v>56.3</v>
      </c>
      <c r="D20" s="15">
        <v>0.1</v>
      </c>
      <c r="E20" s="15">
        <v>0</v>
      </c>
      <c r="F20" s="15">
        <v>7.6</v>
      </c>
      <c r="G20" s="15">
        <v>17.2</v>
      </c>
      <c r="H20" s="15">
        <v>45.4</v>
      </c>
      <c r="I20" s="15">
        <v>97.3</v>
      </c>
      <c r="J20" s="15">
        <v>35.5</v>
      </c>
      <c r="K20" s="15">
        <v>10.7</v>
      </c>
      <c r="L20" s="15">
        <v>1.4</v>
      </c>
      <c r="M20" s="15">
        <v>5</v>
      </c>
      <c r="N20" s="16"/>
      <c r="O20" s="10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" thickBot="1" x14ac:dyDescent="0.45">
      <c r="A21" s="11">
        <v>2006</v>
      </c>
      <c r="B21" s="15">
        <v>18</v>
      </c>
      <c r="C21" s="15">
        <v>0.3</v>
      </c>
      <c r="D21" s="15">
        <v>0</v>
      </c>
      <c r="E21" s="15">
        <v>1.3</v>
      </c>
      <c r="F21" s="15">
        <v>6</v>
      </c>
      <c r="G21" s="15">
        <v>33.5</v>
      </c>
      <c r="H21" s="15">
        <v>97.6</v>
      </c>
      <c r="I21" s="15">
        <v>132.19999999999999</v>
      </c>
      <c r="J21" s="15">
        <v>114.5</v>
      </c>
      <c r="K21" s="15">
        <v>51.9</v>
      </c>
      <c r="L21" s="15">
        <v>14.7</v>
      </c>
      <c r="M21" s="15">
        <v>23.8</v>
      </c>
      <c r="N21" s="16"/>
      <c r="O21" s="3" t="s">
        <v>24</v>
      </c>
      <c r="P21" s="12" t="s">
        <v>25</v>
      </c>
      <c r="Q21" s="12" t="s">
        <v>26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" thickBot="1" x14ac:dyDescent="0.45">
      <c r="A22" s="11">
        <v>2007</v>
      </c>
      <c r="B22" s="15">
        <v>10.5</v>
      </c>
      <c r="C22" s="15">
        <v>2.2999999999999998</v>
      </c>
      <c r="D22" s="15">
        <v>0</v>
      </c>
      <c r="E22" s="15">
        <v>0.2</v>
      </c>
      <c r="F22" s="15">
        <v>5.7</v>
      </c>
      <c r="G22" s="15">
        <v>155</v>
      </c>
      <c r="H22" s="15">
        <v>118.8</v>
      </c>
      <c r="I22" s="15">
        <v>50.8</v>
      </c>
      <c r="J22" s="15">
        <v>40.700000000000003</v>
      </c>
      <c r="K22" s="15">
        <v>9.6</v>
      </c>
      <c r="L22" s="15">
        <v>3.1</v>
      </c>
      <c r="M22" s="15">
        <v>0</v>
      </c>
      <c r="N22" s="16"/>
      <c r="O22" s="13">
        <v>2</v>
      </c>
      <c r="P22" s="39" t="s">
        <v>46</v>
      </c>
      <c r="Q22" s="4" t="s">
        <v>47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" thickBot="1" x14ac:dyDescent="0.45">
      <c r="A23" s="11">
        <v>2008</v>
      </c>
      <c r="B23" s="15">
        <v>0</v>
      </c>
      <c r="C23" s="15">
        <v>3.4</v>
      </c>
      <c r="D23" s="15">
        <v>0</v>
      </c>
      <c r="E23" s="15">
        <v>7.4</v>
      </c>
      <c r="F23" s="15">
        <v>18.899999999999999</v>
      </c>
      <c r="G23" s="15">
        <v>16.100000000000001</v>
      </c>
      <c r="H23" s="15">
        <v>146.6</v>
      </c>
      <c r="I23" s="15">
        <v>137.30000000000001</v>
      </c>
      <c r="J23" s="15">
        <v>118.1</v>
      </c>
      <c r="K23" s="15">
        <v>0.9</v>
      </c>
      <c r="L23" s="15">
        <v>0</v>
      </c>
      <c r="M23" s="15">
        <v>0</v>
      </c>
      <c r="N23" s="16"/>
      <c r="O23" s="10"/>
      <c r="P23" s="4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" thickBot="1" x14ac:dyDescent="0.45">
      <c r="A24" s="11">
        <v>2009</v>
      </c>
      <c r="B24" s="15">
        <v>0</v>
      </c>
      <c r="C24" s="15">
        <v>0</v>
      </c>
      <c r="D24" s="15">
        <v>2.6</v>
      </c>
      <c r="E24" s="15">
        <v>4.2</v>
      </c>
      <c r="F24" s="15">
        <v>9.6999999999999993</v>
      </c>
      <c r="G24" s="15">
        <v>63.1</v>
      </c>
      <c r="H24" s="15">
        <v>48.1</v>
      </c>
      <c r="I24" s="15">
        <v>88.4</v>
      </c>
      <c r="J24" s="15">
        <v>43.1</v>
      </c>
      <c r="K24" s="15">
        <v>21.3</v>
      </c>
      <c r="L24" s="15">
        <v>13.4</v>
      </c>
      <c r="M24" s="15">
        <v>12.8</v>
      </c>
      <c r="N24" s="16"/>
      <c r="O24" s="3" t="s">
        <v>17</v>
      </c>
      <c r="P24" s="12" t="s">
        <v>24</v>
      </c>
      <c r="Q24" s="12" t="s">
        <v>29</v>
      </c>
      <c r="R24" s="12" t="s">
        <v>30</v>
      </c>
      <c r="S24" s="12" t="s">
        <v>31</v>
      </c>
      <c r="T24" s="12" t="s">
        <v>32</v>
      </c>
      <c r="U24" s="12" t="s">
        <v>33</v>
      </c>
      <c r="V24" s="12" t="s">
        <v>34</v>
      </c>
      <c r="W24" s="12" t="s">
        <v>35</v>
      </c>
      <c r="X24" s="12" t="s">
        <v>36</v>
      </c>
      <c r="Y24" s="12" t="s">
        <v>37</v>
      </c>
      <c r="Z24" s="12" t="s">
        <v>38</v>
      </c>
      <c r="AA24" s="12" t="s">
        <v>39</v>
      </c>
      <c r="AB24" s="12" t="s">
        <v>40</v>
      </c>
      <c r="AC24" s="12" t="s">
        <v>41</v>
      </c>
      <c r="AD24" s="12" t="s">
        <v>42</v>
      </c>
      <c r="AE24" s="12" t="s">
        <v>43</v>
      </c>
    </row>
    <row r="25" spans="1:31" ht="15" thickBot="1" x14ac:dyDescent="0.45">
      <c r="A25" s="11">
        <v>2010</v>
      </c>
      <c r="B25" s="15">
        <v>9.9</v>
      </c>
      <c r="C25" s="15">
        <v>74.099999999999994</v>
      </c>
      <c r="D25" s="15">
        <v>0.5</v>
      </c>
      <c r="E25" s="15">
        <v>1.7</v>
      </c>
      <c r="F25" s="15">
        <v>2.2000000000000002</v>
      </c>
      <c r="G25" s="15">
        <v>13.2</v>
      </c>
      <c r="H25" s="15">
        <v>163.1</v>
      </c>
      <c r="I25" s="15">
        <v>37.5</v>
      </c>
      <c r="J25" s="15">
        <v>103.6</v>
      </c>
      <c r="K25" s="15">
        <v>0</v>
      </c>
      <c r="L25" s="15">
        <v>0</v>
      </c>
      <c r="M25" s="15">
        <v>0</v>
      </c>
      <c r="N25" s="16"/>
      <c r="O25" s="13">
        <f>O5</f>
        <v>525</v>
      </c>
      <c r="P25" s="4">
        <f>O22</f>
        <v>2</v>
      </c>
      <c r="Q25" s="4" t="s">
        <v>48</v>
      </c>
      <c r="R25" s="4">
        <v>5</v>
      </c>
      <c r="S25" s="18">
        <f t="shared" ref="S25:AD25" si="2">AVERAGE(B38:B67)</f>
        <v>2.9666666666666668</v>
      </c>
      <c r="T25" s="18">
        <f t="shared" si="2"/>
        <v>1.7666666666666666</v>
      </c>
      <c r="U25" s="18">
        <f t="shared" si="2"/>
        <v>1.3666666666666667</v>
      </c>
      <c r="V25" s="18">
        <f t="shared" si="2"/>
        <v>1.4333333333333333</v>
      </c>
      <c r="W25" s="18">
        <f t="shared" si="2"/>
        <v>4.2333333333333334</v>
      </c>
      <c r="X25" s="18">
        <f t="shared" si="2"/>
        <v>10.833333333333334</v>
      </c>
      <c r="Y25" s="18">
        <f t="shared" si="2"/>
        <v>13.3</v>
      </c>
      <c r="Z25" s="18">
        <f t="shared" si="2"/>
        <v>12.233333333333333</v>
      </c>
      <c r="AA25" s="18">
        <f t="shared" si="2"/>
        <v>11.466666666666667</v>
      </c>
      <c r="AB25" s="18">
        <f t="shared" si="2"/>
        <v>6</v>
      </c>
      <c r="AC25" s="18">
        <f t="shared" si="2"/>
        <v>2.6</v>
      </c>
      <c r="AD25" s="18">
        <f t="shared" si="2"/>
        <v>1.9666666666666666</v>
      </c>
      <c r="AE25" s="18">
        <f>SUM(S25:AD25)</f>
        <v>70.166666666666671</v>
      </c>
    </row>
    <row r="26" spans="1:31" ht="15" thickBot="1" x14ac:dyDescent="0.45">
      <c r="A26" s="11">
        <v>2011</v>
      </c>
      <c r="B26" s="15">
        <v>0</v>
      </c>
      <c r="C26" s="15">
        <v>0</v>
      </c>
      <c r="D26" s="15">
        <v>0</v>
      </c>
      <c r="E26" s="15">
        <v>1.6</v>
      </c>
      <c r="F26" s="15">
        <v>0.5</v>
      </c>
      <c r="G26" s="15">
        <v>10.1</v>
      </c>
      <c r="H26" s="15">
        <v>41.1</v>
      </c>
      <c r="I26" s="15">
        <v>33.299999999999997</v>
      </c>
      <c r="J26" s="15">
        <v>32.4</v>
      </c>
      <c r="K26" s="15">
        <v>21.5</v>
      </c>
      <c r="L26" s="15">
        <v>0</v>
      </c>
      <c r="M26" s="15">
        <v>0</v>
      </c>
      <c r="N26" s="16"/>
      <c r="O26" s="13"/>
      <c r="P26" s="14">
        <f>P25</f>
        <v>2</v>
      </c>
      <c r="Q26" s="4" t="s">
        <v>45</v>
      </c>
      <c r="R26" s="4">
        <v>98</v>
      </c>
      <c r="S26" s="14">
        <f t="shared" ref="S26:AD26" si="3">COUNT(B38:B67)</f>
        <v>30</v>
      </c>
      <c r="T26" s="14">
        <f t="shared" si="3"/>
        <v>30</v>
      </c>
      <c r="U26" s="14">
        <f t="shared" si="3"/>
        <v>30</v>
      </c>
      <c r="V26" s="14">
        <f t="shared" si="3"/>
        <v>30</v>
      </c>
      <c r="W26" s="14">
        <f t="shared" si="3"/>
        <v>30</v>
      </c>
      <c r="X26" s="14">
        <f t="shared" si="3"/>
        <v>30</v>
      </c>
      <c r="Y26" s="14">
        <f t="shared" si="3"/>
        <v>30</v>
      </c>
      <c r="Z26" s="14">
        <f t="shared" si="3"/>
        <v>30</v>
      </c>
      <c r="AA26" s="14">
        <f t="shared" si="3"/>
        <v>30</v>
      </c>
      <c r="AB26" s="14">
        <f t="shared" si="3"/>
        <v>30</v>
      </c>
      <c r="AC26" s="14">
        <f t="shared" si="3"/>
        <v>30</v>
      </c>
      <c r="AD26" s="14">
        <f t="shared" si="3"/>
        <v>30</v>
      </c>
      <c r="AE26" s="14">
        <f>AVERAGE(S26:AD26)</f>
        <v>30</v>
      </c>
    </row>
    <row r="27" spans="1:31" ht="15" thickBot="1" x14ac:dyDescent="0.45">
      <c r="A27" s="11">
        <v>2012</v>
      </c>
      <c r="B27" s="15">
        <v>12.3</v>
      </c>
      <c r="C27" s="15">
        <v>23.3</v>
      </c>
      <c r="D27" s="15">
        <v>0</v>
      </c>
      <c r="E27" s="15">
        <v>0</v>
      </c>
      <c r="F27" s="15">
        <v>2.2000000000000002</v>
      </c>
      <c r="G27" s="15">
        <v>37.299999999999997</v>
      </c>
      <c r="H27" s="15">
        <v>71.2</v>
      </c>
      <c r="I27" s="15">
        <v>48.4</v>
      </c>
      <c r="J27" s="15">
        <v>61</v>
      </c>
      <c r="K27" s="15">
        <v>2.7</v>
      </c>
      <c r="L27" s="15">
        <v>0.9</v>
      </c>
      <c r="M27" s="15">
        <v>0.6</v>
      </c>
      <c r="N27" s="16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" thickBot="1" x14ac:dyDescent="0.45">
      <c r="A28" s="11">
        <v>2013</v>
      </c>
      <c r="B28" s="15">
        <v>23.5</v>
      </c>
      <c r="C28" s="15">
        <v>0</v>
      </c>
      <c r="D28" s="15">
        <v>0</v>
      </c>
      <c r="E28" s="15">
        <v>0</v>
      </c>
      <c r="F28" s="15">
        <v>8.6</v>
      </c>
      <c r="G28" s="15">
        <v>46.1</v>
      </c>
      <c r="H28" s="15">
        <v>179.5</v>
      </c>
      <c r="I28" s="15">
        <v>56.7</v>
      </c>
      <c r="J28" s="15">
        <v>151.6</v>
      </c>
      <c r="K28" s="15">
        <v>59.6</v>
      </c>
      <c r="L28" s="15">
        <v>11.4</v>
      </c>
      <c r="M28" s="15">
        <v>48.3</v>
      </c>
      <c r="N28" s="16"/>
      <c r="O28" s="3" t="s">
        <v>24</v>
      </c>
      <c r="P28" s="12" t="s">
        <v>25</v>
      </c>
      <c r="Q28" s="12" t="s">
        <v>26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" thickBot="1" x14ac:dyDescent="0.45">
      <c r="A29" s="11">
        <v>2014</v>
      </c>
      <c r="B29" s="15">
        <v>8.9</v>
      </c>
      <c r="C29" s="15">
        <v>0</v>
      </c>
      <c r="D29" s="15">
        <v>0.8</v>
      </c>
      <c r="E29" s="15">
        <v>0</v>
      </c>
      <c r="F29" s="15">
        <v>19.600000000000001</v>
      </c>
      <c r="G29" s="15">
        <v>51.2</v>
      </c>
      <c r="H29" s="15">
        <v>51</v>
      </c>
      <c r="I29" s="15">
        <v>89.9</v>
      </c>
      <c r="J29" s="15">
        <v>89.5</v>
      </c>
      <c r="K29" s="15">
        <v>9.9</v>
      </c>
      <c r="L29" s="15">
        <v>9.5</v>
      </c>
      <c r="M29" s="15">
        <v>5.3</v>
      </c>
      <c r="N29" s="16"/>
      <c r="O29" s="13">
        <v>3</v>
      </c>
      <c r="P29" s="4" t="s">
        <v>49</v>
      </c>
      <c r="Q29" s="4" t="s">
        <v>50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" thickBot="1" x14ac:dyDescent="0.45">
      <c r="A30" s="11">
        <v>2015</v>
      </c>
      <c r="B30" s="15">
        <v>11.4</v>
      </c>
      <c r="C30" s="15">
        <v>31.5</v>
      </c>
      <c r="D30" s="15">
        <v>67.5</v>
      </c>
      <c r="E30" s="15">
        <v>20.2</v>
      </c>
      <c r="F30" s="15">
        <v>29.9</v>
      </c>
      <c r="G30" s="15">
        <v>189.6</v>
      </c>
      <c r="H30" s="15">
        <v>121</v>
      </c>
      <c r="I30" s="15">
        <v>45.5</v>
      </c>
      <c r="J30" s="15">
        <v>37.799999999999997</v>
      </c>
      <c r="K30" s="15">
        <v>75.099999999999994</v>
      </c>
      <c r="L30" s="15">
        <v>9</v>
      </c>
      <c r="M30" s="15">
        <v>8.9</v>
      </c>
      <c r="N30" s="16"/>
      <c r="O30" s="10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" thickBot="1" x14ac:dyDescent="0.45">
      <c r="A31" s="11">
        <v>2016</v>
      </c>
      <c r="B31" s="15">
        <v>0.4</v>
      </c>
      <c r="C31" s="15">
        <v>1.2</v>
      </c>
      <c r="D31" s="15">
        <v>0.9</v>
      </c>
      <c r="E31" s="15">
        <v>0</v>
      </c>
      <c r="F31" s="15">
        <v>5.9</v>
      </c>
      <c r="G31" s="15">
        <v>26.4</v>
      </c>
      <c r="H31" s="15">
        <v>49.6</v>
      </c>
      <c r="I31" s="15">
        <v>121.6</v>
      </c>
      <c r="J31" s="15">
        <v>70.5</v>
      </c>
      <c r="K31" s="15">
        <v>27.9</v>
      </c>
      <c r="L31" s="15">
        <v>16.8</v>
      </c>
      <c r="M31" s="15">
        <v>2.4</v>
      </c>
      <c r="O31" s="3" t="s">
        <v>17</v>
      </c>
      <c r="P31" s="12" t="s">
        <v>24</v>
      </c>
      <c r="Q31" s="12" t="s">
        <v>29</v>
      </c>
      <c r="R31" s="12" t="s">
        <v>30</v>
      </c>
      <c r="S31" s="12" t="s">
        <v>31</v>
      </c>
      <c r="T31" s="12" t="s">
        <v>32</v>
      </c>
      <c r="U31" s="12" t="s">
        <v>33</v>
      </c>
      <c r="V31" s="12" t="s">
        <v>34</v>
      </c>
      <c r="W31" s="12" t="s">
        <v>35</v>
      </c>
      <c r="X31" s="12" t="s">
        <v>36</v>
      </c>
      <c r="Y31" s="12" t="s">
        <v>37</v>
      </c>
      <c r="Z31" s="12" t="s">
        <v>38</v>
      </c>
      <c r="AA31" s="12" t="s">
        <v>39</v>
      </c>
      <c r="AB31" s="12" t="s">
        <v>40</v>
      </c>
      <c r="AC31" s="12" t="s">
        <v>41</v>
      </c>
      <c r="AD31" s="12" t="s">
        <v>42</v>
      </c>
      <c r="AE31" s="12" t="s">
        <v>43</v>
      </c>
    </row>
    <row r="32" spans="1:31" ht="15" thickBot="1" x14ac:dyDescent="0.45">
      <c r="A32" s="11">
        <v>2017</v>
      </c>
      <c r="B32" s="15">
        <v>0</v>
      </c>
      <c r="C32" s="15">
        <v>0</v>
      </c>
      <c r="D32" s="15">
        <v>4</v>
      </c>
      <c r="E32" s="15">
        <v>1.6</v>
      </c>
      <c r="F32" s="15">
        <v>0</v>
      </c>
      <c r="G32" s="15">
        <v>17.100000000000001</v>
      </c>
      <c r="H32" s="15">
        <v>144</v>
      </c>
      <c r="I32" s="15">
        <v>146.19999999999999</v>
      </c>
      <c r="J32" s="15">
        <v>111.9</v>
      </c>
      <c r="K32" s="15">
        <v>7.8</v>
      </c>
      <c r="L32" s="15">
        <v>0</v>
      </c>
      <c r="M32" s="15">
        <v>7.3</v>
      </c>
      <c r="O32" s="13">
        <f>O5</f>
        <v>525</v>
      </c>
      <c r="P32" s="4">
        <f>O29</f>
        <v>3</v>
      </c>
      <c r="Q32" s="4" t="s">
        <v>51</v>
      </c>
      <c r="R32" s="4">
        <v>1</v>
      </c>
      <c r="S32" s="18">
        <f t="shared" ref="S32:AD32" si="4">AVERAGE(B70:B99)</f>
        <v>15.243333333333332</v>
      </c>
      <c r="T32" s="18">
        <f t="shared" si="4"/>
        <v>17.176666666666666</v>
      </c>
      <c r="U32" s="18">
        <f t="shared" si="4"/>
        <v>18.833978494623658</v>
      </c>
      <c r="V32" s="18">
        <f t="shared" si="4"/>
        <v>21.47666666666667</v>
      </c>
      <c r="W32" s="18">
        <f t="shared" si="4"/>
        <v>23.259999999999998</v>
      </c>
      <c r="X32" s="18">
        <f t="shared" si="4"/>
        <v>22.021000000000004</v>
      </c>
      <c r="Y32" s="18">
        <f t="shared" si="4"/>
        <v>20.519999999999996</v>
      </c>
      <c r="Z32" s="18">
        <f t="shared" si="4"/>
        <v>20.276666666666664</v>
      </c>
      <c r="AA32" s="18">
        <f t="shared" si="4"/>
        <v>18.99666666666667</v>
      </c>
      <c r="AB32" s="18">
        <f t="shared" si="4"/>
        <v>18.703333333333333</v>
      </c>
      <c r="AC32" s="18">
        <f t="shared" si="4"/>
        <v>17.3</v>
      </c>
      <c r="AD32" s="18">
        <f t="shared" si="4"/>
        <v>15.58</v>
      </c>
      <c r="AE32" s="18">
        <f>AVERAGE(S32:AD32)</f>
        <v>19.115692652329752</v>
      </c>
    </row>
    <row r="33" spans="1:31" ht="15" thickBot="1" x14ac:dyDescent="0.45">
      <c r="A33" s="11">
        <v>2018</v>
      </c>
      <c r="B33" s="15">
        <v>38.700000000000003</v>
      </c>
      <c r="C33" s="15">
        <v>11.9</v>
      </c>
      <c r="D33" s="15">
        <v>0</v>
      </c>
      <c r="E33" s="15">
        <v>4.5999999999999996</v>
      </c>
      <c r="F33" s="15">
        <v>27.1</v>
      </c>
      <c r="G33" s="15">
        <v>129.1</v>
      </c>
      <c r="H33" s="15">
        <v>64.599999999999994</v>
      </c>
      <c r="I33" s="15">
        <v>49.2</v>
      </c>
      <c r="J33" s="15">
        <v>97.4</v>
      </c>
      <c r="K33" s="15">
        <v>18.8</v>
      </c>
      <c r="L33" s="15">
        <v>25.9</v>
      </c>
      <c r="M33" s="15">
        <v>0.6</v>
      </c>
      <c r="O33" s="13"/>
      <c r="P33" s="4">
        <f>P32</f>
        <v>3</v>
      </c>
      <c r="Q33" s="4" t="s">
        <v>45</v>
      </c>
      <c r="R33" s="4">
        <v>98</v>
      </c>
      <c r="S33" s="14">
        <f t="shared" ref="S33:AD33" si="5">COUNT(B70:B99)</f>
        <v>30</v>
      </c>
      <c r="T33" s="14">
        <f t="shared" si="5"/>
        <v>30</v>
      </c>
      <c r="U33" s="14">
        <f t="shared" si="5"/>
        <v>30</v>
      </c>
      <c r="V33" s="14">
        <f t="shared" si="5"/>
        <v>30</v>
      </c>
      <c r="W33" s="14">
        <f t="shared" si="5"/>
        <v>30</v>
      </c>
      <c r="X33" s="14">
        <f t="shared" si="5"/>
        <v>30</v>
      </c>
      <c r="Y33" s="14">
        <f t="shared" si="5"/>
        <v>30</v>
      </c>
      <c r="Z33" s="14">
        <f t="shared" si="5"/>
        <v>30</v>
      </c>
      <c r="AA33" s="14">
        <f t="shared" si="5"/>
        <v>30</v>
      </c>
      <c r="AB33" s="14">
        <f t="shared" si="5"/>
        <v>30</v>
      </c>
      <c r="AC33" s="14">
        <f t="shared" si="5"/>
        <v>30</v>
      </c>
      <c r="AD33" s="14">
        <f t="shared" si="5"/>
        <v>30</v>
      </c>
      <c r="AE33" s="14">
        <f>AVERAGE(S33:AD33)</f>
        <v>30</v>
      </c>
    </row>
    <row r="34" spans="1:31" ht="15" thickBot="1" x14ac:dyDescent="0.45">
      <c r="A34" s="11">
        <v>2019</v>
      </c>
      <c r="B34" s="15">
        <v>6.8</v>
      </c>
      <c r="C34" s="15">
        <v>0.01</v>
      </c>
      <c r="D34" s="15">
        <v>3.1</v>
      </c>
      <c r="E34" s="15">
        <v>0</v>
      </c>
      <c r="F34" s="15">
        <v>0</v>
      </c>
      <c r="G34" s="15">
        <v>42.7</v>
      </c>
      <c r="H34" s="15">
        <v>63.5</v>
      </c>
      <c r="I34" s="15">
        <v>51.3</v>
      </c>
      <c r="J34" s="15">
        <v>65.900000000000006</v>
      </c>
      <c r="K34" s="15">
        <v>29</v>
      </c>
      <c r="L34" s="15">
        <v>46.8</v>
      </c>
      <c r="M34" s="15">
        <v>16.5</v>
      </c>
      <c r="O34" s="17"/>
      <c r="P34" s="19"/>
      <c r="Q34" s="19"/>
      <c r="R34" s="19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15" thickBot="1" x14ac:dyDescent="0.45">
      <c r="A35" s="11">
        <v>2020</v>
      </c>
      <c r="B35" s="15">
        <v>9.6</v>
      </c>
      <c r="C35" s="15">
        <v>1.4</v>
      </c>
      <c r="D35" s="15">
        <v>2.4</v>
      </c>
      <c r="E35" s="15">
        <v>6.2</v>
      </c>
      <c r="F35" s="15">
        <v>31.3</v>
      </c>
      <c r="G35" s="15">
        <v>44.6</v>
      </c>
      <c r="H35" s="15">
        <v>119.4</v>
      </c>
      <c r="I35" s="15">
        <v>14.8</v>
      </c>
      <c r="J35" s="15">
        <v>51</v>
      </c>
      <c r="K35" s="15">
        <v>0</v>
      </c>
      <c r="L35" s="15">
        <v>0</v>
      </c>
      <c r="M35" s="15">
        <v>0.6</v>
      </c>
      <c r="O35" s="3" t="s">
        <v>24</v>
      </c>
      <c r="P35" s="12" t="s">
        <v>25</v>
      </c>
      <c r="Q35" s="12" t="s">
        <v>26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5" thickBot="1" x14ac:dyDescent="0.4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O36" s="13">
        <v>4</v>
      </c>
      <c r="P36" s="4" t="s">
        <v>52</v>
      </c>
      <c r="Q36" s="4" t="s">
        <v>50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" thickBot="1" x14ac:dyDescent="0.45">
      <c r="A37" s="47" t="s">
        <v>53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9"/>
      <c r="O37" s="10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5" thickBot="1" x14ac:dyDescent="0.45">
      <c r="A38" s="11">
        <v>1991</v>
      </c>
      <c r="B38" s="15">
        <v>2</v>
      </c>
      <c r="C38" s="15">
        <v>5</v>
      </c>
      <c r="D38" s="15">
        <v>0</v>
      </c>
      <c r="E38" s="15">
        <v>0</v>
      </c>
      <c r="F38" s="15">
        <v>1</v>
      </c>
      <c r="G38" s="15">
        <v>10</v>
      </c>
      <c r="H38" s="15">
        <v>26</v>
      </c>
      <c r="I38" s="15">
        <v>8</v>
      </c>
      <c r="J38" s="15">
        <v>17</v>
      </c>
      <c r="K38" s="15">
        <v>1</v>
      </c>
      <c r="L38" s="15">
        <v>4</v>
      </c>
      <c r="M38" s="15">
        <v>9</v>
      </c>
      <c r="O38" s="3" t="s">
        <v>17</v>
      </c>
      <c r="P38" s="12" t="s">
        <v>24</v>
      </c>
      <c r="Q38" s="12" t="s">
        <v>29</v>
      </c>
      <c r="R38" s="12" t="s">
        <v>30</v>
      </c>
      <c r="S38" s="12" t="s">
        <v>31</v>
      </c>
      <c r="T38" s="12" t="s">
        <v>32</v>
      </c>
      <c r="U38" s="12" t="s">
        <v>33</v>
      </c>
      <c r="V38" s="12" t="s">
        <v>34</v>
      </c>
      <c r="W38" s="12" t="s">
        <v>35</v>
      </c>
      <c r="X38" s="12" t="s">
        <v>36</v>
      </c>
      <c r="Y38" s="12" t="s">
        <v>37</v>
      </c>
      <c r="Z38" s="12" t="s">
        <v>38</v>
      </c>
      <c r="AA38" s="12" t="s">
        <v>39</v>
      </c>
      <c r="AB38" s="12" t="s">
        <v>40</v>
      </c>
      <c r="AC38" s="12" t="s">
        <v>41</v>
      </c>
      <c r="AD38" s="12" t="s">
        <v>42</v>
      </c>
      <c r="AE38" s="12" t="s">
        <v>43</v>
      </c>
    </row>
    <row r="39" spans="1:31" ht="15" thickBot="1" x14ac:dyDescent="0.45">
      <c r="A39" s="11">
        <v>1992</v>
      </c>
      <c r="B39" s="15">
        <v>16</v>
      </c>
      <c r="C39" s="15">
        <v>1</v>
      </c>
      <c r="D39" s="15">
        <v>0</v>
      </c>
      <c r="E39" s="15">
        <v>1</v>
      </c>
      <c r="F39" s="15">
        <v>9</v>
      </c>
      <c r="G39" s="15">
        <v>10</v>
      </c>
      <c r="H39" s="15">
        <v>9</v>
      </c>
      <c r="I39" s="15">
        <v>10</v>
      </c>
      <c r="J39" s="15">
        <v>9</v>
      </c>
      <c r="K39" s="15">
        <v>15</v>
      </c>
      <c r="L39" s="15">
        <v>4</v>
      </c>
      <c r="M39" s="15">
        <v>0</v>
      </c>
      <c r="O39" s="13">
        <f>O5</f>
        <v>525</v>
      </c>
      <c r="P39" s="4">
        <f>O36</f>
        <v>4</v>
      </c>
      <c r="Q39" s="4" t="s">
        <v>51</v>
      </c>
      <c r="R39" s="4">
        <v>1</v>
      </c>
      <c r="S39" s="18">
        <f t="shared" ref="S39:AD39" si="6">AVERAGE(B134:B163)</f>
        <v>6.3000000000000007</v>
      </c>
      <c r="T39" s="18">
        <f t="shared" si="6"/>
        <v>7.4733333333333345</v>
      </c>
      <c r="U39" s="18">
        <f t="shared" si="6"/>
        <v>8.9487096774193553</v>
      </c>
      <c r="V39" s="18">
        <f t="shared" si="6"/>
        <v>11.030000000000001</v>
      </c>
      <c r="W39" s="18">
        <f t="shared" si="6"/>
        <v>12.690000000000001</v>
      </c>
      <c r="X39" s="18">
        <f t="shared" si="6"/>
        <v>12.435666666666668</v>
      </c>
      <c r="Y39" s="18">
        <f t="shared" si="6"/>
        <v>11.443333333333328</v>
      </c>
      <c r="Z39" s="18">
        <f t="shared" si="6"/>
        <v>11.486666666666666</v>
      </c>
      <c r="AA39" s="18">
        <f t="shared" si="6"/>
        <v>11.256666666666664</v>
      </c>
      <c r="AB39" s="18">
        <f t="shared" si="6"/>
        <v>10.553978494623658</v>
      </c>
      <c r="AC39" s="18">
        <f t="shared" si="6"/>
        <v>8.5966666666666658</v>
      </c>
      <c r="AD39" s="18">
        <f t="shared" si="6"/>
        <v>7.44</v>
      </c>
      <c r="AE39" s="18">
        <f>AVERAGE(S39:AD39)</f>
        <v>9.9712517921146961</v>
      </c>
    </row>
    <row r="40" spans="1:31" ht="15" thickBot="1" x14ac:dyDescent="0.45">
      <c r="A40" s="11">
        <v>1993</v>
      </c>
      <c r="B40" s="15">
        <v>4</v>
      </c>
      <c r="C40" s="15">
        <v>0</v>
      </c>
      <c r="D40" s="15">
        <v>1</v>
      </c>
      <c r="E40" s="15">
        <v>0</v>
      </c>
      <c r="F40" s="15">
        <v>6</v>
      </c>
      <c r="G40" s="15">
        <v>14</v>
      </c>
      <c r="H40" s="15">
        <v>12</v>
      </c>
      <c r="I40" s="15">
        <v>6</v>
      </c>
      <c r="J40" s="15">
        <v>11</v>
      </c>
      <c r="K40" s="15">
        <v>6</v>
      </c>
      <c r="L40" s="15">
        <v>3</v>
      </c>
      <c r="M40" s="15">
        <v>0</v>
      </c>
      <c r="O40" s="13"/>
      <c r="P40" s="4">
        <f>P39</f>
        <v>4</v>
      </c>
      <c r="Q40" s="4" t="s">
        <v>45</v>
      </c>
      <c r="R40" s="4">
        <v>98</v>
      </c>
      <c r="S40" s="14">
        <f t="shared" ref="S40:AD40" si="7">COUNT(B134:B163)</f>
        <v>30</v>
      </c>
      <c r="T40" s="14">
        <f t="shared" si="7"/>
        <v>30</v>
      </c>
      <c r="U40" s="14">
        <f t="shared" si="7"/>
        <v>30</v>
      </c>
      <c r="V40" s="14">
        <f t="shared" si="7"/>
        <v>30</v>
      </c>
      <c r="W40" s="14">
        <f t="shared" si="7"/>
        <v>30</v>
      </c>
      <c r="X40" s="14">
        <f t="shared" si="7"/>
        <v>30</v>
      </c>
      <c r="Y40" s="14">
        <f t="shared" si="7"/>
        <v>30</v>
      </c>
      <c r="Z40" s="14">
        <f t="shared" si="7"/>
        <v>30</v>
      </c>
      <c r="AA40" s="14">
        <f t="shared" si="7"/>
        <v>30</v>
      </c>
      <c r="AB40" s="14">
        <f t="shared" si="7"/>
        <v>30</v>
      </c>
      <c r="AC40" s="14">
        <f t="shared" si="7"/>
        <v>30</v>
      </c>
      <c r="AD40" s="14">
        <f t="shared" si="7"/>
        <v>30</v>
      </c>
      <c r="AE40" s="14">
        <f>AVERAGE(S40:AD40)</f>
        <v>30</v>
      </c>
    </row>
    <row r="41" spans="1:31" ht="15" thickBot="1" x14ac:dyDescent="0.45">
      <c r="A41" s="11">
        <v>1994</v>
      </c>
      <c r="B41" s="15">
        <v>2</v>
      </c>
      <c r="C41" s="15">
        <v>0</v>
      </c>
      <c r="D41" s="15">
        <v>0</v>
      </c>
      <c r="E41" s="15">
        <v>4</v>
      </c>
      <c r="F41" s="15">
        <v>4</v>
      </c>
      <c r="G41" s="15">
        <v>17</v>
      </c>
      <c r="H41" s="15">
        <v>12</v>
      </c>
      <c r="I41" s="15">
        <v>20</v>
      </c>
      <c r="J41" s="15">
        <v>12</v>
      </c>
      <c r="K41" s="15">
        <v>9</v>
      </c>
      <c r="L41" s="15">
        <v>0</v>
      </c>
      <c r="M41" s="15">
        <v>3</v>
      </c>
      <c r="O41" s="10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5" thickBot="1" x14ac:dyDescent="0.45">
      <c r="A42" s="11">
        <v>1995</v>
      </c>
      <c r="B42" s="15">
        <v>3</v>
      </c>
      <c r="C42" s="15">
        <v>0</v>
      </c>
      <c r="D42" s="15">
        <v>0</v>
      </c>
      <c r="E42" s="15">
        <v>0</v>
      </c>
      <c r="F42" s="15">
        <v>5</v>
      </c>
      <c r="G42" s="15">
        <v>10</v>
      </c>
      <c r="H42" s="15">
        <v>0</v>
      </c>
      <c r="I42" s="15">
        <v>21</v>
      </c>
      <c r="J42" s="15">
        <v>8</v>
      </c>
      <c r="K42" s="15">
        <v>0</v>
      </c>
      <c r="L42" s="15">
        <v>1</v>
      </c>
      <c r="M42" s="15">
        <v>3</v>
      </c>
      <c r="O42" s="3" t="s">
        <v>24</v>
      </c>
      <c r="P42" s="12" t="s">
        <v>25</v>
      </c>
      <c r="Q42" s="12" t="s">
        <v>26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" thickBot="1" x14ac:dyDescent="0.45">
      <c r="A43" s="11">
        <v>1996</v>
      </c>
      <c r="B43" s="15">
        <v>0</v>
      </c>
      <c r="C43" s="15">
        <v>3</v>
      </c>
      <c r="D43" s="15">
        <v>0</v>
      </c>
      <c r="E43" s="15">
        <v>2</v>
      </c>
      <c r="F43" s="15">
        <v>2</v>
      </c>
      <c r="G43" s="15">
        <v>12</v>
      </c>
      <c r="H43" s="15">
        <v>12</v>
      </c>
      <c r="I43" s="15">
        <v>15</v>
      </c>
      <c r="J43" s="15">
        <v>13</v>
      </c>
      <c r="K43" s="15">
        <v>6</v>
      </c>
      <c r="L43" s="15">
        <v>2</v>
      </c>
      <c r="M43" s="15">
        <v>0</v>
      </c>
      <c r="O43" s="13">
        <v>5</v>
      </c>
      <c r="P43" s="4" t="s">
        <v>54</v>
      </c>
      <c r="Q43" s="4" t="s">
        <v>50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" thickBot="1" x14ac:dyDescent="0.45">
      <c r="A44" s="11">
        <v>1997</v>
      </c>
      <c r="B44" s="15">
        <v>3</v>
      </c>
      <c r="C44" s="15">
        <v>2</v>
      </c>
      <c r="D44" s="15">
        <v>4</v>
      </c>
      <c r="E44" s="15">
        <v>4</v>
      </c>
      <c r="F44" s="15">
        <v>9</v>
      </c>
      <c r="G44" s="15">
        <v>11</v>
      </c>
      <c r="H44" s="15">
        <v>11</v>
      </c>
      <c r="I44" s="15">
        <v>7</v>
      </c>
      <c r="J44" s="15">
        <v>6</v>
      </c>
      <c r="K44" s="15">
        <v>9</v>
      </c>
      <c r="L44" s="15">
        <v>3</v>
      </c>
      <c r="M44" s="15">
        <v>0</v>
      </c>
      <c r="O44" s="10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5" thickBot="1" x14ac:dyDescent="0.45">
      <c r="A45" s="11">
        <v>1998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9</v>
      </c>
      <c r="H45" s="15">
        <v>6</v>
      </c>
      <c r="I45" s="15">
        <v>16</v>
      </c>
      <c r="J45" s="15">
        <v>12</v>
      </c>
      <c r="K45" s="15">
        <v>7</v>
      </c>
      <c r="L45" s="15">
        <v>2</v>
      </c>
      <c r="M45" s="15">
        <v>0</v>
      </c>
      <c r="O45" s="3" t="s">
        <v>17</v>
      </c>
      <c r="P45" s="12" t="s">
        <v>24</v>
      </c>
      <c r="Q45" s="12" t="s">
        <v>29</v>
      </c>
      <c r="R45" s="12" t="s">
        <v>30</v>
      </c>
      <c r="S45" s="12" t="s">
        <v>31</v>
      </c>
      <c r="T45" s="12" t="s">
        <v>32</v>
      </c>
      <c r="U45" s="12" t="s">
        <v>33</v>
      </c>
      <c r="V45" s="12" t="s">
        <v>34</v>
      </c>
      <c r="W45" s="12" t="s">
        <v>35</v>
      </c>
      <c r="X45" s="12" t="s">
        <v>36</v>
      </c>
      <c r="Y45" s="12" t="s">
        <v>37</v>
      </c>
      <c r="Z45" s="12" t="s">
        <v>38</v>
      </c>
      <c r="AA45" s="12" t="s">
        <v>39</v>
      </c>
      <c r="AB45" s="12" t="s">
        <v>40</v>
      </c>
      <c r="AC45" s="12" t="s">
        <v>41</v>
      </c>
      <c r="AD45" s="12" t="s">
        <v>42</v>
      </c>
      <c r="AE45" s="12" t="s">
        <v>43</v>
      </c>
    </row>
    <row r="46" spans="1:31" ht="15" thickBot="1" x14ac:dyDescent="0.45">
      <c r="A46" s="11">
        <v>1999</v>
      </c>
      <c r="B46" s="15">
        <v>0</v>
      </c>
      <c r="C46" s="15">
        <v>0</v>
      </c>
      <c r="D46" s="15">
        <v>0</v>
      </c>
      <c r="E46" s="15">
        <v>0</v>
      </c>
      <c r="F46" s="15">
        <v>2</v>
      </c>
      <c r="G46" s="15">
        <v>13</v>
      </c>
      <c r="H46" s="15">
        <v>16</v>
      </c>
      <c r="I46" s="15">
        <v>5</v>
      </c>
      <c r="J46" s="15">
        <v>5</v>
      </c>
      <c r="K46" s="15">
        <v>1</v>
      </c>
      <c r="L46" s="15">
        <v>0</v>
      </c>
      <c r="M46" s="15">
        <v>0</v>
      </c>
      <c r="O46" s="13">
        <f>O5</f>
        <v>525</v>
      </c>
      <c r="P46" s="4">
        <f>O43</f>
        <v>5</v>
      </c>
      <c r="Q46" s="4" t="s">
        <v>51</v>
      </c>
      <c r="R46" s="4">
        <v>1</v>
      </c>
      <c r="S46" s="18">
        <f t="shared" ref="S46:AD46" si="8">AVERAGE(B102:B131)</f>
        <v>10.286666666666667</v>
      </c>
      <c r="T46" s="18">
        <f t="shared" si="8"/>
        <v>11.893333333333333</v>
      </c>
      <c r="U46" s="18">
        <f t="shared" si="8"/>
        <v>13.656666666666666</v>
      </c>
      <c r="V46" s="18">
        <f t="shared" si="8"/>
        <v>15.889999999999995</v>
      </c>
      <c r="W46" s="18">
        <f t="shared" si="8"/>
        <v>17.873333333333335</v>
      </c>
      <c r="X46" s="18">
        <f t="shared" si="8"/>
        <v>17.036666666666665</v>
      </c>
      <c r="Y46" s="18">
        <f t="shared" si="8"/>
        <v>15.463333333333333</v>
      </c>
      <c r="Z46" s="18">
        <f t="shared" si="8"/>
        <v>15.316666666666666</v>
      </c>
      <c r="AA46" s="18">
        <f t="shared" si="8"/>
        <v>14.513333333333332</v>
      </c>
      <c r="AB46" s="18">
        <f t="shared" si="8"/>
        <v>14.053333333333335</v>
      </c>
      <c r="AC46" s="18">
        <f t="shared" si="8"/>
        <v>12.346666666666668</v>
      </c>
      <c r="AD46" s="18">
        <f t="shared" si="8"/>
        <v>10.963333333333335</v>
      </c>
      <c r="AE46" s="18">
        <f>AVERAGE(S46:AD46)</f>
        <v>14.107777777777777</v>
      </c>
    </row>
    <row r="47" spans="1:31" ht="15" thickBot="1" x14ac:dyDescent="0.45">
      <c r="A47" s="11">
        <v>2000</v>
      </c>
      <c r="B47" s="15">
        <v>0</v>
      </c>
      <c r="C47" s="15">
        <v>0</v>
      </c>
      <c r="D47" s="15">
        <v>0</v>
      </c>
      <c r="E47" s="15">
        <v>0</v>
      </c>
      <c r="F47" s="15">
        <v>9</v>
      </c>
      <c r="G47" s="15">
        <v>14</v>
      </c>
      <c r="H47" s="15">
        <v>9</v>
      </c>
      <c r="I47" s="15">
        <v>8</v>
      </c>
      <c r="J47" s="15">
        <v>7</v>
      </c>
      <c r="K47" s="15">
        <v>6</v>
      </c>
      <c r="L47" s="15">
        <v>4</v>
      </c>
      <c r="M47" s="15">
        <v>4</v>
      </c>
      <c r="O47" s="13"/>
      <c r="P47" s="4">
        <f>P46</f>
        <v>5</v>
      </c>
      <c r="Q47" s="4" t="s">
        <v>45</v>
      </c>
      <c r="R47" s="4">
        <v>98</v>
      </c>
      <c r="S47" s="14">
        <f t="shared" ref="S47:AD47" si="9">COUNT(B102:B131)</f>
        <v>30</v>
      </c>
      <c r="T47" s="14">
        <f t="shared" si="9"/>
        <v>30</v>
      </c>
      <c r="U47" s="14">
        <f t="shared" si="9"/>
        <v>30</v>
      </c>
      <c r="V47" s="14">
        <f t="shared" si="9"/>
        <v>30</v>
      </c>
      <c r="W47" s="14">
        <f t="shared" si="9"/>
        <v>30</v>
      </c>
      <c r="X47" s="14">
        <f t="shared" si="9"/>
        <v>30</v>
      </c>
      <c r="Y47" s="14">
        <f t="shared" si="9"/>
        <v>30</v>
      </c>
      <c r="Z47" s="14">
        <f t="shared" si="9"/>
        <v>30</v>
      </c>
      <c r="AA47" s="14">
        <f t="shared" si="9"/>
        <v>30</v>
      </c>
      <c r="AB47" s="14">
        <f t="shared" si="9"/>
        <v>30</v>
      </c>
      <c r="AC47" s="14">
        <f t="shared" si="9"/>
        <v>30</v>
      </c>
      <c r="AD47" s="14">
        <f t="shared" si="9"/>
        <v>30</v>
      </c>
      <c r="AE47" s="14">
        <f>AVERAGE(S47:AD47)</f>
        <v>30</v>
      </c>
    </row>
    <row r="48" spans="1:31" ht="15" thickBot="1" x14ac:dyDescent="0.45">
      <c r="A48" s="11">
        <v>2001</v>
      </c>
      <c r="B48" s="15">
        <v>2</v>
      </c>
      <c r="C48" s="15">
        <v>1</v>
      </c>
      <c r="D48" s="15">
        <v>0</v>
      </c>
      <c r="E48" s="15">
        <v>5</v>
      </c>
      <c r="F48" s="15">
        <v>3</v>
      </c>
      <c r="G48" s="15">
        <v>11</v>
      </c>
      <c r="H48" s="15">
        <v>9</v>
      </c>
      <c r="I48" s="15">
        <v>12</v>
      </c>
      <c r="J48" s="15">
        <v>13</v>
      </c>
      <c r="K48" s="15">
        <v>2</v>
      </c>
      <c r="L48" s="15">
        <v>1</v>
      </c>
      <c r="M48" s="15">
        <v>1</v>
      </c>
      <c r="O48" s="10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" thickBot="1" x14ac:dyDescent="0.45">
      <c r="A49" s="11">
        <v>2002</v>
      </c>
      <c r="B49" s="15">
        <v>2</v>
      </c>
      <c r="C49" s="15">
        <v>0</v>
      </c>
      <c r="D49" s="15">
        <v>0</v>
      </c>
      <c r="E49" s="15">
        <v>2</v>
      </c>
      <c r="F49" s="15">
        <v>2</v>
      </c>
      <c r="G49" s="15">
        <v>2</v>
      </c>
      <c r="H49" s="15">
        <v>17</v>
      </c>
      <c r="I49" s="15">
        <v>11</v>
      </c>
      <c r="J49" s="15">
        <v>12</v>
      </c>
      <c r="K49" s="15">
        <v>11</v>
      </c>
      <c r="L49" s="15">
        <v>4</v>
      </c>
      <c r="M49" s="15">
        <v>1</v>
      </c>
      <c r="O49" s="3" t="s">
        <v>24</v>
      </c>
      <c r="P49" s="12" t="s">
        <v>25</v>
      </c>
      <c r="Q49" s="12" t="s">
        <v>26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thickBot="1" x14ac:dyDescent="0.45">
      <c r="A50" s="11">
        <v>2003</v>
      </c>
      <c r="B50" s="15">
        <v>2</v>
      </c>
      <c r="C50" s="15">
        <v>2</v>
      </c>
      <c r="D50" s="15">
        <v>0</v>
      </c>
      <c r="E50" s="15">
        <v>0</v>
      </c>
      <c r="F50" s="15">
        <v>5</v>
      </c>
      <c r="G50" s="15">
        <v>10</v>
      </c>
      <c r="H50" s="15">
        <v>19</v>
      </c>
      <c r="I50" s="15">
        <v>15</v>
      </c>
      <c r="J50" s="15">
        <v>15</v>
      </c>
      <c r="K50" s="15">
        <v>7</v>
      </c>
      <c r="L50" s="15">
        <v>3</v>
      </c>
      <c r="M50" s="15">
        <v>0</v>
      </c>
      <c r="O50" s="13">
        <v>6</v>
      </c>
      <c r="P50" s="4" t="s">
        <v>55</v>
      </c>
      <c r="Q50" s="4" t="s">
        <v>56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thickBot="1" x14ac:dyDescent="0.45">
      <c r="A51" s="11">
        <v>2004</v>
      </c>
      <c r="B51" s="15">
        <v>8</v>
      </c>
      <c r="C51" s="15">
        <v>1</v>
      </c>
      <c r="D51" s="15">
        <v>6</v>
      </c>
      <c r="E51" s="15">
        <v>0</v>
      </c>
      <c r="F51" s="15">
        <v>7</v>
      </c>
      <c r="G51" s="15">
        <v>21</v>
      </c>
      <c r="H51" s="15">
        <v>16</v>
      </c>
      <c r="I51" s="15">
        <v>10</v>
      </c>
      <c r="J51" s="15">
        <v>21</v>
      </c>
      <c r="K51" s="15">
        <v>9</v>
      </c>
      <c r="L51" s="15">
        <v>0</v>
      </c>
      <c r="M51" s="15">
        <v>0</v>
      </c>
      <c r="O51" s="10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thickBot="1" x14ac:dyDescent="0.45">
      <c r="A52" s="11">
        <v>2005</v>
      </c>
      <c r="B52" s="15">
        <v>0</v>
      </c>
      <c r="C52" s="15">
        <v>6</v>
      </c>
      <c r="D52" s="15">
        <v>1</v>
      </c>
      <c r="E52" s="15">
        <v>0</v>
      </c>
      <c r="F52" s="15">
        <v>4</v>
      </c>
      <c r="G52" s="15">
        <v>2</v>
      </c>
      <c r="H52" s="15">
        <v>13</v>
      </c>
      <c r="I52" s="15">
        <v>18</v>
      </c>
      <c r="J52" s="15">
        <v>6</v>
      </c>
      <c r="K52" s="15">
        <v>5</v>
      </c>
      <c r="L52" s="15">
        <v>4</v>
      </c>
      <c r="M52" s="15">
        <v>2</v>
      </c>
      <c r="O52" s="3" t="s">
        <v>17</v>
      </c>
      <c r="P52" s="12" t="s">
        <v>24</v>
      </c>
      <c r="Q52" s="12" t="s">
        <v>29</v>
      </c>
      <c r="R52" s="12" t="s">
        <v>30</v>
      </c>
      <c r="S52" s="12" t="s">
        <v>31</v>
      </c>
      <c r="T52" s="12" t="s">
        <v>32</v>
      </c>
      <c r="U52" s="12" t="s">
        <v>33</v>
      </c>
      <c r="V52" s="12" t="s">
        <v>34</v>
      </c>
      <c r="W52" s="12" t="s">
        <v>35</v>
      </c>
      <c r="X52" s="12" t="s">
        <v>36</v>
      </c>
      <c r="Y52" s="12" t="s">
        <v>37</v>
      </c>
      <c r="Z52" s="12" t="s">
        <v>38</v>
      </c>
      <c r="AA52" s="12" t="s">
        <v>39</v>
      </c>
      <c r="AB52" s="12" t="s">
        <v>40</v>
      </c>
      <c r="AC52" s="12" t="s">
        <v>41</v>
      </c>
      <c r="AD52" s="12" t="s">
        <v>42</v>
      </c>
      <c r="AE52" s="12" t="s">
        <v>43</v>
      </c>
    </row>
    <row r="53" spans="1:31" ht="15" thickBot="1" x14ac:dyDescent="0.45">
      <c r="A53" s="11">
        <v>2006</v>
      </c>
      <c r="B53" s="15">
        <v>3</v>
      </c>
      <c r="C53" s="15">
        <v>1</v>
      </c>
      <c r="D53" s="15">
        <v>0</v>
      </c>
      <c r="E53" s="15">
        <v>3</v>
      </c>
      <c r="F53" s="15">
        <v>8</v>
      </c>
      <c r="G53" s="15">
        <v>9</v>
      </c>
      <c r="H53" s="15">
        <v>10</v>
      </c>
      <c r="I53" s="15">
        <v>19</v>
      </c>
      <c r="J53" s="15">
        <v>12</v>
      </c>
      <c r="K53" s="15">
        <v>11</v>
      </c>
      <c r="L53" s="15">
        <v>2</v>
      </c>
      <c r="M53" s="15">
        <v>3</v>
      </c>
      <c r="O53" s="13">
        <f>O5</f>
        <v>525</v>
      </c>
      <c r="P53" s="4">
        <f>O50</f>
        <v>6</v>
      </c>
      <c r="Q53" s="4" t="s">
        <v>51</v>
      </c>
      <c r="R53" s="4">
        <v>1</v>
      </c>
      <c r="S53" s="18">
        <f t="shared" ref="S53:AD53" si="10">AVERAGE(B166:B195)</f>
        <v>1014.6418602150536</v>
      </c>
      <c r="T53" s="18">
        <f t="shared" si="10"/>
        <v>1012.4323095238095</v>
      </c>
      <c r="U53" s="18">
        <f t="shared" si="10"/>
        <v>1010.2052782258065</v>
      </c>
      <c r="V53" s="18">
        <f t="shared" si="10"/>
        <v>1008.103277777778</v>
      </c>
      <c r="W53" s="18">
        <f t="shared" si="10"/>
        <v>1007.0313333333335</v>
      </c>
      <c r="X53" s="18">
        <f t="shared" si="10"/>
        <v>1008.1066000000002</v>
      </c>
      <c r="Y53" s="18">
        <f t="shared" si="10"/>
        <v>1011.594935483871</v>
      </c>
      <c r="Z53" s="18">
        <f t="shared" si="10"/>
        <v>1011.2370752688172</v>
      </c>
      <c r="AA53" s="18">
        <f t="shared" si="10"/>
        <v>1010.9507222222225</v>
      </c>
      <c r="AB53" s="18">
        <f t="shared" si="10"/>
        <v>1011.4980322580644</v>
      </c>
      <c r="AC53" s="18">
        <f t="shared" si="10"/>
        <v>1013.2534222222223</v>
      </c>
      <c r="AD53" s="18">
        <f t="shared" si="10"/>
        <v>1024.2419999999997</v>
      </c>
      <c r="AE53" s="18">
        <f>AVERAGE(S53:AD53)</f>
        <v>1011.9414038775816</v>
      </c>
    </row>
    <row r="54" spans="1:31" ht="15" thickBot="1" x14ac:dyDescent="0.45">
      <c r="A54" s="11">
        <v>2007</v>
      </c>
      <c r="B54" s="15">
        <v>5</v>
      </c>
      <c r="C54" s="15">
        <v>2</v>
      </c>
      <c r="D54" s="15">
        <v>0</v>
      </c>
      <c r="E54" s="15">
        <v>1</v>
      </c>
      <c r="F54" s="15">
        <v>3</v>
      </c>
      <c r="G54" s="15">
        <v>14</v>
      </c>
      <c r="H54" s="15">
        <v>19</v>
      </c>
      <c r="I54" s="15">
        <v>8</v>
      </c>
      <c r="J54" s="15">
        <v>9</v>
      </c>
      <c r="K54" s="15">
        <v>4</v>
      </c>
      <c r="L54" s="15">
        <v>2</v>
      </c>
      <c r="M54" s="15">
        <v>0</v>
      </c>
      <c r="O54" s="13"/>
      <c r="P54" s="4">
        <f>P53</f>
        <v>6</v>
      </c>
      <c r="Q54" s="4" t="s">
        <v>45</v>
      </c>
      <c r="R54" s="4">
        <v>98</v>
      </c>
      <c r="S54" s="14">
        <f t="shared" ref="S54:AD54" si="11">COUNT(B166:B195)</f>
        <v>30</v>
      </c>
      <c r="T54" s="14">
        <f t="shared" si="11"/>
        <v>30</v>
      </c>
      <c r="U54" s="14">
        <f t="shared" si="11"/>
        <v>30</v>
      </c>
      <c r="V54" s="14">
        <f t="shared" si="11"/>
        <v>30</v>
      </c>
      <c r="W54" s="14">
        <f t="shared" si="11"/>
        <v>30</v>
      </c>
      <c r="X54" s="14">
        <f t="shared" si="11"/>
        <v>30</v>
      </c>
      <c r="Y54" s="14">
        <f t="shared" si="11"/>
        <v>30</v>
      </c>
      <c r="Z54" s="14">
        <f t="shared" si="11"/>
        <v>30</v>
      </c>
      <c r="AA54" s="14">
        <f t="shared" si="11"/>
        <v>30</v>
      </c>
      <c r="AB54" s="14">
        <f t="shared" si="11"/>
        <v>30</v>
      </c>
      <c r="AC54" s="14">
        <f t="shared" si="11"/>
        <v>30</v>
      </c>
      <c r="AD54" s="14">
        <f t="shared" si="11"/>
        <v>30</v>
      </c>
      <c r="AE54" s="14">
        <f>AVERAGE(S54:AD54)</f>
        <v>30</v>
      </c>
    </row>
    <row r="55" spans="1:31" ht="15" thickBot="1" x14ac:dyDescent="0.45">
      <c r="A55" s="11">
        <v>2008</v>
      </c>
      <c r="B55" s="15">
        <v>0</v>
      </c>
      <c r="C55" s="15">
        <v>1</v>
      </c>
      <c r="D55" s="15">
        <v>0</v>
      </c>
      <c r="E55" s="15">
        <v>2</v>
      </c>
      <c r="F55" s="15">
        <v>5</v>
      </c>
      <c r="G55" s="15">
        <v>10</v>
      </c>
      <c r="H55" s="15">
        <v>16</v>
      </c>
      <c r="I55" s="15">
        <v>21</v>
      </c>
      <c r="J55" s="15">
        <v>11</v>
      </c>
      <c r="K55" s="15">
        <v>2</v>
      </c>
      <c r="L55" s="15">
        <v>0</v>
      </c>
      <c r="M55" s="15">
        <v>0</v>
      </c>
      <c r="O55" s="10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5" thickBot="1" x14ac:dyDescent="0.45">
      <c r="A56" s="11">
        <v>2009</v>
      </c>
      <c r="B56" s="15">
        <v>0</v>
      </c>
      <c r="C56" s="15">
        <v>0</v>
      </c>
      <c r="D56" s="15">
        <v>2</v>
      </c>
      <c r="E56" s="15">
        <v>1</v>
      </c>
      <c r="F56" s="15">
        <v>3</v>
      </c>
      <c r="G56" s="15">
        <v>12</v>
      </c>
      <c r="H56" s="15">
        <v>10</v>
      </c>
      <c r="I56" s="15">
        <v>10</v>
      </c>
      <c r="J56" s="15">
        <v>14</v>
      </c>
      <c r="K56" s="15">
        <v>6</v>
      </c>
      <c r="L56" s="15">
        <v>4</v>
      </c>
      <c r="M56" s="15">
        <v>5</v>
      </c>
      <c r="O56" s="3" t="s">
        <v>24</v>
      </c>
      <c r="P56" s="12" t="s">
        <v>25</v>
      </c>
      <c r="Q56" s="12" t="s">
        <v>26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5" thickBot="1" x14ac:dyDescent="0.45">
      <c r="A57" s="11">
        <v>2010</v>
      </c>
      <c r="B57" s="15">
        <v>5</v>
      </c>
      <c r="C57" s="15">
        <v>10</v>
      </c>
      <c r="D57" s="15">
        <v>2</v>
      </c>
      <c r="E57" s="15">
        <v>1</v>
      </c>
      <c r="F57" s="15">
        <v>1</v>
      </c>
      <c r="G57" s="15">
        <v>5</v>
      </c>
      <c r="H57" s="15">
        <v>18</v>
      </c>
      <c r="I57" s="15">
        <v>7</v>
      </c>
      <c r="J57" s="15">
        <v>11</v>
      </c>
      <c r="K57" s="15">
        <v>0</v>
      </c>
      <c r="L57" s="15">
        <v>0</v>
      </c>
      <c r="M57" s="15">
        <v>0</v>
      </c>
      <c r="O57" s="13">
        <v>7</v>
      </c>
      <c r="P57" s="4" t="s">
        <v>57</v>
      </c>
      <c r="Q57" s="4" t="s">
        <v>56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5" thickBot="1" x14ac:dyDescent="0.45">
      <c r="A58" s="11">
        <v>2011</v>
      </c>
      <c r="B58" s="15">
        <v>0</v>
      </c>
      <c r="C58" s="15">
        <v>0</v>
      </c>
      <c r="D58" s="15">
        <v>0</v>
      </c>
      <c r="E58" s="15">
        <v>1</v>
      </c>
      <c r="F58" s="15">
        <v>1</v>
      </c>
      <c r="G58" s="15">
        <v>5</v>
      </c>
      <c r="H58" s="15">
        <v>13</v>
      </c>
      <c r="I58" s="15">
        <v>10</v>
      </c>
      <c r="J58" s="15">
        <v>10</v>
      </c>
      <c r="K58" s="15">
        <v>5</v>
      </c>
      <c r="L58" s="15">
        <v>0</v>
      </c>
      <c r="M58" s="15">
        <v>0</v>
      </c>
      <c r="O58" s="10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5" thickBot="1" x14ac:dyDescent="0.45">
      <c r="A59" s="11">
        <v>2012</v>
      </c>
      <c r="B59" s="15">
        <v>2</v>
      </c>
      <c r="C59" s="15">
        <v>6</v>
      </c>
      <c r="D59" s="15">
        <v>0</v>
      </c>
      <c r="E59" s="15">
        <v>0</v>
      </c>
      <c r="F59" s="15">
        <v>3</v>
      </c>
      <c r="G59" s="15">
        <v>6</v>
      </c>
      <c r="H59" s="15">
        <v>13</v>
      </c>
      <c r="I59" s="15">
        <v>9</v>
      </c>
      <c r="J59" s="15">
        <v>11</v>
      </c>
      <c r="K59" s="15">
        <v>3</v>
      </c>
      <c r="L59" s="15">
        <v>1</v>
      </c>
      <c r="M59" s="15">
        <v>1</v>
      </c>
      <c r="O59" s="3" t="s">
        <v>17</v>
      </c>
      <c r="P59" s="12" t="s">
        <v>24</v>
      </c>
      <c r="Q59" s="12" t="s">
        <v>29</v>
      </c>
      <c r="R59" s="12" t="s">
        <v>30</v>
      </c>
      <c r="S59" s="12" t="s">
        <v>31</v>
      </c>
      <c r="T59" s="12" t="s">
        <v>32</v>
      </c>
      <c r="U59" s="12" t="s">
        <v>33</v>
      </c>
      <c r="V59" s="12" t="s">
        <v>34</v>
      </c>
      <c r="W59" s="12" t="s">
        <v>35</v>
      </c>
      <c r="X59" s="12" t="s">
        <v>36</v>
      </c>
      <c r="Y59" s="12" t="s">
        <v>37</v>
      </c>
      <c r="Z59" s="12" t="s">
        <v>38</v>
      </c>
      <c r="AA59" s="12" t="s">
        <v>39</v>
      </c>
      <c r="AB59" s="12" t="s">
        <v>40</v>
      </c>
      <c r="AC59" s="12" t="s">
        <v>41</v>
      </c>
      <c r="AD59" s="12" t="s">
        <v>42</v>
      </c>
      <c r="AE59" s="12" t="s">
        <v>43</v>
      </c>
    </row>
    <row r="60" spans="1:31" ht="15" thickBot="1" x14ac:dyDescent="0.45">
      <c r="A60" s="11">
        <v>2013</v>
      </c>
      <c r="B60" s="15">
        <v>5</v>
      </c>
      <c r="C60" s="15">
        <v>0</v>
      </c>
      <c r="D60" s="15">
        <v>0</v>
      </c>
      <c r="E60" s="15">
        <v>0</v>
      </c>
      <c r="F60" s="15">
        <v>3</v>
      </c>
      <c r="G60" s="15">
        <v>11</v>
      </c>
      <c r="H60" s="15">
        <v>18</v>
      </c>
      <c r="I60" s="15">
        <v>10</v>
      </c>
      <c r="J60" s="15">
        <v>15</v>
      </c>
      <c r="K60" s="15">
        <v>14</v>
      </c>
      <c r="L60" s="15">
        <v>8</v>
      </c>
      <c r="M60" s="15">
        <v>7</v>
      </c>
      <c r="O60" s="13">
        <f>O5</f>
        <v>525</v>
      </c>
      <c r="P60" s="4">
        <f>O57</f>
        <v>7</v>
      </c>
      <c r="Q60" s="4" t="s">
        <v>51</v>
      </c>
      <c r="R60" s="4">
        <v>1</v>
      </c>
      <c r="S60" s="22">
        <f t="shared" ref="S60:AD60" si="12">AVERAGE(B198:B227)</f>
        <v>5.4033333333333342</v>
      </c>
      <c r="T60" s="22">
        <f t="shared" si="12"/>
        <v>5.4700000000000006</v>
      </c>
      <c r="U60" s="22">
        <f t="shared" si="12"/>
        <v>5.0297849462365587</v>
      </c>
      <c r="V60" s="22">
        <f t="shared" si="12"/>
        <v>5.5266666666666664</v>
      </c>
      <c r="W60" s="22">
        <f t="shared" si="12"/>
        <v>7.2704301075268818</v>
      </c>
      <c r="X60" s="22">
        <f t="shared" si="12"/>
        <v>10.439444444444446</v>
      </c>
      <c r="Y60" s="22">
        <f t="shared" si="12"/>
        <v>11.283333333333333</v>
      </c>
      <c r="Z60" s="22">
        <f t="shared" si="12"/>
        <v>11.66</v>
      </c>
      <c r="AA60" s="22">
        <f t="shared" si="12"/>
        <v>11.778666666666663</v>
      </c>
      <c r="AB60" s="22">
        <f t="shared" si="12"/>
        <v>9.5539784946236566</v>
      </c>
      <c r="AC60" s="22">
        <f t="shared" si="12"/>
        <v>7.36</v>
      </c>
      <c r="AD60" s="22">
        <f t="shared" si="12"/>
        <v>6.0533333333333337</v>
      </c>
      <c r="AE60" s="22">
        <f>AVERAGE(S60:AD60)</f>
        <v>8.0690809438470712</v>
      </c>
    </row>
    <row r="61" spans="1:31" ht="15" thickBot="1" x14ac:dyDescent="0.45">
      <c r="A61" s="11">
        <v>2014</v>
      </c>
      <c r="B61" s="15">
        <v>4</v>
      </c>
      <c r="C61" s="15">
        <v>0</v>
      </c>
      <c r="D61" s="15">
        <v>2</v>
      </c>
      <c r="E61" s="15">
        <v>0</v>
      </c>
      <c r="F61" s="15">
        <v>6</v>
      </c>
      <c r="G61" s="15">
        <v>11</v>
      </c>
      <c r="H61" s="15">
        <v>10</v>
      </c>
      <c r="I61" s="15">
        <v>14</v>
      </c>
      <c r="J61" s="15">
        <v>11</v>
      </c>
      <c r="K61" s="15">
        <v>5</v>
      </c>
      <c r="L61" s="15">
        <v>6</v>
      </c>
      <c r="M61" s="15">
        <v>4</v>
      </c>
      <c r="O61" s="13"/>
      <c r="P61" s="4">
        <f>P60</f>
        <v>7</v>
      </c>
      <c r="Q61" s="4" t="s">
        <v>45</v>
      </c>
      <c r="R61" s="4">
        <v>98</v>
      </c>
      <c r="S61" s="14">
        <f t="shared" ref="S61:AD61" si="13">COUNT(B198:B227)</f>
        <v>30</v>
      </c>
      <c r="T61" s="14">
        <f t="shared" si="13"/>
        <v>30</v>
      </c>
      <c r="U61" s="14">
        <f t="shared" si="13"/>
        <v>30</v>
      </c>
      <c r="V61" s="14">
        <f t="shared" si="13"/>
        <v>30</v>
      </c>
      <c r="W61" s="14">
        <f t="shared" si="13"/>
        <v>30</v>
      </c>
      <c r="X61" s="14">
        <f t="shared" si="13"/>
        <v>30</v>
      </c>
      <c r="Y61" s="14">
        <f t="shared" si="13"/>
        <v>30</v>
      </c>
      <c r="Z61" s="14">
        <f t="shared" si="13"/>
        <v>30</v>
      </c>
      <c r="AA61" s="14">
        <f t="shared" si="13"/>
        <v>30</v>
      </c>
      <c r="AB61" s="14">
        <f t="shared" si="13"/>
        <v>30</v>
      </c>
      <c r="AC61" s="14">
        <f t="shared" si="13"/>
        <v>30</v>
      </c>
      <c r="AD61" s="14">
        <f t="shared" si="13"/>
        <v>30</v>
      </c>
      <c r="AE61" s="14">
        <f>AVERAGE(S61:AD61)</f>
        <v>30</v>
      </c>
    </row>
    <row r="62" spans="1:31" ht="15" thickBot="1" x14ac:dyDescent="0.45">
      <c r="A62" s="11">
        <v>2015</v>
      </c>
      <c r="B62" s="15">
        <v>4</v>
      </c>
      <c r="C62" s="15">
        <v>6</v>
      </c>
      <c r="D62" s="15">
        <v>14</v>
      </c>
      <c r="E62" s="15">
        <v>11</v>
      </c>
      <c r="F62" s="15">
        <v>6</v>
      </c>
      <c r="G62" s="15">
        <v>19</v>
      </c>
      <c r="H62" s="15">
        <v>17</v>
      </c>
      <c r="I62" s="15">
        <v>12</v>
      </c>
      <c r="J62" s="15">
        <v>9</v>
      </c>
      <c r="K62" s="15">
        <v>10</v>
      </c>
      <c r="L62" s="15">
        <v>3</v>
      </c>
      <c r="M62" s="15">
        <v>4</v>
      </c>
      <c r="O62" s="10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5" thickBot="1" x14ac:dyDescent="0.45">
      <c r="A63" s="11">
        <v>2016</v>
      </c>
      <c r="B63" s="15">
        <v>1</v>
      </c>
      <c r="C63" s="15">
        <v>1</v>
      </c>
      <c r="D63" s="15">
        <v>3</v>
      </c>
      <c r="E63" s="15">
        <v>0</v>
      </c>
      <c r="F63" s="15">
        <v>5</v>
      </c>
      <c r="G63" s="15">
        <v>11</v>
      </c>
      <c r="H63" s="15">
        <v>14</v>
      </c>
      <c r="I63" s="15">
        <v>22</v>
      </c>
      <c r="J63" s="15">
        <v>16</v>
      </c>
      <c r="K63" s="15">
        <v>5</v>
      </c>
      <c r="L63" s="15">
        <v>9</v>
      </c>
      <c r="M63" s="15">
        <v>2</v>
      </c>
      <c r="O63" s="3" t="s">
        <v>24</v>
      </c>
      <c r="P63" s="12" t="s">
        <v>25</v>
      </c>
      <c r="Q63" s="12" t="s">
        <v>26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5" thickBot="1" x14ac:dyDescent="0.45">
      <c r="A64" s="11">
        <v>2017</v>
      </c>
      <c r="B64" s="15">
        <v>0</v>
      </c>
      <c r="C64" s="15">
        <v>0</v>
      </c>
      <c r="D64" s="15">
        <v>4</v>
      </c>
      <c r="E64" s="15">
        <v>1</v>
      </c>
      <c r="F64" s="15">
        <v>0</v>
      </c>
      <c r="G64" s="15">
        <v>8</v>
      </c>
      <c r="H64" s="15">
        <v>16</v>
      </c>
      <c r="I64" s="15">
        <v>12</v>
      </c>
      <c r="J64" s="15">
        <v>14</v>
      </c>
      <c r="K64" s="15">
        <v>6</v>
      </c>
      <c r="L64" s="15">
        <v>0</v>
      </c>
      <c r="M64" s="15">
        <v>3</v>
      </c>
      <c r="O64" s="13">
        <v>8</v>
      </c>
      <c r="P64" s="39" t="s">
        <v>58</v>
      </c>
      <c r="Q64" s="4" t="s">
        <v>59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5" thickBot="1" x14ac:dyDescent="0.45">
      <c r="A65" s="11">
        <v>2018</v>
      </c>
      <c r="B65" s="15">
        <v>7</v>
      </c>
      <c r="C65" s="15">
        <v>4</v>
      </c>
      <c r="D65" s="15">
        <v>0</v>
      </c>
      <c r="E65" s="15">
        <v>2</v>
      </c>
      <c r="F65" s="15">
        <v>11</v>
      </c>
      <c r="G65" s="15">
        <v>18</v>
      </c>
      <c r="H65" s="15">
        <v>10</v>
      </c>
      <c r="I65" s="15">
        <v>10</v>
      </c>
      <c r="J65" s="15">
        <v>15</v>
      </c>
      <c r="K65" s="15">
        <v>9</v>
      </c>
      <c r="L65" s="15">
        <v>3</v>
      </c>
      <c r="M65" s="15">
        <v>2</v>
      </c>
      <c r="O65" s="10"/>
      <c r="P65" s="40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5" thickBot="1" x14ac:dyDescent="0.45">
      <c r="A66" s="11">
        <v>2019</v>
      </c>
      <c r="B66" s="15">
        <v>4</v>
      </c>
      <c r="C66" s="15">
        <v>0</v>
      </c>
      <c r="D66" s="15">
        <v>1</v>
      </c>
      <c r="E66" s="15">
        <v>0</v>
      </c>
      <c r="F66" s="15">
        <v>0</v>
      </c>
      <c r="G66" s="15">
        <v>10</v>
      </c>
      <c r="H66" s="15">
        <v>9</v>
      </c>
      <c r="I66" s="15">
        <v>9</v>
      </c>
      <c r="J66" s="15">
        <v>10</v>
      </c>
      <c r="K66" s="15">
        <v>6</v>
      </c>
      <c r="L66" s="15">
        <v>5</v>
      </c>
      <c r="M66" s="15">
        <v>2</v>
      </c>
      <c r="O66" s="3" t="s">
        <v>17</v>
      </c>
      <c r="P66" s="12" t="s">
        <v>24</v>
      </c>
      <c r="Q66" s="12" t="s">
        <v>29</v>
      </c>
      <c r="R66" s="12" t="s">
        <v>30</v>
      </c>
      <c r="S66" s="12" t="s">
        <v>31</v>
      </c>
      <c r="T66" s="12" t="s">
        <v>32</v>
      </c>
      <c r="U66" s="12" t="s">
        <v>33</v>
      </c>
      <c r="V66" s="12" t="s">
        <v>34</v>
      </c>
      <c r="W66" s="12" t="s">
        <v>35</v>
      </c>
      <c r="X66" s="12" t="s">
        <v>36</v>
      </c>
      <c r="Y66" s="12" t="s">
        <v>37</v>
      </c>
      <c r="Z66" s="12" t="s">
        <v>38</v>
      </c>
      <c r="AA66" s="12" t="s">
        <v>39</v>
      </c>
      <c r="AB66" s="12" t="s">
        <v>40</v>
      </c>
      <c r="AC66" s="12" t="s">
        <v>41</v>
      </c>
      <c r="AD66" s="12" t="s">
        <v>42</v>
      </c>
      <c r="AE66" s="12" t="s">
        <v>43</v>
      </c>
    </row>
    <row r="67" spans="1:31" ht="15" thickBot="1" x14ac:dyDescent="0.45">
      <c r="A67" s="11">
        <v>2020</v>
      </c>
      <c r="B67" s="15">
        <v>5</v>
      </c>
      <c r="C67" s="15">
        <v>1</v>
      </c>
      <c r="D67" s="15">
        <v>1</v>
      </c>
      <c r="E67" s="15">
        <v>2</v>
      </c>
      <c r="F67" s="15">
        <v>4</v>
      </c>
      <c r="G67" s="15">
        <v>10</v>
      </c>
      <c r="H67" s="15">
        <v>19</v>
      </c>
      <c r="I67" s="15">
        <v>12</v>
      </c>
      <c r="J67" s="15">
        <v>9</v>
      </c>
      <c r="K67" s="15">
        <v>0</v>
      </c>
      <c r="L67" s="15">
        <v>0</v>
      </c>
      <c r="M67" s="15">
        <v>3</v>
      </c>
      <c r="O67" s="13">
        <f>O5</f>
        <v>525</v>
      </c>
      <c r="P67" s="4">
        <f>O64</f>
        <v>8</v>
      </c>
      <c r="Q67" s="4" t="s">
        <v>44</v>
      </c>
      <c r="R67" s="4">
        <v>4</v>
      </c>
      <c r="S67" s="18">
        <f t="shared" ref="S67:AD67" si="14">AVERAGE(B230:B259)</f>
        <v>10.302407407407408</v>
      </c>
      <c r="T67" s="18">
        <f t="shared" si="14"/>
        <v>10.487708333333334</v>
      </c>
      <c r="U67" s="18">
        <f t="shared" si="14"/>
        <v>12.018194444444443</v>
      </c>
      <c r="V67" s="18">
        <f t="shared" si="14"/>
        <v>12.052037037037035</v>
      </c>
      <c r="W67" s="18">
        <f t="shared" si="14"/>
        <v>12.865787037037039</v>
      </c>
      <c r="X67" s="18">
        <f t="shared" si="14"/>
        <v>10.708148148148148</v>
      </c>
      <c r="Y67" s="18">
        <f t="shared" si="14"/>
        <v>10.404282407407409</v>
      </c>
      <c r="Z67" s="18">
        <f t="shared" si="14"/>
        <v>10.694444444444446</v>
      </c>
      <c r="AA67" s="18">
        <f t="shared" si="14"/>
        <v>8.7315046296296277</v>
      </c>
      <c r="AB67" s="18">
        <f t="shared" si="14"/>
        <v>10.460578703703705</v>
      </c>
      <c r="AC67" s="18">
        <f t="shared" si="14"/>
        <v>10.783703703703704</v>
      </c>
      <c r="AD67" s="18">
        <f t="shared" si="14"/>
        <v>10.017592592592594</v>
      </c>
      <c r="AE67" s="18">
        <f>SUM(S67:AD67)</f>
        <v>129.5263888888889</v>
      </c>
    </row>
    <row r="68" spans="1:31" ht="15" thickBot="1" x14ac:dyDescent="0.45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O68" s="13"/>
      <c r="P68" s="4">
        <f>P67</f>
        <v>8</v>
      </c>
      <c r="Q68" s="4" t="s">
        <v>45</v>
      </c>
      <c r="R68" s="4">
        <v>98</v>
      </c>
      <c r="S68" s="14">
        <f t="shared" ref="S68:AD68" si="15">COUNT(B230:B259)</f>
        <v>30</v>
      </c>
      <c r="T68" s="14">
        <f t="shared" si="15"/>
        <v>30</v>
      </c>
      <c r="U68" s="14">
        <f t="shared" si="15"/>
        <v>30</v>
      </c>
      <c r="V68" s="14">
        <f t="shared" si="15"/>
        <v>30</v>
      </c>
      <c r="W68" s="14">
        <f t="shared" si="15"/>
        <v>30</v>
      </c>
      <c r="X68" s="14">
        <f t="shared" si="15"/>
        <v>30</v>
      </c>
      <c r="Y68" s="14">
        <f t="shared" si="15"/>
        <v>30</v>
      </c>
      <c r="Z68" s="14">
        <f t="shared" si="15"/>
        <v>30</v>
      </c>
      <c r="AA68" s="14">
        <f t="shared" si="15"/>
        <v>30</v>
      </c>
      <c r="AB68" s="14">
        <f t="shared" si="15"/>
        <v>30</v>
      </c>
      <c r="AC68" s="14">
        <f t="shared" si="15"/>
        <v>30</v>
      </c>
      <c r="AD68" s="14">
        <f t="shared" si="15"/>
        <v>30</v>
      </c>
      <c r="AE68" s="14">
        <f>AVERAGE(S68:AD68)</f>
        <v>30</v>
      </c>
    </row>
    <row r="69" spans="1:31" ht="15" thickBot="1" x14ac:dyDescent="0.45">
      <c r="A69" s="47" t="s">
        <v>60</v>
      </c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9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5" thickBot="1" x14ac:dyDescent="0.45">
      <c r="A70" s="11">
        <v>1991</v>
      </c>
      <c r="B70" s="15">
        <v>14.7</v>
      </c>
      <c r="C70" s="15">
        <v>16</v>
      </c>
      <c r="D70" s="15">
        <v>20.399999999999999</v>
      </c>
      <c r="E70" s="15">
        <v>21.5</v>
      </c>
      <c r="F70" s="15">
        <v>23.8</v>
      </c>
      <c r="G70" s="15">
        <v>21.9</v>
      </c>
      <c r="H70" s="15">
        <v>16.399999999999999</v>
      </c>
      <c r="I70" s="15">
        <v>19.600000000000001</v>
      </c>
      <c r="J70" s="15">
        <v>16.2</v>
      </c>
      <c r="K70" s="15">
        <v>16.3</v>
      </c>
      <c r="L70" s="15">
        <v>15.9</v>
      </c>
      <c r="M70" s="15">
        <v>13.3</v>
      </c>
      <c r="O70" s="3" t="s">
        <v>24</v>
      </c>
      <c r="P70" s="12" t="s">
        <v>25</v>
      </c>
      <c r="Q70" s="12" t="s">
        <v>26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" thickBot="1" x14ac:dyDescent="0.45">
      <c r="A71" s="11">
        <v>1992</v>
      </c>
      <c r="B71" s="15">
        <v>9.8000000000000007</v>
      </c>
      <c r="C71" s="15">
        <v>13.2</v>
      </c>
      <c r="D71" s="15">
        <v>8.5</v>
      </c>
      <c r="E71" s="15">
        <v>17.8</v>
      </c>
      <c r="F71" s="15">
        <v>19.3</v>
      </c>
      <c r="G71" s="15">
        <v>22.8</v>
      </c>
      <c r="H71" s="15">
        <v>20.2</v>
      </c>
      <c r="I71" s="15">
        <v>19.7</v>
      </c>
      <c r="J71" s="15">
        <v>19.100000000000001</v>
      </c>
      <c r="K71" s="15">
        <v>16.2</v>
      </c>
      <c r="L71" s="15">
        <v>15.1</v>
      </c>
      <c r="M71" s="15">
        <v>16.3</v>
      </c>
      <c r="O71" s="13">
        <v>10</v>
      </c>
      <c r="P71" s="4" t="s">
        <v>61</v>
      </c>
      <c r="Q71" s="4" t="s">
        <v>56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5" thickBot="1" x14ac:dyDescent="0.45">
      <c r="A72" s="11">
        <v>1993</v>
      </c>
      <c r="B72" s="15">
        <v>14.7</v>
      </c>
      <c r="C72" s="15">
        <v>16.600000000000001</v>
      </c>
      <c r="D72" s="15">
        <v>17</v>
      </c>
      <c r="E72" s="15">
        <v>19.7</v>
      </c>
      <c r="F72" s="15">
        <v>20.6</v>
      </c>
      <c r="G72" s="15">
        <v>21.2</v>
      </c>
      <c r="H72" s="15">
        <v>20.2</v>
      </c>
      <c r="I72" s="15">
        <v>20.3</v>
      </c>
      <c r="J72" s="15">
        <v>18.5</v>
      </c>
      <c r="K72" s="15">
        <v>19.100000000000001</v>
      </c>
      <c r="L72" s="15">
        <v>18.399999999999999</v>
      </c>
      <c r="M72" s="15">
        <v>16.899999999999999</v>
      </c>
      <c r="O72" s="10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" thickBot="1" x14ac:dyDescent="0.45">
      <c r="A73" s="11">
        <v>1994</v>
      </c>
      <c r="B73" s="15">
        <v>15.3</v>
      </c>
      <c r="C73" s="15">
        <v>18.100000000000001</v>
      </c>
      <c r="D73" s="15">
        <v>18.8</v>
      </c>
      <c r="E73" s="15">
        <v>20</v>
      </c>
      <c r="F73" s="15">
        <v>23.3</v>
      </c>
      <c r="G73" s="15">
        <v>20.399999999999999</v>
      </c>
      <c r="H73" s="15">
        <v>20.8</v>
      </c>
      <c r="I73" s="15">
        <v>19.600000000000001</v>
      </c>
      <c r="J73" s="15">
        <v>18.3</v>
      </c>
      <c r="K73" s="15">
        <v>18.600000000000001</v>
      </c>
      <c r="L73" s="15">
        <v>19</v>
      </c>
      <c r="M73" s="15">
        <v>16.8</v>
      </c>
      <c r="O73" s="3" t="s">
        <v>17</v>
      </c>
      <c r="P73" s="12" t="s">
        <v>24</v>
      </c>
      <c r="Q73" s="12" t="s">
        <v>29</v>
      </c>
      <c r="R73" s="12" t="s">
        <v>30</v>
      </c>
      <c r="S73" s="12" t="s">
        <v>31</v>
      </c>
      <c r="T73" s="12" t="s">
        <v>32</v>
      </c>
      <c r="U73" s="12" t="s">
        <v>33</v>
      </c>
      <c r="V73" s="12" t="s">
        <v>34</v>
      </c>
      <c r="W73" s="12" t="s">
        <v>35</v>
      </c>
      <c r="X73" s="12" t="s">
        <v>36</v>
      </c>
      <c r="Y73" s="12" t="s">
        <v>37</v>
      </c>
      <c r="Z73" s="12" t="s">
        <v>38</v>
      </c>
      <c r="AA73" s="12" t="s">
        <v>39</v>
      </c>
      <c r="AB73" s="12" t="s">
        <v>40</v>
      </c>
      <c r="AC73" s="12" t="s">
        <v>41</v>
      </c>
      <c r="AD73" s="12" t="s">
        <v>42</v>
      </c>
      <c r="AE73" s="12" t="s">
        <v>43</v>
      </c>
    </row>
    <row r="74" spans="1:31" ht="15" thickBot="1" x14ac:dyDescent="0.45">
      <c r="A74" s="11">
        <v>1995</v>
      </c>
      <c r="B74" s="15">
        <v>15.8</v>
      </c>
      <c r="C74" s="15">
        <v>17</v>
      </c>
      <c r="D74" s="15">
        <v>19.399999999999999</v>
      </c>
      <c r="E74" s="15">
        <v>20.8</v>
      </c>
      <c r="F74" s="15">
        <v>24.1</v>
      </c>
      <c r="G74" s="15">
        <v>23.2</v>
      </c>
      <c r="H74" s="15">
        <v>20.3</v>
      </c>
      <c r="I74" s="15">
        <v>18.8</v>
      </c>
      <c r="J74" s="15">
        <v>19.7</v>
      </c>
      <c r="K74" s="15">
        <v>20</v>
      </c>
      <c r="L74" s="15">
        <v>18.600000000000001</v>
      </c>
      <c r="M74" s="15">
        <v>14</v>
      </c>
      <c r="O74" s="13">
        <f>O5</f>
        <v>525</v>
      </c>
      <c r="P74" s="4">
        <f>O71</f>
        <v>10</v>
      </c>
      <c r="Q74" s="4" t="s">
        <v>51</v>
      </c>
      <c r="R74" s="4">
        <v>4</v>
      </c>
      <c r="S74" s="18">
        <f t="shared" ref="S74:AD74" si="16">AVERAGE(B263:B292)</f>
        <v>747.80843010752665</v>
      </c>
      <c r="T74" s="18">
        <f t="shared" si="16"/>
        <v>747.35851190476183</v>
      </c>
      <c r="U74" s="18">
        <f t="shared" si="16"/>
        <v>747.25040860215051</v>
      </c>
      <c r="V74" s="18">
        <f t="shared" si="16"/>
        <v>747.24998888888877</v>
      </c>
      <c r="W74" s="18">
        <f t="shared" si="16"/>
        <v>747.82759139784946</v>
      </c>
      <c r="X74" s="18">
        <f t="shared" si="16"/>
        <v>748.25778888888885</v>
      </c>
      <c r="Y74" s="18">
        <f t="shared" si="16"/>
        <v>749.68819354838729</v>
      </c>
      <c r="Z74" s="18">
        <f t="shared" si="16"/>
        <v>749.7621918180696</v>
      </c>
      <c r="AA74" s="18">
        <f t="shared" si="16"/>
        <v>748.58947777777792</v>
      </c>
      <c r="AB74" s="18">
        <f t="shared" si="16"/>
        <v>748.65969999999993</v>
      </c>
      <c r="AC74" s="18">
        <f t="shared" si="16"/>
        <v>748.41565555555565</v>
      </c>
      <c r="AD74" s="18">
        <f t="shared" si="16"/>
        <v>748.11256989247306</v>
      </c>
      <c r="AE74" s="18">
        <f>AVERAGE(S74:AD74)</f>
        <v>748.24837569852752</v>
      </c>
    </row>
    <row r="75" spans="1:31" ht="15" thickBot="1" x14ac:dyDescent="0.45">
      <c r="A75" s="11">
        <v>1996</v>
      </c>
      <c r="B75" s="15">
        <v>16.100000000000001</v>
      </c>
      <c r="C75" s="15">
        <v>18.100000000000001</v>
      </c>
      <c r="D75" s="15">
        <v>17.399999999999999</v>
      </c>
      <c r="E75" s="15">
        <v>19.7</v>
      </c>
      <c r="F75" s="15">
        <v>23.8</v>
      </c>
      <c r="G75" s="15">
        <v>21.4</v>
      </c>
      <c r="H75" s="15">
        <v>21.2</v>
      </c>
      <c r="I75" s="15">
        <v>19.5</v>
      </c>
      <c r="J75" s="15">
        <v>18.399999999999999</v>
      </c>
      <c r="K75" s="15">
        <v>17.2</v>
      </c>
      <c r="L75" s="15">
        <v>16.399999999999999</v>
      </c>
      <c r="M75" s="15">
        <v>16.100000000000001</v>
      </c>
      <c r="O75" s="13"/>
      <c r="P75" s="4">
        <f>P74</f>
        <v>10</v>
      </c>
      <c r="Q75" s="4" t="s">
        <v>45</v>
      </c>
      <c r="R75" s="4">
        <v>98</v>
      </c>
      <c r="S75" s="14">
        <f t="shared" ref="S75:AD75" si="17">COUNT(B263:B292)</f>
        <v>30</v>
      </c>
      <c r="T75" s="14">
        <f t="shared" si="17"/>
        <v>30</v>
      </c>
      <c r="U75" s="14">
        <f t="shared" si="17"/>
        <v>30</v>
      </c>
      <c r="V75" s="14">
        <f t="shared" si="17"/>
        <v>30</v>
      </c>
      <c r="W75" s="14">
        <f t="shared" si="17"/>
        <v>30</v>
      </c>
      <c r="X75" s="14">
        <f t="shared" si="17"/>
        <v>30</v>
      </c>
      <c r="Y75" s="14">
        <f t="shared" si="17"/>
        <v>30</v>
      </c>
      <c r="Z75" s="14">
        <f t="shared" si="17"/>
        <v>30</v>
      </c>
      <c r="AA75" s="14">
        <f t="shared" si="17"/>
        <v>30</v>
      </c>
      <c r="AB75" s="14">
        <f t="shared" si="17"/>
        <v>30</v>
      </c>
      <c r="AC75" s="14">
        <f t="shared" si="17"/>
        <v>30</v>
      </c>
      <c r="AD75" s="14">
        <f t="shared" si="17"/>
        <v>30</v>
      </c>
      <c r="AE75" s="14">
        <f>AVERAGE(S75:AD75)</f>
        <v>30</v>
      </c>
    </row>
    <row r="76" spans="1:31" ht="15" thickBot="1" x14ac:dyDescent="0.45">
      <c r="A76" s="11">
        <v>1997</v>
      </c>
      <c r="B76" s="15">
        <v>13.8</v>
      </c>
      <c r="C76" s="15">
        <v>15.8</v>
      </c>
      <c r="D76" s="15">
        <v>17.100000000000001</v>
      </c>
      <c r="E76" s="15">
        <v>16.600000000000001</v>
      </c>
      <c r="F76" s="15">
        <v>20.5</v>
      </c>
      <c r="G76" s="15">
        <v>22.2</v>
      </c>
      <c r="H76" s="15">
        <v>20.6</v>
      </c>
      <c r="I76" s="15">
        <v>21.5</v>
      </c>
      <c r="J76" s="15">
        <v>19.899999999999999</v>
      </c>
      <c r="K76" s="15">
        <v>17.3</v>
      </c>
      <c r="L76" s="15">
        <v>17.3</v>
      </c>
      <c r="M76" s="15">
        <v>13.1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5" thickBot="1" x14ac:dyDescent="0.45">
      <c r="A77" s="11">
        <v>1998</v>
      </c>
      <c r="B77" s="15">
        <v>14.8</v>
      </c>
      <c r="C77" s="15">
        <v>15.5</v>
      </c>
      <c r="D77" s="15">
        <v>18.8</v>
      </c>
      <c r="E77" s="15">
        <v>21.8</v>
      </c>
      <c r="F77" s="15">
        <v>25.5</v>
      </c>
      <c r="G77" s="15">
        <v>23.9</v>
      </c>
      <c r="H77" s="15">
        <v>21.5</v>
      </c>
      <c r="I77" s="15">
        <v>19.399999999999999</v>
      </c>
      <c r="J77" s="15">
        <v>18.600000000000001</v>
      </c>
      <c r="K77" s="15">
        <v>18.3</v>
      </c>
      <c r="L77" s="15">
        <v>18.8</v>
      </c>
      <c r="M77" s="15">
        <v>17.100000000000001</v>
      </c>
      <c r="O77" s="3" t="s">
        <v>24</v>
      </c>
      <c r="P77" s="12" t="s">
        <v>25</v>
      </c>
      <c r="Q77" s="12" t="s">
        <v>26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5" thickBot="1" x14ac:dyDescent="0.45">
      <c r="A78" s="11">
        <v>1999</v>
      </c>
      <c r="B78" s="15">
        <v>16.3</v>
      </c>
      <c r="C78" s="15">
        <v>18.3</v>
      </c>
      <c r="D78" s="15">
        <v>18.8</v>
      </c>
      <c r="E78" s="15">
        <v>21.8</v>
      </c>
      <c r="F78" s="15">
        <v>22.9</v>
      </c>
      <c r="G78" s="15">
        <v>21.6</v>
      </c>
      <c r="H78" s="15">
        <v>19.3</v>
      </c>
      <c r="I78" s="15">
        <v>20.7</v>
      </c>
      <c r="J78" s="15">
        <v>19.3</v>
      </c>
      <c r="K78" s="15">
        <v>18.399999999999999</v>
      </c>
      <c r="L78" s="15">
        <v>16.100000000000001</v>
      </c>
      <c r="M78" s="15">
        <v>14.2</v>
      </c>
      <c r="O78" s="13">
        <v>11</v>
      </c>
      <c r="P78" s="39" t="s">
        <v>62</v>
      </c>
      <c r="Q78" s="4" t="s">
        <v>28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" thickBot="1" x14ac:dyDescent="0.45">
      <c r="A79" s="11">
        <v>2000</v>
      </c>
      <c r="B79" s="15">
        <v>16.5</v>
      </c>
      <c r="C79" s="15">
        <v>18.100000000000001</v>
      </c>
      <c r="D79" s="15">
        <v>19.399999999999999</v>
      </c>
      <c r="E79" s="15">
        <v>22.2</v>
      </c>
      <c r="F79" s="15">
        <v>22.6</v>
      </c>
      <c r="G79" s="15">
        <v>19.600000000000001</v>
      </c>
      <c r="H79" s="15">
        <v>21.2</v>
      </c>
      <c r="I79" s="15">
        <v>20</v>
      </c>
      <c r="J79" s="15">
        <v>20.3</v>
      </c>
      <c r="K79" s="15">
        <v>19.3</v>
      </c>
      <c r="L79" s="15">
        <v>17.3</v>
      </c>
      <c r="M79" s="15">
        <v>15.6</v>
      </c>
      <c r="O79" s="10"/>
      <c r="P79" s="40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5" thickBot="1" x14ac:dyDescent="0.45">
      <c r="A80" s="11">
        <v>2001</v>
      </c>
      <c r="B80" s="15">
        <v>14.7</v>
      </c>
      <c r="C80" s="15">
        <v>17.5</v>
      </c>
      <c r="D80" s="15">
        <v>17.5</v>
      </c>
      <c r="E80" s="15">
        <v>22.5</v>
      </c>
      <c r="F80" s="15">
        <v>20.8</v>
      </c>
      <c r="G80" s="15">
        <v>21</v>
      </c>
      <c r="H80" s="15">
        <v>22</v>
      </c>
      <c r="I80" s="15">
        <v>20.6</v>
      </c>
      <c r="J80" s="15">
        <v>18.899999999999999</v>
      </c>
      <c r="K80" s="15">
        <v>19</v>
      </c>
      <c r="L80" s="15">
        <v>16.600000000000001</v>
      </c>
      <c r="M80" s="15">
        <v>15.1</v>
      </c>
      <c r="O80" s="3" t="s">
        <v>17</v>
      </c>
      <c r="P80" s="12" t="s">
        <v>24</v>
      </c>
      <c r="Q80" s="12" t="s">
        <v>29</v>
      </c>
      <c r="R80" s="12" t="s">
        <v>30</v>
      </c>
      <c r="S80" s="12" t="s">
        <v>31</v>
      </c>
      <c r="T80" s="12" t="s">
        <v>32</v>
      </c>
      <c r="U80" s="12" t="s">
        <v>33</v>
      </c>
      <c r="V80" s="12" t="s">
        <v>34</v>
      </c>
      <c r="W80" s="12" t="s">
        <v>35</v>
      </c>
      <c r="X80" s="12" t="s">
        <v>36</v>
      </c>
      <c r="Y80" s="12" t="s">
        <v>37</v>
      </c>
      <c r="Z80" s="12" t="s">
        <v>38</v>
      </c>
      <c r="AA80" s="12" t="s">
        <v>39</v>
      </c>
      <c r="AB80" s="12" t="s">
        <v>40</v>
      </c>
      <c r="AC80" s="12" t="s">
        <v>41</v>
      </c>
      <c r="AD80" s="12" t="s">
        <v>42</v>
      </c>
      <c r="AE80" s="12" t="s">
        <v>43</v>
      </c>
    </row>
    <row r="81" spans="1:31" ht="15" thickBot="1" x14ac:dyDescent="0.45">
      <c r="A81" s="11">
        <v>2002</v>
      </c>
      <c r="B81" s="15">
        <v>15.8</v>
      </c>
      <c r="C81" s="15">
        <v>15.1</v>
      </c>
      <c r="D81" s="15">
        <v>19.399999999999999</v>
      </c>
      <c r="E81" s="15">
        <v>22.5</v>
      </c>
      <c r="F81" s="15">
        <v>23.9</v>
      </c>
      <c r="G81" s="15">
        <v>21.5</v>
      </c>
      <c r="H81" s="15">
        <v>18.600000000000001</v>
      </c>
      <c r="I81" s="15">
        <v>19.3</v>
      </c>
      <c r="J81" s="15">
        <v>18.600000000000001</v>
      </c>
      <c r="K81" s="15">
        <v>18.8</v>
      </c>
      <c r="L81" s="15">
        <v>15.9</v>
      </c>
      <c r="M81" s="15">
        <v>15</v>
      </c>
      <c r="O81" s="25">
        <f>O5</f>
        <v>525</v>
      </c>
      <c r="P81" s="26">
        <v>11</v>
      </c>
      <c r="Q81" s="26" t="s">
        <v>63</v>
      </c>
      <c r="R81" s="26">
        <v>6</v>
      </c>
      <c r="S81" s="27">
        <f t="shared" ref="S81:AD81" si="18">_xlfn.PERCENTILE.INC(B6:B35,0)</f>
        <v>0</v>
      </c>
      <c r="T81" s="27">
        <f t="shared" si="18"/>
        <v>0</v>
      </c>
      <c r="U81" s="27">
        <f t="shared" si="18"/>
        <v>0</v>
      </c>
      <c r="V81" s="27">
        <f t="shared" si="18"/>
        <v>0</v>
      </c>
      <c r="W81" s="27">
        <f t="shared" si="18"/>
        <v>0</v>
      </c>
      <c r="X81" s="27">
        <f t="shared" si="18"/>
        <v>4.8</v>
      </c>
      <c r="Y81" s="27">
        <f t="shared" si="18"/>
        <v>17.7</v>
      </c>
      <c r="Z81" s="27">
        <f t="shared" si="18"/>
        <v>8.6999999999999993</v>
      </c>
      <c r="AA81" s="27">
        <f t="shared" si="18"/>
        <v>8.6</v>
      </c>
      <c r="AB81" s="27">
        <f t="shared" si="18"/>
        <v>0</v>
      </c>
      <c r="AC81" s="27">
        <f t="shared" si="18"/>
        <v>0</v>
      </c>
      <c r="AD81" s="27">
        <f t="shared" si="18"/>
        <v>0</v>
      </c>
      <c r="AE81" s="27">
        <f>SUM(S81:AD81)</f>
        <v>39.799999999999997</v>
      </c>
    </row>
    <row r="82" spans="1:31" ht="15" thickBot="1" x14ac:dyDescent="0.45">
      <c r="A82" s="11">
        <v>2003</v>
      </c>
      <c r="B82" s="15">
        <v>15</v>
      </c>
      <c r="C82" s="15">
        <v>17.100000000000001</v>
      </c>
      <c r="D82" s="15">
        <v>19.100000000000001</v>
      </c>
      <c r="E82" s="15">
        <v>21.6</v>
      </c>
      <c r="F82" s="15">
        <v>25.1</v>
      </c>
      <c r="G82" s="15">
        <v>21.6</v>
      </c>
      <c r="H82" s="15">
        <v>18.399999999999999</v>
      </c>
      <c r="I82" s="15">
        <v>19.3</v>
      </c>
      <c r="J82" s="15">
        <v>18.100000000000001</v>
      </c>
      <c r="K82" s="15">
        <v>17.5</v>
      </c>
      <c r="L82" s="15">
        <v>18.100000000000001</v>
      </c>
      <c r="M82" s="15">
        <v>14.9</v>
      </c>
      <c r="O82" s="28"/>
      <c r="P82" s="29">
        <v>11</v>
      </c>
      <c r="Q82" s="29" t="s">
        <v>64</v>
      </c>
      <c r="R82" s="29">
        <v>7</v>
      </c>
      <c r="S82" s="30">
        <f t="shared" ref="S82:AD82" si="19">_xlfn.PERCENTILE.INC(B6:B35,0.2)</f>
        <v>0</v>
      </c>
      <c r="T82" s="30">
        <f t="shared" si="19"/>
        <v>0</v>
      </c>
      <c r="U82" s="30">
        <f t="shared" si="19"/>
        <v>0</v>
      </c>
      <c r="V82" s="30">
        <f t="shared" si="19"/>
        <v>0</v>
      </c>
      <c r="W82" s="30">
        <f t="shared" si="19"/>
        <v>1.7200000000000002</v>
      </c>
      <c r="X82" s="30">
        <f t="shared" si="19"/>
        <v>24.560000000000006</v>
      </c>
      <c r="Y82" s="30">
        <f t="shared" si="19"/>
        <v>40.520000000000003</v>
      </c>
      <c r="Z82" s="30">
        <f t="shared" si="19"/>
        <v>43.900000000000006</v>
      </c>
      <c r="AA82" s="30">
        <f t="shared" si="19"/>
        <v>37.739999999999995</v>
      </c>
      <c r="AB82" s="30">
        <f t="shared" si="19"/>
        <v>7.1800000000000015</v>
      </c>
      <c r="AC82" s="30">
        <f t="shared" si="19"/>
        <v>0</v>
      </c>
      <c r="AD82" s="30">
        <f t="shared" si="19"/>
        <v>0</v>
      </c>
      <c r="AE82" s="27">
        <f t="shared" ref="AE82:AE86" si="20">SUM(S82:AD82)</f>
        <v>155.62</v>
      </c>
    </row>
    <row r="83" spans="1:31" ht="15" thickBot="1" x14ac:dyDescent="0.45">
      <c r="A83" s="11">
        <v>2004</v>
      </c>
      <c r="B83" s="15">
        <v>12.7</v>
      </c>
      <c r="C83" s="15">
        <v>14.9</v>
      </c>
      <c r="D83" s="15">
        <v>19</v>
      </c>
      <c r="E83" s="15">
        <v>19.7</v>
      </c>
      <c r="F83" s="15">
        <v>22.1</v>
      </c>
      <c r="G83" s="15">
        <v>11.9</v>
      </c>
      <c r="H83" s="15">
        <v>19.5</v>
      </c>
      <c r="I83" s="15">
        <v>19.3</v>
      </c>
      <c r="J83" s="15">
        <v>17.600000000000001</v>
      </c>
      <c r="K83" s="15">
        <v>19.100000000000001</v>
      </c>
      <c r="L83" s="15">
        <v>17.899999999999999</v>
      </c>
      <c r="M83" s="15">
        <v>14.6</v>
      </c>
      <c r="O83" s="28"/>
      <c r="P83" s="29">
        <v>11</v>
      </c>
      <c r="Q83" s="29" t="s">
        <v>65</v>
      </c>
      <c r="R83" s="29">
        <v>8</v>
      </c>
      <c r="S83" s="30">
        <f t="shared" ref="S83:AD83" si="21">_xlfn.PERCENTILE.INC(B6:B35,0.4)</f>
        <v>1.3400000000000005</v>
      </c>
      <c r="T83" s="30">
        <f t="shared" si="21"/>
        <v>0.18400000000000041</v>
      </c>
      <c r="U83" s="30">
        <f t="shared" si="21"/>
        <v>0</v>
      </c>
      <c r="V83" s="30">
        <f t="shared" si="21"/>
        <v>6.000000000000014E-3</v>
      </c>
      <c r="W83" s="30">
        <f t="shared" si="21"/>
        <v>5.82</v>
      </c>
      <c r="X83" s="30">
        <f t="shared" si="21"/>
        <v>43.84</v>
      </c>
      <c r="Y83" s="30">
        <f t="shared" si="21"/>
        <v>59.904000000000011</v>
      </c>
      <c r="Z83" s="30">
        <f t="shared" si="21"/>
        <v>51.099999999999994</v>
      </c>
      <c r="AA83" s="30">
        <f t="shared" si="21"/>
        <v>57.000000000000014</v>
      </c>
      <c r="AB83" s="30">
        <f t="shared" si="21"/>
        <v>14.780000000000005</v>
      </c>
      <c r="AC83" s="30">
        <f t="shared" si="21"/>
        <v>1.7600000000000009</v>
      </c>
      <c r="AD83" s="30">
        <f t="shared" si="21"/>
        <v>0.40000000000000069</v>
      </c>
      <c r="AE83" s="27">
        <f t="shared" si="20"/>
        <v>236.13400000000001</v>
      </c>
    </row>
    <row r="84" spans="1:31" ht="15" thickBot="1" x14ac:dyDescent="0.45">
      <c r="A84" s="11">
        <v>2005</v>
      </c>
      <c r="B84" s="15">
        <v>15.6</v>
      </c>
      <c r="C84" s="15">
        <v>15</v>
      </c>
      <c r="D84" s="15">
        <v>17.3</v>
      </c>
      <c r="E84" s="15">
        <v>22.3</v>
      </c>
      <c r="F84" s="15">
        <v>22.7</v>
      </c>
      <c r="G84" s="15">
        <v>24.6</v>
      </c>
      <c r="H84" s="15">
        <v>22</v>
      </c>
      <c r="I84" s="15">
        <v>19.399999999999999</v>
      </c>
      <c r="J84" s="15">
        <v>19.600000000000001</v>
      </c>
      <c r="K84" s="15">
        <v>19.3</v>
      </c>
      <c r="L84" s="15">
        <v>18.2</v>
      </c>
      <c r="M84" s="15">
        <v>16</v>
      </c>
      <c r="O84" s="28"/>
      <c r="P84" s="29">
        <v>11</v>
      </c>
      <c r="Q84" s="29" t="s">
        <v>66</v>
      </c>
      <c r="R84" s="29">
        <v>9</v>
      </c>
      <c r="S84" s="30">
        <f t="shared" ref="S84:AD84" si="22">_xlfn.PERCENTILE.INC(B6:B35,0.6)</f>
        <v>10.139999999999999</v>
      </c>
      <c r="T84" s="30">
        <f t="shared" si="22"/>
        <v>1.8199999999999987</v>
      </c>
      <c r="U84" s="30">
        <f t="shared" si="22"/>
        <v>4.5999999999999881E-2</v>
      </c>
      <c r="V84" s="30">
        <f t="shared" si="22"/>
        <v>1.3399999999999999</v>
      </c>
      <c r="W84" s="30">
        <f t="shared" si="22"/>
        <v>9.94</v>
      </c>
      <c r="X84" s="30">
        <f t="shared" si="22"/>
        <v>50.24</v>
      </c>
      <c r="Y84" s="30">
        <f t="shared" si="22"/>
        <v>94.96</v>
      </c>
      <c r="Z84" s="30">
        <f t="shared" si="22"/>
        <v>81.739999999999981</v>
      </c>
      <c r="AA84" s="30">
        <f t="shared" si="22"/>
        <v>76.199999999999989</v>
      </c>
      <c r="AB84" s="30">
        <f t="shared" si="22"/>
        <v>23.163999999999994</v>
      </c>
      <c r="AC84" s="30">
        <f t="shared" si="22"/>
        <v>9.1999999999999993</v>
      </c>
      <c r="AD84" s="30">
        <f t="shared" si="22"/>
        <v>3.3799999999999981</v>
      </c>
      <c r="AE84" s="27">
        <f t="shared" si="20"/>
        <v>362.1699999999999</v>
      </c>
    </row>
    <row r="85" spans="1:31" ht="15" thickBot="1" x14ac:dyDescent="0.45">
      <c r="A85" s="11">
        <v>2006</v>
      </c>
      <c r="B85" s="15">
        <v>15.9</v>
      </c>
      <c r="C85" s="15">
        <v>18.399999999999999</v>
      </c>
      <c r="D85" s="15">
        <v>19.8</v>
      </c>
      <c r="E85" s="15">
        <v>23.4</v>
      </c>
      <c r="F85" s="15">
        <v>22.4</v>
      </c>
      <c r="G85" s="15">
        <v>21.8</v>
      </c>
      <c r="H85" s="15">
        <v>20.6</v>
      </c>
      <c r="I85" s="15">
        <v>19.100000000000001</v>
      </c>
      <c r="J85" s="15">
        <v>18.2</v>
      </c>
      <c r="K85" s="15">
        <v>18</v>
      </c>
      <c r="L85" s="15">
        <v>16.7</v>
      </c>
      <c r="M85" s="15">
        <v>14.2</v>
      </c>
      <c r="O85" s="28"/>
      <c r="P85" s="29">
        <v>11</v>
      </c>
      <c r="Q85" s="29" t="s">
        <v>67</v>
      </c>
      <c r="R85" s="29">
        <v>10</v>
      </c>
      <c r="S85" s="30">
        <f t="shared" ref="S85:AD85" si="23">_xlfn.PERCENTILE.INC(B6:B35,0.8)</f>
        <v>13.740000000000009</v>
      </c>
      <c r="T85" s="30">
        <f t="shared" si="23"/>
        <v>13.26000000000001</v>
      </c>
      <c r="U85" s="30">
        <f t="shared" si="23"/>
        <v>2.4400000000000004</v>
      </c>
      <c r="V85" s="30">
        <f t="shared" si="23"/>
        <v>4.9200000000000044</v>
      </c>
      <c r="W85" s="30">
        <f t="shared" si="23"/>
        <v>21.940000000000008</v>
      </c>
      <c r="X85" s="30">
        <f t="shared" si="23"/>
        <v>97.360000000000056</v>
      </c>
      <c r="Y85" s="30">
        <f t="shared" si="23"/>
        <v>125.60000000000007</v>
      </c>
      <c r="Z85" s="30">
        <f t="shared" si="23"/>
        <v>116.92</v>
      </c>
      <c r="AA85" s="30">
        <f t="shared" si="23"/>
        <v>107.26000000000002</v>
      </c>
      <c r="AB85" s="30">
        <f t="shared" si="23"/>
        <v>38.420000000000009</v>
      </c>
      <c r="AC85" s="30">
        <f t="shared" si="23"/>
        <v>16.84</v>
      </c>
      <c r="AD85" s="30">
        <f t="shared" si="23"/>
        <v>9.4000000000000075</v>
      </c>
      <c r="AE85" s="27">
        <f t="shared" si="20"/>
        <v>568.10000000000014</v>
      </c>
    </row>
    <row r="86" spans="1:31" x14ac:dyDescent="0.4">
      <c r="A86" s="11">
        <v>2007</v>
      </c>
      <c r="B86" s="15">
        <v>14.2</v>
      </c>
      <c r="C86" s="15">
        <v>17</v>
      </c>
      <c r="D86" s="15">
        <v>20.100000000000001</v>
      </c>
      <c r="E86" s="15">
        <v>20.8</v>
      </c>
      <c r="F86" s="15">
        <v>22.5</v>
      </c>
      <c r="G86" s="15">
        <v>21.7</v>
      </c>
      <c r="H86" s="15">
        <v>19.7</v>
      </c>
      <c r="I86" s="15">
        <v>19.7</v>
      </c>
      <c r="J86" s="15">
        <v>19.399999999999999</v>
      </c>
      <c r="K86" s="15">
        <v>19</v>
      </c>
      <c r="L86" s="15">
        <v>18.100000000000001</v>
      </c>
      <c r="M86" s="15">
        <v>17.600000000000001</v>
      </c>
      <c r="O86" s="28"/>
      <c r="P86" s="29">
        <v>11</v>
      </c>
      <c r="Q86" s="29" t="s">
        <v>68</v>
      </c>
      <c r="R86" s="29">
        <v>11</v>
      </c>
      <c r="S86" s="30">
        <f t="shared" ref="S86:AD86" si="24">_xlfn.PERCENTILE.INC(B6:B35,1)</f>
        <v>130.19999999999999</v>
      </c>
      <c r="T86" s="30">
        <f t="shared" si="24"/>
        <v>74.099999999999994</v>
      </c>
      <c r="U86" s="30">
        <f t="shared" si="24"/>
        <v>67.5</v>
      </c>
      <c r="V86" s="30">
        <f t="shared" si="24"/>
        <v>30.5</v>
      </c>
      <c r="W86" s="30">
        <f t="shared" si="24"/>
        <v>44.9</v>
      </c>
      <c r="X86" s="30">
        <f t="shared" si="24"/>
        <v>192.1</v>
      </c>
      <c r="Y86" s="30">
        <f t="shared" si="24"/>
        <v>480.6</v>
      </c>
      <c r="Z86" s="30">
        <f t="shared" si="24"/>
        <v>165.2</v>
      </c>
      <c r="AA86" s="30">
        <f t="shared" si="24"/>
        <v>184.8</v>
      </c>
      <c r="AB86" s="30">
        <f t="shared" si="24"/>
        <v>75.099999999999994</v>
      </c>
      <c r="AC86" s="30">
        <f t="shared" si="24"/>
        <v>46.8</v>
      </c>
      <c r="AD86" s="30">
        <f t="shared" si="24"/>
        <v>48.3</v>
      </c>
      <c r="AE86" s="27">
        <f t="shared" si="20"/>
        <v>1540.0999999999997</v>
      </c>
    </row>
    <row r="87" spans="1:31" x14ac:dyDescent="0.4">
      <c r="A87" s="11">
        <v>2008</v>
      </c>
      <c r="B87" s="15">
        <v>16.5</v>
      </c>
      <c r="C87" s="15">
        <v>17.899999999999999</v>
      </c>
      <c r="D87" s="15">
        <v>18.7</v>
      </c>
      <c r="E87" s="15">
        <v>22.9</v>
      </c>
      <c r="F87" s="15">
        <v>22.2</v>
      </c>
      <c r="G87" s="15">
        <v>22.2</v>
      </c>
      <c r="H87" s="15">
        <v>18.3</v>
      </c>
      <c r="I87" s="15">
        <v>18.600000000000001</v>
      </c>
      <c r="J87" s="15">
        <v>16.600000000000001</v>
      </c>
      <c r="K87" s="15">
        <v>17.2</v>
      </c>
      <c r="L87" s="15">
        <v>17</v>
      </c>
      <c r="M87" s="15">
        <v>18</v>
      </c>
      <c r="O87" s="28"/>
      <c r="P87" s="29">
        <v>11</v>
      </c>
      <c r="Q87" s="29" t="s">
        <v>45</v>
      </c>
      <c r="R87" s="29">
        <v>98</v>
      </c>
      <c r="S87" s="31">
        <f t="shared" ref="S87:AD87" si="25">COUNT(B6:B35)</f>
        <v>30</v>
      </c>
      <c r="T87" s="31">
        <f t="shared" si="25"/>
        <v>30</v>
      </c>
      <c r="U87" s="31">
        <f t="shared" si="25"/>
        <v>30</v>
      </c>
      <c r="V87" s="31">
        <f t="shared" si="25"/>
        <v>30</v>
      </c>
      <c r="W87" s="31">
        <f t="shared" si="25"/>
        <v>30</v>
      </c>
      <c r="X87" s="31">
        <f t="shared" si="25"/>
        <v>30</v>
      </c>
      <c r="Y87" s="31">
        <f t="shared" si="25"/>
        <v>30</v>
      </c>
      <c r="Z87" s="31">
        <f t="shared" si="25"/>
        <v>30</v>
      </c>
      <c r="AA87" s="31">
        <f t="shared" si="25"/>
        <v>30</v>
      </c>
      <c r="AB87" s="31">
        <f t="shared" si="25"/>
        <v>30</v>
      </c>
      <c r="AC87" s="31">
        <f t="shared" si="25"/>
        <v>30</v>
      </c>
      <c r="AD87" s="31">
        <f t="shared" si="25"/>
        <v>30</v>
      </c>
      <c r="AE87" s="31">
        <f>AVERAGE(S87:AD87)</f>
        <v>30</v>
      </c>
    </row>
    <row r="88" spans="1:31" ht="15" thickBot="1" x14ac:dyDescent="0.45">
      <c r="A88" s="11">
        <v>2009</v>
      </c>
      <c r="B88" s="15">
        <v>17.5</v>
      </c>
      <c r="C88" s="15">
        <v>19.399999999999999</v>
      </c>
      <c r="D88" s="15">
        <v>21.8</v>
      </c>
      <c r="E88" s="15">
        <v>22.1</v>
      </c>
      <c r="F88" s="15">
        <v>23.1</v>
      </c>
      <c r="G88" s="15">
        <v>22.6</v>
      </c>
      <c r="H88" s="15">
        <v>22.2</v>
      </c>
      <c r="I88" s="15">
        <v>21.3</v>
      </c>
      <c r="J88" s="15">
        <v>19.399999999999999</v>
      </c>
      <c r="K88" s="15">
        <v>19.600000000000001</v>
      </c>
      <c r="L88" s="15">
        <v>16.5</v>
      </c>
      <c r="M88" s="15">
        <v>14.5</v>
      </c>
      <c r="O88" s="32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</row>
    <row r="89" spans="1:31" ht="15" thickBot="1" x14ac:dyDescent="0.45">
      <c r="A89" s="11">
        <v>2010</v>
      </c>
      <c r="B89" s="15">
        <v>13.3</v>
      </c>
      <c r="C89" s="15">
        <v>13.1</v>
      </c>
      <c r="D89" s="15">
        <v>17.2</v>
      </c>
      <c r="E89" s="15">
        <v>20.2</v>
      </c>
      <c r="F89" s="15">
        <v>24.1</v>
      </c>
      <c r="G89" s="15">
        <v>23.6</v>
      </c>
      <c r="H89" s="15">
        <v>19.100000000000001</v>
      </c>
      <c r="I89" s="15">
        <v>21.3</v>
      </c>
      <c r="J89" s="15">
        <v>20.100000000000001</v>
      </c>
      <c r="K89" s="15">
        <v>19.399999999999999</v>
      </c>
      <c r="L89" s="15">
        <v>17.8</v>
      </c>
      <c r="M89" s="15">
        <v>16.600000000000001</v>
      </c>
      <c r="O89" s="3" t="s">
        <v>24</v>
      </c>
      <c r="P89" s="12" t="s">
        <v>25</v>
      </c>
      <c r="Q89" s="12" t="s">
        <v>26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5" thickBot="1" x14ac:dyDescent="0.45">
      <c r="A90" s="11">
        <v>2011</v>
      </c>
      <c r="B90" s="15">
        <v>16.3</v>
      </c>
      <c r="C90" s="15">
        <v>18.7</v>
      </c>
      <c r="D90" s="15">
        <v>21.1</v>
      </c>
      <c r="E90" s="15">
        <v>23.4</v>
      </c>
      <c r="F90" s="15">
        <v>25</v>
      </c>
      <c r="G90" s="15">
        <v>23.9</v>
      </c>
      <c r="H90" s="15">
        <v>20.8</v>
      </c>
      <c r="I90" s="15">
        <v>22.2</v>
      </c>
      <c r="J90" s="15">
        <v>20</v>
      </c>
      <c r="K90" s="15">
        <v>19.3</v>
      </c>
      <c r="L90" s="15">
        <v>17.399999999999999</v>
      </c>
      <c r="M90" s="15">
        <v>17.399999999999999</v>
      </c>
      <c r="O90" s="13">
        <v>22</v>
      </c>
      <c r="P90" s="39" t="s">
        <v>69</v>
      </c>
      <c r="Q90" s="4" t="s">
        <v>59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5" thickBot="1" x14ac:dyDescent="0.45">
      <c r="A91" s="11">
        <v>2012</v>
      </c>
      <c r="B91" s="15">
        <v>15.4</v>
      </c>
      <c r="C91" s="15">
        <v>17.5</v>
      </c>
      <c r="D91" s="15">
        <v>17.5</v>
      </c>
      <c r="E91" s="15">
        <v>20.100000000000001</v>
      </c>
      <c r="F91" s="15">
        <v>22</v>
      </c>
      <c r="G91" s="15">
        <v>21.1</v>
      </c>
      <c r="H91" s="15">
        <v>17.5</v>
      </c>
      <c r="I91" s="15">
        <v>19.100000000000001</v>
      </c>
      <c r="J91" s="15">
        <v>17.8</v>
      </c>
      <c r="K91" s="15">
        <v>18.600000000000001</v>
      </c>
      <c r="L91" s="15">
        <v>15.5</v>
      </c>
      <c r="M91" s="15">
        <v>14.7</v>
      </c>
      <c r="O91" s="10"/>
      <c r="P91" s="40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5" thickBot="1" x14ac:dyDescent="0.45">
      <c r="A92" s="11">
        <v>2013</v>
      </c>
      <c r="B92" s="15">
        <v>14.1</v>
      </c>
      <c r="C92" s="15">
        <v>17.899999999999999</v>
      </c>
      <c r="D92" s="15">
        <v>18.100000000000001</v>
      </c>
      <c r="E92" s="15">
        <v>21.6</v>
      </c>
      <c r="F92" s="15">
        <v>22.9</v>
      </c>
      <c r="G92" s="15">
        <v>22.5</v>
      </c>
      <c r="H92" s="15">
        <v>19.3</v>
      </c>
      <c r="I92" s="15">
        <v>20.399999999999999</v>
      </c>
      <c r="J92" s="15">
        <v>18</v>
      </c>
      <c r="K92" s="15">
        <v>18.7</v>
      </c>
      <c r="L92" s="15">
        <v>15.7</v>
      </c>
      <c r="M92" s="15">
        <v>14.8</v>
      </c>
      <c r="O92" s="3" t="s">
        <v>17</v>
      </c>
      <c r="P92" s="12" t="s">
        <v>24</v>
      </c>
      <c r="Q92" s="12" t="s">
        <v>29</v>
      </c>
      <c r="R92" s="12" t="s">
        <v>30</v>
      </c>
      <c r="S92" s="12" t="s">
        <v>31</v>
      </c>
      <c r="T92" s="12" t="s">
        <v>32</v>
      </c>
      <c r="U92" s="12" t="s">
        <v>33</v>
      </c>
      <c r="V92" s="12" t="s">
        <v>34</v>
      </c>
      <c r="W92" s="12" t="s">
        <v>35</v>
      </c>
      <c r="X92" s="12" t="s">
        <v>36</v>
      </c>
      <c r="Y92" s="12" t="s">
        <v>37</v>
      </c>
      <c r="Z92" s="12" t="s">
        <v>38</v>
      </c>
      <c r="AA92" s="12" t="s">
        <v>39</v>
      </c>
      <c r="AB92" s="12" t="s">
        <v>40</v>
      </c>
      <c r="AC92" s="12" t="s">
        <v>41</v>
      </c>
      <c r="AD92" s="12" t="s">
        <v>42</v>
      </c>
      <c r="AE92" s="12" t="s">
        <v>43</v>
      </c>
    </row>
    <row r="93" spans="1:31" ht="15" thickBot="1" x14ac:dyDescent="0.45">
      <c r="A93" s="11">
        <v>2014</v>
      </c>
      <c r="B93" s="15">
        <v>20.5</v>
      </c>
      <c r="C93" s="15">
        <v>18.899999999999999</v>
      </c>
      <c r="D93" s="15">
        <v>19.019354838709678</v>
      </c>
      <c r="E93" s="15">
        <v>21.3</v>
      </c>
      <c r="F93" s="15">
        <v>21.4</v>
      </c>
      <c r="G93" s="15">
        <v>21.929999999999996</v>
      </c>
      <c r="H93" s="15">
        <v>20.2</v>
      </c>
      <c r="I93" s="15">
        <v>20.9</v>
      </c>
      <c r="J93" s="15">
        <v>19</v>
      </c>
      <c r="K93" s="15">
        <v>19.5</v>
      </c>
      <c r="L93" s="15">
        <v>16.100000000000001</v>
      </c>
      <c r="M93" s="15">
        <v>15.6</v>
      </c>
      <c r="O93" s="13">
        <f>O5</f>
        <v>525</v>
      </c>
      <c r="P93" s="4">
        <f>O90</f>
        <v>22</v>
      </c>
      <c r="Q93" s="4" t="s">
        <v>50</v>
      </c>
      <c r="R93" s="4">
        <v>4</v>
      </c>
      <c r="S93" s="18">
        <f t="shared" ref="S93:AD93" si="26">MAX(B295:B324)</f>
        <v>27</v>
      </c>
      <c r="T93" s="18">
        <f t="shared" si="26"/>
        <v>28.3</v>
      </c>
      <c r="U93" s="18">
        <f t="shared" si="26"/>
        <v>29.8</v>
      </c>
      <c r="V93" s="18">
        <f t="shared" si="26"/>
        <v>31.4</v>
      </c>
      <c r="W93" s="18">
        <f t="shared" si="26"/>
        <v>34.799999999999997</v>
      </c>
      <c r="X93" s="18">
        <f t="shared" si="26"/>
        <v>32</v>
      </c>
      <c r="Y93" s="18">
        <f t="shared" si="26"/>
        <v>31</v>
      </c>
      <c r="Z93" s="18">
        <f t="shared" si="26"/>
        <v>30.5</v>
      </c>
      <c r="AA93" s="18">
        <f t="shared" si="26"/>
        <v>24.8</v>
      </c>
      <c r="AB93" s="18">
        <f t="shared" si="26"/>
        <v>25.1</v>
      </c>
      <c r="AC93" s="18">
        <f t="shared" si="26"/>
        <v>26.6</v>
      </c>
      <c r="AD93" s="18">
        <f t="shared" si="26"/>
        <v>21.8</v>
      </c>
      <c r="AE93" s="18">
        <f>MAX(S93:AD93)</f>
        <v>34.799999999999997</v>
      </c>
    </row>
    <row r="94" spans="1:31" ht="15" thickBot="1" x14ac:dyDescent="0.45">
      <c r="A94" s="11">
        <v>2015</v>
      </c>
      <c r="B94" s="15">
        <v>14.9</v>
      </c>
      <c r="C94" s="15">
        <v>15.9</v>
      </c>
      <c r="D94" s="15">
        <v>15.5</v>
      </c>
      <c r="E94" s="15">
        <v>19.7</v>
      </c>
      <c r="F94" s="15">
        <v>21.9</v>
      </c>
      <c r="G94" s="15">
        <v>20.5</v>
      </c>
      <c r="H94" s="15">
        <v>24.2</v>
      </c>
      <c r="I94" s="15">
        <v>20.8</v>
      </c>
      <c r="J94" s="15">
        <v>20.399999999999999</v>
      </c>
      <c r="K94" s="15">
        <v>18.2</v>
      </c>
      <c r="L94" s="15">
        <v>18.399999999999999</v>
      </c>
      <c r="M94" s="15">
        <v>14.5</v>
      </c>
      <c r="O94" s="13"/>
      <c r="P94" s="4">
        <v>22</v>
      </c>
      <c r="Q94" s="4" t="s">
        <v>45</v>
      </c>
      <c r="R94" s="4">
        <v>98</v>
      </c>
      <c r="S94" s="14">
        <f t="shared" ref="S94:AD94" si="27">COUNT(B295:B324)</f>
        <v>30</v>
      </c>
      <c r="T94" s="14">
        <f t="shared" si="27"/>
        <v>30</v>
      </c>
      <c r="U94" s="14">
        <f t="shared" si="27"/>
        <v>30</v>
      </c>
      <c r="V94" s="14">
        <f t="shared" si="27"/>
        <v>30</v>
      </c>
      <c r="W94" s="14">
        <f t="shared" si="27"/>
        <v>30</v>
      </c>
      <c r="X94" s="14">
        <f t="shared" si="27"/>
        <v>30</v>
      </c>
      <c r="Y94" s="14">
        <f t="shared" si="27"/>
        <v>30</v>
      </c>
      <c r="Z94" s="14">
        <f t="shared" si="27"/>
        <v>30</v>
      </c>
      <c r="AA94" s="14">
        <f t="shared" si="27"/>
        <v>30</v>
      </c>
      <c r="AB94" s="14">
        <f t="shared" si="27"/>
        <v>30</v>
      </c>
      <c r="AC94" s="14">
        <f t="shared" si="27"/>
        <v>30</v>
      </c>
      <c r="AD94" s="14">
        <f t="shared" si="27"/>
        <v>30</v>
      </c>
      <c r="AE94" s="14">
        <f>AVERAGE(S94:AD94)</f>
        <v>30</v>
      </c>
    </row>
    <row r="95" spans="1:31" ht="15" thickBot="1" x14ac:dyDescent="0.45">
      <c r="A95" s="11">
        <v>2016</v>
      </c>
      <c r="B95" s="15">
        <v>13.8</v>
      </c>
      <c r="C95" s="15">
        <v>19.600000000000001</v>
      </c>
      <c r="D95" s="15">
        <v>17.600000000000001</v>
      </c>
      <c r="E95" s="15">
        <v>22.3</v>
      </c>
      <c r="F95" s="15">
        <v>25.9</v>
      </c>
      <c r="G95" s="15">
        <v>24.2</v>
      </c>
      <c r="H95" s="15">
        <v>23.9</v>
      </c>
      <c r="I95" s="15">
        <v>20.6</v>
      </c>
      <c r="J95" s="15">
        <v>20.6</v>
      </c>
      <c r="K95" s="15">
        <v>20</v>
      </c>
      <c r="L95" s="15">
        <v>15.5</v>
      </c>
      <c r="M95" s="15">
        <v>17.399999999999999</v>
      </c>
      <c r="O95" s="32"/>
      <c r="P95" s="8">
        <v>23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5" thickBot="1" x14ac:dyDescent="0.45">
      <c r="A96" s="11">
        <v>2017</v>
      </c>
      <c r="B96" s="15">
        <v>16.899999999999999</v>
      </c>
      <c r="C96" s="15">
        <v>19.600000000000001</v>
      </c>
      <c r="D96" s="15">
        <v>22</v>
      </c>
      <c r="E96" s="15">
        <v>26.2</v>
      </c>
      <c r="F96" s="15">
        <v>29.3</v>
      </c>
      <c r="G96" s="15">
        <v>27.3</v>
      </c>
      <c r="H96" s="15">
        <v>22.9</v>
      </c>
      <c r="I96" s="15">
        <v>22.9</v>
      </c>
      <c r="J96" s="15">
        <v>19.899999999999999</v>
      </c>
      <c r="K96" s="15">
        <v>20</v>
      </c>
      <c r="L96" s="15">
        <v>20.9</v>
      </c>
      <c r="M96" s="15">
        <v>16</v>
      </c>
      <c r="O96" s="3" t="s">
        <v>24</v>
      </c>
      <c r="P96" s="12" t="s">
        <v>25</v>
      </c>
      <c r="Q96" s="12" t="s">
        <v>26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5" thickBot="1" x14ac:dyDescent="0.45">
      <c r="A97" s="11">
        <v>2018</v>
      </c>
      <c r="B97" s="15">
        <v>15.6</v>
      </c>
      <c r="C97" s="15">
        <v>18.600000000000001</v>
      </c>
      <c r="D97" s="15">
        <v>24.7</v>
      </c>
      <c r="E97" s="15">
        <v>24.6</v>
      </c>
      <c r="F97" s="15">
        <v>27.4</v>
      </c>
      <c r="G97" s="15">
        <v>21.2</v>
      </c>
      <c r="H97" s="15">
        <v>21.3</v>
      </c>
      <c r="I97" s="15">
        <v>20.9</v>
      </c>
      <c r="J97" s="15">
        <v>18.7</v>
      </c>
      <c r="K97" s="15">
        <v>18.100000000000001</v>
      </c>
      <c r="L97" s="15">
        <v>16.399999999999999</v>
      </c>
      <c r="M97" s="15">
        <v>14.6</v>
      </c>
      <c r="O97" s="13">
        <v>23</v>
      </c>
      <c r="P97" s="39" t="s">
        <v>70</v>
      </c>
      <c r="Q97" s="4" t="s">
        <v>50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5" thickBot="1" x14ac:dyDescent="0.45">
      <c r="A98" s="11">
        <v>2019</v>
      </c>
      <c r="B98" s="15">
        <v>15.9</v>
      </c>
      <c r="C98" s="15">
        <v>18.899999999999999</v>
      </c>
      <c r="D98" s="15">
        <v>21.7</v>
      </c>
      <c r="E98" s="15">
        <v>21.6</v>
      </c>
      <c r="F98" s="15">
        <v>23.5</v>
      </c>
      <c r="G98" s="15">
        <v>23.7</v>
      </c>
      <c r="H98" s="15">
        <v>21.9</v>
      </c>
      <c r="I98" s="15">
        <v>22.5</v>
      </c>
      <c r="J98" s="15">
        <v>20.7</v>
      </c>
      <c r="K98" s="15">
        <v>19.7</v>
      </c>
      <c r="L98" s="15">
        <v>17.8</v>
      </c>
      <c r="M98" s="15">
        <v>16.100000000000001</v>
      </c>
      <c r="O98" s="10"/>
      <c r="P98" s="40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5" thickBot="1" x14ac:dyDescent="0.45">
      <c r="A99" s="11">
        <v>2020</v>
      </c>
      <c r="B99" s="15">
        <v>14.9</v>
      </c>
      <c r="C99" s="15">
        <v>17.600000000000001</v>
      </c>
      <c r="D99" s="15">
        <v>22.3</v>
      </c>
      <c r="E99" s="15">
        <v>23.6</v>
      </c>
      <c r="F99" s="15">
        <v>23.2</v>
      </c>
      <c r="G99" s="15">
        <v>23.6</v>
      </c>
      <c r="H99" s="15">
        <v>21.5</v>
      </c>
      <c r="I99" s="15">
        <v>21</v>
      </c>
      <c r="J99" s="15">
        <v>20</v>
      </c>
      <c r="K99" s="15">
        <v>21.4</v>
      </c>
      <c r="L99" s="15">
        <v>19.600000000000001</v>
      </c>
      <c r="M99" s="15">
        <v>16.399999999999999</v>
      </c>
      <c r="O99" s="3" t="s">
        <v>17</v>
      </c>
      <c r="P99" s="12" t="s">
        <v>24</v>
      </c>
      <c r="Q99" s="12" t="s">
        <v>29</v>
      </c>
      <c r="R99" s="12" t="s">
        <v>30</v>
      </c>
      <c r="S99" s="12" t="s">
        <v>31</v>
      </c>
      <c r="T99" s="12" t="s">
        <v>32</v>
      </c>
      <c r="U99" s="12" t="s">
        <v>33</v>
      </c>
      <c r="V99" s="12" t="s">
        <v>34</v>
      </c>
      <c r="W99" s="12" t="s">
        <v>35</v>
      </c>
      <c r="X99" s="12" t="s">
        <v>36</v>
      </c>
      <c r="Y99" s="12" t="s">
        <v>37</v>
      </c>
      <c r="Z99" s="12" t="s">
        <v>38</v>
      </c>
      <c r="AA99" s="12" t="s">
        <v>39</v>
      </c>
      <c r="AB99" s="12" t="s">
        <v>40</v>
      </c>
      <c r="AC99" s="12" t="s">
        <v>41</v>
      </c>
      <c r="AD99" s="12" t="s">
        <v>42</v>
      </c>
      <c r="AE99" s="12" t="s">
        <v>43</v>
      </c>
    </row>
    <row r="100" spans="1:31" ht="15" thickBot="1" x14ac:dyDescent="0.45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O100" s="13">
        <f>O5</f>
        <v>525</v>
      </c>
      <c r="P100" s="4">
        <f>O97</f>
        <v>23</v>
      </c>
      <c r="Q100" s="4" t="s">
        <v>44</v>
      </c>
      <c r="R100" s="4">
        <v>4</v>
      </c>
      <c r="S100" s="18">
        <f t="shared" ref="S100:AD100" si="28">MIN(B327:B356)</f>
        <v>-5.8</v>
      </c>
      <c r="T100" s="18">
        <f t="shared" si="28"/>
        <v>-5</v>
      </c>
      <c r="U100" s="18">
        <f t="shared" si="28"/>
        <v>-2.5</v>
      </c>
      <c r="V100" s="18">
        <f t="shared" si="28"/>
        <v>1.8</v>
      </c>
      <c r="W100" s="18">
        <f t="shared" si="28"/>
        <v>3.3</v>
      </c>
      <c r="X100" s="18">
        <f t="shared" si="28"/>
        <v>6.5</v>
      </c>
      <c r="Y100" s="18">
        <f t="shared" si="28"/>
        <v>7.8</v>
      </c>
      <c r="Z100" s="18">
        <f t="shared" si="28"/>
        <v>7.7</v>
      </c>
      <c r="AA100" s="18">
        <f t="shared" si="28"/>
        <v>6.2</v>
      </c>
      <c r="AB100" s="18">
        <f t="shared" si="28"/>
        <v>1.2</v>
      </c>
      <c r="AC100" s="18">
        <f t="shared" si="28"/>
        <v>-5.0999999999999996</v>
      </c>
      <c r="AD100" s="18">
        <f t="shared" si="28"/>
        <v>-12.2</v>
      </c>
      <c r="AE100" s="18">
        <f>MIN(S100:AD100)</f>
        <v>-12.2</v>
      </c>
    </row>
    <row r="101" spans="1:31" ht="15" thickBot="1" x14ac:dyDescent="0.45">
      <c r="A101" s="47" t="s">
        <v>71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9"/>
      <c r="O101" s="13"/>
      <c r="P101" s="4">
        <f>P100</f>
        <v>23</v>
      </c>
      <c r="Q101" s="4" t="s">
        <v>45</v>
      </c>
      <c r="R101" s="4">
        <v>98</v>
      </c>
      <c r="S101" s="14">
        <f t="shared" ref="S101:AD101" si="29">COUNT(B327:B356)</f>
        <v>30</v>
      </c>
      <c r="T101" s="14">
        <f t="shared" si="29"/>
        <v>30</v>
      </c>
      <c r="U101" s="14">
        <f t="shared" si="29"/>
        <v>30</v>
      </c>
      <c r="V101" s="14">
        <f t="shared" si="29"/>
        <v>30</v>
      </c>
      <c r="W101" s="14">
        <f t="shared" si="29"/>
        <v>30</v>
      </c>
      <c r="X101" s="14">
        <f t="shared" si="29"/>
        <v>30</v>
      </c>
      <c r="Y101" s="14">
        <f t="shared" si="29"/>
        <v>30</v>
      </c>
      <c r="Z101" s="14">
        <f t="shared" si="29"/>
        <v>30</v>
      </c>
      <c r="AA101" s="14">
        <f t="shared" si="29"/>
        <v>30</v>
      </c>
      <c r="AB101" s="14">
        <f t="shared" si="29"/>
        <v>30</v>
      </c>
      <c r="AC101" s="14">
        <f t="shared" si="29"/>
        <v>30</v>
      </c>
      <c r="AD101" s="14">
        <f t="shared" si="29"/>
        <v>30</v>
      </c>
      <c r="AE101" s="14">
        <f>AVERAGE(S101:AD101)</f>
        <v>30</v>
      </c>
    </row>
    <row r="102" spans="1:31" ht="15" thickBot="1" x14ac:dyDescent="0.45">
      <c r="A102" s="11">
        <v>1991</v>
      </c>
      <c r="B102" s="15">
        <v>10.199999999999999</v>
      </c>
      <c r="C102" s="15">
        <v>11.3</v>
      </c>
      <c r="D102" s="15">
        <v>14.9</v>
      </c>
      <c r="E102" s="15">
        <v>16.899999999999999</v>
      </c>
      <c r="F102" s="15">
        <v>18.600000000000001</v>
      </c>
      <c r="G102" s="15">
        <v>17.2</v>
      </c>
      <c r="H102" s="15">
        <v>13.3</v>
      </c>
      <c r="I102" s="15">
        <v>15.4</v>
      </c>
      <c r="J102" s="15">
        <v>12.9</v>
      </c>
      <c r="K102" s="15">
        <v>13</v>
      </c>
      <c r="L102" s="15">
        <v>11.6</v>
      </c>
      <c r="M102" s="15">
        <v>9.8000000000000007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5" thickBot="1" x14ac:dyDescent="0.45">
      <c r="A103" s="11">
        <v>1992</v>
      </c>
      <c r="B103" s="15">
        <v>7</v>
      </c>
      <c r="C103" s="15">
        <v>9</v>
      </c>
      <c r="D103" s="15">
        <v>12.8</v>
      </c>
      <c r="E103" s="15">
        <v>13.4</v>
      </c>
      <c r="F103" s="15">
        <v>14.8</v>
      </c>
      <c r="G103" s="15">
        <v>18.2</v>
      </c>
      <c r="H103" s="15">
        <v>15.4</v>
      </c>
      <c r="I103" s="15">
        <v>15</v>
      </c>
      <c r="J103" s="15">
        <v>14.4</v>
      </c>
      <c r="K103" s="15">
        <v>12.7</v>
      </c>
      <c r="L103" s="15">
        <v>10.9</v>
      </c>
      <c r="M103" s="15">
        <v>12.5</v>
      </c>
      <c r="O103" s="3" t="s">
        <v>24</v>
      </c>
      <c r="P103" s="12" t="s">
        <v>25</v>
      </c>
      <c r="Q103" s="12" t="s">
        <v>26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5" thickBot="1" x14ac:dyDescent="0.45">
      <c r="A104" s="11">
        <v>1993</v>
      </c>
      <c r="B104" s="15">
        <v>10.5</v>
      </c>
      <c r="C104" s="15">
        <v>12</v>
      </c>
      <c r="D104" s="15">
        <v>12.2</v>
      </c>
      <c r="E104" s="15">
        <v>14.8</v>
      </c>
      <c r="F104" s="15">
        <v>15.5</v>
      </c>
      <c r="G104" s="15">
        <v>16.7</v>
      </c>
      <c r="H104" s="15">
        <v>15.5</v>
      </c>
      <c r="I104" s="15">
        <v>15.6</v>
      </c>
      <c r="J104" s="15">
        <v>14.2</v>
      </c>
      <c r="K104" s="15">
        <v>14.5</v>
      </c>
      <c r="L104" s="15">
        <v>13.9</v>
      </c>
      <c r="M104" s="15">
        <v>13.6</v>
      </c>
      <c r="O104" s="13">
        <v>24</v>
      </c>
      <c r="P104" s="39" t="s">
        <v>72</v>
      </c>
      <c r="Q104" s="4" t="s">
        <v>28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5" thickBot="1" x14ac:dyDescent="0.45">
      <c r="A105" s="11">
        <v>1994</v>
      </c>
      <c r="B105" s="15">
        <v>10.5</v>
      </c>
      <c r="C105" s="15">
        <v>12.9</v>
      </c>
      <c r="D105" s="15">
        <v>13.8</v>
      </c>
      <c r="E105" s="15">
        <v>15</v>
      </c>
      <c r="F105" s="15">
        <v>18.3</v>
      </c>
      <c r="G105" s="15">
        <v>15.7</v>
      </c>
      <c r="H105" s="15">
        <v>16</v>
      </c>
      <c r="I105" s="15">
        <v>15.1</v>
      </c>
      <c r="J105" s="15">
        <v>14.1</v>
      </c>
      <c r="K105" s="15">
        <v>14.6</v>
      </c>
      <c r="L105" s="15">
        <v>14.4</v>
      </c>
      <c r="M105" s="15">
        <v>12.7</v>
      </c>
      <c r="O105" s="10"/>
      <c r="P105" s="40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5" thickBot="1" x14ac:dyDescent="0.45">
      <c r="A106" s="11">
        <v>1995</v>
      </c>
      <c r="B106" s="15">
        <v>11.2</v>
      </c>
      <c r="C106" s="15">
        <v>12.4</v>
      </c>
      <c r="D106" s="15">
        <v>14.4</v>
      </c>
      <c r="E106" s="15">
        <v>15.5</v>
      </c>
      <c r="F106" s="15">
        <v>18.7</v>
      </c>
      <c r="G106" s="15">
        <v>18</v>
      </c>
      <c r="H106" s="15">
        <v>15.5</v>
      </c>
      <c r="I106" s="15">
        <v>14.6</v>
      </c>
      <c r="J106" s="15">
        <v>15.1</v>
      </c>
      <c r="K106" s="15">
        <v>14.9</v>
      </c>
      <c r="L106" s="15">
        <v>13.8</v>
      </c>
      <c r="M106" s="15">
        <v>10.5</v>
      </c>
      <c r="O106" s="3" t="s">
        <v>17</v>
      </c>
      <c r="P106" s="12" t="s">
        <v>24</v>
      </c>
      <c r="Q106" s="12" t="s">
        <v>29</v>
      </c>
      <c r="R106" s="12" t="s">
        <v>30</v>
      </c>
      <c r="S106" s="12" t="s">
        <v>31</v>
      </c>
      <c r="T106" s="12" t="s">
        <v>32</v>
      </c>
      <c r="U106" s="12" t="s">
        <v>33</v>
      </c>
      <c r="V106" s="12" t="s">
        <v>34</v>
      </c>
      <c r="W106" s="12" t="s">
        <v>35</v>
      </c>
      <c r="X106" s="12" t="s">
        <v>36</v>
      </c>
      <c r="Y106" s="12" t="s">
        <v>37</v>
      </c>
      <c r="Z106" s="12" t="s">
        <v>38</v>
      </c>
      <c r="AA106" s="12" t="s">
        <v>39</v>
      </c>
      <c r="AB106" s="12" t="s">
        <v>40</v>
      </c>
      <c r="AC106" s="12" t="s">
        <v>41</v>
      </c>
      <c r="AD106" s="12" t="s">
        <v>42</v>
      </c>
      <c r="AE106" s="12" t="s">
        <v>43</v>
      </c>
    </row>
    <row r="107" spans="1:31" ht="15" thickBot="1" x14ac:dyDescent="0.45">
      <c r="A107" s="11">
        <v>1996</v>
      </c>
      <c r="B107" s="15">
        <v>11.5</v>
      </c>
      <c r="C107" s="15">
        <v>13.1</v>
      </c>
      <c r="D107" s="15">
        <v>12.1</v>
      </c>
      <c r="E107" s="15">
        <v>14.7</v>
      </c>
      <c r="F107" s="15">
        <v>19.100000000000001</v>
      </c>
      <c r="G107" s="15">
        <v>16.899999999999999</v>
      </c>
      <c r="H107" s="15">
        <v>16.399999999999999</v>
      </c>
      <c r="I107" s="15">
        <v>15.2</v>
      </c>
      <c r="J107" s="15">
        <v>14.8</v>
      </c>
      <c r="K107" s="15">
        <v>13.5</v>
      </c>
      <c r="L107" s="15">
        <v>12.2</v>
      </c>
      <c r="M107" s="15">
        <v>12.1</v>
      </c>
      <c r="O107" s="13">
        <f>O5</f>
        <v>525</v>
      </c>
      <c r="P107" s="4">
        <f>O104</f>
        <v>24</v>
      </c>
      <c r="Q107" s="4" t="s">
        <v>73</v>
      </c>
      <c r="R107" s="4">
        <v>2</v>
      </c>
      <c r="S107" s="18">
        <f t="shared" ref="S107:AD107" si="30">MAX(B359:B388)</f>
        <v>32.700000000000003</v>
      </c>
      <c r="T107" s="18">
        <f t="shared" si="30"/>
        <v>56.3</v>
      </c>
      <c r="U107" s="18">
        <f t="shared" si="30"/>
        <v>22.2</v>
      </c>
      <c r="V107" s="18">
        <f t="shared" si="30"/>
        <v>21.5</v>
      </c>
      <c r="W107" s="18">
        <f t="shared" si="30"/>
        <v>26.3</v>
      </c>
      <c r="X107" s="18">
        <f t="shared" si="30"/>
        <v>58.3</v>
      </c>
      <c r="Y107" s="18">
        <f t="shared" si="30"/>
        <v>79.7</v>
      </c>
      <c r="Z107" s="18">
        <f t="shared" si="30"/>
        <v>44.6</v>
      </c>
      <c r="AA107" s="18">
        <f t="shared" si="30"/>
        <v>63.2</v>
      </c>
      <c r="AB107" s="18">
        <f t="shared" si="30"/>
        <v>31.3</v>
      </c>
      <c r="AC107" s="18">
        <f t="shared" si="30"/>
        <v>22.8</v>
      </c>
      <c r="AD107" s="18">
        <f t="shared" si="30"/>
        <v>19.600000000000001</v>
      </c>
      <c r="AE107" s="18">
        <f>MAX(S107:AD107)</f>
        <v>79.7</v>
      </c>
    </row>
    <row r="108" spans="1:31" ht="15" thickBot="1" x14ac:dyDescent="0.45">
      <c r="A108" s="11">
        <v>1997</v>
      </c>
      <c r="B108" s="15">
        <v>9.8000000000000007</v>
      </c>
      <c r="C108" s="15">
        <v>11.2</v>
      </c>
      <c r="D108" s="15">
        <v>13</v>
      </c>
      <c r="E108" s="15">
        <v>12.3</v>
      </c>
      <c r="F108" s="15">
        <v>15.9</v>
      </c>
      <c r="G108" s="15">
        <v>17.8</v>
      </c>
      <c r="H108" s="15">
        <v>15.9</v>
      </c>
      <c r="I108" s="15">
        <v>16.600000000000001</v>
      </c>
      <c r="J108" s="15">
        <v>15.5</v>
      </c>
      <c r="K108" s="15">
        <v>13.4</v>
      </c>
      <c r="L108" s="15">
        <v>13</v>
      </c>
      <c r="M108" s="15">
        <v>8.9</v>
      </c>
      <c r="O108" s="13"/>
      <c r="P108" s="4">
        <f>P107</f>
        <v>24</v>
      </c>
      <c r="Q108" s="4" t="s">
        <v>45</v>
      </c>
      <c r="R108" s="4">
        <v>98</v>
      </c>
      <c r="S108" s="14">
        <f t="shared" ref="S108:AD108" si="31">COUNT(B359:B388)</f>
        <v>30</v>
      </c>
      <c r="T108" s="14">
        <f t="shared" si="31"/>
        <v>30</v>
      </c>
      <c r="U108" s="14">
        <f t="shared" si="31"/>
        <v>30</v>
      </c>
      <c r="V108" s="14">
        <f t="shared" si="31"/>
        <v>30</v>
      </c>
      <c r="W108" s="14">
        <f t="shared" si="31"/>
        <v>30</v>
      </c>
      <c r="X108" s="14">
        <f t="shared" si="31"/>
        <v>30</v>
      </c>
      <c r="Y108" s="14">
        <f t="shared" si="31"/>
        <v>30</v>
      </c>
      <c r="Z108" s="14">
        <f t="shared" si="31"/>
        <v>30</v>
      </c>
      <c r="AA108" s="14">
        <f t="shared" si="31"/>
        <v>30</v>
      </c>
      <c r="AB108" s="14">
        <f t="shared" si="31"/>
        <v>30</v>
      </c>
      <c r="AC108" s="14">
        <f t="shared" si="31"/>
        <v>30</v>
      </c>
      <c r="AD108" s="14">
        <f t="shared" si="31"/>
        <v>30</v>
      </c>
      <c r="AE108" s="14">
        <f>AVERAGE(S108:AD108)</f>
        <v>30</v>
      </c>
    </row>
    <row r="109" spans="1:31" ht="15" thickBot="1" x14ac:dyDescent="0.45">
      <c r="A109" s="11">
        <v>1998</v>
      </c>
      <c r="B109" s="15">
        <v>10.199999999999999</v>
      </c>
      <c r="C109" s="15">
        <v>10.3</v>
      </c>
      <c r="D109" s="15">
        <v>13.6</v>
      </c>
      <c r="E109" s="15">
        <v>16.8</v>
      </c>
      <c r="F109" s="15">
        <v>20.100000000000001</v>
      </c>
      <c r="G109" s="15">
        <v>19.100000000000001</v>
      </c>
      <c r="H109" s="15">
        <v>16.3</v>
      </c>
      <c r="I109" s="15">
        <v>15.5</v>
      </c>
      <c r="J109" s="15">
        <v>15.4</v>
      </c>
      <c r="K109" s="15">
        <v>14.1</v>
      </c>
      <c r="L109" s="15">
        <v>14.3</v>
      </c>
      <c r="M109" s="15">
        <v>12.7</v>
      </c>
      <c r="O109" s="13"/>
      <c r="P109" s="4"/>
      <c r="Q109" s="4"/>
      <c r="R109" s="19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spans="1:31" ht="15" thickBot="1" x14ac:dyDescent="0.45">
      <c r="A110" s="11">
        <v>1999</v>
      </c>
      <c r="B110" s="15">
        <v>11.4</v>
      </c>
      <c r="C110" s="15">
        <v>13.9</v>
      </c>
      <c r="D110" s="15">
        <v>14.1</v>
      </c>
      <c r="E110" s="15">
        <v>16.899999999999999</v>
      </c>
      <c r="F110" s="15">
        <v>17.8</v>
      </c>
      <c r="G110" s="15">
        <v>16.8</v>
      </c>
      <c r="H110" s="15">
        <v>14.7</v>
      </c>
      <c r="I110" s="15">
        <v>15.9</v>
      </c>
      <c r="J110" s="15">
        <v>15.1</v>
      </c>
      <c r="K110" s="15">
        <v>14.1</v>
      </c>
      <c r="L110" s="15">
        <v>11.4</v>
      </c>
      <c r="M110" s="15">
        <v>9.6</v>
      </c>
      <c r="O110" s="3" t="s">
        <v>24</v>
      </c>
      <c r="P110" s="12" t="s">
        <v>25</v>
      </c>
      <c r="Q110" s="12" t="s">
        <v>26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5" thickBot="1" x14ac:dyDescent="0.45">
      <c r="A111" s="11">
        <v>2000</v>
      </c>
      <c r="B111" s="15">
        <v>12</v>
      </c>
      <c r="C111" s="15">
        <v>13.1</v>
      </c>
      <c r="D111" s="15">
        <v>14.7</v>
      </c>
      <c r="E111" s="15">
        <v>16.7</v>
      </c>
      <c r="F111" s="15">
        <v>17.5</v>
      </c>
      <c r="G111" s="15">
        <v>15</v>
      </c>
      <c r="H111" s="15">
        <v>15.8</v>
      </c>
      <c r="I111" s="15">
        <v>14.5</v>
      </c>
      <c r="J111" s="15">
        <v>15.3</v>
      </c>
      <c r="K111" s="15">
        <v>14.2</v>
      </c>
      <c r="L111" s="15">
        <v>12.1</v>
      </c>
      <c r="M111" s="15">
        <v>10.5</v>
      </c>
      <c r="O111" s="3">
        <v>26</v>
      </c>
      <c r="P111" s="39" t="s">
        <v>74</v>
      </c>
      <c r="Q111" s="12" t="s">
        <v>48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5" thickBot="1" x14ac:dyDescent="0.45">
      <c r="A112" s="11">
        <v>2001</v>
      </c>
      <c r="B112" s="15">
        <v>10.1</v>
      </c>
      <c r="C112" s="15">
        <v>12.5</v>
      </c>
      <c r="D112" s="15">
        <v>12.1</v>
      </c>
      <c r="E112" s="15">
        <v>16.899999999999999</v>
      </c>
      <c r="F112" s="15">
        <v>16.2</v>
      </c>
      <c r="G112" s="15">
        <v>15.4</v>
      </c>
      <c r="H112" s="15">
        <v>16</v>
      </c>
      <c r="I112" s="15">
        <v>15.3</v>
      </c>
      <c r="J112" s="15">
        <v>14.9</v>
      </c>
      <c r="K112" s="15">
        <v>14</v>
      </c>
      <c r="L112" s="15">
        <v>11.6</v>
      </c>
      <c r="M112" s="15">
        <v>11</v>
      </c>
      <c r="O112" s="3"/>
      <c r="P112" s="40"/>
      <c r="Q112" s="12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5" thickBot="1" x14ac:dyDescent="0.45">
      <c r="A113" s="11">
        <v>2002</v>
      </c>
      <c r="B113" s="15">
        <v>11.2</v>
      </c>
      <c r="C113" s="15">
        <v>10.8</v>
      </c>
      <c r="D113" s="15">
        <v>14.3</v>
      </c>
      <c r="E113" s="15">
        <v>17.3</v>
      </c>
      <c r="F113" s="15">
        <v>18.2</v>
      </c>
      <c r="G113" s="15">
        <v>16.7</v>
      </c>
      <c r="H113" s="15">
        <v>14.4</v>
      </c>
      <c r="I113" s="15">
        <v>14.8</v>
      </c>
      <c r="J113" s="15">
        <v>14.5</v>
      </c>
      <c r="K113" s="15">
        <v>14.4</v>
      </c>
      <c r="L113" s="15">
        <v>11.5</v>
      </c>
      <c r="M113" s="15">
        <v>10.199999999999999</v>
      </c>
      <c r="O113" s="3" t="s">
        <v>17</v>
      </c>
      <c r="P113" s="12" t="s">
        <v>24</v>
      </c>
      <c r="Q113" s="12" t="s">
        <v>29</v>
      </c>
      <c r="R113" s="12" t="s">
        <v>30</v>
      </c>
      <c r="S113" s="12" t="s">
        <v>31</v>
      </c>
      <c r="T113" s="12" t="s">
        <v>32</v>
      </c>
      <c r="U113" s="12" t="s">
        <v>33</v>
      </c>
      <c r="V113" s="12" t="s">
        <v>34</v>
      </c>
      <c r="W113" s="12" t="s">
        <v>35</v>
      </c>
      <c r="X113" s="12" t="s">
        <v>36</v>
      </c>
      <c r="Y113" s="12" t="s">
        <v>37</v>
      </c>
      <c r="Z113" s="12" t="s">
        <v>38</v>
      </c>
      <c r="AA113" s="12" t="s">
        <v>39</v>
      </c>
      <c r="AB113" s="12" t="s">
        <v>40</v>
      </c>
      <c r="AC113" s="12" t="s">
        <v>41</v>
      </c>
      <c r="AD113" s="12" t="s">
        <v>42</v>
      </c>
      <c r="AE113" s="12" t="s">
        <v>43</v>
      </c>
    </row>
    <row r="114" spans="1:31" ht="15" thickBot="1" x14ac:dyDescent="0.45">
      <c r="A114" s="11">
        <v>2003</v>
      </c>
      <c r="B114" s="15">
        <v>10.7</v>
      </c>
      <c r="C114" s="15">
        <v>11.7</v>
      </c>
      <c r="D114" s="15">
        <v>13.1</v>
      </c>
      <c r="E114" s="15">
        <v>16.600000000000001</v>
      </c>
      <c r="F114" s="15">
        <v>19.600000000000001</v>
      </c>
      <c r="G114" s="15">
        <v>16.8</v>
      </c>
      <c r="H114" s="15">
        <v>16.7</v>
      </c>
      <c r="I114" s="15">
        <v>15.1</v>
      </c>
      <c r="J114" s="15">
        <v>14.3</v>
      </c>
      <c r="K114" s="15">
        <v>13.5</v>
      </c>
      <c r="L114" s="15">
        <v>13.3</v>
      </c>
      <c r="M114" s="15">
        <v>10.3</v>
      </c>
      <c r="O114" s="13">
        <f>O5</f>
        <v>525</v>
      </c>
      <c r="P114" s="4">
        <f>O111</f>
        <v>26</v>
      </c>
      <c r="Q114" s="4" t="s">
        <v>48</v>
      </c>
      <c r="R114" s="4">
        <v>5</v>
      </c>
      <c r="S114" s="18">
        <f t="shared" ref="S114:AD114" si="32">AVERAGE(B391:B420)</f>
        <v>0.43333333333333335</v>
      </c>
      <c r="T114" s="18">
        <f t="shared" si="32"/>
        <v>0.5</v>
      </c>
      <c r="U114" s="18">
        <f t="shared" si="32"/>
        <v>1.3</v>
      </c>
      <c r="V114" s="18">
        <f t="shared" si="32"/>
        <v>0.8666666666666667</v>
      </c>
      <c r="W114" s="18">
        <f t="shared" si="32"/>
        <v>2.6666666666666665</v>
      </c>
      <c r="X114" s="18">
        <f t="shared" si="32"/>
        <v>6.6</v>
      </c>
      <c r="Y114" s="18">
        <f t="shared" si="32"/>
        <v>8.3000000000000007</v>
      </c>
      <c r="Z114" s="18">
        <f t="shared" si="32"/>
        <v>8.3666666666666671</v>
      </c>
      <c r="AA114" s="18">
        <f t="shared" si="32"/>
        <v>6.0333333333333332</v>
      </c>
      <c r="AB114" s="18">
        <f t="shared" si="32"/>
        <v>2.5333333333333332</v>
      </c>
      <c r="AC114" s="18">
        <f t="shared" si="32"/>
        <v>0.56666666666666665</v>
      </c>
      <c r="AD114" s="18">
        <f t="shared" si="32"/>
        <v>0.26666666666666666</v>
      </c>
      <c r="AE114" s="18">
        <f>SUM(S114:AD114)</f>
        <v>38.433333333333337</v>
      </c>
    </row>
    <row r="115" spans="1:31" ht="15" thickBot="1" x14ac:dyDescent="0.45">
      <c r="A115" s="11">
        <v>2004</v>
      </c>
      <c r="B115" s="15">
        <v>8.1999999999999993</v>
      </c>
      <c r="C115" s="15">
        <v>9.5</v>
      </c>
      <c r="D115" s="15">
        <v>13.2</v>
      </c>
      <c r="E115" s="15">
        <v>14.1</v>
      </c>
      <c r="F115" s="15">
        <v>16.100000000000001</v>
      </c>
      <c r="G115" s="15">
        <v>14.6</v>
      </c>
      <c r="H115" s="15">
        <v>15</v>
      </c>
      <c r="I115" s="15">
        <v>15</v>
      </c>
      <c r="J115" s="15">
        <v>13.9</v>
      </c>
      <c r="K115" s="15">
        <v>14.9</v>
      </c>
      <c r="L115" s="15">
        <v>12.6</v>
      </c>
      <c r="M115" s="15">
        <v>10.199999999999999</v>
      </c>
      <c r="O115" s="13"/>
      <c r="P115" s="4">
        <f>P114</f>
        <v>26</v>
      </c>
      <c r="Q115" s="4" t="s">
        <v>45</v>
      </c>
      <c r="R115" s="4">
        <v>98</v>
      </c>
      <c r="S115" s="14">
        <f t="shared" ref="S115:AD115" si="33">COUNT(B391:B420)</f>
        <v>30</v>
      </c>
      <c r="T115" s="14">
        <f t="shared" si="33"/>
        <v>30</v>
      </c>
      <c r="U115" s="14">
        <f t="shared" si="33"/>
        <v>30</v>
      </c>
      <c r="V115" s="14">
        <f t="shared" si="33"/>
        <v>30</v>
      </c>
      <c r="W115" s="14">
        <f t="shared" si="33"/>
        <v>30</v>
      </c>
      <c r="X115" s="14">
        <f t="shared" si="33"/>
        <v>30</v>
      </c>
      <c r="Y115" s="14">
        <f t="shared" si="33"/>
        <v>30</v>
      </c>
      <c r="Z115" s="14">
        <f t="shared" si="33"/>
        <v>30</v>
      </c>
      <c r="AA115" s="14">
        <f t="shared" si="33"/>
        <v>30</v>
      </c>
      <c r="AB115" s="14">
        <f t="shared" si="33"/>
        <v>30</v>
      </c>
      <c r="AC115" s="14">
        <f t="shared" si="33"/>
        <v>30</v>
      </c>
      <c r="AD115" s="14">
        <f t="shared" si="33"/>
        <v>30</v>
      </c>
      <c r="AE115" s="14">
        <f>AVERAGE(S115:AD115)</f>
        <v>30</v>
      </c>
    </row>
    <row r="116" spans="1:31" x14ac:dyDescent="0.4">
      <c r="A116" s="11">
        <v>2005</v>
      </c>
      <c r="B116" s="15">
        <v>10.6</v>
      </c>
      <c r="C116" s="15">
        <v>10.5</v>
      </c>
      <c r="D116" s="15">
        <v>11.8</v>
      </c>
      <c r="E116" s="15">
        <v>16.600000000000001</v>
      </c>
      <c r="F116" s="15">
        <v>17.2</v>
      </c>
      <c r="G116" s="15">
        <v>18.8</v>
      </c>
      <c r="H116" s="15">
        <v>16.100000000000001</v>
      </c>
      <c r="I116" s="15">
        <v>14.6</v>
      </c>
      <c r="J116" s="15">
        <v>15</v>
      </c>
      <c r="K116" s="15">
        <v>14.5</v>
      </c>
      <c r="L116" s="15">
        <v>12.9</v>
      </c>
      <c r="M116" s="15">
        <v>11.6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 ht="15" thickBot="1" x14ac:dyDescent="0.45">
      <c r="A117" s="11">
        <v>2006</v>
      </c>
      <c r="B117" s="15">
        <v>11.3</v>
      </c>
      <c r="C117" s="15">
        <v>13.3</v>
      </c>
      <c r="D117" s="15">
        <v>14.7</v>
      </c>
      <c r="E117" s="15">
        <v>18</v>
      </c>
      <c r="F117" s="15">
        <v>17.2</v>
      </c>
      <c r="G117" s="15">
        <v>16.399999999999999</v>
      </c>
      <c r="H117" s="15">
        <v>15.3</v>
      </c>
      <c r="I117" s="15">
        <v>14.8</v>
      </c>
      <c r="J117" s="15">
        <v>14.2</v>
      </c>
      <c r="K117" s="15">
        <v>13.9</v>
      </c>
      <c r="L117" s="15">
        <v>12</v>
      </c>
      <c r="M117" s="15">
        <v>9.6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 ht="15" thickBot="1" x14ac:dyDescent="0.45">
      <c r="A118" s="11">
        <v>2007</v>
      </c>
      <c r="B118" s="15">
        <v>9.9</v>
      </c>
      <c r="C118" s="15">
        <v>11.1</v>
      </c>
      <c r="D118" s="15">
        <v>14.4</v>
      </c>
      <c r="E118" s="15">
        <v>15.1</v>
      </c>
      <c r="F118" s="15">
        <v>17.2</v>
      </c>
      <c r="G118" s="15">
        <v>16.600000000000001</v>
      </c>
      <c r="H118" s="15">
        <v>15.2</v>
      </c>
      <c r="I118" s="15">
        <v>15.1</v>
      </c>
      <c r="J118" s="15">
        <v>15</v>
      </c>
      <c r="K118" s="15">
        <v>14.1</v>
      </c>
      <c r="L118" s="15">
        <v>12.2</v>
      </c>
      <c r="M118" s="15">
        <v>12.5</v>
      </c>
      <c r="O118" s="3" t="s">
        <v>24</v>
      </c>
      <c r="P118" s="12" t="s">
        <v>25</v>
      </c>
      <c r="Q118" s="12" t="s">
        <v>26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5" thickBot="1" x14ac:dyDescent="0.45">
      <c r="A119" s="11">
        <v>2008</v>
      </c>
      <c r="B119" s="15">
        <v>10.5</v>
      </c>
      <c r="C119" s="15">
        <v>12.5</v>
      </c>
      <c r="D119" s="15">
        <v>12.5</v>
      </c>
      <c r="E119" s="15">
        <v>16.7</v>
      </c>
      <c r="F119" s="15">
        <v>16.899999999999999</v>
      </c>
      <c r="G119" s="15">
        <v>16.899999999999999</v>
      </c>
      <c r="H119" s="15">
        <v>14.4</v>
      </c>
      <c r="I119" s="15">
        <v>15</v>
      </c>
      <c r="J119" s="15">
        <v>13.1</v>
      </c>
      <c r="K119" s="15">
        <v>12.7</v>
      </c>
      <c r="L119" s="15">
        <v>10.6</v>
      </c>
      <c r="M119" s="15">
        <v>11.5</v>
      </c>
      <c r="O119" s="13">
        <v>27</v>
      </c>
      <c r="P119" s="39" t="s">
        <v>75</v>
      </c>
      <c r="Q119" s="4" t="s">
        <v>59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5" thickBot="1" x14ac:dyDescent="0.45">
      <c r="A120" s="11">
        <v>2009</v>
      </c>
      <c r="B120" s="15">
        <v>11.9</v>
      </c>
      <c r="C120" s="15">
        <v>13</v>
      </c>
      <c r="D120" s="15">
        <v>14.5</v>
      </c>
      <c r="E120" s="15">
        <v>15.8</v>
      </c>
      <c r="F120" s="15">
        <v>17.2</v>
      </c>
      <c r="G120" s="15">
        <v>17.2</v>
      </c>
      <c r="H120" s="15">
        <v>16.600000000000001</v>
      </c>
      <c r="I120" s="15">
        <v>16.2</v>
      </c>
      <c r="J120" s="15">
        <v>14.8</v>
      </c>
      <c r="K120" s="15">
        <v>14.5</v>
      </c>
      <c r="L120" s="15">
        <v>11.2</v>
      </c>
      <c r="M120" s="15">
        <v>9.8000000000000007</v>
      </c>
      <c r="O120" s="10"/>
      <c r="P120" s="40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5" thickBot="1" x14ac:dyDescent="0.45">
      <c r="A121" s="11">
        <v>2010</v>
      </c>
      <c r="B121" s="15">
        <v>8.1999999999999993</v>
      </c>
      <c r="C121" s="15">
        <v>8.1</v>
      </c>
      <c r="D121" s="15">
        <v>12</v>
      </c>
      <c r="E121" s="15">
        <v>15</v>
      </c>
      <c r="F121" s="15">
        <v>18.600000000000001</v>
      </c>
      <c r="G121" s="15">
        <v>18</v>
      </c>
      <c r="H121" s="15">
        <v>14.8</v>
      </c>
      <c r="I121" s="15">
        <v>16</v>
      </c>
      <c r="J121" s="15">
        <v>15.3</v>
      </c>
      <c r="K121" s="15">
        <v>14.1</v>
      </c>
      <c r="L121" s="15">
        <v>11.9</v>
      </c>
      <c r="M121" s="15">
        <v>11.4</v>
      </c>
      <c r="O121" s="3" t="s">
        <v>17</v>
      </c>
      <c r="P121" s="12" t="s">
        <v>24</v>
      </c>
      <c r="Q121" s="12" t="s">
        <v>29</v>
      </c>
      <c r="R121" s="12" t="s">
        <v>30</v>
      </c>
      <c r="S121" s="12" t="s">
        <v>31</v>
      </c>
      <c r="T121" s="12" t="s">
        <v>32</v>
      </c>
      <c r="U121" s="12" t="s">
        <v>33</v>
      </c>
      <c r="V121" s="12" t="s">
        <v>34</v>
      </c>
      <c r="W121" s="12" t="s">
        <v>35</v>
      </c>
      <c r="X121" s="12" t="s">
        <v>36</v>
      </c>
      <c r="Y121" s="12" t="s">
        <v>37</v>
      </c>
      <c r="Z121" s="12" t="s">
        <v>38</v>
      </c>
      <c r="AA121" s="12" t="s">
        <v>39</v>
      </c>
      <c r="AB121" s="12" t="s">
        <v>40</v>
      </c>
      <c r="AC121" s="12" t="s">
        <v>41</v>
      </c>
      <c r="AD121" s="12" t="s">
        <v>42</v>
      </c>
      <c r="AE121" s="12" t="s">
        <v>43</v>
      </c>
    </row>
    <row r="122" spans="1:31" ht="15" thickBot="1" x14ac:dyDescent="0.45">
      <c r="A122" s="11">
        <v>2011</v>
      </c>
      <c r="B122" s="15">
        <v>10.6</v>
      </c>
      <c r="C122" s="15">
        <v>12.7</v>
      </c>
      <c r="D122" s="15">
        <v>15.4</v>
      </c>
      <c r="E122" s="15">
        <v>17.7</v>
      </c>
      <c r="F122" s="15">
        <v>20.9</v>
      </c>
      <c r="G122" s="15">
        <v>18.3</v>
      </c>
      <c r="H122" s="15">
        <v>16.7</v>
      </c>
      <c r="I122" s="15">
        <v>16.7</v>
      </c>
      <c r="J122" s="15">
        <v>15.4</v>
      </c>
      <c r="K122" s="15">
        <v>14.6</v>
      </c>
      <c r="L122" s="15">
        <v>12.3</v>
      </c>
      <c r="M122" s="15">
        <v>11.6</v>
      </c>
      <c r="O122" s="13">
        <f>O5</f>
        <v>525</v>
      </c>
      <c r="P122" s="4">
        <f>O119</f>
        <v>27</v>
      </c>
      <c r="Q122" s="4" t="s">
        <v>48</v>
      </c>
      <c r="R122" s="4">
        <v>5</v>
      </c>
      <c r="S122" s="18">
        <f t="shared" ref="S122:AD122" si="34">AVERAGE(B424:B453)</f>
        <v>0.2</v>
      </c>
      <c r="T122" s="18">
        <f t="shared" si="34"/>
        <v>0.13333333333333333</v>
      </c>
      <c r="U122" s="18">
        <f t="shared" si="34"/>
        <v>3.3333333333333333E-2</v>
      </c>
      <c r="V122" s="18">
        <f t="shared" si="34"/>
        <v>0.1</v>
      </c>
      <c r="W122" s="18">
        <f t="shared" si="34"/>
        <v>6.6666666666666666E-2</v>
      </c>
      <c r="X122" s="18">
        <f t="shared" si="34"/>
        <v>0.2</v>
      </c>
      <c r="Y122" s="18">
        <f t="shared" si="34"/>
        <v>3.3333333333333333E-2</v>
      </c>
      <c r="Z122" s="18">
        <f t="shared" si="34"/>
        <v>0.1</v>
      </c>
      <c r="AA122" s="18">
        <f t="shared" si="34"/>
        <v>3.3333333333333333E-2</v>
      </c>
      <c r="AB122" s="18">
        <f t="shared" si="34"/>
        <v>0.1</v>
      </c>
      <c r="AC122" s="18">
        <f t="shared" si="34"/>
        <v>0.1</v>
      </c>
      <c r="AD122" s="18">
        <f t="shared" si="34"/>
        <v>6.6666666666666666E-2</v>
      </c>
      <c r="AE122" s="18">
        <f>SUM(S122:AD122)</f>
        <v>1.1666666666666667</v>
      </c>
    </row>
    <row r="123" spans="1:31" ht="15" thickBot="1" x14ac:dyDescent="0.45">
      <c r="A123" s="11">
        <v>2012</v>
      </c>
      <c r="B123" s="15">
        <v>10.7</v>
      </c>
      <c r="C123" s="15">
        <v>10.5</v>
      </c>
      <c r="D123" s="15">
        <v>14.4</v>
      </c>
      <c r="E123" s="15">
        <v>15.9</v>
      </c>
      <c r="F123" s="15">
        <v>18</v>
      </c>
      <c r="G123" s="15">
        <v>17.399999999999999</v>
      </c>
      <c r="H123" s="15">
        <v>15</v>
      </c>
      <c r="I123" s="15">
        <v>16</v>
      </c>
      <c r="J123" s="15">
        <v>14.4</v>
      </c>
      <c r="K123" s="15">
        <v>15.9</v>
      </c>
      <c r="L123" s="15">
        <v>12.8</v>
      </c>
      <c r="M123" s="15">
        <v>11.7</v>
      </c>
      <c r="O123" s="13"/>
      <c r="P123" s="4">
        <f>P122</f>
        <v>27</v>
      </c>
      <c r="Q123" s="4" t="s">
        <v>45</v>
      </c>
      <c r="R123" s="4">
        <v>98</v>
      </c>
      <c r="S123" s="14">
        <f t="shared" ref="S123:AD123" si="35">COUNT(B424:B453)</f>
        <v>30</v>
      </c>
      <c r="T123" s="14">
        <f t="shared" si="35"/>
        <v>30</v>
      </c>
      <c r="U123" s="14">
        <f t="shared" si="35"/>
        <v>30</v>
      </c>
      <c r="V123" s="14">
        <f t="shared" si="35"/>
        <v>30</v>
      </c>
      <c r="W123" s="14">
        <f t="shared" si="35"/>
        <v>30</v>
      </c>
      <c r="X123" s="14">
        <f t="shared" si="35"/>
        <v>30</v>
      </c>
      <c r="Y123" s="14">
        <f t="shared" si="35"/>
        <v>30</v>
      </c>
      <c r="Z123" s="14">
        <f t="shared" si="35"/>
        <v>30</v>
      </c>
      <c r="AA123" s="14">
        <f t="shared" si="35"/>
        <v>30</v>
      </c>
      <c r="AB123" s="14">
        <f t="shared" si="35"/>
        <v>30</v>
      </c>
      <c r="AC123" s="14">
        <f t="shared" si="35"/>
        <v>30</v>
      </c>
      <c r="AD123" s="14">
        <f t="shared" si="35"/>
        <v>30</v>
      </c>
      <c r="AE123" s="14">
        <f>AVERAGE(S123:AD123)</f>
        <v>30</v>
      </c>
    </row>
    <row r="124" spans="1:31" ht="15" thickBot="1" x14ac:dyDescent="0.45">
      <c r="A124" s="11">
        <v>2013</v>
      </c>
      <c r="B124" s="15">
        <v>9.4</v>
      </c>
      <c r="C124" s="15">
        <v>12.5</v>
      </c>
      <c r="D124" s="15">
        <v>12.7</v>
      </c>
      <c r="E124" s="15">
        <v>15.9</v>
      </c>
      <c r="F124" s="15">
        <v>17.3</v>
      </c>
      <c r="G124" s="15">
        <v>17.5</v>
      </c>
      <c r="H124" s="15">
        <v>15.3</v>
      </c>
      <c r="I124" s="15">
        <v>15.6</v>
      </c>
      <c r="J124" s="15">
        <v>14.2</v>
      </c>
      <c r="K124" s="15">
        <v>14.5</v>
      </c>
      <c r="L124" s="15">
        <v>11.3</v>
      </c>
      <c r="M124" s="15">
        <v>10.3</v>
      </c>
      <c r="O124" s="32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5" thickBot="1" x14ac:dyDescent="0.45">
      <c r="A125" s="11">
        <v>2014</v>
      </c>
      <c r="B125" s="15">
        <v>9.1999999999999993</v>
      </c>
      <c r="C125" s="15">
        <v>13.9</v>
      </c>
      <c r="D125" s="15">
        <v>13.6</v>
      </c>
      <c r="E125" s="15">
        <v>15.9</v>
      </c>
      <c r="F125" s="15">
        <v>16.3</v>
      </c>
      <c r="G125" s="15">
        <v>16.600000000000001</v>
      </c>
      <c r="H125" s="15">
        <v>15.4</v>
      </c>
      <c r="I125" s="15">
        <v>15.8</v>
      </c>
      <c r="J125" s="15">
        <v>14.5</v>
      </c>
      <c r="K125" s="15">
        <v>15</v>
      </c>
      <c r="L125" s="15">
        <v>11.1</v>
      </c>
      <c r="M125" s="15">
        <v>10.7</v>
      </c>
      <c r="O125" s="3" t="s">
        <v>24</v>
      </c>
      <c r="P125" s="12" t="s">
        <v>25</v>
      </c>
      <c r="Q125" s="12" t="s">
        <v>26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5" thickBot="1" x14ac:dyDescent="0.45">
      <c r="A126" s="11">
        <v>2015</v>
      </c>
      <c r="B126" s="15">
        <v>10.3</v>
      </c>
      <c r="C126" s="15">
        <v>11.4</v>
      </c>
      <c r="D126" s="15">
        <v>10.8</v>
      </c>
      <c r="E126" s="15">
        <v>15</v>
      </c>
      <c r="F126" s="15">
        <v>16.600000000000001</v>
      </c>
      <c r="G126" s="15">
        <v>15.9</v>
      </c>
      <c r="H126" s="15">
        <v>15.2</v>
      </c>
      <c r="I126" s="15">
        <v>15.9</v>
      </c>
      <c r="J126" s="15">
        <v>15.5</v>
      </c>
      <c r="K126" s="15">
        <v>14</v>
      </c>
      <c r="L126" s="15">
        <v>14.5</v>
      </c>
      <c r="M126" s="15">
        <v>10.7</v>
      </c>
      <c r="O126" s="13">
        <v>38</v>
      </c>
      <c r="P126" s="4" t="s">
        <v>76</v>
      </c>
      <c r="Q126" s="4" t="s">
        <v>59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5" thickBot="1" x14ac:dyDescent="0.45">
      <c r="A127" s="11">
        <v>2016</v>
      </c>
      <c r="B127" s="15">
        <v>8.6</v>
      </c>
      <c r="C127" s="15">
        <v>12.5</v>
      </c>
      <c r="D127" s="15">
        <v>12.1</v>
      </c>
      <c r="E127" s="15">
        <v>15.6</v>
      </c>
      <c r="F127" s="15">
        <v>18.2</v>
      </c>
      <c r="G127" s="15">
        <v>16.399999999999999</v>
      </c>
      <c r="H127" s="15">
        <v>11.8</v>
      </c>
      <c r="I127" s="15">
        <v>8.6</v>
      </c>
      <c r="J127" s="15">
        <v>8.6999999999999993</v>
      </c>
      <c r="K127" s="15">
        <v>9</v>
      </c>
      <c r="L127" s="15">
        <v>7.5</v>
      </c>
      <c r="M127" s="15">
        <v>9.1</v>
      </c>
      <c r="O127" s="10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5" thickBot="1" x14ac:dyDescent="0.45">
      <c r="A128" s="11">
        <v>2017</v>
      </c>
      <c r="B128" s="15">
        <v>11.1</v>
      </c>
      <c r="C128" s="15">
        <v>12.6</v>
      </c>
      <c r="D128" s="15">
        <v>14.2</v>
      </c>
      <c r="E128" s="15">
        <v>16</v>
      </c>
      <c r="F128" s="15">
        <v>24.6</v>
      </c>
      <c r="G128" s="15">
        <v>18.5</v>
      </c>
      <c r="H128" s="15">
        <v>15.7</v>
      </c>
      <c r="I128" s="15">
        <v>16.399999999999999</v>
      </c>
      <c r="J128" s="15">
        <v>14.8</v>
      </c>
      <c r="K128" s="15">
        <v>14.1</v>
      </c>
      <c r="L128" s="15">
        <v>14.8</v>
      </c>
      <c r="M128" s="15">
        <v>11.2</v>
      </c>
      <c r="O128" s="3" t="s">
        <v>17</v>
      </c>
      <c r="P128" s="12" t="s">
        <v>24</v>
      </c>
      <c r="Q128" s="12" t="s">
        <v>29</v>
      </c>
      <c r="R128" s="12" t="s">
        <v>30</v>
      </c>
      <c r="S128" s="12" t="s">
        <v>31</v>
      </c>
      <c r="T128" s="12" t="s">
        <v>32</v>
      </c>
      <c r="U128" s="12" t="s">
        <v>33</v>
      </c>
      <c r="V128" s="12" t="s">
        <v>34</v>
      </c>
      <c r="W128" s="12" t="s">
        <v>35</v>
      </c>
      <c r="X128" s="12" t="s">
        <v>36</v>
      </c>
      <c r="Y128" s="12" t="s">
        <v>37</v>
      </c>
      <c r="Z128" s="12" t="s">
        <v>38</v>
      </c>
      <c r="AA128" s="12" t="s">
        <v>39</v>
      </c>
      <c r="AB128" s="12" t="s">
        <v>40</v>
      </c>
      <c r="AC128" s="12" t="s">
        <v>41</v>
      </c>
      <c r="AD128" s="12" t="s">
        <v>42</v>
      </c>
      <c r="AE128" s="12" t="s">
        <v>43</v>
      </c>
    </row>
    <row r="129" spans="1:31" ht="15" thickBot="1" x14ac:dyDescent="0.45">
      <c r="A129" s="11">
        <v>2018</v>
      </c>
      <c r="B129" s="15">
        <v>10.3</v>
      </c>
      <c r="C129" s="15">
        <v>12.7</v>
      </c>
      <c r="D129" s="15">
        <v>16.100000000000001</v>
      </c>
      <c r="E129" s="15">
        <v>16.3</v>
      </c>
      <c r="F129" s="15">
        <v>18.3</v>
      </c>
      <c r="G129" s="15">
        <v>16.2</v>
      </c>
      <c r="H129" s="15">
        <v>16.600000000000001</v>
      </c>
      <c r="I129" s="15">
        <v>15.8</v>
      </c>
      <c r="J129" s="15">
        <v>14.7</v>
      </c>
      <c r="K129" s="15">
        <v>13.8</v>
      </c>
      <c r="L129" s="15">
        <v>11.8</v>
      </c>
      <c r="M129" s="15">
        <v>10.1</v>
      </c>
      <c r="O129" s="13">
        <f>O5</f>
        <v>525</v>
      </c>
      <c r="P129" s="4">
        <f>O126</f>
        <v>38</v>
      </c>
      <c r="Q129" s="4" t="s">
        <v>51</v>
      </c>
      <c r="R129" s="4">
        <v>1</v>
      </c>
      <c r="S129" s="18">
        <f t="shared" ref="S129:AD129" si="36">AVERAGE(B456:B485)</f>
        <v>46.668817204301071</v>
      </c>
      <c r="T129" s="18">
        <f t="shared" si="36"/>
        <v>41.6</v>
      </c>
      <c r="U129" s="18">
        <f t="shared" si="36"/>
        <v>34.232258064516131</v>
      </c>
      <c r="V129" s="18">
        <f t="shared" si="36"/>
        <v>30.966666666666665</v>
      </c>
      <c r="W129" s="18">
        <f t="shared" si="36"/>
        <v>37.799999999999997</v>
      </c>
      <c r="X129" s="18">
        <f t="shared" si="36"/>
        <v>57.3</v>
      </c>
      <c r="Y129" s="18">
        <f t="shared" si="36"/>
        <v>67.400000000000006</v>
      </c>
      <c r="Z129" s="18">
        <f t="shared" si="36"/>
        <v>67.833333333333329</v>
      </c>
      <c r="AA129" s="18">
        <f t="shared" si="36"/>
        <v>72.7</v>
      </c>
      <c r="AB129" s="18">
        <f t="shared" si="36"/>
        <v>61.033333333333331</v>
      </c>
      <c r="AC129" s="18">
        <f t="shared" si="36"/>
        <v>52.704444444444448</v>
      </c>
      <c r="AD129" s="18">
        <f t="shared" si="36"/>
        <v>47.56666666666667</v>
      </c>
      <c r="AE129" s="18">
        <f>AVERAGE(S129:AD129)</f>
        <v>51.483793309438475</v>
      </c>
    </row>
    <row r="130" spans="1:31" ht="15" thickBot="1" x14ac:dyDescent="0.45">
      <c r="A130" s="11">
        <v>2019</v>
      </c>
      <c r="B130" s="15">
        <v>11.1</v>
      </c>
      <c r="C130" s="15">
        <v>13.6</v>
      </c>
      <c r="D130" s="15">
        <v>15.8</v>
      </c>
      <c r="E130" s="15">
        <v>15.9</v>
      </c>
      <c r="F130" s="15">
        <v>18.100000000000001</v>
      </c>
      <c r="G130" s="15">
        <v>17.899999999999999</v>
      </c>
      <c r="H130" s="15">
        <v>16.5</v>
      </c>
      <c r="I130" s="15">
        <v>17.399999999999999</v>
      </c>
      <c r="J130" s="15">
        <v>16</v>
      </c>
      <c r="K130" s="15">
        <v>15.2</v>
      </c>
      <c r="L130" s="15">
        <v>13.2</v>
      </c>
      <c r="M130" s="15">
        <v>11.4</v>
      </c>
      <c r="O130" s="13"/>
      <c r="P130" s="4">
        <f>P129</f>
        <v>38</v>
      </c>
      <c r="Q130" s="4" t="s">
        <v>45</v>
      </c>
      <c r="R130" s="4">
        <v>98</v>
      </c>
      <c r="S130" s="14">
        <f t="shared" ref="S130:AD130" si="37">COUNT(B456:B485)</f>
        <v>30</v>
      </c>
      <c r="T130" s="14">
        <f t="shared" si="37"/>
        <v>30</v>
      </c>
      <c r="U130" s="14">
        <f t="shared" si="37"/>
        <v>30</v>
      </c>
      <c r="V130" s="14">
        <f t="shared" si="37"/>
        <v>30</v>
      </c>
      <c r="W130" s="14">
        <f t="shared" si="37"/>
        <v>30</v>
      </c>
      <c r="X130" s="14">
        <f t="shared" si="37"/>
        <v>30</v>
      </c>
      <c r="Y130" s="14">
        <f t="shared" si="37"/>
        <v>30</v>
      </c>
      <c r="Z130" s="14">
        <f t="shared" si="37"/>
        <v>30</v>
      </c>
      <c r="AA130" s="14">
        <f t="shared" si="37"/>
        <v>30</v>
      </c>
      <c r="AB130" s="14">
        <f t="shared" si="37"/>
        <v>30</v>
      </c>
      <c r="AC130" s="14">
        <f t="shared" si="37"/>
        <v>30</v>
      </c>
      <c r="AD130" s="14">
        <f t="shared" si="37"/>
        <v>30</v>
      </c>
      <c r="AE130" s="14">
        <f>AVERAGE(S130:AD130)</f>
        <v>30</v>
      </c>
    </row>
    <row r="131" spans="1:31" x14ac:dyDescent="0.4">
      <c r="A131" s="11">
        <v>2020</v>
      </c>
      <c r="B131" s="15">
        <v>10.4</v>
      </c>
      <c r="C131" s="15">
        <v>12.2</v>
      </c>
      <c r="D131" s="15">
        <v>16.399999999999999</v>
      </c>
      <c r="E131" s="15">
        <v>17.399999999999999</v>
      </c>
      <c r="F131" s="15">
        <v>17.2</v>
      </c>
      <c r="G131" s="15">
        <v>17.600000000000001</v>
      </c>
      <c r="H131" s="15">
        <v>16.399999999999999</v>
      </c>
      <c r="I131" s="15">
        <v>16</v>
      </c>
      <c r="J131" s="15">
        <v>15.4</v>
      </c>
      <c r="K131" s="15">
        <v>15.9</v>
      </c>
      <c r="L131" s="15">
        <v>13.7</v>
      </c>
      <c r="M131" s="15">
        <v>11.1</v>
      </c>
    </row>
    <row r="132" spans="1:31" x14ac:dyDescent="0.4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31" x14ac:dyDescent="0.4">
      <c r="A133" s="47" t="s">
        <v>77</v>
      </c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9"/>
    </row>
    <row r="134" spans="1:31" x14ac:dyDescent="0.4">
      <c r="A134" s="11">
        <v>1991</v>
      </c>
      <c r="B134" s="15">
        <v>6.3</v>
      </c>
      <c r="C134" s="15">
        <v>6.6</v>
      </c>
      <c r="D134" s="15">
        <v>9.5</v>
      </c>
      <c r="E134" s="15">
        <v>12.2</v>
      </c>
      <c r="F134" s="15">
        <v>13.3</v>
      </c>
      <c r="G134" s="15">
        <v>12.4</v>
      </c>
      <c r="H134" s="15">
        <v>10.7</v>
      </c>
      <c r="I134" s="15">
        <v>11.4</v>
      </c>
      <c r="J134" s="15">
        <v>10.1</v>
      </c>
      <c r="K134" s="15">
        <v>9.8000000000000007</v>
      </c>
      <c r="L134" s="15">
        <v>7.5</v>
      </c>
      <c r="M134" s="15">
        <v>6.8</v>
      </c>
    </row>
    <row r="135" spans="1:31" x14ac:dyDescent="0.4">
      <c r="A135" s="11">
        <v>1992</v>
      </c>
      <c r="B135" s="15">
        <v>4</v>
      </c>
      <c r="C135" s="15">
        <v>5</v>
      </c>
      <c r="D135" s="15">
        <v>8.5</v>
      </c>
      <c r="E135" s="15">
        <v>8.8000000000000007</v>
      </c>
      <c r="F135" s="15">
        <v>10.5</v>
      </c>
      <c r="G135" s="15">
        <v>12.7</v>
      </c>
      <c r="H135" s="15">
        <v>11.2</v>
      </c>
      <c r="I135" s="15">
        <v>10.9</v>
      </c>
      <c r="J135" s="15">
        <v>10.5</v>
      </c>
      <c r="K135" s="15">
        <v>10.3</v>
      </c>
      <c r="L135" s="15">
        <v>9.6</v>
      </c>
      <c r="M135" s="15">
        <v>8.1999999999999993</v>
      </c>
    </row>
    <row r="136" spans="1:31" x14ac:dyDescent="0.4">
      <c r="A136" s="11">
        <v>1993</v>
      </c>
      <c r="B136" s="15">
        <v>6.8</v>
      </c>
      <c r="C136" s="15">
        <v>7.7</v>
      </c>
      <c r="D136" s="15">
        <v>7.5</v>
      </c>
      <c r="E136" s="15">
        <v>10.199999999999999</v>
      </c>
      <c r="F136" s="15">
        <v>10.7</v>
      </c>
      <c r="G136" s="15">
        <v>12.7</v>
      </c>
      <c r="H136" s="15">
        <v>11.2</v>
      </c>
      <c r="I136" s="15">
        <v>10.9</v>
      </c>
      <c r="J136" s="15">
        <v>10.5</v>
      </c>
      <c r="K136" s="15">
        <v>10.3</v>
      </c>
      <c r="L136" s="15">
        <v>9.6</v>
      </c>
      <c r="M136" s="15">
        <v>8.1999999999999993</v>
      </c>
    </row>
    <row r="137" spans="1:31" x14ac:dyDescent="0.4">
      <c r="A137" s="11">
        <v>1994</v>
      </c>
      <c r="B137" s="15">
        <v>6.2</v>
      </c>
      <c r="C137" s="15">
        <v>8.1999999999999993</v>
      </c>
      <c r="D137" s="15">
        <v>8.9</v>
      </c>
      <c r="E137" s="15">
        <v>10.4</v>
      </c>
      <c r="F137" s="15">
        <v>13.3</v>
      </c>
      <c r="G137" s="15">
        <v>11.4</v>
      </c>
      <c r="H137" s="15">
        <v>11.3</v>
      </c>
      <c r="I137" s="15">
        <v>11.1</v>
      </c>
      <c r="J137" s="15">
        <v>10.5</v>
      </c>
      <c r="K137" s="15">
        <v>11</v>
      </c>
      <c r="L137" s="15">
        <v>10.1</v>
      </c>
      <c r="M137" s="15">
        <v>8.8000000000000007</v>
      </c>
    </row>
    <row r="138" spans="1:31" x14ac:dyDescent="0.4">
      <c r="A138" s="11">
        <v>1995</v>
      </c>
      <c r="B138" s="15">
        <v>7.2</v>
      </c>
      <c r="C138" s="15">
        <v>8</v>
      </c>
      <c r="D138" s="15">
        <v>9.5</v>
      </c>
      <c r="E138" s="15">
        <v>10.5</v>
      </c>
      <c r="F138" s="15">
        <v>13.4</v>
      </c>
      <c r="G138" s="15">
        <v>12.9</v>
      </c>
      <c r="H138" s="15">
        <v>11.2</v>
      </c>
      <c r="I138" s="15">
        <v>11.2</v>
      </c>
      <c r="J138" s="15">
        <v>11.4</v>
      </c>
      <c r="K138" s="15">
        <v>10.199999999999999</v>
      </c>
      <c r="L138" s="15">
        <v>9.1</v>
      </c>
      <c r="M138" s="15">
        <v>7.1</v>
      </c>
    </row>
    <row r="139" spans="1:31" x14ac:dyDescent="0.4">
      <c r="A139" s="11">
        <v>1996</v>
      </c>
      <c r="B139" s="15">
        <v>7.3</v>
      </c>
      <c r="C139" s="15">
        <v>8.6999999999999993</v>
      </c>
      <c r="D139" s="15">
        <v>7.2</v>
      </c>
      <c r="E139" s="15">
        <v>9.5</v>
      </c>
      <c r="F139" s="15">
        <v>14</v>
      </c>
      <c r="G139" s="15">
        <v>12.1</v>
      </c>
      <c r="H139" s="15">
        <v>11.5</v>
      </c>
      <c r="I139" s="15">
        <v>11</v>
      </c>
      <c r="J139" s="15">
        <v>11.5</v>
      </c>
      <c r="K139" s="15">
        <v>10</v>
      </c>
      <c r="L139" s="15">
        <v>7.8</v>
      </c>
      <c r="M139" s="15">
        <v>8</v>
      </c>
    </row>
    <row r="140" spans="1:31" x14ac:dyDescent="0.4">
      <c r="A140" s="11">
        <v>1997</v>
      </c>
      <c r="B140" s="15">
        <v>5.8</v>
      </c>
      <c r="C140" s="15">
        <v>6.6</v>
      </c>
      <c r="D140" s="15">
        <v>8.6</v>
      </c>
      <c r="E140" s="15">
        <v>7.6</v>
      </c>
      <c r="F140" s="15">
        <v>10.6</v>
      </c>
      <c r="G140" s="15">
        <v>12.9</v>
      </c>
      <c r="H140" s="15">
        <v>11</v>
      </c>
      <c r="I140" s="15">
        <v>11.5</v>
      </c>
      <c r="J140" s="15">
        <v>11.3</v>
      </c>
      <c r="K140" s="15">
        <v>10.1</v>
      </c>
      <c r="L140" s="15">
        <v>9.8000000000000007</v>
      </c>
      <c r="M140" s="15">
        <v>4.5999999999999996</v>
      </c>
    </row>
    <row r="141" spans="1:31" x14ac:dyDescent="0.4">
      <c r="A141" s="11">
        <v>1998</v>
      </c>
      <c r="B141" s="15">
        <v>5.9</v>
      </c>
      <c r="C141" s="15">
        <v>5.3</v>
      </c>
      <c r="D141" s="15">
        <v>8.1</v>
      </c>
      <c r="E141" s="15">
        <v>11.4</v>
      </c>
      <c r="F141" s="15">
        <v>14.9</v>
      </c>
      <c r="G141" s="15">
        <v>13.6</v>
      </c>
      <c r="H141" s="15">
        <v>11.3</v>
      </c>
      <c r="I141" s="15">
        <v>11.3</v>
      </c>
      <c r="J141" s="15">
        <v>11.9</v>
      </c>
      <c r="K141" s="15">
        <v>10.4</v>
      </c>
      <c r="L141" s="15">
        <v>10.199999999999999</v>
      </c>
      <c r="M141" s="15">
        <v>8.4</v>
      </c>
    </row>
    <row r="142" spans="1:31" x14ac:dyDescent="0.4">
      <c r="A142" s="11">
        <v>1999</v>
      </c>
      <c r="B142" s="15">
        <v>6.7</v>
      </c>
      <c r="C142" s="15">
        <v>9.4</v>
      </c>
      <c r="D142" s="15">
        <v>9.1999999999999993</v>
      </c>
      <c r="E142" s="15">
        <v>11.7</v>
      </c>
      <c r="F142" s="15">
        <v>12.6</v>
      </c>
      <c r="G142" s="15">
        <v>12.2</v>
      </c>
      <c r="H142" s="15">
        <v>10.7</v>
      </c>
      <c r="I142" s="15">
        <v>11.3</v>
      </c>
      <c r="J142" s="15">
        <v>11.1</v>
      </c>
      <c r="K142" s="15">
        <v>9.6999999999999993</v>
      </c>
      <c r="L142" s="15">
        <v>6.9</v>
      </c>
      <c r="M142" s="15">
        <v>5.3</v>
      </c>
    </row>
    <row r="143" spans="1:31" x14ac:dyDescent="0.4">
      <c r="A143" s="11">
        <v>2000</v>
      </c>
      <c r="B143" s="15">
        <v>7.7</v>
      </c>
      <c r="C143" s="15">
        <v>8.4</v>
      </c>
      <c r="D143" s="15">
        <v>9.6999999999999993</v>
      </c>
      <c r="E143" s="15">
        <v>11.3</v>
      </c>
      <c r="F143" s="15">
        <v>13.4</v>
      </c>
      <c r="G143" s="15">
        <v>11.5</v>
      </c>
      <c r="H143" s="15">
        <v>11.5</v>
      </c>
      <c r="I143" s="15">
        <v>10.5</v>
      </c>
      <c r="J143" s="15">
        <v>11.2</v>
      </c>
      <c r="K143" s="15">
        <v>10.9</v>
      </c>
      <c r="L143" s="15">
        <v>8.4</v>
      </c>
      <c r="M143" s="15">
        <v>6.9</v>
      </c>
    </row>
    <row r="144" spans="1:31" x14ac:dyDescent="0.4">
      <c r="A144" s="11">
        <v>2001</v>
      </c>
      <c r="B144" s="15">
        <v>6.5</v>
      </c>
      <c r="C144" s="15">
        <v>8.1999999999999993</v>
      </c>
      <c r="D144" s="15">
        <v>7.3</v>
      </c>
      <c r="E144" s="15">
        <v>12.1</v>
      </c>
      <c r="F144" s="15">
        <v>11.6</v>
      </c>
      <c r="G144" s="15">
        <v>10.7</v>
      </c>
      <c r="H144" s="15">
        <v>11.9</v>
      </c>
      <c r="I144" s="15">
        <v>11.8</v>
      </c>
      <c r="J144" s="15">
        <v>11.7</v>
      </c>
      <c r="K144" s="15">
        <v>10</v>
      </c>
      <c r="L144" s="15">
        <v>7.1</v>
      </c>
      <c r="M144" s="15">
        <v>7.6</v>
      </c>
    </row>
    <row r="145" spans="1:13" x14ac:dyDescent="0.4">
      <c r="A145" s="11">
        <v>2002</v>
      </c>
      <c r="B145" s="15">
        <v>7.3</v>
      </c>
      <c r="C145" s="15">
        <v>6.5</v>
      </c>
      <c r="D145" s="15">
        <v>9.5</v>
      </c>
      <c r="E145" s="15">
        <v>12.3</v>
      </c>
      <c r="F145" s="15">
        <v>13.2</v>
      </c>
      <c r="G145" s="15">
        <v>12.4</v>
      </c>
      <c r="H145" s="15">
        <v>11.1</v>
      </c>
      <c r="I145" s="15">
        <v>11.1</v>
      </c>
      <c r="J145" s="15">
        <v>11.5</v>
      </c>
      <c r="K145" s="15">
        <v>11.2</v>
      </c>
      <c r="L145" s="15">
        <v>8.1</v>
      </c>
      <c r="M145" s="15">
        <v>11</v>
      </c>
    </row>
    <row r="146" spans="1:13" x14ac:dyDescent="0.4">
      <c r="A146" s="11">
        <v>2003</v>
      </c>
      <c r="B146" s="15">
        <v>7.6</v>
      </c>
      <c r="C146" s="15">
        <v>7.7</v>
      </c>
      <c r="D146" s="15">
        <v>8.6999999999999993</v>
      </c>
      <c r="E146" s="15">
        <v>12.3</v>
      </c>
      <c r="F146" s="15">
        <v>15</v>
      </c>
      <c r="G146" s="15">
        <v>12.8</v>
      </c>
      <c r="H146" s="15">
        <v>11.1</v>
      </c>
      <c r="I146" s="15">
        <v>11.6</v>
      </c>
      <c r="J146" s="15">
        <v>11.3</v>
      </c>
      <c r="K146" s="15">
        <v>10.1</v>
      </c>
      <c r="L146" s="15">
        <v>9.3000000000000007</v>
      </c>
      <c r="M146" s="15">
        <v>6.8</v>
      </c>
    </row>
    <row r="147" spans="1:13" x14ac:dyDescent="0.4">
      <c r="A147" s="11">
        <v>2004</v>
      </c>
      <c r="B147" s="15">
        <v>4.9000000000000004</v>
      </c>
      <c r="C147" s="15">
        <v>5.4</v>
      </c>
      <c r="D147" s="15">
        <v>8.9</v>
      </c>
      <c r="E147" s="15">
        <v>9.6</v>
      </c>
      <c r="F147" s="15">
        <v>11.4</v>
      </c>
      <c r="G147" s="15">
        <v>11</v>
      </c>
      <c r="H147" s="15">
        <v>11.4</v>
      </c>
      <c r="I147" s="15">
        <v>11.4</v>
      </c>
      <c r="J147" s="15">
        <v>10.9</v>
      </c>
      <c r="K147" s="15">
        <v>11.4</v>
      </c>
      <c r="L147" s="15">
        <v>8.1999999999999993</v>
      </c>
      <c r="M147" s="15">
        <v>6.5</v>
      </c>
    </row>
    <row r="148" spans="1:13" x14ac:dyDescent="0.4">
      <c r="A148" s="11">
        <v>2005</v>
      </c>
      <c r="B148" s="15">
        <v>6.4</v>
      </c>
      <c r="C148" s="15">
        <v>7</v>
      </c>
      <c r="D148" s="15">
        <v>7.4</v>
      </c>
      <c r="E148" s="15">
        <v>11.8</v>
      </c>
      <c r="F148" s="15">
        <v>12.3</v>
      </c>
      <c r="G148" s="15">
        <v>13.7</v>
      </c>
      <c r="H148" s="15">
        <v>12.1</v>
      </c>
      <c r="I148" s="15">
        <v>11.4</v>
      </c>
      <c r="J148" s="15">
        <v>11.3</v>
      </c>
      <c r="K148" s="15">
        <v>11</v>
      </c>
      <c r="L148" s="15">
        <v>9.3000000000000007</v>
      </c>
      <c r="M148" s="15">
        <v>8.4</v>
      </c>
    </row>
    <row r="149" spans="1:13" x14ac:dyDescent="0.4">
      <c r="A149" s="11">
        <v>2006</v>
      </c>
      <c r="B149" s="15">
        <v>7.2</v>
      </c>
      <c r="C149" s="15">
        <v>9</v>
      </c>
      <c r="D149" s="15">
        <v>10.1</v>
      </c>
      <c r="E149" s="15">
        <v>13.7</v>
      </c>
      <c r="F149" s="15">
        <v>13.1</v>
      </c>
      <c r="G149" s="15">
        <v>12.2</v>
      </c>
      <c r="H149" s="15">
        <v>11.7</v>
      </c>
      <c r="I149" s="15">
        <v>11.7</v>
      </c>
      <c r="J149" s="15">
        <v>11.6</v>
      </c>
      <c r="K149" s="15">
        <v>11.1</v>
      </c>
      <c r="L149" s="15">
        <v>8.8000000000000007</v>
      </c>
      <c r="M149" s="15">
        <v>6.2</v>
      </c>
    </row>
    <row r="150" spans="1:13" x14ac:dyDescent="0.4">
      <c r="A150" s="11">
        <v>2007</v>
      </c>
      <c r="B150" s="15">
        <v>6.9</v>
      </c>
      <c r="C150" s="15">
        <v>7.3</v>
      </c>
      <c r="D150" s="15">
        <v>10.4</v>
      </c>
      <c r="E150" s="15">
        <v>11</v>
      </c>
      <c r="F150" s="15">
        <v>12.9</v>
      </c>
      <c r="G150" s="15">
        <v>12.9</v>
      </c>
      <c r="H150" s="15">
        <v>12.3</v>
      </c>
      <c r="I150" s="15">
        <v>11.7</v>
      </c>
      <c r="J150" s="15">
        <v>11.7</v>
      </c>
      <c r="K150" s="15">
        <v>9.8000000000000007</v>
      </c>
      <c r="L150" s="15">
        <v>8.8000000000000007</v>
      </c>
      <c r="M150" s="15">
        <v>9.4</v>
      </c>
    </row>
    <row r="151" spans="1:13" x14ac:dyDescent="0.4">
      <c r="A151" s="11">
        <v>2008</v>
      </c>
      <c r="B151" s="15">
        <v>6.6</v>
      </c>
      <c r="C151" s="15">
        <v>8.6</v>
      </c>
      <c r="D151" s="15">
        <v>7.8</v>
      </c>
      <c r="E151" s="15">
        <v>12</v>
      </c>
      <c r="F151" s="15">
        <v>12.3</v>
      </c>
      <c r="G151" s="15">
        <v>12.4</v>
      </c>
      <c r="H151" s="15">
        <v>11.2</v>
      </c>
      <c r="I151" s="15">
        <v>11.8</v>
      </c>
      <c r="J151" s="15">
        <v>10.8</v>
      </c>
      <c r="K151" s="15">
        <v>9.6999999999999993</v>
      </c>
      <c r="L151" s="15">
        <v>6</v>
      </c>
      <c r="M151" s="15">
        <v>7.2</v>
      </c>
    </row>
    <row r="152" spans="1:13" x14ac:dyDescent="0.4">
      <c r="A152" s="11">
        <v>2009</v>
      </c>
      <c r="B152" s="15">
        <v>4.7</v>
      </c>
      <c r="C152" s="15">
        <v>4.4000000000000004</v>
      </c>
      <c r="D152" s="15">
        <v>9.3000000000000007</v>
      </c>
      <c r="E152" s="15">
        <v>10.4</v>
      </c>
      <c r="F152" s="15">
        <v>12.3</v>
      </c>
      <c r="G152" s="15">
        <v>12.9</v>
      </c>
      <c r="H152" s="15">
        <v>12.2</v>
      </c>
      <c r="I152" s="15">
        <v>11.7</v>
      </c>
      <c r="J152" s="15">
        <v>11.4</v>
      </c>
      <c r="K152" s="15">
        <v>10.8</v>
      </c>
      <c r="L152" s="15">
        <v>7.2</v>
      </c>
      <c r="M152" s="15">
        <v>6</v>
      </c>
    </row>
    <row r="153" spans="1:13" x14ac:dyDescent="0.4">
      <c r="A153" s="11">
        <v>2010</v>
      </c>
      <c r="B153" s="15">
        <v>4.0999999999999996</v>
      </c>
      <c r="C153" s="15">
        <v>3.8</v>
      </c>
      <c r="D153" s="15">
        <v>6.5</v>
      </c>
      <c r="E153" s="15">
        <v>10.3</v>
      </c>
      <c r="F153" s="15">
        <v>13.6</v>
      </c>
      <c r="G153" s="15">
        <v>13.2</v>
      </c>
      <c r="H153" s="15">
        <v>11.7</v>
      </c>
      <c r="I153" s="15">
        <v>11.7</v>
      </c>
      <c r="J153" s="15">
        <v>11.6</v>
      </c>
      <c r="K153" s="15">
        <v>9.6999999999999993</v>
      </c>
      <c r="L153" s="15">
        <v>7.4</v>
      </c>
      <c r="M153" s="15">
        <v>6.9</v>
      </c>
    </row>
    <row r="154" spans="1:13" x14ac:dyDescent="0.4">
      <c r="A154" s="11">
        <v>2011</v>
      </c>
      <c r="B154" s="15">
        <v>6.4</v>
      </c>
      <c r="C154" s="15">
        <v>8.1999999999999993</v>
      </c>
      <c r="D154" s="15">
        <v>10.9</v>
      </c>
      <c r="E154" s="15">
        <v>12</v>
      </c>
      <c r="F154" s="15">
        <v>13.9</v>
      </c>
      <c r="G154" s="15">
        <v>13</v>
      </c>
      <c r="H154" s="15">
        <v>11.5</v>
      </c>
      <c r="I154" s="15">
        <v>11.8</v>
      </c>
      <c r="J154" s="15">
        <v>11.7</v>
      </c>
      <c r="K154" s="15">
        <v>10.7</v>
      </c>
      <c r="L154" s="15">
        <v>8.1999999999999993</v>
      </c>
      <c r="M154" s="15">
        <v>8.1</v>
      </c>
    </row>
    <row r="155" spans="1:13" x14ac:dyDescent="0.4">
      <c r="A155" s="11">
        <v>2012</v>
      </c>
      <c r="B155" s="15">
        <v>7</v>
      </c>
      <c r="C155" s="15">
        <v>6.9</v>
      </c>
      <c r="D155" s="15">
        <v>10.3</v>
      </c>
      <c r="E155" s="15">
        <v>11</v>
      </c>
      <c r="F155" s="15">
        <v>13</v>
      </c>
      <c r="G155" s="15">
        <v>12.8</v>
      </c>
      <c r="H155" s="15">
        <v>10.7</v>
      </c>
      <c r="I155" s="15">
        <v>11.9</v>
      </c>
      <c r="J155" s="15">
        <v>10.9</v>
      </c>
      <c r="K155" s="15">
        <v>12</v>
      </c>
      <c r="L155" s="15">
        <v>9.1999999999999993</v>
      </c>
      <c r="M155" s="15">
        <v>8.4</v>
      </c>
    </row>
    <row r="156" spans="1:13" x14ac:dyDescent="0.4">
      <c r="A156" s="11">
        <v>2013</v>
      </c>
      <c r="B156" s="15">
        <v>5.9</v>
      </c>
      <c r="C156" s="15">
        <v>8.3000000000000007</v>
      </c>
      <c r="D156" s="15">
        <v>8.3000000000000007</v>
      </c>
      <c r="E156" s="15">
        <v>10.8</v>
      </c>
      <c r="F156" s="15">
        <v>12.2</v>
      </c>
      <c r="G156" s="15">
        <v>12.8</v>
      </c>
      <c r="H156" s="15">
        <v>11.9</v>
      </c>
      <c r="I156" s="15">
        <v>11.4</v>
      </c>
      <c r="J156" s="15">
        <v>11.6</v>
      </c>
      <c r="K156" s="15">
        <v>10.9</v>
      </c>
      <c r="L156" s="15">
        <v>7.9</v>
      </c>
      <c r="M156" s="15">
        <v>7.1</v>
      </c>
    </row>
    <row r="157" spans="1:13" x14ac:dyDescent="0.4">
      <c r="A157" s="11">
        <v>2014</v>
      </c>
      <c r="B157" s="15">
        <v>5.7</v>
      </c>
      <c r="C157" s="15">
        <v>9.9</v>
      </c>
      <c r="D157" s="15">
        <v>8.8612903225806452</v>
      </c>
      <c r="E157" s="15">
        <v>11.5</v>
      </c>
      <c r="F157" s="15">
        <v>11.5</v>
      </c>
      <c r="G157" s="15">
        <v>12.469999999999999</v>
      </c>
      <c r="H157" s="15">
        <v>11.6</v>
      </c>
      <c r="I157" s="15">
        <v>11.5</v>
      </c>
      <c r="J157" s="15">
        <v>11.2</v>
      </c>
      <c r="K157" s="15">
        <v>11.419354838709699</v>
      </c>
      <c r="L157" s="15">
        <v>7.2</v>
      </c>
      <c r="M157" s="15">
        <v>6.9</v>
      </c>
    </row>
    <row r="158" spans="1:13" x14ac:dyDescent="0.4">
      <c r="A158" s="11">
        <v>2015</v>
      </c>
      <c r="B158" s="15">
        <v>6.8</v>
      </c>
      <c r="C158" s="15">
        <v>7.8</v>
      </c>
      <c r="D158" s="15">
        <v>7.1</v>
      </c>
      <c r="E158" s="15">
        <v>10.9</v>
      </c>
      <c r="F158" s="15">
        <v>11.6</v>
      </c>
      <c r="G158" s="15">
        <v>11.8</v>
      </c>
      <c r="H158" s="15">
        <v>10.9</v>
      </c>
      <c r="I158" s="15">
        <v>11.5</v>
      </c>
      <c r="J158" s="15">
        <v>11.4</v>
      </c>
      <c r="K158" s="15">
        <v>10.3</v>
      </c>
      <c r="L158" s="15">
        <v>10.8</v>
      </c>
      <c r="M158" s="15">
        <v>7</v>
      </c>
    </row>
    <row r="159" spans="1:13" x14ac:dyDescent="0.4">
      <c r="A159" s="11">
        <v>2016</v>
      </c>
      <c r="B159" s="15">
        <v>4.3</v>
      </c>
      <c r="C159" s="15">
        <v>7.4</v>
      </c>
      <c r="D159" s="15">
        <v>7.9</v>
      </c>
      <c r="E159" s="15">
        <v>11.3</v>
      </c>
      <c r="F159" s="15">
        <v>13.5</v>
      </c>
      <c r="G159" s="15">
        <v>12</v>
      </c>
      <c r="H159" s="15">
        <v>11.7</v>
      </c>
      <c r="I159" s="15">
        <v>11.8</v>
      </c>
      <c r="J159" s="15">
        <v>11.4</v>
      </c>
      <c r="K159" s="15">
        <v>10.5</v>
      </c>
      <c r="L159" s="15">
        <v>8</v>
      </c>
      <c r="M159" s="15">
        <v>8.3000000000000007</v>
      </c>
    </row>
    <row r="160" spans="1:13" x14ac:dyDescent="0.4">
      <c r="A160" s="11">
        <v>2017</v>
      </c>
      <c r="B160" s="15">
        <v>6.9</v>
      </c>
      <c r="C160" s="15">
        <v>8.1999999999999993</v>
      </c>
      <c r="D160" s="15">
        <v>9.6</v>
      </c>
      <c r="E160" s="15">
        <v>10.8</v>
      </c>
      <c r="F160" s="15">
        <v>13.8</v>
      </c>
      <c r="G160" s="15">
        <v>13.2</v>
      </c>
      <c r="H160" s="15">
        <v>11.7</v>
      </c>
      <c r="I160" s="15">
        <v>12.2</v>
      </c>
      <c r="J160" s="15">
        <v>11.5</v>
      </c>
      <c r="K160" s="15">
        <v>10.4</v>
      </c>
      <c r="L160" s="15">
        <v>10.6</v>
      </c>
      <c r="M160" s="15">
        <v>8.1999999999999993</v>
      </c>
    </row>
    <row r="161" spans="1:13" x14ac:dyDescent="0.4">
      <c r="A161" s="11">
        <v>2018</v>
      </c>
      <c r="B161" s="15">
        <v>6</v>
      </c>
      <c r="C161" s="15">
        <v>9</v>
      </c>
      <c r="D161" s="15">
        <v>11.2</v>
      </c>
      <c r="E161" s="15">
        <v>10.8</v>
      </c>
      <c r="F161" s="15">
        <v>13.5</v>
      </c>
      <c r="G161" s="15">
        <v>11.9</v>
      </c>
      <c r="H161" s="15">
        <v>11.9</v>
      </c>
      <c r="I161" s="15">
        <v>11.3</v>
      </c>
      <c r="J161" s="15">
        <v>11.3</v>
      </c>
      <c r="K161" s="15">
        <v>10.5</v>
      </c>
      <c r="L161" s="15">
        <v>8.1</v>
      </c>
      <c r="M161" s="15">
        <v>6.2</v>
      </c>
    </row>
    <row r="162" spans="1:13" x14ac:dyDescent="0.4">
      <c r="A162" s="11">
        <v>2019</v>
      </c>
      <c r="B162" s="15">
        <v>7.3</v>
      </c>
      <c r="C162" s="15">
        <v>8.5</v>
      </c>
      <c r="D162" s="15">
        <v>10.4</v>
      </c>
      <c r="E162" s="15">
        <v>10.4</v>
      </c>
      <c r="F162" s="15">
        <v>11.7</v>
      </c>
      <c r="G162" s="15">
        <v>12.4</v>
      </c>
      <c r="H162" s="15">
        <v>11.4</v>
      </c>
      <c r="I162" s="15">
        <v>12.4</v>
      </c>
      <c r="J162" s="15">
        <v>11.4</v>
      </c>
      <c r="K162" s="15">
        <v>11.1</v>
      </c>
      <c r="L162" s="15">
        <v>9.4</v>
      </c>
      <c r="M162" s="15">
        <v>7.8</v>
      </c>
    </row>
    <row r="163" spans="1:13" x14ac:dyDescent="0.4">
      <c r="A163" s="11">
        <v>2020</v>
      </c>
      <c r="B163" s="15">
        <v>6.6</v>
      </c>
      <c r="C163" s="15">
        <v>8.1999999999999993</v>
      </c>
      <c r="D163" s="15">
        <v>11.3</v>
      </c>
      <c r="E163" s="15">
        <v>12.3</v>
      </c>
      <c r="F163" s="15">
        <v>11.6</v>
      </c>
      <c r="G163" s="15">
        <v>12.1</v>
      </c>
      <c r="H163" s="15">
        <v>11.7</v>
      </c>
      <c r="I163" s="15">
        <v>11.8</v>
      </c>
      <c r="J163" s="15">
        <v>11.5</v>
      </c>
      <c r="K163" s="15">
        <v>11.3</v>
      </c>
      <c r="L163" s="15">
        <v>9.3000000000000007</v>
      </c>
      <c r="M163" s="15">
        <v>6.9</v>
      </c>
    </row>
    <row r="164" spans="1:13" x14ac:dyDescent="0.4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13" x14ac:dyDescent="0.4">
      <c r="A165" s="47" t="s">
        <v>78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9"/>
    </row>
    <row r="166" spans="1:13" x14ac:dyDescent="0.4">
      <c r="A166" s="11">
        <v>1991</v>
      </c>
      <c r="B166" s="15">
        <v>1014.48</v>
      </c>
      <c r="C166" s="15">
        <v>1014.18</v>
      </c>
      <c r="D166" s="15">
        <v>1008.9</v>
      </c>
      <c r="E166" s="15">
        <v>1007.46</v>
      </c>
      <c r="F166" s="15">
        <v>1005.73</v>
      </c>
      <c r="G166" s="15">
        <v>1008.47</v>
      </c>
      <c r="H166" s="15">
        <v>1013.6</v>
      </c>
      <c r="I166" s="15">
        <v>1013.02</v>
      </c>
      <c r="J166" s="15">
        <v>1013.36</v>
      </c>
      <c r="K166" s="15">
        <v>1012.78</v>
      </c>
      <c r="L166" s="15">
        <v>1014.57</v>
      </c>
      <c r="M166" s="15">
        <v>1015.69</v>
      </c>
    </row>
    <row r="167" spans="1:13" x14ac:dyDescent="0.4">
      <c r="A167" s="11">
        <v>1992</v>
      </c>
      <c r="B167" s="15">
        <v>1015.3</v>
      </c>
      <c r="C167" s="15">
        <v>1013.2</v>
      </c>
      <c r="D167" s="15">
        <v>1011.4</v>
      </c>
      <c r="E167" s="15">
        <v>1010.69</v>
      </c>
      <c r="F167" s="15">
        <v>1010.28</v>
      </c>
      <c r="G167" s="15">
        <v>1007.06</v>
      </c>
      <c r="H167" s="15">
        <v>1011.5</v>
      </c>
      <c r="I167" s="15">
        <v>1013.23</v>
      </c>
      <c r="J167" s="15">
        <v>1011.78</v>
      </c>
      <c r="K167" s="15">
        <v>1013.97</v>
      </c>
      <c r="L167" s="15">
        <v>1012.94</v>
      </c>
      <c r="M167" s="15">
        <v>1013.58</v>
      </c>
    </row>
    <row r="168" spans="1:13" x14ac:dyDescent="0.4">
      <c r="A168" s="11">
        <v>1993</v>
      </c>
      <c r="B168" s="15">
        <v>1015.09</v>
      </c>
      <c r="C168" s="15">
        <v>1012.99</v>
      </c>
      <c r="D168" s="15">
        <v>1012.57</v>
      </c>
      <c r="E168" s="15">
        <v>1008.9</v>
      </c>
      <c r="F168" s="15">
        <v>1008.26</v>
      </c>
      <c r="G168" s="15">
        <v>1006.97</v>
      </c>
      <c r="H168" s="15">
        <v>1011.31</v>
      </c>
      <c r="I168" s="15">
        <v>1011.07</v>
      </c>
      <c r="J168" s="15">
        <v>1011.87</v>
      </c>
      <c r="K168" s="15">
        <v>1011.48</v>
      </c>
      <c r="L168" s="15">
        <v>1012.44</v>
      </c>
      <c r="M168" s="15">
        <v>1012.84</v>
      </c>
    </row>
    <row r="169" spans="1:13" x14ac:dyDescent="0.4">
      <c r="A169" s="11">
        <v>1994</v>
      </c>
      <c r="B169" s="15">
        <v>1015.1</v>
      </c>
      <c r="C169" s="15">
        <v>1011.84</v>
      </c>
      <c r="D169" s="15">
        <v>1010.85</v>
      </c>
      <c r="E169" s="15">
        <v>1009.69</v>
      </c>
      <c r="F169" s="15">
        <v>1006.94</v>
      </c>
      <c r="G169" s="15">
        <v>1009.72</v>
      </c>
      <c r="H169" s="15">
        <v>1011.54</v>
      </c>
      <c r="I169" s="15">
        <v>1011.49</v>
      </c>
      <c r="J169" s="15">
        <v>1012.23</v>
      </c>
      <c r="K169" s="15">
        <v>1009.47</v>
      </c>
      <c r="L169" s="15">
        <v>1012.26</v>
      </c>
      <c r="M169" s="15">
        <v>1013.21</v>
      </c>
    </row>
    <row r="170" spans="1:13" x14ac:dyDescent="0.4">
      <c r="A170" s="11">
        <v>1995</v>
      </c>
      <c r="B170" s="15">
        <v>1013.94</v>
      </c>
      <c r="C170" s="15">
        <v>1014.14</v>
      </c>
      <c r="D170" s="15">
        <v>1009.16</v>
      </c>
      <c r="E170" s="15">
        <v>1006.65</v>
      </c>
      <c r="F170" s="15">
        <v>1005.25</v>
      </c>
      <c r="G170" s="15">
        <v>1006.56</v>
      </c>
      <c r="H170" s="15">
        <v>1010.71</v>
      </c>
      <c r="I170" s="15">
        <v>1009.32</v>
      </c>
      <c r="J170" s="15">
        <v>1010.59</v>
      </c>
      <c r="K170" s="15">
        <v>1010.28</v>
      </c>
      <c r="L170" s="15">
        <v>1013.93</v>
      </c>
      <c r="M170" s="15">
        <v>1014.8</v>
      </c>
    </row>
    <row r="171" spans="1:13" x14ac:dyDescent="0.4">
      <c r="A171" s="11">
        <v>1996</v>
      </c>
      <c r="B171" s="15">
        <v>1013.77</v>
      </c>
      <c r="C171" s="15">
        <v>1012.16</v>
      </c>
      <c r="D171" s="15">
        <v>1011.42</v>
      </c>
      <c r="E171" s="15">
        <v>1009.42</v>
      </c>
      <c r="F171" s="15">
        <v>1006.31</v>
      </c>
      <c r="G171" s="15">
        <v>1008.93</v>
      </c>
      <c r="H171" s="15">
        <v>1011.08</v>
      </c>
      <c r="I171" s="15">
        <v>1011.85</v>
      </c>
      <c r="J171" s="15">
        <v>1010.24</v>
      </c>
      <c r="K171" s="15">
        <v>1011.98</v>
      </c>
      <c r="L171" s="15">
        <v>1014.08</v>
      </c>
      <c r="M171" s="15">
        <v>1013.54</v>
      </c>
    </row>
    <row r="172" spans="1:13" x14ac:dyDescent="0.4">
      <c r="A172" s="11">
        <v>1997</v>
      </c>
      <c r="B172" s="15">
        <v>1014.5</v>
      </c>
      <c r="C172" s="15">
        <v>1012.68</v>
      </c>
      <c r="D172" s="15">
        <v>1012.41</v>
      </c>
      <c r="E172" s="15">
        <v>1010.05</v>
      </c>
      <c r="F172" s="15">
        <v>1009.91</v>
      </c>
      <c r="G172" s="15">
        <v>1007.01</v>
      </c>
      <c r="H172" s="15">
        <v>1011.76</v>
      </c>
      <c r="I172" s="15">
        <v>1011.58</v>
      </c>
      <c r="J172" s="15">
        <v>1010.23</v>
      </c>
      <c r="K172" s="15">
        <v>1011.71</v>
      </c>
      <c r="L172" s="15">
        <v>1012.48</v>
      </c>
      <c r="M172" s="15">
        <v>1013.36</v>
      </c>
    </row>
    <row r="173" spans="1:13" x14ac:dyDescent="0.4">
      <c r="A173" s="11">
        <v>1998</v>
      </c>
      <c r="B173" s="15">
        <v>1012.62</v>
      </c>
      <c r="C173" s="15">
        <v>1009.97</v>
      </c>
      <c r="D173" s="15">
        <v>1008.21</v>
      </c>
      <c r="E173" s="15">
        <v>1007.19</v>
      </c>
      <c r="F173" s="15">
        <v>1006.49</v>
      </c>
      <c r="G173" s="15">
        <v>1007.38</v>
      </c>
      <c r="H173" s="15">
        <v>1011.31</v>
      </c>
      <c r="I173" s="15">
        <v>1011.95</v>
      </c>
      <c r="J173" s="15">
        <v>1008.74</v>
      </c>
      <c r="K173" s="15">
        <v>1012.24</v>
      </c>
      <c r="L173" s="15">
        <v>1012.06</v>
      </c>
      <c r="M173" s="15">
        <v>1014.76</v>
      </c>
    </row>
    <row r="174" spans="1:13" x14ac:dyDescent="0.4">
      <c r="A174" s="11">
        <v>1999</v>
      </c>
      <c r="B174" s="15">
        <v>1014.83</v>
      </c>
      <c r="C174" s="15">
        <v>1012.67</v>
      </c>
      <c r="D174" s="15">
        <v>1010.05</v>
      </c>
      <c r="E174" s="15">
        <v>1008.09</v>
      </c>
      <c r="F174" s="15">
        <v>1007.34</v>
      </c>
      <c r="G174" s="15">
        <v>1007.83</v>
      </c>
      <c r="H174" s="15">
        <v>1012.18</v>
      </c>
      <c r="I174" s="15">
        <v>1010.09</v>
      </c>
      <c r="J174" s="15">
        <v>1009.11</v>
      </c>
      <c r="K174" s="15">
        <v>1012.37</v>
      </c>
      <c r="L174" s="15">
        <v>1016.41</v>
      </c>
      <c r="M174" s="15">
        <v>1016.22</v>
      </c>
    </row>
    <row r="175" spans="1:13" x14ac:dyDescent="0.4">
      <c r="A175" s="11">
        <v>2000</v>
      </c>
      <c r="B175" s="15">
        <v>1015.21</v>
      </c>
      <c r="C175" s="15">
        <v>1014.89</v>
      </c>
      <c r="D175" s="15">
        <v>1009.78</v>
      </c>
      <c r="E175" s="15">
        <v>1009.53</v>
      </c>
      <c r="F175" s="15">
        <v>1007.15</v>
      </c>
      <c r="G175" s="15">
        <v>1010.68</v>
      </c>
      <c r="H175" s="15">
        <v>1011.34</v>
      </c>
      <c r="I175" s="15">
        <v>1012.72</v>
      </c>
      <c r="J175" s="15">
        <v>1010.18</v>
      </c>
      <c r="K175" s="15">
        <v>1012.98</v>
      </c>
      <c r="L175" s="15">
        <v>1012.5</v>
      </c>
      <c r="M175" s="15">
        <v>1016.59</v>
      </c>
    </row>
    <row r="176" spans="1:13" x14ac:dyDescent="0.4">
      <c r="A176" s="11">
        <v>2001</v>
      </c>
      <c r="B176" s="15">
        <v>1015.43</v>
      </c>
      <c r="C176" s="15">
        <v>1013.07</v>
      </c>
      <c r="D176" s="15">
        <v>1010.63</v>
      </c>
      <c r="E176" s="15">
        <v>1009.72</v>
      </c>
      <c r="F176" s="15">
        <v>1009.65</v>
      </c>
      <c r="G176" s="15">
        <v>1011.45</v>
      </c>
      <c r="H176" s="15">
        <v>1011.43</v>
      </c>
      <c r="I176" s="15">
        <v>1013.39</v>
      </c>
      <c r="J176" s="15">
        <v>1012.37</v>
      </c>
      <c r="K176" s="15">
        <v>1014.04</v>
      </c>
      <c r="L176" s="15">
        <v>1014.97</v>
      </c>
      <c r="M176" s="15">
        <v>1013.94</v>
      </c>
    </row>
    <row r="177" spans="1:13" x14ac:dyDescent="0.4">
      <c r="A177" s="11">
        <v>2002</v>
      </c>
      <c r="B177" s="15">
        <v>1014.71</v>
      </c>
      <c r="C177" s="15">
        <v>1015.67</v>
      </c>
      <c r="D177" s="15">
        <v>1011.48</v>
      </c>
      <c r="E177" s="15">
        <v>1008.65</v>
      </c>
      <c r="F177" s="15">
        <v>1007.34</v>
      </c>
      <c r="G177" s="15">
        <v>1008.42</v>
      </c>
      <c r="H177" s="15">
        <v>1013.82</v>
      </c>
      <c r="I177" s="15">
        <v>1012.95</v>
      </c>
      <c r="J177" s="15">
        <v>1010.49</v>
      </c>
      <c r="K177" s="15">
        <v>1010.69</v>
      </c>
      <c r="L177" s="15">
        <v>1015.62</v>
      </c>
      <c r="M177" s="15">
        <v>1014.72</v>
      </c>
    </row>
    <row r="178" spans="1:13" x14ac:dyDescent="0.4">
      <c r="A178" s="11">
        <v>2003</v>
      </c>
      <c r="B178" s="15">
        <v>1016.57</v>
      </c>
      <c r="C178" s="15">
        <v>1010.91</v>
      </c>
      <c r="D178" s="15">
        <v>1008.65</v>
      </c>
      <c r="E178" s="15">
        <v>1008.58</v>
      </c>
      <c r="F178" s="15">
        <v>1006.11</v>
      </c>
      <c r="G178" s="15">
        <v>1007.6</v>
      </c>
      <c r="H178" s="15">
        <v>1013.51</v>
      </c>
      <c r="I178" s="15">
        <v>1012.93</v>
      </c>
      <c r="J178" s="15">
        <v>1012.47</v>
      </c>
      <c r="K178" s="15">
        <v>1012.58</v>
      </c>
      <c r="L178" s="15">
        <v>1014.2</v>
      </c>
      <c r="M178" s="15">
        <v>1015.83</v>
      </c>
    </row>
    <row r="179" spans="1:13" x14ac:dyDescent="0.4">
      <c r="A179" s="11">
        <v>2004</v>
      </c>
      <c r="B179" s="15">
        <v>1016.43</v>
      </c>
      <c r="C179" s="15">
        <v>1014.7</v>
      </c>
      <c r="D179" s="15">
        <v>1012.85</v>
      </c>
      <c r="E179" s="15">
        <v>1010.33</v>
      </c>
      <c r="F179" s="15">
        <v>1010.02</v>
      </c>
      <c r="G179" s="15">
        <v>1012.08</v>
      </c>
      <c r="H179" s="15">
        <v>1012.36</v>
      </c>
      <c r="I179" s="15">
        <v>1013.58</v>
      </c>
      <c r="J179" s="15">
        <v>1012.48</v>
      </c>
      <c r="K179" s="15">
        <v>1011.62</v>
      </c>
      <c r="L179" s="15">
        <v>1013.96</v>
      </c>
      <c r="M179" s="15">
        <v>1016.41</v>
      </c>
    </row>
    <row r="180" spans="1:13" x14ac:dyDescent="0.4">
      <c r="A180" s="11">
        <v>2005</v>
      </c>
      <c r="B180" s="15">
        <v>1016.51</v>
      </c>
      <c r="C180" s="15">
        <v>1014.25</v>
      </c>
      <c r="D180" s="15">
        <v>1010.97</v>
      </c>
      <c r="E180" s="15">
        <v>1008.24</v>
      </c>
      <c r="F180" s="15">
        <v>1007.12</v>
      </c>
      <c r="G180" s="15">
        <v>1005.45</v>
      </c>
      <c r="H180" s="15">
        <v>1010.95</v>
      </c>
      <c r="I180" s="15">
        <v>1012.78</v>
      </c>
      <c r="J180" s="15">
        <v>1012.9</v>
      </c>
      <c r="K180" s="15">
        <v>1011.4</v>
      </c>
      <c r="L180" s="15">
        <v>1014.48</v>
      </c>
      <c r="M180" s="15">
        <v>1014.74</v>
      </c>
    </row>
    <row r="181" spans="1:13" x14ac:dyDescent="0.4">
      <c r="A181" s="11">
        <v>2006</v>
      </c>
      <c r="B181" s="15">
        <v>1015.52</v>
      </c>
      <c r="C181" s="15">
        <v>1012.68</v>
      </c>
      <c r="D181" s="15">
        <v>1010.01</v>
      </c>
      <c r="E181" s="15">
        <v>1006.73</v>
      </c>
      <c r="F181" s="15">
        <v>1007.16</v>
      </c>
      <c r="G181" s="15">
        <v>1009.15</v>
      </c>
      <c r="H181" s="15">
        <v>1011.69</v>
      </c>
      <c r="I181" s="15">
        <v>1011.71</v>
      </c>
      <c r="J181" s="15">
        <v>1011.86</v>
      </c>
      <c r="K181" s="15">
        <v>1011.36</v>
      </c>
      <c r="L181" s="15">
        <v>1013.25</v>
      </c>
      <c r="M181" s="15">
        <v>1015.61</v>
      </c>
    </row>
    <row r="182" spans="1:13" x14ac:dyDescent="0.4">
      <c r="A182" s="11">
        <v>2007</v>
      </c>
      <c r="B182" s="15">
        <v>1013.97</v>
      </c>
      <c r="C182" s="15">
        <v>1012.87</v>
      </c>
      <c r="D182" s="15">
        <v>1010.16</v>
      </c>
      <c r="E182" s="15">
        <v>1008.67</v>
      </c>
      <c r="F182" s="15">
        <v>1007.23</v>
      </c>
      <c r="G182" s="15">
        <v>1008.63</v>
      </c>
      <c r="H182" s="15">
        <v>1012.65</v>
      </c>
      <c r="I182" s="15">
        <v>1012.13</v>
      </c>
      <c r="J182" s="15">
        <v>1012.15</v>
      </c>
      <c r="K182" s="15">
        <v>1010.57</v>
      </c>
      <c r="L182" s="15">
        <v>1013.43</v>
      </c>
      <c r="M182" s="15">
        <v>1012.76</v>
      </c>
    </row>
    <row r="183" spans="1:13" x14ac:dyDescent="0.4">
      <c r="A183" s="11">
        <v>2008</v>
      </c>
      <c r="B183" s="15">
        <v>1013.6</v>
      </c>
      <c r="C183" s="15">
        <v>1011.43</v>
      </c>
      <c r="D183" s="15">
        <v>1010</v>
      </c>
      <c r="E183" s="15">
        <v>1006.41</v>
      </c>
      <c r="F183" s="15">
        <v>1006.02</v>
      </c>
      <c r="G183" s="15">
        <v>1007.32</v>
      </c>
      <c r="H183" s="15">
        <v>1010.61</v>
      </c>
      <c r="I183" s="15">
        <v>1009.07</v>
      </c>
      <c r="J183" s="15">
        <v>1011.31</v>
      </c>
      <c r="K183" s="15">
        <v>1014.09</v>
      </c>
      <c r="L183" s="15">
        <v>1014.57</v>
      </c>
      <c r="M183" s="15">
        <v>1013.94</v>
      </c>
    </row>
    <row r="184" spans="1:13" x14ac:dyDescent="0.4">
      <c r="A184" s="11">
        <v>2009</v>
      </c>
      <c r="B184" s="15">
        <v>1013.61</v>
      </c>
      <c r="C184" s="15">
        <v>1012.58</v>
      </c>
      <c r="D184" s="15">
        <v>1008.68</v>
      </c>
      <c r="E184" s="15">
        <v>1007.98</v>
      </c>
      <c r="F184" s="15">
        <v>1006.64</v>
      </c>
      <c r="G184" s="15">
        <v>1006.72</v>
      </c>
      <c r="H184" s="15">
        <v>1010.36</v>
      </c>
      <c r="I184" s="15">
        <v>1010.42</v>
      </c>
      <c r="J184" s="15">
        <v>1010.63</v>
      </c>
      <c r="K184" s="15">
        <v>1009.23</v>
      </c>
      <c r="L184" s="15">
        <v>1012.83</v>
      </c>
      <c r="M184" s="15">
        <v>1021.71</v>
      </c>
    </row>
    <row r="185" spans="1:13" x14ac:dyDescent="0.4">
      <c r="A185" s="11">
        <v>2010</v>
      </c>
      <c r="B185" s="15">
        <v>1013.53</v>
      </c>
      <c r="C185" s="15">
        <v>1011.47</v>
      </c>
      <c r="D185" s="15">
        <v>1011.25</v>
      </c>
      <c r="E185" s="15">
        <v>1006.47</v>
      </c>
      <c r="F185" s="15">
        <v>1005.07</v>
      </c>
      <c r="G185" s="15">
        <v>1006.96</v>
      </c>
      <c r="H185" s="15">
        <v>1010.25</v>
      </c>
      <c r="I185" s="15">
        <v>1009.29</v>
      </c>
      <c r="J185" s="15">
        <v>1008.7</v>
      </c>
      <c r="K185" s="15">
        <v>1012.63</v>
      </c>
      <c r="L185" s="15">
        <v>1012.69</v>
      </c>
      <c r="M185" s="15">
        <v>1012.81</v>
      </c>
    </row>
    <row r="186" spans="1:13" x14ac:dyDescent="0.4">
      <c r="A186" s="11">
        <v>2011</v>
      </c>
      <c r="B186" s="15">
        <v>1011.94</v>
      </c>
      <c r="C186" s="15">
        <v>1010.2</v>
      </c>
      <c r="D186" s="15">
        <v>1008.49</v>
      </c>
      <c r="E186" s="15">
        <v>1005.83</v>
      </c>
      <c r="F186" s="15">
        <v>1004.26</v>
      </c>
      <c r="G186" s="15">
        <v>1005.56</v>
      </c>
      <c r="H186" s="15">
        <v>1009.3</v>
      </c>
      <c r="I186" s="15">
        <v>1008.52</v>
      </c>
      <c r="J186" s="15">
        <v>1010.61</v>
      </c>
      <c r="K186" s="15">
        <v>1010.61</v>
      </c>
      <c r="L186" s="15">
        <v>1013.4</v>
      </c>
      <c r="M186" s="15">
        <v>1012.89</v>
      </c>
    </row>
    <row r="187" spans="1:13" x14ac:dyDescent="0.4">
      <c r="A187" s="11">
        <v>2012</v>
      </c>
      <c r="B187" s="15">
        <v>1014.51</v>
      </c>
      <c r="C187" s="15">
        <v>1012.99</v>
      </c>
      <c r="D187" s="15">
        <v>1008.8</v>
      </c>
      <c r="E187" s="15">
        <v>1007.55</v>
      </c>
      <c r="F187" s="15">
        <v>1006.24</v>
      </c>
      <c r="G187" s="15">
        <v>1006.18</v>
      </c>
      <c r="H187" s="15">
        <v>1012.26</v>
      </c>
      <c r="I187" s="15">
        <v>1009.47</v>
      </c>
      <c r="J187" s="15">
        <v>1011.95</v>
      </c>
      <c r="K187" s="15">
        <v>1009.5</v>
      </c>
      <c r="L187" s="15">
        <v>1014.09</v>
      </c>
      <c r="M187" s="15">
        <v>1012.11</v>
      </c>
    </row>
    <row r="188" spans="1:13" x14ac:dyDescent="0.4">
      <c r="A188" s="11">
        <v>2013</v>
      </c>
      <c r="B188" s="15">
        <v>1014.93</v>
      </c>
      <c r="C188" s="15">
        <v>1010.1</v>
      </c>
      <c r="D188" s="15">
        <v>1011.1</v>
      </c>
      <c r="E188" s="15">
        <v>1006.35</v>
      </c>
      <c r="F188" s="15">
        <v>1007.08</v>
      </c>
      <c r="G188" s="15">
        <v>1007.51</v>
      </c>
      <c r="H188" s="15">
        <v>1010.89</v>
      </c>
      <c r="I188" s="15">
        <v>1010.92</v>
      </c>
      <c r="J188" s="15">
        <v>1008.82</v>
      </c>
      <c r="K188" s="15">
        <v>1010.77</v>
      </c>
      <c r="L188" s="15">
        <v>1014.41</v>
      </c>
      <c r="M188" s="15">
        <v>1014.6</v>
      </c>
    </row>
    <row r="189" spans="1:13" x14ac:dyDescent="0.4">
      <c r="A189" s="11">
        <v>2014</v>
      </c>
      <c r="B189" s="15">
        <v>1015.64</v>
      </c>
      <c r="C189" s="15">
        <v>1009.6757142857141</v>
      </c>
      <c r="D189" s="15">
        <v>1009.3870967741934</v>
      </c>
      <c r="E189" s="15">
        <v>1007.49</v>
      </c>
      <c r="F189" s="15">
        <v>1008.07</v>
      </c>
      <c r="G189" s="15">
        <v>1007.8180000000001</v>
      </c>
      <c r="H189" s="15">
        <v>1012.308064516129</v>
      </c>
      <c r="I189" s="15">
        <v>1010.8709677419357</v>
      </c>
      <c r="J189" s="15">
        <v>1010.2563333333331</v>
      </c>
      <c r="K189" s="15">
        <v>1010.238709677419</v>
      </c>
      <c r="L189" s="15">
        <v>1014.0546666666668</v>
      </c>
      <c r="M189" s="15">
        <v>1013.968387096774</v>
      </c>
    </row>
    <row r="190" spans="1:13" x14ac:dyDescent="0.4">
      <c r="A190" s="11">
        <v>2015</v>
      </c>
      <c r="B190" s="15">
        <v>1015.31</v>
      </c>
      <c r="C190" s="15">
        <v>1012.6435714285715</v>
      </c>
      <c r="D190" s="15">
        <v>1010.63125</v>
      </c>
      <c r="E190" s="15">
        <v>1008.5083333333333</v>
      </c>
      <c r="F190" s="15">
        <v>1008.38</v>
      </c>
      <c r="G190" s="15">
        <v>1009.16</v>
      </c>
      <c r="H190" s="15">
        <v>1011.75</v>
      </c>
      <c r="I190" s="15">
        <v>1010.8274193548386</v>
      </c>
      <c r="J190" s="15">
        <v>1009.7540000000001</v>
      </c>
      <c r="K190" s="15">
        <v>1011.46</v>
      </c>
      <c r="L190" s="15">
        <v>1010.79</v>
      </c>
      <c r="M190" s="15">
        <v>1012.82</v>
      </c>
    </row>
    <row r="191" spans="1:13" x14ac:dyDescent="0.4">
      <c r="A191" s="11">
        <v>2016</v>
      </c>
      <c r="B191" s="15">
        <v>1014.53</v>
      </c>
      <c r="C191" s="15">
        <v>1012.43</v>
      </c>
      <c r="D191" s="15">
        <v>1010.56</v>
      </c>
      <c r="E191" s="15">
        <v>1007.99</v>
      </c>
      <c r="F191" s="15">
        <v>1007.01</v>
      </c>
      <c r="G191" s="15">
        <v>1009.93</v>
      </c>
      <c r="H191" s="15">
        <v>1011.65</v>
      </c>
      <c r="I191" s="15">
        <v>1011.08</v>
      </c>
      <c r="J191" s="15">
        <v>1012.04</v>
      </c>
      <c r="K191" s="15">
        <v>1012.69</v>
      </c>
      <c r="L191" s="15">
        <v>1006.12</v>
      </c>
      <c r="M191" s="15">
        <v>1014</v>
      </c>
    </row>
    <row r="192" spans="1:13" x14ac:dyDescent="0.4">
      <c r="A192" s="11">
        <v>2017</v>
      </c>
      <c r="B192" s="15">
        <v>1013.7</v>
      </c>
      <c r="C192" s="15">
        <v>1011.51</v>
      </c>
      <c r="D192" s="15">
        <v>1011.75</v>
      </c>
      <c r="E192" s="15">
        <v>1006.78</v>
      </c>
      <c r="F192" s="15">
        <v>1005.23</v>
      </c>
      <c r="G192" s="15">
        <v>1005.82</v>
      </c>
      <c r="H192" s="15">
        <v>1013.54</v>
      </c>
      <c r="I192" s="15">
        <v>1009.98</v>
      </c>
      <c r="J192" s="15">
        <v>1010.25</v>
      </c>
      <c r="K192" s="15">
        <v>1011.74</v>
      </c>
      <c r="L192" s="15">
        <v>1011.71</v>
      </c>
      <c r="M192" s="15">
        <v>1014.47</v>
      </c>
    </row>
    <row r="193" spans="1:13" x14ac:dyDescent="0.4">
      <c r="A193" s="11">
        <v>2018</v>
      </c>
      <c r="B193" s="15">
        <v>1015.54</v>
      </c>
      <c r="C193" s="15">
        <v>1013.23</v>
      </c>
      <c r="D193" s="15">
        <v>1008</v>
      </c>
      <c r="E193" s="15">
        <v>1008.05</v>
      </c>
      <c r="F193" s="15">
        <v>1006.64</v>
      </c>
      <c r="G193" s="15">
        <v>1008.77</v>
      </c>
      <c r="H193" s="15">
        <v>1011.64</v>
      </c>
      <c r="I193" s="15">
        <v>1011.2299999999999</v>
      </c>
      <c r="J193" s="15">
        <v>1010.36</v>
      </c>
      <c r="K193" s="15">
        <v>1011.1022580645159</v>
      </c>
      <c r="L193" s="15">
        <v>1012.8780000000003</v>
      </c>
      <c r="M193" s="15">
        <v>1014.85</v>
      </c>
    </row>
    <row r="194" spans="1:13" x14ac:dyDescent="0.4">
      <c r="A194" s="11">
        <v>2019</v>
      </c>
      <c r="B194" s="15">
        <v>1013.8958064516127</v>
      </c>
      <c r="C194" s="15">
        <v>1009.65</v>
      </c>
      <c r="D194" s="15">
        <v>1008.56</v>
      </c>
      <c r="E194" s="15">
        <v>1007.74</v>
      </c>
      <c r="F194" s="15">
        <v>1004.43</v>
      </c>
      <c r="G194" s="15">
        <v>1007.91</v>
      </c>
      <c r="H194" s="15">
        <v>1010.83</v>
      </c>
      <c r="I194" s="15">
        <v>1009.4238709677418</v>
      </c>
      <c r="J194" s="15">
        <v>1010.0013333333333</v>
      </c>
      <c r="K194" s="15">
        <v>1009.19</v>
      </c>
      <c r="L194" s="15">
        <v>1013.2</v>
      </c>
      <c r="M194" s="15">
        <v>1307.6016129032259</v>
      </c>
    </row>
    <row r="195" spans="1:13" x14ac:dyDescent="0.4">
      <c r="A195" s="11">
        <v>2020</v>
      </c>
      <c r="B195" s="15">
        <v>1014.54</v>
      </c>
      <c r="C195" s="15">
        <v>1012.19</v>
      </c>
      <c r="D195" s="15">
        <v>1009.45</v>
      </c>
      <c r="E195" s="15">
        <v>1007.36</v>
      </c>
      <c r="F195" s="15">
        <v>1007.58</v>
      </c>
      <c r="G195" s="15">
        <v>1010.15</v>
      </c>
      <c r="H195" s="15">
        <v>1009.72</v>
      </c>
      <c r="I195" s="15">
        <v>1010.22</v>
      </c>
      <c r="J195" s="15">
        <v>1010.79</v>
      </c>
      <c r="K195" s="15">
        <v>1010.17</v>
      </c>
      <c r="L195" s="15">
        <v>1013.28</v>
      </c>
      <c r="M195" s="15">
        <v>1012.89</v>
      </c>
    </row>
    <row r="196" spans="1:13" x14ac:dyDescent="0.4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13" x14ac:dyDescent="0.4">
      <c r="A197" s="47" t="s">
        <v>79</v>
      </c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9"/>
    </row>
    <row r="198" spans="1:13" x14ac:dyDescent="0.4">
      <c r="A198" s="11">
        <v>1991</v>
      </c>
      <c r="B198" s="15">
        <v>6.8</v>
      </c>
      <c r="C198" s="15">
        <v>6.9</v>
      </c>
      <c r="D198" s="15">
        <v>5.4</v>
      </c>
      <c r="E198" s="15">
        <v>4.5</v>
      </c>
      <c r="F198" s="15">
        <v>5.6</v>
      </c>
      <c r="G198" s="15">
        <v>9.3000000000000007</v>
      </c>
      <c r="H198" s="15">
        <v>12.5</v>
      </c>
      <c r="I198" s="15">
        <v>11.2</v>
      </c>
      <c r="J198" s="15">
        <v>12.3</v>
      </c>
      <c r="K198" s="15">
        <v>9.1999999999999993</v>
      </c>
      <c r="L198" s="15">
        <v>7.2</v>
      </c>
      <c r="M198" s="15">
        <v>8.1999999999999993</v>
      </c>
    </row>
    <row r="199" spans="1:13" x14ac:dyDescent="0.4">
      <c r="A199" s="11">
        <v>1992</v>
      </c>
      <c r="B199" s="15">
        <v>7.7</v>
      </c>
      <c r="C199" s="15">
        <v>5.7</v>
      </c>
      <c r="D199" s="15">
        <v>7.3</v>
      </c>
      <c r="E199" s="15">
        <v>5.8</v>
      </c>
      <c r="F199" s="15">
        <v>8.6999999999999993</v>
      </c>
      <c r="G199" s="15">
        <v>9</v>
      </c>
      <c r="H199" s="15">
        <v>10.9</v>
      </c>
      <c r="I199" s="15">
        <v>10.8</v>
      </c>
      <c r="J199" s="15">
        <v>10.7</v>
      </c>
      <c r="K199" s="15">
        <v>9.6999999999999993</v>
      </c>
      <c r="L199" s="15">
        <v>7.3</v>
      </c>
      <c r="M199" s="15">
        <v>7.1</v>
      </c>
    </row>
    <row r="200" spans="1:13" x14ac:dyDescent="0.4">
      <c r="A200" s="11">
        <v>1993</v>
      </c>
      <c r="B200" s="15">
        <v>5.6</v>
      </c>
      <c r="C200" s="15">
        <v>4.2</v>
      </c>
      <c r="D200" s="15">
        <v>3.9</v>
      </c>
      <c r="E200" s="15">
        <v>3.9</v>
      </c>
      <c r="F200" s="15">
        <v>6.1</v>
      </c>
      <c r="G200" s="15">
        <v>10.7</v>
      </c>
      <c r="H200" s="15">
        <v>11.6</v>
      </c>
      <c r="I200" s="15">
        <v>10.5</v>
      </c>
      <c r="J200" s="15">
        <v>11.5</v>
      </c>
      <c r="K200" s="15">
        <v>9.1999999999999993</v>
      </c>
      <c r="L200" s="15">
        <v>7.6</v>
      </c>
      <c r="M200" s="15">
        <v>6.1</v>
      </c>
    </row>
    <row r="201" spans="1:13" x14ac:dyDescent="0.4">
      <c r="A201" s="11">
        <v>1994</v>
      </c>
      <c r="B201" s="15">
        <v>5.2</v>
      </c>
      <c r="C201" s="15">
        <v>5.0999999999999996</v>
      </c>
      <c r="D201" s="15">
        <v>4.5999999999999996</v>
      </c>
      <c r="E201" s="15">
        <v>4.9000000000000004</v>
      </c>
      <c r="F201" s="15">
        <v>7</v>
      </c>
      <c r="G201" s="15">
        <v>10.8</v>
      </c>
      <c r="H201" s="15">
        <v>10.199999999999999</v>
      </c>
      <c r="I201" s="15">
        <v>11.6</v>
      </c>
      <c r="J201" s="15">
        <v>10.5</v>
      </c>
      <c r="K201" s="15">
        <v>9.8000000000000007</v>
      </c>
      <c r="L201" s="15">
        <v>8.4</v>
      </c>
      <c r="M201" s="15">
        <v>7.3</v>
      </c>
    </row>
    <row r="202" spans="1:13" x14ac:dyDescent="0.4">
      <c r="A202" s="11">
        <v>1995</v>
      </c>
      <c r="B202" s="15">
        <v>4.8</v>
      </c>
      <c r="C202" s="15">
        <v>6.3</v>
      </c>
      <c r="D202" s="15">
        <v>4.8</v>
      </c>
      <c r="E202" s="15">
        <v>3.7</v>
      </c>
      <c r="F202" s="15">
        <v>6.3</v>
      </c>
      <c r="G202" s="15">
        <v>9</v>
      </c>
      <c r="H202" s="15">
        <v>10.8</v>
      </c>
      <c r="I202" s="15">
        <v>12.6</v>
      </c>
      <c r="J202" s="15">
        <v>11.6</v>
      </c>
      <c r="K202" s="15">
        <v>6.5</v>
      </c>
      <c r="L202" s="15">
        <v>7.6</v>
      </c>
      <c r="M202" s="15">
        <v>5.6</v>
      </c>
    </row>
    <row r="203" spans="1:13" x14ac:dyDescent="0.4">
      <c r="A203" s="11">
        <v>1996</v>
      </c>
      <c r="B203" s="15">
        <v>3.9</v>
      </c>
      <c r="C203" s="15">
        <v>5.3</v>
      </c>
      <c r="D203" s="15">
        <v>4.0999999999999996</v>
      </c>
      <c r="E203" s="15">
        <v>4.7</v>
      </c>
      <c r="F203" s="15">
        <v>7.8</v>
      </c>
      <c r="G203" s="15">
        <v>11.1</v>
      </c>
      <c r="H203" s="15">
        <v>10.9</v>
      </c>
      <c r="I203" s="15">
        <v>11.7</v>
      </c>
      <c r="J203" s="15">
        <v>12</v>
      </c>
      <c r="K203" s="15">
        <v>9.4</v>
      </c>
      <c r="L203" s="15">
        <v>6.6</v>
      </c>
      <c r="M203" s="15">
        <v>5.6</v>
      </c>
    </row>
    <row r="204" spans="1:13" x14ac:dyDescent="0.4">
      <c r="A204" s="11">
        <v>1997</v>
      </c>
      <c r="B204" s="15">
        <v>4.5999999999999996</v>
      </c>
      <c r="C204" s="15">
        <v>5.7</v>
      </c>
      <c r="D204" s="15">
        <v>6</v>
      </c>
      <c r="E204" s="15">
        <v>6.6</v>
      </c>
      <c r="F204" s="15">
        <v>7.3</v>
      </c>
      <c r="G204" s="15">
        <v>10.199999999999999</v>
      </c>
      <c r="H204" s="15">
        <v>11.5</v>
      </c>
      <c r="I204" s="15">
        <v>10.4</v>
      </c>
      <c r="J204" s="15">
        <v>11</v>
      </c>
      <c r="K204" s="15">
        <v>9.9</v>
      </c>
      <c r="L204" s="15">
        <v>7.8</v>
      </c>
      <c r="M204" s="15">
        <v>5.2</v>
      </c>
    </row>
    <row r="205" spans="1:13" x14ac:dyDescent="0.4">
      <c r="A205" s="11">
        <v>1998</v>
      </c>
      <c r="B205" s="15">
        <v>4.5999999999999996</v>
      </c>
      <c r="C205" s="15">
        <v>3.8</v>
      </c>
      <c r="D205" s="15">
        <v>4</v>
      </c>
      <c r="E205" s="15">
        <v>4.8</v>
      </c>
      <c r="F205" s="15">
        <v>5.5</v>
      </c>
      <c r="G205" s="15">
        <v>10.8</v>
      </c>
      <c r="H205" s="15">
        <v>11.8</v>
      </c>
      <c r="I205" s="15">
        <v>12.6</v>
      </c>
      <c r="J205" s="15">
        <v>13.2</v>
      </c>
      <c r="K205" s="15">
        <v>11.8</v>
      </c>
      <c r="L205" s="15">
        <v>8.1999999999999993</v>
      </c>
      <c r="M205" s="15">
        <v>6</v>
      </c>
    </row>
    <row r="206" spans="1:13" x14ac:dyDescent="0.4">
      <c r="A206" s="11">
        <v>1999</v>
      </c>
      <c r="B206" s="15">
        <v>3.9</v>
      </c>
      <c r="C206" s="15">
        <v>4.5999999999999996</v>
      </c>
      <c r="D206" s="15">
        <v>4.7</v>
      </c>
      <c r="E206" s="15">
        <v>4.5</v>
      </c>
      <c r="F206" s="15">
        <v>6.2</v>
      </c>
      <c r="G206" s="15">
        <v>11.2</v>
      </c>
      <c r="H206" s="15">
        <v>10.9</v>
      </c>
      <c r="I206" s="15">
        <v>10.8</v>
      </c>
      <c r="J206" s="15">
        <v>11.1</v>
      </c>
      <c r="K206" s="15">
        <v>8.8000000000000007</v>
      </c>
      <c r="L206" s="15">
        <v>6</v>
      </c>
      <c r="M206" s="15">
        <v>5.6</v>
      </c>
    </row>
    <row r="207" spans="1:13" x14ac:dyDescent="0.4">
      <c r="A207" s="11">
        <v>2000</v>
      </c>
      <c r="B207" s="15">
        <v>4.5999999999999996</v>
      </c>
      <c r="C207" s="15">
        <v>4.9000000000000004</v>
      </c>
      <c r="D207" s="15">
        <v>4.8</v>
      </c>
      <c r="E207" s="15">
        <v>5.2</v>
      </c>
      <c r="F207" s="15">
        <v>7.6</v>
      </c>
      <c r="G207" s="15">
        <v>11.9</v>
      </c>
      <c r="H207" s="15">
        <v>9.8000000000000007</v>
      </c>
      <c r="I207" s="15">
        <v>10.8</v>
      </c>
      <c r="J207" s="15">
        <v>10.199999999999999</v>
      </c>
      <c r="K207" s="15">
        <v>9.6999999999999993</v>
      </c>
      <c r="L207" s="15">
        <v>7.2</v>
      </c>
      <c r="M207" s="15">
        <v>5.7</v>
      </c>
    </row>
    <row r="208" spans="1:13" x14ac:dyDescent="0.4">
      <c r="A208" s="11">
        <v>2001</v>
      </c>
      <c r="B208" s="15">
        <v>6</v>
      </c>
      <c r="C208" s="15">
        <v>5.9</v>
      </c>
      <c r="D208" s="15">
        <v>4.2</v>
      </c>
      <c r="E208" s="15">
        <v>6.8</v>
      </c>
      <c r="F208" s="15">
        <v>8</v>
      </c>
      <c r="G208" s="15">
        <v>10.199999999999999</v>
      </c>
      <c r="H208" s="15">
        <v>10.6</v>
      </c>
      <c r="I208" s="15">
        <v>11</v>
      </c>
      <c r="J208" s="15">
        <v>12</v>
      </c>
      <c r="K208" s="15">
        <v>8.5</v>
      </c>
      <c r="L208" s="15">
        <v>6.7</v>
      </c>
      <c r="M208" s="15">
        <v>6.1</v>
      </c>
    </row>
    <row r="209" spans="1:13" x14ac:dyDescent="0.4">
      <c r="A209" s="11">
        <v>2002</v>
      </c>
      <c r="B209" s="15">
        <v>5.3</v>
      </c>
      <c r="C209" s="15">
        <v>6</v>
      </c>
      <c r="D209" s="15">
        <v>6.1</v>
      </c>
      <c r="E209" s="15">
        <v>7.2</v>
      </c>
      <c r="F209" s="15">
        <v>7.9</v>
      </c>
      <c r="G209" s="15">
        <v>10.3</v>
      </c>
      <c r="H209" s="15">
        <v>12</v>
      </c>
      <c r="I209" s="15">
        <v>11.3</v>
      </c>
      <c r="J209" s="15">
        <v>11.5</v>
      </c>
      <c r="K209" s="15">
        <v>10.8</v>
      </c>
      <c r="L209" s="15">
        <v>7.4</v>
      </c>
      <c r="M209" s="15">
        <v>5</v>
      </c>
    </row>
    <row r="210" spans="1:13" x14ac:dyDescent="0.4">
      <c r="A210" s="11">
        <v>2003</v>
      </c>
      <c r="B210" s="15">
        <v>5.3</v>
      </c>
      <c r="C210" s="15">
        <v>5.6</v>
      </c>
      <c r="D210" s="15">
        <v>3.3</v>
      </c>
      <c r="E210" s="15">
        <v>5.4</v>
      </c>
      <c r="F210" s="15">
        <v>7.3</v>
      </c>
      <c r="G210" s="15">
        <v>11.1</v>
      </c>
      <c r="H210" s="15">
        <v>11.4</v>
      </c>
      <c r="I210" s="15">
        <v>11.5</v>
      </c>
      <c r="J210" s="15">
        <v>12</v>
      </c>
      <c r="K210" s="15">
        <v>7.3</v>
      </c>
      <c r="L210" s="15">
        <v>5.4</v>
      </c>
      <c r="M210" s="15">
        <v>3.7</v>
      </c>
    </row>
    <row r="211" spans="1:13" x14ac:dyDescent="0.4">
      <c r="A211" s="11">
        <v>2004</v>
      </c>
      <c r="B211" s="15">
        <v>4.4000000000000004</v>
      </c>
      <c r="C211" s="15">
        <v>6.1</v>
      </c>
      <c r="D211" s="15">
        <v>5.2</v>
      </c>
      <c r="E211" s="15">
        <v>8.8000000000000007</v>
      </c>
      <c r="F211" s="15">
        <v>12</v>
      </c>
      <c r="G211" s="15">
        <v>11.4</v>
      </c>
      <c r="H211" s="15">
        <v>11.5</v>
      </c>
      <c r="I211" s="15">
        <v>12.3</v>
      </c>
      <c r="J211" s="15">
        <v>10.6</v>
      </c>
      <c r="K211" s="15">
        <v>6.1</v>
      </c>
      <c r="L211" s="15">
        <v>5.8</v>
      </c>
      <c r="M211" s="15">
        <v>6</v>
      </c>
    </row>
    <row r="212" spans="1:13" x14ac:dyDescent="0.4">
      <c r="A212" s="11">
        <v>2005</v>
      </c>
      <c r="B212" s="15">
        <v>6</v>
      </c>
      <c r="C212" s="15">
        <v>7</v>
      </c>
      <c r="D212" s="15">
        <v>4.5</v>
      </c>
      <c r="E212" s="15">
        <v>5.3</v>
      </c>
      <c r="F212" s="15">
        <v>5.9</v>
      </c>
      <c r="G212" s="15">
        <v>8.4</v>
      </c>
      <c r="H212" s="15">
        <v>11.4</v>
      </c>
      <c r="I212" s="15">
        <v>12.2</v>
      </c>
      <c r="J212" s="15">
        <v>11</v>
      </c>
      <c r="K212" s="15">
        <v>9.8000000000000007</v>
      </c>
      <c r="L212" s="15">
        <v>6.7</v>
      </c>
      <c r="M212" s="15">
        <v>5.8</v>
      </c>
    </row>
    <row r="213" spans="1:13" x14ac:dyDescent="0.4">
      <c r="A213" s="11">
        <v>2006</v>
      </c>
      <c r="B213" s="15">
        <v>5</v>
      </c>
      <c r="C213" s="15">
        <v>5.5</v>
      </c>
      <c r="D213" s="15">
        <v>5.4</v>
      </c>
      <c r="E213" s="15">
        <v>5.7</v>
      </c>
      <c r="F213" s="15">
        <v>7.3</v>
      </c>
      <c r="G213" s="15">
        <v>9.8000000000000007</v>
      </c>
      <c r="H213" s="15">
        <v>11.5</v>
      </c>
      <c r="I213" s="15">
        <v>12.9</v>
      </c>
      <c r="J213" s="15">
        <v>13</v>
      </c>
      <c r="K213" s="15">
        <v>11.4</v>
      </c>
      <c r="L213" s="15">
        <v>7.1</v>
      </c>
      <c r="M213" s="15">
        <v>6.3</v>
      </c>
    </row>
    <row r="214" spans="1:13" x14ac:dyDescent="0.4">
      <c r="A214" s="11">
        <v>2007</v>
      </c>
      <c r="B214" s="15">
        <v>6.7</v>
      </c>
      <c r="C214" s="15">
        <v>4.4000000000000004</v>
      </c>
      <c r="D214" s="15">
        <v>5</v>
      </c>
      <c r="E214" s="15">
        <v>5.4</v>
      </c>
      <c r="F214" s="15">
        <v>6.5</v>
      </c>
      <c r="G214" s="15">
        <v>11</v>
      </c>
      <c r="H214" s="15">
        <v>12.2</v>
      </c>
      <c r="I214" s="15">
        <v>12.3</v>
      </c>
      <c r="J214" s="15">
        <v>11.5</v>
      </c>
      <c r="K214" s="15">
        <v>8.9</v>
      </c>
      <c r="L214" s="15">
        <v>7.1</v>
      </c>
      <c r="M214" s="15">
        <v>5.3</v>
      </c>
    </row>
    <row r="215" spans="1:13" x14ac:dyDescent="0.4">
      <c r="A215" s="11">
        <v>2008</v>
      </c>
      <c r="B215" s="15">
        <v>4.7</v>
      </c>
      <c r="C215" s="15">
        <v>4</v>
      </c>
      <c r="D215" s="15">
        <v>3.7</v>
      </c>
      <c r="E215" s="15">
        <v>5.0999999999999996</v>
      </c>
      <c r="F215" s="15">
        <v>7.3</v>
      </c>
      <c r="G215" s="15">
        <v>10.6</v>
      </c>
      <c r="H215" s="15">
        <v>11.9</v>
      </c>
      <c r="I215" s="15">
        <v>12.8</v>
      </c>
      <c r="J215" s="15">
        <v>12.8</v>
      </c>
      <c r="K215" s="15">
        <v>9.3000000000000007</v>
      </c>
      <c r="L215" s="15">
        <v>6.7</v>
      </c>
      <c r="M215" s="15">
        <v>5.7</v>
      </c>
    </row>
    <row r="216" spans="1:13" x14ac:dyDescent="0.4">
      <c r="A216" s="11">
        <v>2009</v>
      </c>
      <c r="B216" s="15">
        <v>5.8</v>
      </c>
      <c r="C216" s="15">
        <v>4.9000000000000004</v>
      </c>
      <c r="D216" s="15">
        <v>5.4</v>
      </c>
      <c r="E216" s="15">
        <v>4.7</v>
      </c>
      <c r="F216" s="15">
        <v>7.9</v>
      </c>
      <c r="G216" s="15">
        <v>10.8</v>
      </c>
      <c r="H216" s="15">
        <v>11.1</v>
      </c>
      <c r="I216" s="15">
        <v>10.7</v>
      </c>
      <c r="J216" s="15">
        <v>12.7</v>
      </c>
      <c r="K216" s="15">
        <v>11.1</v>
      </c>
      <c r="L216" s="15">
        <v>7.2</v>
      </c>
      <c r="M216" s="15">
        <v>6.7</v>
      </c>
    </row>
    <row r="217" spans="1:13" x14ac:dyDescent="0.4">
      <c r="A217" s="11">
        <v>2010</v>
      </c>
      <c r="B217" s="15">
        <v>5.8</v>
      </c>
      <c r="C217" s="15">
        <v>5.7</v>
      </c>
      <c r="D217" s="15">
        <v>4.3</v>
      </c>
      <c r="E217" s="15">
        <v>5.4</v>
      </c>
      <c r="F217" s="15">
        <v>6.4</v>
      </c>
      <c r="G217" s="15">
        <v>10.1</v>
      </c>
      <c r="H217" s="15">
        <v>10.1</v>
      </c>
      <c r="I217" s="15">
        <v>13.3</v>
      </c>
      <c r="J217" s="15">
        <v>12.1</v>
      </c>
      <c r="K217" s="15">
        <v>12.5</v>
      </c>
      <c r="L217" s="15">
        <v>7.3</v>
      </c>
      <c r="M217" s="15">
        <v>4.9000000000000004</v>
      </c>
    </row>
    <row r="218" spans="1:13" x14ac:dyDescent="0.4">
      <c r="A218" s="11">
        <v>2011</v>
      </c>
      <c r="B218" s="15">
        <v>4.5</v>
      </c>
      <c r="C218" s="15">
        <v>4.3</v>
      </c>
      <c r="D218" s="15">
        <v>4.5999999999999996</v>
      </c>
      <c r="E218" s="15">
        <v>5</v>
      </c>
      <c r="F218" s="15">
        <v>5.9</v>
      </c>
      <c r="G218" s="15">
        <v>9.4</v>
      </c>
      <c r="H218" s="15">
        <v>11.4</v>
      </c>
      <c r="I218" s="15">
        <v>11.3</v>
      </c>
      <c r="J218" s="15">
        <v>10.5</v>
      </c>
      <c r="K218" s="15">
        <v>8.1999999999999993</v>
      </c>
      <c r="L218" s="15">
        <v>6.4</v>
      </c>
      <c r="M218" s="15">
        <v>6.2</v>
      </c>
    </row>
    <row r="219" spans="1:13" x14ac:dyDescent="0.4">
      <c r="A219" s="11">
        <v>2012</v>
      </c>
      <c r="B219" s="15">
        <v>5.0999999999999996</v>
      </c>
      <c r="C219" s="15">
        <v>6.8</v>
      </c>
      <c r="D219" s="15">
        <v>5.5</v>
      </c>
      <c r="E219" s="15">
        <v>5</v>
      </c>
      <c r="F219" s="15">
        <v>7</v>
      </c>
      <c r="G219" s="15">
        <v>9.1999999999999993</v>
      </c>
      <c r="H219" s="15">
        <v>11.2</v>
      </c>
      <c r="I219" s="15">
        <v>11.8</v>
      </c>
      <c r="J219" s="15">
        <v>11.1</v>
      </c>
      <c r="K219" s="15">
        <v>8.8000000000000007</v>
      </c>
      <c r="L219" s="15">
        <v>8</v>
      </c>
      <c r="M219" s="15">
        <v>5.8</v>
      </c>
    </row>
    <row r="220" spans="1:13" x14ac:dyDescent="0.4">
      <c r="A220" s="11">
        <v>2013</v>
      </c>
      <c r="B220" s="15">
        <v>6.2</v>
      </c>
      <c r="C220" s="15">
        <v>4.4000000000000004</v>
      </c>
      <c r="D220" s="15">
        <v>3.8</v>
      </c>
      <c r="E220" s="15">
        <v>4.0999999999999996</v>
      </c>
      <c r="F220" s="15">
        <v>7.4</v>
      </c>
      <c r="G220" s="15">
        <v>10.3</v>
      </c>
      <c r="H220" s="15">
        <v>11.8</v>
      </c>
      <c r="I220" s="15">
        <v>11.2</v>
      </c>
      <c r="J220" s="15">
        <v>13</v>
      </c>
      <c r="K220" s="15">
        <v>10.8</v>
      </c>
      <c r="L220" s="15">
        <v>9.9</v>
      </c>
      <c r="M220" s="15">
        <v>7.5</v>
      </c>
    </row>
    <row r="221" spans="1:13" x14ac:dyDescent="0.4">
      <c r="A221" s="11">
        <v>2014</v>
      </c>
      <c r="B221" s="15">
        <v>5.9</v>
      </c>
      <c r="C221" s="15">
        <v>4.8</v>
      </c>
      <c r="D221" s="15">
        <v>5.193548387096774</v>
      </c>
      <c r="E221" s="15">
        <v>5.3</v>
      </c>
      <c r="F221" s="15">
        <v>8.5</v>
      </c>
      <c r="G221" s="15">
        <v>11.683333333333334</v>
      </c>
      <c r="H221" s="15">
        <v>11.1</v>
      </c>
      <c r="I221" s="15">
        <v>11.3</v>
      </c>
      <c r="J221" s="15">
        <v>12.5</v>
      </c>
      <c r="K221" s="15">
        <v>9.3193548387096765</v>
      </c>
      <c r="L221" s="15">
        <v>7.2</v>
      </c>
      <c r="M221" s="15">
        <v>6.8</v>
      </c>
    </row>
    <row r="222" spans="1:13" x14ac:dyDescent="0.4">
      <c r="A222" s="11">
        <v>2015</v>
      </c>
      <c r="B222" s="15">
        <v>6.7</v>
      </c>
      <c r="C222" s="15">
        <v>6</v>
      </c>
      <c r="D222" s="15">
        <v>7.4</v>
      </c>
      <c r="E222" s="15">
        <v>14.3</v>
      </c>
      <c r="F222" s="15">
        <v>8.3129032258064512</v>
      </c>
      <c r="G222" s="15">
        <v>12.1</v>
      </c>
      <c r="H222" s="15">
        <v>11.6</v>
      </c>
      <c r="I222" s="15">
        <v>11.4</v>
      </c>
      <c r="J222" s="15">
        <v>12.06</v>
      </c>
      <c r="K222" s="15">
        <v>10.8</v>
      </c>
      <c r="L222" s="15">
        <v>9.8000000000000007</v>
      </c>
      <c r="M222" s="15">
        <v>6.9</v>
      </c>
    </row>
    <row r="223" spans="1:13" x14ac:dyDescent="0.4">
      <c r="A223" s="11">
        <v>2016</v>
      </c>
      <c r="B223" s="15">
        <v>4.3</v>
      </c>
      <c r="C223" s="15">
        <v>5.9</v>
      </c>
      <c r="D223" s="15">
        <v>5.2</v>
      </c>
      <c r="E223" s="15">
        <v>4.7</v>
      </c>
      <c r="F223" s="15">
        <v>7.5</v>
      </c>
      <c r="G223" s="15">
        <v>10.3</v>
      </c>
      <c r="H223" s="15">
        <v>11.2</v>
      </c>
      <c r="I223" s="15">
        <v>12.8</v>
      </c>
      <c r="J223" s="15">
        <v>12.4</v>
      </c>
      <c r="K223" s="15">
        <v>9.9</v>
      </c>
      <c r="L223" s="15">
        <v>8.9</v>
      </c>
      <c r="M223" s="15">
        <v>7.2</v>
      </c>
    </row>
    <row r="224" spans="1:13" x14ac:dyDescent="0.4">
      <c r="A224" s="11">
        <v>2017</v>
      </c>
      <c r="B224" s="15">
        <v>5.0999999999999996</v>
      </c>
      <c r="C224" s="15">
        <v>4.5</v>
      </c>
      <c r="D224" s="15">
        <v>5.4</v>
      </c>
      <c r="E224" s="15">
        <v>4.5</v>
      </c>
      <c r="F224" s="15">
        <v>9.1</v>
      </c>
      <c r="G224" s="15">
        <v>9.8000000000000007</v>
      </c>
      <c r="H224" s="15">
        <v>12.4</v>
      </c>
      <c r="I224" s="15">
        <v>11.9</v>
      </c>
      <c r="J224" s="15">
        <v>12.4</v>
      </c>
      <c r="K224" s="15">
        <v>10.3</v>
      </c>
      <c r="L224" s="15">
        <v>6.2</v>
      </c>
      <c r="M224" s="15">
        <v>6.2</v>
      </c>
    </row>
    <row r="225" spans="1:13" x14ac:dyDescent="0.4">
      <c r="A225" s="11">
        <v>2018</v>
      </c>
      <c r="B225" s="15">
        <v>5.4</v>
      </c>
      <c r="C225" s="15">
        <v>7.3</v>
      </c>
      <c r="D225" s="15">
        <v>4.8</v>
      </c>
      <c r="E225" s="15">
        <v>5.6</v>
      </c>
      <c r="F225" s="15">
        <v>8.1999999999999993</v>
      </c>
      <c r="G225" s="15">
        <v>11.2</v>
      </c>
      <c r="H225" s="15">
        <v>10.1</v>
      </c>
      <c r="I225" s="15">
        <v>11.1</v>
      </c>
      <c r="J225" s="15">
        <v>12.9</v>
      </c>
      <c r="K225" s="15">
        <v>11.2</v>
      </c>
      <c r="L225" s="15">
        <v>7.1</v>
      </c>
      <c r="M225" s="15">
        <v>5.5</v>
      </c>
    </row>
    <row r="226" spans="1:13" x14ac:dyDescent="0.4">
      <c r="A226" s="11">
        <v>2019</v>
      </c>
      <c r="B226" s="15">
        <v>5.9</v>
      </c>
      <c r="C226" s="15">
        <v>6.2</v>
      </c>
      <c r="D226" s="15">
        <v>5.0999999999999996</v>
      </c>
      <c r="E226" s="15">
        <v>4</v>
      </c>
      <c r="F226" s="15">
        <v>5.4</v>
      </c>
      <c r="G226" s="15">
        <v>10.8</v>
      </c>
      <c r="H226" s="15">
        <v>10.9</v>
      </c>
      <c r="I226" s="15">
        <v>11.2</v>
      </c>
      <c r="J226" s="15">
        <v>11.7</v>
      </c>
      <c r="K226" s="15">
        <v>10.9</v>
      </c>
      <c r="L226" s="15">
        <v>9.4</v>
      </c>
      <c r="M226" s="15">
        <v>6.3</v>
      </c>
    </row>
    <row r="227" spans="1:13" x14ac:dyDescent="0.4">
      <c r="A227" s="11">
        <v>2020</v>
      </c>
      <c r="B227" s="15">
        <v>6.3</v>
      </c>
      <c r="C227" s="15">
        <v>6.3</v>
      </c>
      <c r="D227" s="15">
        <v>7.2</v>
      </c>
      <c r="E227" s="15">
        <v>4.9000000000000004</v>
      </c>
      <c r="F227" s="15">
        <v>6.2</v>
      </c>
      <c r="G227" s="15">
        <v>10.7</v>
      </c>
      <c r="H227" s="15">
        <v>12.2</v>
      </c>
      <c r="I227" s="15">
        <v>12.5</v>
      </c>
      <c r="J227" s="15">
        <v>11.5</v>
      </c>
      <c r="K227" s="15">
        <v>6.7</v>
      </c>
      <c r="L227" s="15">
        <v>6.6</v>
      </c>
      <c r="M227" s="15">
        <v>5.3</v>
      </c>
    </row>
    <row r="228" spans="1:13" x14ac:dyDescent="0.4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13" x14ac:dyDescent="0.4">
      <c r="A229" s="56" t="s">
        <v>80</v>
      </c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8"/>
    </row>
    <row r="230" spans="1:13" x14ac:dyDescent="0.4">
      <c r="A230" s="11">
        <v>1991</v>
      </c>
      <c r="B230" s="36">
        <v>10.624305555555555</v>
      </c>
      <c r="C230" s="36">
        <v>10.393750000000001</v>
      </c>
      <c r="D230" s="36">
        <v>14.318055555555555</v>
      </c>
      <c r="E230" s="36">
        <v>11.477083333333333</v>
      </c>
      <c r="F230" s="36">
        <v>13.705555555555556</v>
      </c>
      <c r="G230" s="36">
        <v>11.744444444444445</v>
      </c>
      <c r="H230" s="36">
        <v>5.0715277777777779</v>
      </c>
      <c r="I230" s="36">
        <v>11.979861111111111</v>
      </c>
      <c r="J230" s="36">
        <v>7.1749999999999998</v>
      </c>
      <c r="K230" s="36">
        <v>9.0923611111111118</v>
      </c>
      <c r="L230" s="36">
        <v>9.8937500000000007</v>
      </c>
      <c r="M230" s="36">
        <v>7.4305555555555562</v>
      </c>
    </row>
    <row r="231" spans="1:13" x14ac:dyDescent="0.4">
      <c r="A231" s="11">
        <v>1992</v>
      </c>
      <c r="B231" s="36">
        <v>5.6756944444444448</v>
      </c>
      <c r="C231" s="36">
        <v>11.138194444444444</v>
      </c>
      <c r="D231" s="36">
        <v>10.940972222222221</v>
      </c>
      <c r="E231" s="36">
        <v>9.499305555555555</v>
      </c>
      <c r="F231" s="36">
        <v>11.03125</v>
      </c>
      <c r="G231" s="36">
        <v>12.686805555555557</v>
      </c>
      <c r="H231" s="36">
        <v>10.874305555555557</v>
      </c>
      <c r="I231" s="36">
        <v>9.7541666666666664</v>
      </c>
      <c r="J231" s="36">
        <v>9.1430555555555557</v>
      </c>
      <c r="K231" s="36">
        <v>8.4402777777777782</v>
      </c>
      <c r="L231" s="36">
        <v>10.195833333333333</v>
      </c>
      <c r="M231" s="36">
        <v>10.169444444444444</v>
      </c>
    </row>
    <row r="232" spans="1:13" x14ac:dyDescent="0.4">
      <c r="A232" s="11">
        <v>1993</v>
      </c>
      <c r="B232" s="36">
        <v>9.5298611111111118</v>
      </c>
      <c r="C232" s="36">
        <v>11.613194444444444</v>
      </c>
      <c r="D232" s="36">
        <v>11.183333333333332</v>
      </c>
      <c r="E232" s="36">
        <v>11.754861111111111</v>
      </c>
      <c r="F232" s="36">
        <v>14.098611111111111</v>
      </c>
      <c r="G232" s="36">
        <v>9.8006944444444439</v>
      </c>
      <c r="H232" s="36">
        <v>11.138194444444444</v>
      </c>
      <c r="I232" s="36">
        <v>11.008333333333333</v>
      </c>
      <c r="J232" s="36">
        <v>9.0749999999999993</v>
      </c>
      <c r="K232" s="36">
        <v>11.00763888888889</v>
      </c>
      <c r="L232" s="36">
        <v>11.389583333333334</v>
      </c>
      <c r="M232" s="36">
        <v>11.425000000000001</v>
      </c>
    </row>
    <row r="233" spans="1:13" x14ac:dyDescent="0.4">
      <c r="A233" s="11">
        <v>1994</v>
      </c>
      <c r="B233" s="36">
        <v>10.706944444444444</v>
      </c>
      <c r="C233" s="36">
        <v>10.954166666666666</v>
      </c>
      <c r="D233" s="36">
        <v>12.71736111111111</v>
      </c>
      <c r="E233" s="36">
        <v>12.138888888888888</v>
      </c>
      <c r="F233" s="36">
        <v>12.137499999999999</v>
      </c>
      <c r="G233" s="36">
        <v>9.96875</v>
      </c>
      <c r="H233" s="36">
        <v>12.502083333333333</v>
      </c>
      <c r="I233" s="36">
        <v>9.5722222222222211</v>
      </c>
      <c r="J233" s="36">
        <v>9.8680555555555554</v>
      </c>
      <c r="K233" s="36">
        <v>9.9930555555555554</v>
      </c>
      <c r="L233" s="36">
        <v>11.401388888888889</v>
      </c>
      <c r="M233" s="36">
        <v>10.515972222222222</v>
      </c>
    </row>
    <row r="234" spans="1:13" x14ac:dyDescent="0.4">
      <c r="A234" s="11">
        <v>1995</v>
      </c>
      <c r="B234" s="36">
        <v>10.396527777777779</v>
      </c>
      <c r="C234" s="36">
        <v>8.5486111111111107</v>
      </c>
      <c r="D234" s="36">
        <v>12.689583333333333</v>
      </c>
      <c r="E234" s="36">
        <v>13.499305555555557</v>
      </c>
      <c r="F234" s="36">
        <v>14.152777777777779</v>
      </c>
      <c r="G234" s="36">
        <v>11.099305555555555</v>
      </c>
      <c r="H234" s="36">
        <v>10.599305555555555</v>
      </c>
      <c r="I234" s="36">
        <v>8.1840277777777768</v>
      </c>
      <c r="J234" s="36">
        <v>9.2604166666666661</v>
      </c>
      <c r="K234" s="36">
        <v>12.634722222222223</v>
      </c>
      <c r="L234" s="36">
        <v>11.152083333333332</v>
      </c>
      <c r="M234" s="36">
        <v>8.3763888888888882</v>
      </c>
    </row>
    <row r="235" spans="1:13" x14ac:dyDescent="0.4">
      <c r="A235" s="11">
        <v>1996</v>
      </c>
      <c r="B235" s="36">
        <v>12.880555555555555</v>
      </c>
      <c r="C235" s="36">
        <v>11.63125</v>
      </c>
      <c r="D235" s="36">
        <v>13.58611111111111</v>
      </c>
      <c r="E235" s="36">
        <v>12.87638888888889</v>
      </c>
      <c r="F235" s="36">
        <v>12.5875</v>
      </c>
      <c r="G235" s="36">
        <v>11.045138888888888</v>
      </c>
      <c r="H235" s="36">
        <v>12.672222222222222</v>
      </c>
      <c r="I235" s="36">
        <v>9.7138888888888886</v>
      </c>
      <c r="J235" s="36">
        <v>9.0055555555555546</v>
      </c>
      <c r="K235" s="36">
        <v>10.370138888888889</v>
      </c>
      <c r="L235" s="36">
        <v>10.972222222222221</v>
      </c>
      <c r="M235" s="36">
        <v>10.703472222222222</v>
      </c>
    </row>
    <row r="236" spans="1:13" x14ac:dyDescent="0.4">
      <c r="A236" s="11">
        <v>1997</v>
      </c>
      <c r="B236" s="36">
        <v>10.714583333333332</v>
      </c>
      <c r="C236" s="36">
        <v>11.838194444444445</v>
      </c>
      <c r="D236" s="36">
        <v>10.138194444444444</v>
      </c>
      <c r="E236" s="36">
        <v>10.589583333333334</v>
      </c>
      <c r="F236" s="36">
        <v>12.255555555555555</v>
      </c>
      <c r="G236" s="36">
        <v>11.284722222222221</v>
      </c>
      <c r="H236" s="36">
        <v>11.993055555555555</v>
      </c>
      <c r="I236" s="36">
        <v>12.722916666666668</v>
      </c>
      <c r="J236" s="36">
        <v>10.463194444444445</v>
      </c>
      <c r="K236" s="36">
        <v>10.017361111111111</v>
      </c>
      <c r="L236" s="36">
        <v>11.010416666666666</v>
      </c>
      <c r="M236" s="36">
        <v>11.25763888888889</v>
      </c>
    </row>
    <row r="237" spans="1:13" x14ac:dyDescent="0.4">
      <c r="A237" s="11">
        <v>1998</v>
      </c>
      <c r="B237" s="36">
        <v>12.216666666666667</v>
      </c>
      <c r="C237" s="36">
        <v>12.430555555555555</v>
      </c>
      <c r="D237" s="36">
        <v>13.784027777777778</v>
      </c>
      <c r="E237" s="36">
        <v>14.7</v>
      </c>
      <c r="F237" s="36">
        <v>13.949305555555556</v>
      </c>
      <c r="G237" s="36">
        <v>11.888194444444444</v>
      </c>
      <c r="H237" s="36">
        <v>12.81875</v>
      </c>
      <c r="I237" s="36">
        <v>9.7249999999999996</v>
      </c>
      <c r="J237" s="36">
        <v>8.0659722222222232</v>
      </c>
      <c r="K237" s="36">
        <v>9.0173611111111107</v>
      </c>
      <c r="L237" s="36">
        <v>11.636111111111111</v>
      </c>
      <c r="M237" s="36">
        <v>12.283333333333333</v>
      </c>
    </row>
    <row r="238" spans="1:13" x14ac:dyDescent="0.4">
      <c r="A238" s="11">
        <v>1999</v>
      </c>
      <c r="B238" s="36">
        <v>12.949305555555556</v>
      </c>
      <c r="C238" s="36">
        <v>10.213888888888889</v>
      </c>
      <c r="D238" s="36">
        <v>12.948611111111111</v>
      </c>
      <c r="E238" s="36">
        <v>12.502083333333333</v>
      </c>
      <c r="F238" s="36">
        <v>14.59375</v>
      </c>
      <c r="G238" s="36">
        <v>10.861111111111112</v>
      </c>
      <c r="H238" s="36">
        <v>10.598611111111111</v>
      </c>
      <c r="I238" s="36">
        <v>12.03125</v>
      </c>
      <c r="J238" s="36">
        <v>10.090277777777777</v>
      </c>
      <c r="K238" s="36">
        <v>12.002083333333333</v>
      </c>
      <c r="L238" s="36">
        <v>12.089583333333332</v>
      </c>
      <c r="M238" s="36">
        <v>14.84513888888889</v>
      </c>
    </row>
    <row r="239" spans="1:13" x14ac:dyDescent="0.4">
      <c r="A239" s="11">
        <v>2000</v>
      </c>
      <c r="B239" s="36">
        <v>12.684027777777779</v>
      </c>
      <c r="C239" s="36">
        <v>7.9291666666666671</v>
      </c>
      <c r="D239" s="36">
        <v>8.4701388888888882</v>
      </c>
      <c r="E239" s="36">
        <v>8.6458333333333339</v>
      </c>
      <c r="F239" s="36">
        <v>7.2277777777777779</v>
      </c>
      <c r="G239" s="36">
        <v>6.1847222222222227</v>
      </c>
      <c r="H239" s="36">
        <v>8.5500000000000007</v>
      </c>
      <c r="I239" s="36">
        <v>11.502083333333333</v>
      </c>
      <c r="J239" s="36">
        <v>10.923611111111112</v>
      </c>
      <c r="K239" s="36">
        <v>9.4562500000000007</v>
      </c>
      <c r="L239" s="36">
        <v>10.38263888888889</v>
      </c>
      <c r="M239" s="36">
        <v>10.018750000000001</v>
      </c>
    </row>
    <row r="240" spans="1:13" x14ac:dyDescent="0.4">
      <c r="A240" s="11">
        <v>2001</v>
      </c>
      <c r="B240" s="36">
        <v>9.9534722222222225</v>
      </c>
      <c r="C240" s="36">
        <v>10.175694444444444</v>
      </c>
      <c r="D240" s="36">
        <v>12.472222222222221</v>
      </c>
      <c r="E240" s="36">
        <v>11.858333333333334</v>
      </c>
      <c r="F240" s="36">
        <v>11.531944444444443</v>
      </c>
      <c r="G240" s="36">
        <v>9.9541666666666675</v>
      </c>
      <c r="H240" s="36">
        <v>12.134027777777776</v>
      </c>
      <c r="I240" s="36">
        <v>10.442361111111111</v>
      </c>
      <c r="J240" s="36">
        <v>8.500694444444445</v>
      </c>
      <c r="K240" s="36">
        <v>12.021527777777777</v>
      </c>
      <c r="L240" s="36">
        <v>11.4375</v>
      </c>
      <c r="M240" s="36">
        <v>6.4972222222222227</v>
      </c>
    </row>
    <row r="241" spans="1:13" x14ac:dyDescent="0.4">
      <c r="A241" s="11">
        <v>2002</v>
      </c>
      <c r="B241" s="36">
        <v>12.224305555555555</v>
      </c>
      <c r="C241" s="36">
        <v>10.454166666666667</v>
      </c>
      <c r="D241" s="36">
        <v>12.329861111111112</v>
      </c>
      <c r="E241" s="36">
        <v>11.531944444444443</v>
      </c>
      <c r="F241" s="36">
        <v>12.113194444444444</v>
      </c>
      <c r="G241" s="36">
        <v>12.158333333333333</v>
      </c>
      <c r="H241" s="36">
        <v>8.9666666666666668</v>
      </c>
      <c r="I241" s="36">
        <v>11.259027777777776</v>
      </c>
      <c r="J241" s="36">
        <v>8.4625000000000004</v>
      </c>
      <c r="K241" s="36">
        <v>9.7916666666666661</v>
      </c>
      <c r="L241" s="36">
        <v>9.6340277777777779</v>
      </c>
      <c r="M241" s="36">
        <v>9.6215277777777768</v>
      </c>
    </row>
    <row r="242" spans="1:13" x14ac:dyDescent="0.4">
      <c r="A242" s="11">
        <v>2003</v>
      </c>
      <c r="B242" s="36">
        <v>8.2708333333333339</v>
      </c>
      <c r="C242" s="36">
        <v>10.243055555555555</v>
      </c>
      <c r="D242" s="36">
        <v>12.15763888888889</v>
      </c>
      <c r="E242" s="36">
        <v>9.2909722222222211</v>
      </c>
      <c r="F242" s="36">
        <v>13.942361111111111</v>
      </c>
      <c r="G242" s="36">
        <v>9.7958333333333325</v>
      </c>
      <c r="H242" s="36">
        <v>8.28125</v>
      </c>
      <c r="I242" s="36">
        <v>10.4625</v>
      </c>
      <c r="J242" s="36">
        <v>7.4187500000000002</v>
      </c>
      <c r="K242" s="36">
        <v>9.4458333333333329</v>
      </c>
      <c r="L242" s="36">
        <v>10.883333333333333</v>
      </c>
      <c r="M242" s="36">
        <v>10.854861111111111</v>
      </c>
    </row>
    <row r="243" spans="1:13" x14ac:dyDescent="0.4">
      <c r="A243" s="11">
        <v>2004</v>
      </c>
      <c r="B243" s="36">
        <v>7.0784722222222216</v>
      </c>
      <c r="C243" s="36">
        <v>10.633333333333333</v>
      </c>
      <c r="D243" s="36">
        <v>11.608333333333334</v>
      </c>
      <c r="E243" s="36">
        <v>12.670833333333334</v>
      </c>
      <c r="F243" s="36">
        <v>12.6625</v>
      </c>
      <c r="G243" s="36">
        <v>7.7972222222222216</v>
      </c>
      <c r="H243" s="36">
        <v>10.410416666666666</v>
      </c>
      <c r="I243" s="36">
        <v>11.21875</v>
      </c>
      <c r="J243" s="36">
        <v>7.0652777777777773</v>
      </c>
      <c r="K243" s="36">
        <v>10.752083333333333</v>
      </c>
      <c r="L243" s="36">
        <v>11.156944444444443</v>
      </c>
      <c r="M243" s="36">
        <v>8.2125000000000004</v>
      </c>
    </row>
    <row r="244" spans="1:13" x14ac:dyDescent="0.4">
      <c r="A244" s="11">
        <v>2005</v>
      </c>
      <c r="B244" s="36">
        <v>10.276388888888889</v>
      </c>
      <c r="C244" s="36">
        <v>7.9541666666666666</v>
      </c>
      <c r="D244" s="36">
        <v>11.893750000000001</v>
      </c>
      <c r="E244" s="36">
        <v>12.691666666666668</v>
      </c>
      <c r="F244" s="36">
        <v>13.990972222222224</v>
      </c>
      <c r="G244" s="36">
        <v>12.997222222222222</v>
      </c>
      <c r="H244" s="36">
        <v>11.633333333333333</v>
      </c>
      <c r="I244" s="36">
        <v>8.4090277777777782</v>
      </c>
      <c r="J244" s="36">
        <v>10.993055555555555</v>
      </c>
      <c r="K244" s="36">
        <v>10.118055555555555</v>
      </c>
      <c r="L244" s="36">
        <v>11.924999999999999</v>
      </c>
      <c r="M244" s="36">
        <v>9.4902777777777789</v>
      </c>
    </row>
    <row r="245" spans="1:13" x14ac:dyDescent="0.4">
      <c r="A245" s="11">
        <v>2006</v>
      </c>
      <c r="B245" s="36">
        <v>10.700000000000001</v>
      </c>
      <c r="C245" s="36">
        <v>11.516666666666666</v>
      </c>
      <c r="D245" s="36">
        <v>11.790972222222223</v>
      </c>
      <c r="E245" s="36">
        <v>12.984722222222222</v>
      </c>
      <c r="F245" s="36">
        <v>12.304166666666667</v>
      </c>
      <c r="G245" s="36">
        <v>11.143055555555556</v>
      </c>
      <c r="H245" s="36">
        <v>9.7590277777777779</v>
      </c>
      <c r="I245" s="36">
        <v>8.8798611111111114</v>
      </c>
      <c r="J245" s="36">
        <v>7.3680555555555562</v>
      </c>
      <c r="K245" s="36">
        <v>8.6576388888888882</v>
      </c>
      <c r="L245" s="36">
        <v>11.568055555555555</v>
      </c>
      <c r="M245" s="36">
        <v>10.146527777777779</v>
      </c>
    </row>
    <row r="246" spans="1:13" x14ac:dyDescent="0.4">
      <c r="A246" s="11">
        <v>2007</v>
      </c>
      <c r="B246" s="36">
        <v>8.7902777777777779</v>
      </c>
      <c r="C246" s="36">
        <v>10.580555555555556</v>
      </c>
      <c r="D246" s="36">
        <v>11.253472222222221</v>
      </c>
      <c r="E246" s="36">
        <v>11.9375</v>
      </c>
      <c r="F246" s="36">
        <v>13.270833333333334</v>
      </c>
      <c r="G246" s="36">
        <v>9.8027777777777789</v>
      </c>
      <c r="H246" s="36">
        <v>8.8902777777777775</v>
      </c>
      <c r="I246" s="36">
        <v>10.593055555555555</v>
      </c>
      <c r="J246" s="36">
        <v>9.7937500000000011</v>
      </c>
      <c r="K246" s="36">
        <v>11.704166666666666</v>
      </c>
      <c r="L246" s="36">
        <v>10.805555555555555</v>
      </c>
      <c r="M246" s="36">
        <v>10.524305555555555</v>
      </c>
    </row>
    <row r="247" spans="1:13" x14ac:dyDescent="0.4">
      <c r="A247" s="11">
        <v>2008</v>
      </c>
      <c r="B247" s="36">
        <v>10.900694444444445</v>
      </c>
      <c r="C247" s="36">
        <v>11.28263888888889</v>
      </c>
      <c r="D247" s="36">
        <v>13.518055555555556</v>
      </c>
      <c r="E247" s="36">
        <v>13.525694444444445</v>
      </c>
      <c r="F247" s="36">
        <v>12.966666666666667</v>
      </c>
      <c r="G247" s="36">
        <v>11.447222222222223</v>
      </c>
      <c r="H247" s="36">
        <v>8.5048611111111114</v>
      </c>
      <c r="I247" s="36">
        <v>8.0250000000000004</v>
      </c>
      <c r="J247" s="36">
        <v>6.9111111111111114</v>
      </c>
      <c r="K247" s="36">
        <v>9.6402777777777775</v>
      </c>
      <c r="L247" s="36">
        <v>12.684027777777779</v>
      </c>
      <c r="M247" s="36">
        <v>10.997222222222222</v>
      </c>
    </row>
    <row r="248" spans="1:13" x14ac:dyDescent="0.4">
      <c r="A248" s="11">
        <v>2009</v>
      </c>
      <c r="B248" s="36">
        <v>10.936805555555557</v>
      </c>
      <c r="C248" s="36">
        <v>11.646527777777777</v>
      </c>
      <c r="D248" s="36">
        <v>12.81875</v>
      </c>
      <c r="E248" s="36">
        <v>13.199305555555556</v>
      </c>
      <c r="F248" s="36">
        <v>12.043750000000001</v>
      </c>
      <c r="G248" s="36">
        <v>9.7430555555555554</v>
      </c>
      <c r="H248" s="36">
        <v>12.495138888888889</v>
      </c>
      <c r="I248" s="36">
        <v>11.5625</v>
      </c>
      <c r="J248" s="36">
        <v>8.4618055555555554</v>
      </c>
      <c r="K248" s="36">
        <v>9.6104166666666675</v>
      </c>
      <c r="L248" s="36">
        <v>10.977777777777776</v>
      </c>
      <c r="M248" s="36">
        <v>9.5666666666666664</v>
      </c>
    </row>
    <row r="249" spans="1:13" x14ac:dyDescent="0.4">
      <c r="A249" s="11">
        <v>2010</v>
      </c>
      <c r="B249" s="36">
        <v>9.8861111111111111</v>
      </c>
      <c r="C249" s="36">
        <v>8.4486111111111111</v>
      </c>
      <c r="D249" s="36">
        <v>11.914583333333333</v>
      </c>
      <c r="E249" s="36">
        <v>12.725</v>
      </c>
      <c r="F249" s="36">
        <v>13.871527777777779</v>
      </c>
      <c r="G249" s="36">
        <v>11.140277777777778</v>
      </c>
      <c r="H249" s="36">
        <v>7.9750000000000005</v>
      </c>
      <c r="I249" s="36">
        <v>12.499305555555557</v>
      </c>
      <c r="J249" s="36">
        <v>9.3326388888888889</v>
      </c>
      <c r="K249" s="36">
        <v>13.213888888888889</v>
      </c>
      <c r="L249" s="36">
        <v>11.75138888888889</v>
      </c>
      <c r="M249" s="36">
        <v>11.836805555555555</v>
      </c>
    </row>
    <row r="250" spans="1:13" x14ac:dyDescent="0.4">
      <c r="A250" s="11">
        <v>2011</v>
      </c>
      <c r="B250" s="36">
        <v>11.559027777777779</v>
      </c>
      <c r="C250" s="36">
        <v>12.25</v>
      </c>
      <c r="D250" s="36">
        <v>12.298611111111112</v>
      </c>
      <c r="E250" s="36">
        <v>13.24861111111111</v>
      </c>
      <c r="F250" s="36">
        <v>13.44375</v>
      </c>
      <c r="G250" s="36">
        <v>12.91388888888889</v>
      </c>
      <c r="H250" s="36">
        <v>9.2534722222222232</v>
      </c>
      <c r="I250" s="36">
        <v>12.520138888888889</v>
      </c>
      <c r="J250" s="36">
        <v>10.581944444444444</v>
      </c>
      <c r="K250" s="36">
        <v>11.042361111111111</v>
      </c>
      <c r="L250" s="36">
        <v>11.631944444444445</v>
      </c>
      <c r="M250" s="36">
        <v>11.578472222222222</v>
      </c>
    </row>
    <row r="251" spans="1:13" x14ac:dyDescent="0.4">
      <c r="A251" s="11">
        <v>2012</v>
      </c>
      <c r="B251" s="36">
        <v>9.7777777777777768</v>
      </c>
      <c r="C251" s="36">
        <v>7.7326388888888893</v>
      </c>
      <c r="D251" s="36">
        <v>11.4375</v>
      </c>
      <c r="E251" s="36">
        <v>13.203472222222222</v>
      </c>
      <c r="F251" s="36">
        <v>13.205555555555556</v>
      </c>
      <c r="G251" s="36">
        <v>12.076388888888888</v>
      </c>
      <c r="H251" s="36">
        <v>10.484027777777778</v>
      </c>
      <c r="I251" s="36">
        <v>11.456944444444444</v>
      </c>
      <c r="J251" s="36">
        <v>9.7652777777777775</v>
      </c>
      <c r="K251" s="36">
        <v>12.453472222222222</v>
      </c>
      <c r="L251" s="36">
        <v>10.13263888888889</v>
      </c>
      <c r="M251" s="36">
        <v>9.843055555555555</v>
      </c>
    </row>
    <row r="252" spans="1:13" x14ac:dyDescent="0.4">
      <c r="A252" s="11">
        <v>2013</v>
      </c>
      <c r="B252" s="36">
        <v>9.8888888888888893</v>
      </c>
      <c r="C252" s="36">
        <v>11.447916666666666</v>
      </c>
      <c r="D252" s="36">
        <v>12.204861111111112</v>
      </c>
      <c r="E252" s="36">
        <v>13.297916666666666</v>
      </c>
      <c r="F252" s="36">
        <v>12.834027777777777</v>
      </c>
      <c r="G252" s="36">
        <v>12.220833333333333</v>
      </c>
      <c r="H252" s="36">
        <v>8.4819444444444443</v>
      </c>
      <c r="I252" s="36">
        <v>10.836805555555555</v>
      </c>
      <c r="J252" s="36">
        <v>6.7527777777777773</v>
      </c>
      <c r="K252" s="36">
        <v>10.311111111111112</v>
      </c>
      <c r="L252" s="36">
        <v>8.031944444444445</v>
      </c>
      <c r="M252" s="36">
        <v>8.5958333333333332</v>
      </c>
    </row>
    <row r="253" spans="1:13" x14ac:dyDescent="0.4">
      <c r="A253" s="11">
        <v>2014</v>
      </c>
      <c r="B253" s="36">
        <v>11.072916666666666</v>
      </c>
      <c r="C253" s="36">
        <v>11.424305555555556</v>
      </c>
      <c r="D253" s="36">
        <v>13.043055555555556</v>
      </c>
      <c r="E253" s="36">
        <v>11.852083333333333</v>
      </c>
      <c r="F253" s="36">
        <v>11.080555555555556</v>
      </c>
      <c r="G253" s="36">
        <v>9.8416666666666668</v>
      </c>
      <c r="H253" s="36">
        <v>11.331944444444444</v>
      </c>
      <c r="I253" s="36">
        <v>11.982638888888888</v>
      </c>
      <c r="J253" s="36">
        <v>8.6993055555555561</v>
      </c>
      <c r="K253" s="36">
        <v>11.518055555555556</v>
      </c>
      <c r="L253" s="36">
        <v>9.4076388888888882</v>
      </c>
      <c r="M253" s="36">
        <v>9.5819444444444439</v>
      </c>
    </row>
    <row r="254" spans="1:13" x14ac:dyDescent="0.4">
      <c r="A254" s="11">
        <v>2015</v>
      </c>
      <c r="B254" s="36">
        <v>8.6361111111111111</v>
      </c>
      <c r="C254" s="36">
        <v>9.5013888888888882</v>
      </c>
      <c r="D254" s="36">
        <v>9.3270833333333325</v>
      </c>
      <c r="E254" s="36">
        <v>9.8888888888888893</v>
      </c>
      <c r="F254" s="36">
        <v>12.022916666666667</v>
      </c>
      <c r="G254" s="36">
        <v>8.7916666666666661</v>
      </c>
      <c r="H254" s="36">
        <v>10.677777777777777</v>
      </c>
      <c r="I254" s="36">
        <v>11.545138888888888</v>
      </c>
      <c r="J254" s="36">
        <v>10.063194444444445</v>
      </c>
      <c r="K254" s="36">
        <v>9.4861111111111107</v>
      </c>
      <c r="L254" s="36">
        <v>9.5055555555555546</v>
      </c>
      <c r="M254" s="36">
        <v>8.4444444444444446</v>
      </c>
    </row>
    <row r="255" spans="1:13" x14ac:dyDescent="0.4">
      <c r="A255" s="11">
        <v>2016</v>
      </c>
      <c r="B255" s="36">
        <v>11.085416666666667</v>
      </c>
      <c r="C255" s="36">
        <v>11.045833333333334</v>
      </c>
      <c r="D255" s="36">
        <v>10.376388888888888</v>
      </c>
      <c r="E255" s="36">
        <v>8.9625000000000004</v>
      </c>
      <c r="F255" s="36">
        <v>12.711805555555555</v>
      </c>
      <c r="G255" s="36">
        <v>10.833333333333334</v>
      </c>
      <c r="H255" s="36">
        <v>11.503472222222221</v>
      </c>
      <c r="I255" s="36">
        <v>8.0881944444444454</v>
      </c>
      <c r="J255" s="36">
        <v>8.5888888888888886</v>
      </c>
      <c r="K255" s="36">
        <v>10.752777777777778</v>
      </c>
      <c r="L255" s="36">
        <v>8.2951388888888893</v>
      </c>
      <c r="M255" s="36">
        <v>10.297916666666667</v>
      </c>
    </row>
    <row r="256" spans="1:13" x14ac:dyDescent="0.4">
      <c r="A256" s="11">
        <v>2017</v>
      </c>
      <c r="B256" s="36">
        <v>10.917361111111111</v>
      </c>
      <c r="C256" s="36">
        <v>11.916666666666666</v>
      </c>
      <c r="D256" s="36">
        <v>11.4625</v>
      </c>
      <c r="E256" s="36">
        <v>13.25625</v>
      </c>
      <c r="F256" s="36">
        <v>13.663194444444445</v>
      </c>
      <c r="G256" s="36">
        <v>10.163194444444445</v>
      </c>
      <c r="H256" s="36">
        <v>10.295833333333333</v>
      </c>
      <c r="I256" s="36">
        <v>10.838888888888889</v>
      </c>
      <c r="J256" s="36">
        <v>7.2138888888888886</v>
      </c>
      <c r="K256" s="36">
        <v>10.931944444444445</v>
      </c>
      <c r="L256" s="36">
        <v>12.638888888888888</v>
      </c>
      <c r="M256" s="36">
        <v>8.6111111111111107</v>
      </c>
    </row>
    <row r="257" spans="1:13" x14ac:dyDescent="0.4">
      <c r="A257" s="11">
        <v>2018</v>
      </c>
      <c r="B257" s="36">
        <v>9.9166666666666661</v>
      </c>
      <c r="C257" s="36">
        <v>7.7847222222222223</v>
      </c>
      <c r="D257" s="36">
        <v>13.277777777777779</v>
      </c>
      <c r="E257" s="36">
        <v>12.420833333333334</v>
      </c>
      <c r="F257" s="36">
        <v>13.284722222222221</v>
      </c>
      <c r="G257" s="36">
        <v>9.5041666666666664</v>
      </c>
      <c r="H257" s="36">
        <v>12.923611111111112</v>
      </c>
      <c r="I257" s="36">
        <v>11.468055555555557</v>
      </c>
      <c r="J257" s="36">
        <v>7.698611111111112</v>
      </c>
      <c r="K257" s="36">
        <v>8.6097222222222225</v>
      </c>
      <c r="L257" s="36">
        <v>8.7388888888888889</v>
      </c>
      <c r="M257" s="36">
        <v>9.6513888888888886</v>
      </c>
    </row>
    <row r="258" spans="1:13" x14ac:dyDescent="0.4">
      <c r="A258" s="11">
        <v>2019</v>
      </c>
      <c r="B258" s="36">
        <v>10.568055555555555</v>
      </c>
      <c r="C258" s="36">
        <v>11.822222222222223</v>
      </c>
      <c r="D258" s="36">
        <v>12.732638888888888</v>
      </c>
      <c r="E258" s="36">
        <v>12.395833333333334</v>
      </c>
      <c r="F258" s="36">
        <v>14.628472222222221</v>
      </c>
      <c r="G258" s="36">
        <v>10.838888888888889</v>
      </c>
      <c r="H258" s="36">
        <v>11.811805555555557</v>
      </c>
      <c r="I258" s="36">
        <v>10.96736111111111</v>
      </c>
      <c r="J258" s="36">
        <v>5.7374999999999998</v>
      </c>
      <c r="K258" s="36">
        <v>8.5347222222222232</v>
      </c>
      <c r="L258" s="36">
        <v>9.9034722222222218</v>
      </c>
      <c r="M258" s="36">
        <v>9.061805555555555</v>
      </c>
    </row>
    <row r="259" spans="1:13" x14ac:dyDescent="0.4">
      <c r="A259" s="11">
        <v>2020</v>
      </c>
      <c r="B259" s="36">
        <v>8.2541666666666664</v>
      </c>
      <c r="C259" s="36">
        <v>10.079166666666667</v>
      </c>
      <c r="D259" s="36">
        <v>11.85138888888889</v>
      </c>
      <c r="E259" s="36">
        <v>12.935416666666667</v>
      </c>
      <c r="F259" s="36">
        <v>14.661111111111111</v>
      </c>
      <c r="G259" s="36">
        <v>11.517361111111112</v>
      </c>
      <c r="H259" s="36">
        <v>9.4965277777777768</v>
      </c>
      <c r="I259" s="36">
        <v>11.584027777777777</v>
      </c>
      <c r="J259" s="36">
        <v>9.4659722222222218</v>
      </c>
      <c r="K259" s="36">
        <v>13.190277777777778</v>
      </c>
      <c r="L259" s="36">
        <v>12.277777777777779</v>
      </c>
      <c r="M259" s="36">
        <v>10.088194444444445</v>
      </c>
    </row>
    <row r="260" spans="1:13" x14ac:dyDescent="0.4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4">
      <c r="A261" s="59" t="s">
        <v>81</v>
      </c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1"/>
    </row>
    <row r="262" spans="1:13" x14ac:dyDescent="0.4">
      <c r="A262" s="62" t="s">
        <v>82</v>
      </c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4"/>
    </row>
    <row r="263" spans="1:13" x14ac:dyDescent="0.4">
      <c r="A263" s="11">
        <v>1991</v>
      </c>
      <c r="B263" s="15">
        <v>747.9</v>
      </c>
      <c r="C263" s="15">
        <v>748.4</v>
      </c>
      <c r="D263" s="15">
        <v>747.1</v>
      </c>
      <c r="E263" s="15">
        <v>747.6</v>
      </c>
      <c r="F263" s="15">
        <v>747.6</v>
      </c>
      <c r="G263" s="15">
        <v>748.9</v>
      </c>
      <c r="H263" s="15">
        <v>750.2</v>
      </c>
      <c r="I263" s="15">
        <v>751.2</v>
      </c>
      <c r="J263" s="15">
        <v>749.7</v>
      </c>
      <c r="K263" s="15">
        <v>749</v>
      </c>
      <c r="L263" s="15">
        <v>749.1</v>
      </c>
      <c r="M263" s="15">
        <v>748.6</v>
      </c>
    </row>
    <row r="264" spans="1:13" x14ac:dyDescent="0.4">
      <c r="A264" s="11">
        <v>1992</v>
      </c>
      <c r="B264" s="15">
        <v>746</v>
      </c>
      <c r="C264" s="15">
        <v>745.8</v>
      </c>
      <c r="D264" s="15">
        <v>747.4</v>
      </c>
      <c r="E264" s="15">
        <v>747.4</v>
      </c>
      <c r="F264" s="15">
        <v>748.5</v>
      </c>
      <c r="G264" s="15">
        <v>748.6</v>
      </c>
      <c r="H264" s="15">
        <v>750.2</v>
      </c>
      <c r="I264" s="15">
        <v>751</v>
      </c>
      <c r="J264" s="15">
        <v>749.5</v>
      </c>
      <c r="K264" s="15">
        <v>749.8</v>
      </c>
      <c r="L264" s="15">
        <v>747.3</v>
      </c>
      <c r="M264" s="15">
        <v>749</v>
      </c>
    </row>
    <row r="265" spans="1:13" x14ac:dyDescent="0.4">
      <c r="A265" s="11">
        <v>1993</v>
      </c>
      <c r="B265" s="15">
        <v>748.6</v>
      </c>
      <c r="C265" s="15">
        <v>747.9</v>
      </c>
      <c r="D265" s="15">
        <v>747.7</v>
      </c>
      <c r="E265" s="15">
        <v>747.2</v>
      </c>
      <c r="F265" s="15">
        <v>747.3</v>
      </c>
      <c r="G265" s="15">
        <v>747.7</v>
      </c>
      <c r="H265" s="15">
        <v>750</v>
      </c>
      <c r="I265" s="15">
        <v>749.9</v>
      </c>
      <c r="J265" s="15">
        <v>749.3</v>
      </c>
      <c r="K265" s="15">
        <v>749.2</v>
      </c>
      <c r="L265" s="15">
        <v>749.3</v>
      </c>
      <c r="M265" s="15">
        <v>748.5</v>
      </c>
    </row>
    <row r="266" spans="1:13" x14ac:dyDescent="0.4">
      <c r="A266" s="11">
        <v>1994</v>
      </c>
      <c r="B266" s="15">
        <v>748.5</v>
      </c>
      <c r="C266" s="15">
        <v>748</v>
      </c>
      <c r="D266" s="15">
        <v>747.7</v>
      </c>
      <c r="E266" s="15">
        <v>747.8</v>
      </c>
      <c r="F266" s="15">
        <v>748.5</v>
      </c>
      <c r="G266" s="15">
        <v>748.9</v>
      </c>
      <c r="H266" s="15">
        <v>750.5</v>
      </c>
      <c r="I266" s="15">
        <v>749.8</v>
      </c>
      <c r="J266" s="15">
        <v>749.5</v>
      </c>
      <c r="K266" s="15">
        <v>747.8</v>
      </c>
      <c r="L266" s="15">
        <v>749.7</v>
      </c>
      <c r="M266" s="15">
        <v>749.9</v>
      </c>
    </row>
    <row r="267" spans="1:13" x14ac:dyDescent="0.4">
      <c r="A267" s="11">
        <v>1995</v>
      </c>
      <c r="B267" s="15">
        <v>748.1</v>
      </c>
      <c r="C267" s="15">
        <v>749.2</v>
      </c>
      <c r="D267" s="15">
        <v>747.1</v>
      </c>
      <c r="E267" s="15">
        <v>745.9</v>
      </c>
      <c r="F267" s="15">
        <v>747.5</v>
      </c>
      <c r="G267" s="15">
        <v>748</v>
      </c>
      <c r="H267" s="15">
        <v>749.7</v>
      </c>
      <c r="I267" s="15">
        <v>748</v>
      </c>
      <c r="J267" s="15">
        <v>749.2</v>
      </c>
      <c r="K267" s="15">
        <v>748.5</v>
      </c>
      <c r="L267" s="15">
        <v>740.1</v>
      </c>
      <c r="M267" s="15">
        <v>749.3</v>
      </c>
    </row>
    <row r="268" spans="1:13" x14ac:dyDescent="0.4">
      <c r="A268" s="11">
        <v>1996</v>
      </c>
      <c r="B268" s="15">
        <v>748.1</v>
      </c>
      <c r="C268" s="15">
        <v>748.3</v>
      </c>
      <c r="D268" s="15">
        <v>747</v>
      </c>
      <c r="E268" s="15">
        <v>747.5</v>
      </c>
      <c r="F268" s="15">
        <v>748.6</v>
      </c>
      <c r="G268" s="15">
        <v>749.3</v>
      </c>
      <c r="H268" s="15">
        <v>750.5</v>
      </c>
      <c r="I268" s="15">
        <v>750.2</v>
      </c>
      <c r="J268" s="15">
        <v>748.8</v>
      </c>
      <c r="K268" s="15">
        <v>748.9</v>
      </c>
      <c r="L268" s="15">
        <v>749.2</v>
      </c>
      <c r="M268" s="15">
        <v>748.6</v>
      </c>
    </row>
    <row r="269" spans="1:13" x14ac:dyDescent="0.4">
      <c r="A269" s="11">
        <v>1997</v>
      </c>
      <c r="B269" s="15">
        <v>747.5</v>
      </c>
      <c r="C269" s="15">
        <v>747.4</v>
      </c>
      <c r="D269" s="15">
        <v>748.3</v>
      </c>
      <c r="E269" s="15">
        <v>746.2</v>
      </c>
      <c r="F269" s="15">
        <v>749</v>
      </c>
      <c r="G269" s="15">
        <v>748.5</v>
      </c>
      <c r="H269" s="15">
        <v>750.8</v>
      </c>
      <c r="I269" s="15">
        <v>751</v>
      </c>
      <c r="J269" s="15">
        <v>749.2</v>
      </c>
      <c r="K269" s="15">
        <v>748.6</v>
      </c>
      <c r="L269" s="15">
        <v>748.7</v>
      </c>
      <c r="M269" s="15">
        <v>745.9</v>
      </c>
    </row>
    <row r="270" spans="1:13" x14ac:dyDescent="0.4">
      <c r="A270" s="11">
        <v>1998</v>
      </c>
      <c r="B270" s="15">
        <v>746.5</v>
      </c>
      <c r="C270" s="15">
        <v>744.4</v>
      </c>
      <c r="D270" s="15">
        <v>749.8</v>
      </c>
      <c r="E270" s="15">
        <v>747.5</v>
      </c>
      <c r="F270" s="15">
        <v>749.7</v>
      </c>
      <c r="G270" s="15">
        <v>749.9</v>
      </c>
      <c r="H270" s="15">
        <v>750.6</v>
      </c>
      <c r="I270" s="15">
        <v>750.7</v>
      </c>
      <c r="J270" s="15">
        <v>747.6</v>
      </c>
      <c r="K270" s="15">
        <v>749.7</v>
      </c>
      <c r="L270" s="15">
        <v>749.5</v>
      </c>
      <c r="M270" s="15">
        <v>750</v>
      </c>
    </row>
    <row r="271" spans="1:13" x14ac:dyDescent="0.4">
      <c r="A271" s="11">
        <v>1999</v>
      </c>
      <c r="B271" s="15">
        <v>748.88</v>
      </c>
      <c r="C271" s="15">
        <v>749.3</v>
      </c>
      <c r="D271" s="15">
        <v>747.55</v>
      </c>
      <c r="E271" s="15">
        <v>748.27</v>
      </c>
      <c r="F271" s="15">
        <v>748.43</v>
      </c>
      <c r="G271" s="15">
        <v>748.46</v>
      </c>
      <c r="H271" s="15">
        <v>750.14</v>
      </c>
      <c r="I271" s="15">
        <v>749.41</v>
      </c>
      <c r="J271" s="15">
        <v>748.11</v>
      </c>
      <c r="K271" s="15">
        <v>749.54</v>
      </c>
      <c r="L271" s="15">
        <v>750.29</v>
      </c>
      <c r="M271" s="15">
        <v>748.59</v>
      </c>
    </row>
    <row r="272" spans="1:13" x14ac:dyDescent="0.4">
      <c r="A272" s="11">
        <v>2000</v>
      </c>
      <c r="B272" s="15">
        <v>749.67</v>
      </c>
      <c r="C272" s="15">
        <v>750.27</v>
      </c>
      <c r="D272" s="15">
        <v>747.62</v>
      </c>
      <c r="E272" s="15">
        <v>749.08</v>
      </c>
      <c r="F272" s="15">
        <v>748.16</v>
      </c>
      <c r="G272" s="15">
        <v>749.13</v>
      </c>
      <c r="H272" s="15">
        <v>750.15</v>
      </c>
      <c r="I272" s="15">
        <v>750.31</v>
      </c>
      <c r="J272" s="15">
        <v>748.34</v>
      </c>
      <c r="K272" s="15">
        <v>749.53</v>
      </c>
      <c r="L272" s="15">
        <v>747.81</v>
      </c>
      <c r="M272" s="15">
        <v>749.38</v>
      </c>
    </row>
    <row r="273" spans="1:13" x14ac:dyDescent="0.4">
      <c r="A273" s="11">
        <v>2001</v>
      </c>
      <c r="B273" s="15">
        <v>748.19</v>
      </c>
      <c r="C273" s="15">
        <v>748.34</v>
      </c>
      <c r="D273" s="15">
        <v>746.14</v>
      </c>
      <c r="E273" s="15">
        <v>748.74</v>
      </c>
      <c r="F273" s="15">
        <v>748.6</v>
      </c>
      <c r="G273" s="15">
        <v>749.37</v>
      </c>
      <c r="H273" s="15">
        <v>749.88</v>
      </c>
      <c r="I273" s="15">
        <v>750.71</v>
      </c>
      <c r="J273" s="15">
        <v>749.66</v>
      </c>
      <c r="K273" s="15">
        <v>750.29</v>
      </c>
      <c r="L273" s="15">
        <v>748.99</v>
      </c>
      <c r="M273" s="15">
        <v>747.85</v>
      </c>
    </row>
    <row r="274" spans="1:13" x14ac:dyDescent="0.4">
      <c r="A274" s="11">
        <v>2002</v>
      </c>
      <c r="B274" s="15">
        <v>748.5</v>
      </c>
      <c r="C274" s="15">
        <v>748.94</v>
      </c>
      <c r="D274" s="15">
        <v>748.42</v>
      </c>
      <c r="E274" s="15">
        <v>748.68</v>
      </c>
      <c r="F274" s="15">
        <v>748.4</v>
      </c>
      <c r="G274" s="15">
        <v>748.11</v>
      </c>
      <c r="H274" s="15">
        <v>750.33</v>
      </c>
      <c r="I274" s="15">
        <v>750.03</v>
      </c>
      <c r="J274" s="15">
        <v>747.9</v>
      </c>
      <c r="K274" s="15">
        <v>748.07</v>
      </c>
      <c r="L274" s="15">
        <v>749.22</v>
      </c>
      <c r="M274" s="15">
        <v>747.77</v>
      </c>
    </row>
    <row r="275" spans="1:13" x14ac:dyDescent="0.4">
      <c r="A275" s="11">
        <v>2003</v>
      </c>
      <c r="B275" s="15">
        <v>749.28</v>
      </c>
      <c r="C275" s="15">
        <v>746.01</v>
      </c>
      <c r="D275" s="15">
        <v>745.43</v>
      </c>
      <c r="E275" s="15">
        <v>748.04</v>
      </c>
      <c r="F275" s="15">
        <v>748.53</v>
      </c>
      <c r="G275" s="15">
        <v>747.57</v>
      </c>
      <c r="H275" s="15">
        <v>749.95</v>
      </c>
      <c r="I275" s="15">
        <v>750.37</v>
      </c>
      <c r="J275" s="15">
        <v>749.28</v>
      </c>
      <c r="K275" s="15">
        <v>748.74</v>
      </c>
      <c r="L275" s="15">
        <v>749.75</v>
      </c>
      <c r="M275" s="15">
        <v>748.87</v>
      </c>
    </row>
    <row r="276" spans="1:13" x14ac:dyDescent="0.4">
      <c r="A276" s="11">
        <v>2004</v>
      </c>
      <c r="B276" s="15">
        <v>747.32</v>
      </c>
      <c r="C276" s="15">
        <v>747.05</v>
      </c>
      <c r="D276" s="15">
        <v>748.66</v>
      </c>
      <c r="E276" s="15">
        <v>747.45</v>
      </c>
      <c r="F276" s="15">
        <v>748.75</v>
      </c>
      <c r="G276" s="15">
        <v>749.24</v>
      </c>
      <c r="H276" s="15">
        <v>749.76</v>
      </c>
      <c r="I276" s="15">
        <v>750.61</v>
      </c>
      <c r="J276" s="15">
        <v>748.87</v>
      </c>
      <c r="K276" s="15">
        <v>749.06</v>
      </c>
      <c r="L276" s="15">
        <v>749</v>
      </c>
      <c r="M276" s="15">
        <v>749</v>
      </c>
    </row>
    <row r="277" spans="1:13" x14ac:dyDescent="0.4">
      <c r="A277" s="11">
        <v>2005</v>
      </c>
      <c r="B277" s="15">
        <v>749.17</v>
      </c>
      <c r="C277" s="15">
        <v>747.72</v>
      </c>
      <c r="D277" s="15">
        <v>746.12</v>
      </c>
      <c r="E277" s="15">
        <v>747.7</v>
      </c>
      <c r="F277" s="15">
        <v>747.45</v>
      </c>
      <c r="G277" s="15">
        <v>747.44</v>
      </c>
      <c r="H277" s="15">
        <v>749.47</v>
      </c>
      <c r="I277" s="15">
        <v>749.52</v>
      </c>
      <c r="J277" s="15">
        <v>748.09</v>
      </c>
      <c r="K277" s="15">
        <v>748.64</v>
      </c>
      <c r="L277" s="15">
        <v>749.69</v>
      </c>
      <c r="M277" s="15">
        <v>748.86</v>
      </c>
    </row>
    <row r="278" spans="1:13" x14ac:dyDescent="0.4">
      <c r="A278" s="11">
        <v>2006</v>
      </c>
      <c r="B278" s="15">
        <v>749.18</v>
      </c>
      <c r="C278" s="15">
        <v>748.62</v>
      </c>
      <c r="D278" s="15">
        <v>747.59</v>
      </c>
      <c r="E278" s="15">
        <v>747.7</v>
      </c>
      <c r="F278" s="15">
        <v>747.56</v>
      </c>
      <c r="G278" s="15">
        <v>748.44</v>
      </c>
      <c r="H278" s="15">
        <v>749.39</v>
      </c>
      <c r="I278" s="15">
        <v>749.07</v>
      </c>
      <c r="J278" s="15">
        <v>748.78</v>
      </c>
      <c r="K278" s="15">
        <v>748.16</v>
      </c>
      <c r="L278" s="15">
        <v>748.07</v>
      </c>
      <c r="M278" s="15">
        <v>747.92</v>
      </c>
    </row>
    <row r="279" spans="1:13" x14ac:dyDescent="0.4">
      <c r="A279" s="11">
        <v>2007</v>
      </c>
      <c r="B279" s="15">
        <v>746.98</v>
      </c>
      <c r="C279" s="15">
        <v>747</v>
      </c>
      <c r="D279" s="15">
        <v>747.64</v>
      </c>
      <c r="E279" s="15">
        <v>747.06</v>
      </c>
      <c r="F279" s="15">
        <v>747.57</v>
      </c>
      <c r="G279" s="15">
        <v>748.21</v>
      </c>
      <c r="H279" s="15">
        <v>750.09</v>
      </c>
      <c r="I279" s="15">
        <v>749.64</v>
      </c>
      <c r="J279" s="15">
        <v>749.72</v>
      </c>
      <c r="K279" s="15">
        <v>747.64</v>
      </c>
      <c r="L279" s="15">
        <v>748.39</v>
      </c>
      <c r="M279" s="15">
        <v>748.09</v>
      </c>
    </row>
    <row r="280" spans="1:13" x14ac:dyDescent="0.4">
      <c r="A280" s="11">
        <v>2008</v>
      </c>
      <c r="B280" s="15">
        <v>747.17</v>
      </c>
      <c r="C280" s="15">
        <v>747.08</v>
      </c>
      <c r="D280" s="15">
        <v>746.02</v>
      </c>
      <c r="E280" s="15">
        <v>746.55</v>
      </c>
      <c r="F280" s="15">
        <v>746.4</v>
      </c>
      <c r="G280" s="15">
        <v>747.53</v>
      </c>
      <c r="H280" s="15">
        <v>747.96</v>
      </c>
      <c r="I280" s="15">
        <v>747.29</v>
      </c>
      <c r="J280" s="15">
        <v>747.48</v>
      </c>
      <c r="K280" s="15">
        <v>749.27</v>
      </c>
      <c r="L280" s="15">
        <v>748.02</v>
      </c>
      <c r="M280" s="15">
        <v>748.25</v>
      </c>
    </row>
    <row r="281" spans="1:13" x14ac:dyDescent="0.4">
      <c r="A281" s="11">
        <v>2009</v>
      </c>
      <c r="B281" s="15">
        <v>748.26</v>
      </c>
      <c r="C281" s="15">
        <v>746.58</v>
      </c>
      <c r="D281" s="15">
        <v>746.58</v>
      </c>
      <c r="E281" s="15">
        <v>747.04</v>
      </c>
      <c r="F281" s="15">
        <v>746.97</v>
      </c>
      <c r="G281" s="15">
        <v>747.19</v>
      </c>
      <c r="H281" s="15">
        <v>749.42</v>
      </c>
      <c r="I281" s="15">
        <v>749.18</v>
      </c>
      <c r="J281" s="15">
        <v>748.51</v>
      </c>
      <c r="K281" s="15">
        <v>746.9</v>
      </c>
      <c r="L281" s="15">
        <v>747.12</v>
      </c>
      <c r="M281" s="15">
        <v>745.38</v>
      </c>
    </row>
    <row r="282" spans="1:13" x14ac:dyDescent="0.4">
      <c r="A282" s="11">
        <v>2010</v>
      </c>
      <c r="B282" s="15">
        <v>745.42</v>
      </c>
      <c r="C282" s="15">
        <v>743.4</v>
      </c>
      <c r="D282" s="15">
        <v>744.96</v>
      </c>
      <c r="E282" s="15">
        <v>745.36</v>
      </c>
      <c r="F282" s="15">
        <v>746.96</v>
      </c>
      <c r="G282" s="15">
        <v>747.96</v>
      </c>
      <c r="H282" s="15">
        <v>748.03</v>
      </c>
      <c r="I282" s="15">
        <v>748.25</v>
      </c>
      <c r="J282" s="15">
        <v>747.02</v>
      </c>
      <c r="K282" s="15">
        <v>749.23</v>
      </c>
      <c r="L282" s="15">
        <v>747.59</v>
      </c>
      <c r="M282" s="15">
        <v>747.28</v>
      </c>
    </row>
    <row r="283" spans="1:13" x14ac:dyDescent="0.4">
      <c r="A283" s="11">
        <v>2011</v>
      </c>
      <c r="B283" s="15">
        <v>746.00290322580634</v>
      </c>
      <c r="C283" s="15">
        <v>746.30857142857144</v>
      </c>
      <c r="D283" s="15">
        <v>747.17645161290318</v>
      </c>
      <c r="E283" s="15">
        <v>746.90766666666661</v>
      </c>
      <c r="F283" s="15">
        <v>746.77774193548385</v>
      </c>
      <c r="G283" s="15">
        <v>747.16433333333305</v>
      </c>
      <c r="H283" s="15">
        <v>747.80580645161274</v>
      </c>
      <c r="I283" s="15">
        <v>749.65004597701102</v>
      </c>
      <c r="J283" s="15">
        <v>748.72233333333338</v>
      </c>
      <c r="K283" s="15">
        <v>748.09100000000012</v>
      </c>
      <c r="L283" s="15">
        <v>748.29899999999986</v>
      </c>
      <c r="M283" s="15">
        <v>747.56709677419371</v>
      </c>
    </row>
    <row r="284" spans="1:13" x14ac:dyDescent="0.4">
      <c r="A284" s="11">
        <v>2012</v>
      </c>
      <c r="B284" s="15">
        <v>747.98</v>
      </c>
      <c r="C284" s="15">
        <v>746.64</v>
      </c>
      <c r="D284" s="15">
        <v>746.68</v>
      </c>
      <c r="E284" s="15">
        <v>746.7</v>
      </c>
      <c r="F284" s="15">
        <v>747.38</v>
      </c>
      <c r="G284" s="15">
        <v>746.95</v>
      </c>
      <c r="H284" s="15">
        <v>748.89</v>
      </c>
      <c r="I284" s="15">
        <v>749.65394141638899</v>
      </c>
      <c r="J284" s="15">
        <v>749</v>
      </c>
      <c r="K284" s="15">
        <v>748.3</v>
      </c>
      <c r="L284" s="15">
        <v>749.28</v>
      </c>
      <c r="M284" s="15">
        <v>747.06</v>
      </c>
    </row>
    <row r="285" spans="1:13" x14ac:dyDescent="0.4">
      <c r="A285" s="11">
        <v>2013</v>
      </c>
      <c r="B285" s="15">
        <v>747.26</v>
      </c>
      <c r="C285" s="15">
        <v>746.1</v>
      </c>
      <c r="D285" s="15">
        <v>747</v>
      </c>
      <c r="E285" s="15">
        <v>745.92</v>
      </c>
      <c r="F285" s="15">
        <v>747.46</v>
      </c>
      <c r="G285" s="15">
        <v>748</v>
      </c>
      <c r="H285" s="15">
        <v>748.83</v>
      </c>
      <c r="I285" s="15">
        <v>749.65783685576605</v>
      </c>
      <c r="J285" s="15">
        <v>746.54</v>
      </c>
      <c r="K285" s="15">
        <v>748.25</v>
      </c>
      <c r="L285" s="15">
        <v>748.34</v>
      </c>
      <c r="M285" s="15">
        <v>747.73</v>
      </c>
    </row>
    <row r="286" spans="1:13" x14ac:dyDescent="0.4">
      <c r="A286" s="11">
        <v>2014</v>
      </c>
      <c r="B286" s="15">
        <v>747.62</v>
      </c>
      <c r="C286" s="15">
        <v>746.82678571428562</v>
      </c>
      <c r="D286" s="15">
        <v>746.42580645161286</v>
      </c>
      <c r="E286" s="15">
        <v>746.8</v>
      </c>
      <c r="F286" s="15">
        <v>747.52</v>
      </c>
      <c r="G286" s="15">
        <v>747.52933333333317</v>
      </c>
      <c r="H286" s="15">
        <v>749.94</v>
      </c>
      <c r="I286" s="15">
        <v>749.661732295143</v>
      </c>
      <c r="J286" s="15">
        <v>747.91</v>
      </c>
      <c r="K286" s="15">
        <v>748.18999999999983</v>
      </c>
      <c r="L286" s="15">
        <v>747.91766666666661</v>
      </c>
      <c r="M286" s="15">
        <v>747.64</v>
      </c>
    </row>
    <row r="287" spans="1:13" x14ac:dyDescent="0.4">
      <c r="A287" s="11">
        <v>2015</v>
      </c>
      <c r="B287" s="15">
        <v>748.42</v>
      </c>
      <c r="C287" s="15">
        <v>747.19</v>
      </c>
      <c r="D287" s="15">
        <v>747.21</v>
      </c>
      <c r="E287" s="15">
        <v>746.87200000000007</v>
      </c>
      <c r="F287" s="15">
        <v>748</v>
      </c>
      <c r="G287" s="15">
        <v>748.06</v>
      </c>
      <c r="H287" s="15">
        <v>749.49</v>
      </c>
      <c r="I287" s="15">
        <v>749.66562773451994</v>
      </c>
      <c r="J287" s="15">
        <v>748.29199999999992</v>
      </c>
      <c r="K287" s="15">
        <v>748.3</v>
      </c>
      <c r="L287" s="15">
        <v>748.16</v>
      </c>
      <c r="M287" s="15">
        <v>746.78</v>
      </c>
    </row>
    <row r="288" spans="1:13" x14ac:dyDescent="0.4">
      <c r="A288" s="11">
        <v>2016</v>
      </c>
      <c r="B288" s="15">
        <v>746.39</v>
      </c>
      <c r="C288" s="15">
        <v>748.02</v>
      </c>
      <c r="D288" s="15">
        <v>746.14</v>
      </c>
      <c r="E288" s="15">
        <v>746.88</v>
      </c>
      <c r="F288" s="15">
        <v>748.2</v>
      </c>
      <c r="G288" s="15">
        <v>748.97</v>
      </c>
      <c r="H288" s="15">
        <v>749.95</v>
      </c>
      <c r="I288" s="15">
        <v>749.66952317389701</v>
      </c>
      <c r="J288" s="15">
        <v>749.43</v>
      </c>
      <c r="K288" s="15">
        <v>749.4</v>
      </c>
      <c r="L288" s="15">
        <v>748.79</v>
      </c>
      <c r="M288" s="15">
        <v>748.69</v>
      </c>
    </row>
    <row r="289" spans="1:13" x14ac:dyDescent="0.4">
      <c r="A289" s="11">
        <v>2017</v>
      </c>
      <c r="B289" s="15">
        <v>747.69</v>
      </c>
      <c r="C289" s="15">
        <v>747.19</v>
      </c>
      <c r="D289" s="15">
        <v>748.61</v>
      </c>
      <c r="E289" s="15">
        <v>746.35</v>
      </c>
      <c r="F289" s="15">
        <v>747.08</v>
      </c>
      <c r="G289" s="15">
        <v>747.47</v>
      </c>
      <c r="H289" s="15">
        <v>749.93</v>
      </c>
      <c r="I289" s="15">
        <v>749.67341861327395</v>
      </c>
      <c r="J289" s="15">
        <v>747.97</v>
      </c>
      <c r="K289" s="15">
        <v>748.55</v>
      </c>
      <c r="L289" s="15">
        <v>749.07</v>
      </c>
      <c r="M289" s="15">
        <v>748.45</v>
      </c>
    </row>
    <row r="290" spans="1:13" x14ac:dyDescent="0.4">
      <c r="A290" s="11">
        <v>2018</v>
      </c>
      <c r="B290" s="15">
        <v>748.46</v>
      </c>
      <c r="C290" s="15">
        <v>748.61</v>
      </c>
      <c r="D290" s="15">
        <v>747.3</v>
      </c>
      <c r="E290" s="15">
        <v>747.51</v>
      </c>
      <c r="F290" s="15">
        <v>747.92</v>
      </c>
      <c r="G290" s="15">
        <v>747.84</v>
      </c>
      <c r="H290" s="15">
        <v>750.33</v>
      </c>
      <c r="I290" s="15">
        <v>749.67731405265101</v>
      </c>
      <c r="J290" s="15">
        <v>748.01</v>
      </c>
      <c r="K290" s="15">
        <v>747.81</v>
      </c>
      <c r="L290" s="15">
        <v>747.61300000000017</v>
      </c>
      <c r="M290" s="15">
        <v>747.3</v>
      </c>
    </row>
    <row r="291" spans="1:13" x14ac:dyDescent="0.4">
      <c r="A291" s="11">
        <v>2019</v>
      </c>
      <c r="B291" s="15">
        <v>747.8</v>
      </c>
      <c r="C291" s="15">
        <v>746.77</v>
      </c>
      <c r="D291" s="15">
        <v>747.54</v>
      </c>
      <c r="E291" s="15">
        <v>746.95</v>
      </c>
      <c r="F291" s="15">
        <v>746.2</v>
      </c>
      <c r="G291" s="15">
        <v>748.76</v>
      </c>
      <c r="H291" s="15">
        <v>749.57</v>
      </c>
      <c r="I291" s="15">
        <v>749.68120949202796</v>
      </c>
      <c r="J291" s="15">
        <v>748.46</v>
      </c>
      <c r="K291" s="15">
        <v>747.57</v>
      </c>
      <c r="L291" s="15">
        <v>748.72</v>
      </c>
      <c r="M291" s="15">
        <v>748.02</v>
      </c>
    </row>
    <row r="292" spans="1:13" x14ac:dyDescent="0.4">
      <c r="A292" s="11">
        <v>2020</v>
      </c>
      <c r="B292" s="15">
        <v>747.41</v>
      </c>
      <c r="C292" s="15">
        <v>747.39</v>
      </c>
      <c r="D292" s="15">
        <v>748.6</v>
      </c>
      <c r="E292" s="15">
        <v>747.84</v>
      </c>
      <c r="F292" s="15">
        <v>747.81</v>
      </c>
      <c r="G292" s="15">
        <v>748.54</v>
      </c>
      <c r="H292" s="15">
        <v>748.84</v>
      </c>
      <c r="I292" s="15">
        <v>749.68510493140502</v>
      </c>
      <c r="J292" s="15">
        <v>748.79</v>
      </c>
      <c r="K292" s="15">
        <v>748.76</v>
      </c>
      <c r="L292" s="15">
        <v>749.44</v>
      </c>
      <c r="M292" s="15">
        <v>747.1</v>
      </c>
    </row>
    <row r="293" spans="1:13" x14ac:dyDescent="0.4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4">
      <c r="A294" s="54" t="s">
        <v>83</v>
      </c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65"/>
    </row>
    <row r="295" spans="1:13" x14ac:dyDescent="0.4">
      <c r="A295" s="11">
        <v>1991</v>
      </c>
      <c r="B295" s="15">
        <v>18.600000000000001</v>
      </c>
      <c r="C295" s="15">
        <v>20.2</v>
      </c>
      <c r="D295" s="15">
        <v>24.3</v>
      </c>
      <c r="E295" s="15">
        <v>24.6</v>
      </c>
      <c r="F295" s="15">
        <v>26.8</v>
      </c>
      <c r="G295" s="15">
        <v>25.7</v>
      </c>
      <c r="H295" s="15">
        <v>19.8</v>
      </c>
      <c r="I295" s="15">
        <v>22.3</v>
      </c>
      <c r="J295" s="15">
        <v>19.899999999999999</v>
      </c>
      <c r="K295" s="15">
        <v>21</v>
      </c>
      <c r="L295" s="15">
        <v>18.8</v>
      </c>
      <c r="M295" s="15">
        <v>18</v>
      </c>
    </row>
    <row r="296" spans="1:13" x14ac:dyDescent="0.4">
      <c r="A296" s="11">
        <v>1992</v>
      </c>
      <c r="B296" s="15">
        <v>14.6</v>
      </c>
      <c r="C296" s="15">
        <v>16.8</v>
      </c>
      <c r="D296" s="15">
        <v>21.4</v>
      </c>
      <c r="E296" s="15">
        <v>21.6</v>
      </c>
      <c r="F296" s="15">
        <v>21.6</v>
      </c>
      <c r="G296" s="15">
        <v>25.8</v>
      </c>
      <c r="H296" s="15">
        <v>24.9</v>
      </c>
      <c r="I296" s="15">
        <v>22.2</v>
      </c>
      <c r="J296" s="15">
        <v>23.3</v>
      </c>
      <c r="K296" s="15">
        <v>18.399999999999999</v>
      </c>
      <c r="L296" s="15">
        <v>18.5</v>
      </c>
      <c r="M296" s="15">
        <v>19.399999999999999</v>
      </c>
    </row>
    <row r="297" spans="1:13" x14ac:dyDescent="0.4">
      <c r="A297" s="11">
        <v>1993</v>
      </c>
      <c r="B297" s="15">
        <v>18.5</v>
      </c>
      <c r="C297" s="15">
        <v>21.4</v>
      </c>
      <c r="D297" s="15">
        <v>21</v>
      </c>
      <c r="E297" s="15">
        <v>22.4</v>
      </c>
      <c r="F297" s="15">
        <v>23.2</v>
      </c>
      <c r="G297" s="15">
        <v>27.1</v>
      </c>
      <c r="H297" s="15">
        <v>23.2</v>
      </c>
      <c r="I297" s="15">
        <v>23.5</v>
      </c>
      <c r="J297" s="15">
        <v>20.7</v>
      </c>
      <c r="K297" s="15">
        <v>23.2</v>
      </c>
      <c r="L297" s="15">
        <v>22.3</v>
      </c>
      <c r="M297" s="15">
        <v>20.5</v>
      </c>
    </row>
    <row r="298" spans="1:13" x14ac:dyDescent="0.4">
      <c r="A298" s="11">
        <v>1994</v>
      </c>
      <c r="B298" s="15">
        <v>17.600000000000001</v>
      </c>
      <c r="C298" s="15">
        <v>22.3</v>
      </c>
      <c r="D298" s="15">
        <v>23.6</v>
      </c>
      <c r="E298" s="15">
        <v>24.2</v>
      </c>
      <c r="F298" s="15">
        <v>25.6</v>
      </c>
      <c r="G298" s="15">
        <v>25</v>
      </c>
      <c r="H298" s="15">
        <v>24</v>
      </c>
      <c r="I298" s="15">
        <v>22.3</v>
      </c>
      <c r="J298" s="15">
        <v>21.5</v>
      </c>
      <c r="K298" s="15">
        <v>22.4</v>
      </c>
      <c r="L298" s="15">
        <v>22.1</v>
      </c>
      <c r="M298" s="15">
        <v>20.6</v>
      </c>
    </row>
    <row r="299" spans="1:13" x14ac:dyDescent="0.4">
      <c r="A299" s="11">
        <v>1995</v>
      </c>
      <c r="B299" s="15">
        <v>20.399999999999999</v>
      </c>
      <c r="C299" s="15">
        <v>21.1</v>
      </c>
      <c r="D299" s="15">
        <v>23.8</v>
      </c>
      <c r="E299" s="15">
        <v>23.6</v>
      </c>
      <c r="F299" s="15">
        <v>27.7</v>
      </c>
      <c r="G299" s="15">
        <v>27</v>
      </c>
      <c r="H299" s="15">
        <v>24.4</v>
      </c>
      <c r="I299" s="15">
        <v>22.8</v>
      </c>
      <c r="J299" s="15">
        <v>22.4</v>
      </c>
      <c r="K299" s="15">
        <v>23</v>
      </c>
      <c r="L299" s="15">
        <v>22.4</v>
      </c>
      <c r="M299" s="15">
        <v>21.8</v>
      </c>
    </row>
    <row r="300" spans="1:13" x14ac:dyDescent="0.4">
      <c r="A300" s="11">
        <v>1996</v>
      </c>
      <c r="B300" s="15">
        <v>27</v>
      </c>
      <c r="C300" s="15">
        <v>23</v>
      </c>
      <c r="D300" s="15">
        <v>20.399999999999999</v>
      </c>
      <c r="E300" s="15">
        <v>24</v>
      </c>
      <c r="F300" s="15">
        <v>27</v>
      </c>
      <c r="G300" s="15">
        <v>24</v>
      </c>
      <c r="H300" s="15">
        <v>23.6</v>
      </c>
      <c r="I300" s="15">
        <v>22.8</v>
      </c>
      <c r="J300" s="15">
        <v>21</v>
      </c>
      <c r="K300" s="15">
        <v>22.4</v>
      </c>
      <c r="L300" s="15">
        <v>21.8</v>
      </c>
      <c r="M300" s="15">
        <v>20</v>
      </c>
    </row>
    <row r="301" spans="1:13" x14ac:dyDescent="0.4">
      <c r="A301" s="11">
        <v>1997</v>
      </c>
      <c r="B301" s="15">
        <v>19</v>
      </c>
      <c r="C301" s="15">
        <v>19.8</v>
      </c>
      <c r="D301" s="15">
        <v>21.8</v>
      </c>
      <c r="E301" s="15">
        <v>23</v>
      </c>
      <c r="F301" s="15">
        <v>24.4</v>
      </c>
      <c r="G301" s="15">
        <v>26.6</v>
      </c>
      <c r="H301" s="15">
        <v>22.6</v>
      </c>
      <c r="I301" s="15">
        <v>27.6</v>
      </c>
      <c r="J301" s="15">
        <v>24</v>
      </c>
      <c r="K301" s="15">
        <v>21</v>
      </c>
      <c r="L301" s="15">
        <v>22</v>
      </c>
      <c r="M301" s="15">
        <v>19.399999999999999</v>
      </c>
    </row>
    <row r="302" spans="1:13" x14ac:dyDescent="0.4">
      <c r="A302" s="11">
        <v>1998</v>
      </c>
      <c r="B302" s="15">
        <v>17.399999999999999</v>
      </c>
      <c r="C302" s="15">
        <v>21.4</v>
      </c>
      <c r="D302" s="15">
        <v>23.2</v>
      </c>
      <c r="E302" s="15">
        <v>24.6</v>
      </c>
      <c r="F302" s="15">
        <v>28</v>
      </c>
      <c r="G302" s="15">
        <v>27.2</v>
      </c>
      <c r="H302" s="15">
        <v>25</v>
      </c>
      <c r="I302" s="15">
        <v>22.6</v>
      </c>
      <c r="J302" s="15">
        <v>21.6</v>
      </c>
      <c r="K302" s="15">
        <v>22.6</v>
      </c>
      <c r="L302" s="15">
        <v>20.7</v>
      </c>
      <c r="M302" s="15">
        <v>21.2</v>
      </c>
    </row>
    <row r="303" spans="1:13" x14ac:dyDescent="0.4">
      <c r="A303" s="11">
        <v>1999</v>
      </c>
      <c r="B303" s="15">
        <v>20.2</v>
      </c>
      <c r="C303" s="15">
        <v>22.2</v>
      </c>
      <c r="D303" s="15">
        <v>21.2</v>
      </c>
      <c r="E303" s="15">
        <v>27</v>
      </c>
      <c r="F303" s="15">
        <v>26.2</v>
      </c>
      <c r="G303" s="15">
        <v>27</v>
      </c>
      <c r="H303" s="15">
        <v>23.6</v>
      </c>
      <c r="I303" s="15">
        <v>23</v>
      </c>
      <c r="J303" s="15">
        <v>22.8</v>
      </c>
      <c r="K303" s="15">
        <v>21.8</v>
      </c>
      <c r="L303" s="15">
        <v>19.2</v>
      </c>
      <c r="M303" s="15">
        <v>19.8</v>
      </c>
    </row>
    <row r="304" spans="1:13" x14ac:dyDescent="0.4">
      <c r="A304" s="11">
        <v>2000</v>
      </c>
      <c r="B304" s="15">
        <v>19.8</v>
      </c>
      <c r="C304" s="15">
        <v>23.2</v>
      </c>
      <c r="D304" s="15">
        <v>24.8</v>
      </c>
      <c r="E304" s="15">
        <v>26.3</v>
      </c>
      <c r="F304" s="15">
        <v>25.6</v>
      </c>
      <c r="G304" s="15">
        <v>22.8</v>
      </c>
      <c r="H304" s="15">
        <v>24</v>
      </c>
      <c r="I304" s="15">
        <v>22.5</v>
      </c>
      <c r="J304" s="15">
        <v>23</v>
      </c>
      <c r="K304" s="15">
        <v>24</v>
      </c>
      <c r="L304" s="15">
        <v>20.399999999999999</v>
      </c>
      <c r="M304" s="15">
        <v>19.5</v>
      </c>
    </row>
    <row r="305" spans="1:13" x14ac:dyDescent="0.4">
      <c r="A305" s="11">
        <v>2001</v>
      </c>
      <c r="B305" s="15">
        <v>17.8</v>
      </c>
      <c r="C305" s="15">
        <v>21.5</v>
      </c>
      <c r="D305" s="15">
        <v>21.5</v>
      </c>
      <c r="E305" s="15">
        <v>25.8</v>
      </c>
      <c r="F305" s="15">
        <v>24.6</v>
      </c>
      <c r="G305" s="15">
        <v>24</v>
      </c>
      <c r="H305" s="15">
        <v>25.4</v>
      </c>
      <c r="I305" s="15">
        <v>23.2</v>
      </c>
      <c r="J305" s="15">
        <v>23.4</v>
      </c>
      <c r="K305" s="15">
        <v>24.2</v>
      </c>
      <c r="L305" s="15">
        <v>20</v>
      </c>
      <c r="M305" s="15">
        <v>18.5</v>
      </c>
    </row>
    <row r="306" spans="1:13" x14ac:dyDescent="0.4">
      <c r="A306" s="11">
        <v>2002</v>
      </c>
      <c r="B306" s="15">
        <v>20.2</v>
      </c>
      <c r="C306" s="15">
        <v>20</v>
      </c>
      <c r="D306" s="15">
        <v>23.5</v>
      </c>
      <c r="E306" s="15">
        <v>26.8</v>
      </c>
      <c r="F306" s="15">
        <v>27</v>
      </c>
      <c r="G306" s="15">
        <v>24.8</v>
      </c>
      <c r="H306" s="15">
        <v>22.8</v>
      </c>
      <c r="I306" s="15">
        <v>22</v>
      </c>
      <c r="J306" s="15">
        <v>21.7</v>
      </c>
      <c r="K306" s="15">
        <v>20.8</v>
      </c>
      <c r="L306" s="15">
        <v>21.5</v>
      </c>
      <c r="M306" s="15">
        <v>19.399999999999999</v>
      </c>
    </row>
    <row r="307" spans="1:13" x14ac:dyDescent="0.4">
      <c r="A307" s="11">
        <v>2003</v>
      </c>
      <c r="B307" s="15">
        <v>19</v>
      </c>
      <c r="C307" s="15">
        <v>21.2</v>
      </c>
      <c r="D307" s="15">
        <v>23.1</v>
      </c>
      <c r="E307" s="15">
        <v>25</v>
      </c>
      <c r="F307" s="15">
        <v>28.2</v>
      </c>
      <c r="G307" s="15">
        <v>24.2</v>
      </c>
      <c r="H307" s="15">
        <v>22.2</v>
      </c>
      <c r="I307" s="15">
        <v>22</v>
      </c>
      <c r="J307" s="15">
        <v>21.2</v>
      </c>
      <c r="K307" s="15">
        <v>21.2</v>
      </c>
      <c r="L307" s="15">
        <v>21.3</v>
      </c>
      <c r="M307" s="15">
        <v>17.600000000000001</v>
      </c>
    </row>
    <row r="308" spans="1:13" x14ac:dyDescent="0.4">
      <c r="A308" s="11">
        <v>2004</v>
      </c>
      <c r="B308" s="15">
        <v>19</v>
      </c>
      <c r="C308" s="15">
        <v>18.8</v>
      </c>
      <c r="D308" s="15">
        <v>23.4</v>
      </c>
      <c r="E308" s="15">
        <v>24</v>
      </c>
      <c r="F308" s="15">
        <v>26.5</v>
      </c>
      <c r="G308" s="15">
        <v>24</v>
      </c>
      <c r="H308" s="15">
        <v>25.6</v>
      </c>
      <c r="I308" s="15">
        <v>21.5</v>
      </c>
      <c r="J308" s="15">
        <v>20.399999999999999</v>
      </c>
      <c r="K308" s="15">
        <v>23.5</v>
      </c>
      <c r="L308" s="15">
        <v>21</v>
      </c>
      <c r="M308" s="15">
        <v>19.8</v>
      </c>
    </row>
    <row r="309" spans="1:13" x14ac:dyDescent="0.4">
      <c r="A309" s="11">
        <v>2005</v>
      </c>
      <c r="B309" s="15">
        <v>14.1</v>
      </c>
      <c r="C309" s="15">
        <v>15.8</v>
      </c>
      <c r="D309" s="15">
        <v>17</v>
      </c>
      <c r="E309" s="15">
        <v>24.5</v>
      </c>
      <c r="F309" s="15">
        <v>24.7</v>
      </c>
      <c r="G309" s="15">
        <v>28.2</v>
      </c>
      <c r="H309" s="15">
        <v>23.6</v>
      </c>
      <c r="I309" s="15">
        <v>22.8</v>
      </c>
      <c r="J309" s="15">
        <v>22</v>
      </c>
      <c r="K309" s="15">
        <v>23.3</v>
      </c>
      <c r="L309" s="15">
        <v>22</v>
      </c>
      <c r="M309" s="15">
        <v>20.7</v>
      </c>
    </row>
    <row r="310" spans="1:13" x14ac:dyDescent="0.4">
      <c r="A310" s="11">
        <v>2006</v>
      </c>
      <c r="B310" s="15">
        <v>20.399999999999999</v>
      </c>
      <c r="C310" s="15">
        <v>23.2</v>
      </c>
      <c r="D310" s="15">
        <v>24.9</v>
      </c>
      <c r="E310" s="15">
        <v>25.8</v>
      </c>
      <c r="F310" s="15">
        <v>25.7</v>
      </c>
      <c r="G310" s="15">
        <v>26.1</v>
      </c>
      <c r="H310" s="15">
        <v>24</v>
      </c>
      <c r="I310" s="15">
        <v>22.4</v>
      </c>
      <c r="J310" s="15">
        <v>20</v>
      </c>
      <c r="K310" s="15">
        <v>22</v>
      </c>
      <c r="L310" s="15">
        <v>20.8</v>
      </c>
      <c r="M310" s="15">
        <v>20</v>
      </c>
    </row>
    <row r="311" spans="1:13" x14ac:dyDescent="0.4">
      <c r="A311" s="11">
        <v>2007</v>
      </c>
      <c r="B311" s="15">
        <v>18.600000000000001</v>
      </c>
      <c r="C311" s="15">
        <v>22.8</v>
      </c>
      <c r="D311" s="15">
        <v>23</v>
      </c>
      <c r="E311" s="15">
        <v>25.3</v>
      </c>
      <c r="F311" s="15">
        <v>24.4</v>
      </c>
      <c r="G311" s="15">
        <v>25.8</v>
      </c>
      <c r="H311" s="15">
        <v>23.4</v>
      </c>
      <c r="I311" s="15">
        <v>22.4</v>
      </c>
      <c r="J311" s="15">
        <v>22.2</v>
      </c>
      <c r="K311" s="15">
        <v>24</v>
      </c>
      <c r="L311" s="15">
        <v>21.8</v>
      </c>
      <c r="M311" s="15">
        <v>20.8</v>
      </c>
    </row>
    <row r="312" spans="1:13" x14ac:dyDescent="0.4">
      <c r="A312" s="11">
        <v>2008</v>
      </c>
      <c r="B312" s="15">
        <v>20.2</v>
      </c>
      <c r="C312" s="15">
        <v>22.8</v>
      </c>
      <c r="D312" s="15">
        <v>23.5</v>
      </c>
      <c r="E312" s="15">
        <v>29</v>
      </c>
      <c r="F312" s="15">
        <v>26.8</v>
      </c>
      <c r="G312" s="15">
        <v>26.3</v>
      </c>
      <c r="H312" s="15">
        <v>21.7</v>
      </c>
      <c r="I312" s="15">
        <v>22.3</v>
      </c>
      <c r="J312" s="15">
        <v>20.9</v>
      </c>
      <c r="K312" s="15">
        <v>20.6</v>
      </c>
      <c r="L312" s="15">
        <v>20.6</v>
      </c>
      <c r="M312" s="15">
        <v>21.2</v>
      </c>
    </row>
    <row r="313" spans="1:13" x14ac:dyDescent="0.4">
      <c r="A313" s="11">
        <v>2009</v>
      </c>
      <c r="B313" s="15">
        <v>21</v>
      </c>
      <c r="C313" s="15">
        <v>24</v>
      </c>
      <c r="D313" s="15">
        <v>25</v>
      </c>
      <c r="E313" s="15">
        <v>26.4</v>
      </c>
      <c r="F313" s="15">
        <v>26.9</v>
      </c>
      <c r="G313" s="15">
        <v>26.4</v>
      </c>
      <c r="H313" s="15">
        <v>24</v>
      </c>
      <c r="I313" s="15">
        <v>23.6</v>
      </c>
      <c r="J313" s="15">
        <v>22.5</v>
      </c>
      <c r="K313" s="15">
        <v>25.1</v>
      </c>
      <c r="L313" s="15">
        <v>20</v>
      </c>
      <c r="M313" s="15">
        <v>19</v>
      </c>
    </row>
    <row r="314" spans="1:13" x14ac:dyDescent="0.4">
      <c r="A314" s="11">
        <v>2010</v>
      </c>
      <c r="B314" s="15">
        <v>18.5</v>
      </c>
      <c r="C314" s="15">
        <v>17</v>
      </c>
      <c r="D314" s="15">
        <v>21</v>
      </c>
      <c r="E314" s="15">
        <v>22.8</v>
      </c>
      <c r="F314" s="15">
        <v>27.5</v>
      </c>
      <c r="G314" s="15">
        <v>27.2</v>
      </c>
      <c r="H314" s="15">
        <v>22</v>
      </c>
      <c r="I314" s="15">
        <v>23.3</v>
      </c>
      <c r="J314" s="15">
        <v>22.8</v>
      </c>
      <c r="K314" s="15">
        <v>23.8</v>
      </c>
      <c r="L314" s="15">
        <v>22.8</v>
      </c>
      <c r="M314" s="15">
        <v>19.8</v>
      </c>
    </row>
    <row r="315" spans="1:13" x14ac:dyDescent="0.4">
      <c r="A315" s="11">
        <v>2011</v>
      </c>
      <c r="B315" s="15">
        <v>19.899999999999999</v>
      </c>
      <c r="C315" s="15">
        <v>22.9</v>
      </c>
      <c r="D315" s="15">
        <v>23.9</v>
      </c>
      <c r="E315" s="15">
        <v>26.1</v>
      </c>
      <c r="F315" s="15">
        <v>28.5</v>
      </c>
      <c r="G315" s="15">
        <v>26.3</v>
      </c>
      <c r="H315" s="15">
        <v>24.2</v>
      </c>
      <c r="I315" s="15">
        <v>24.9</v>
      </c>
      <c r="J315" s="15">
        <v>23.4</v>
      </c>
      <c r="K315" s="15">
        <v>23</v>
      </c>
      <c r="L315" s="15">
        <v>22.2</v>
      </c>
      <c r="M315" s="15">
        <v>21.8</v>
      </c>
    </row>
    <row r="316" spans="1:13" x14ac:dyDescent="0.4">
      <c r="A316" s="11">
        <v>2012</v>
      </c>
      <c r="B316" s="15">
        <v>20</v>
      </c>
      <c r="C316" s="15">
        <v>23</v>
      </c>
      <c r="D316" s="15">
        <v>22.3</v>
      </c>
      <c r="E316" s="15">
        <v>25.5</v>
      </c>
      <c r="F316" s="15">
        <v>27.7</v>
      </c>
      <c r="G316" s="15">
        <v>25.7</v>
      </c>
      <c r="H316" s="15">
        <v>22.8</v>
      </c>
      <c r="I316" s="15">
        <v>23.8</v>
      </c>
      <c r="J316" s="15">
        <v>22.2</v>
      </c>
      <c r="K316" s="15">
        <v>25</v>
      </c>
      <c r="L316" s="15">
        <v>21</v>
      </c>
      <c r="M316" s="15">
        <v>19.2</v>
      </c>
    </row>
    <row r="317" spans="1:13" x14ac:dyDescent="0.4">
      <c r="A317" s="11">
        <v>2013</v>
      </c>
      <c r="B317" s="15">
        <v>17.899999999999999</v>
      </c>
      <c r="C317" s="15">
        <v>20.399999999999999</v>
      </c>
      <c r="D317" s="15">
        <v>22.8</v>
      </c>
      <c r="E317" s="15">
        <v>24.3</v>
      </c>
      <c r="F317" s="15">
        <v>26.7</v>
      </c>
      <c r="G317" s="15">
        <v>26.1</v>
      </c>
      <c r="H317" s="15">
        <v>22.8</v>
      </c>
      <c r="I317" s="15">
        <v>24.3</v>
      </c>
      <c r="J317" s="15">
        <v>21.2</v>
      </c>
      <c r="K317" s="15">
        <v>21.2</v>
      </c>
      <c r="L317" s="15">
        <v>20.7</v>
      </c>
      <c r="M317" s="15">
        <v>19.899999999999999</v>
      </c>
    </row>
    <row r="318" spans="1:13" x14ac:dyDescent="0.4">
      <c r="A318" s="11">
        <v>2014</v>
      </c>
      <c r="B318" s="15">
        <v>20.5</v>
      </c>
      <c r="C318" s="15">
        <v>22.2</v>
      </c>
      <c r="D318" s="15">
        <v>22.8</v>
      </c>
      <c r="E318" s="15">
        <v>24.4</v>
      </c>
      <c r="F318" s="15">
        <v>23.8</v>
      </c>
      <c r="G318" s="15">
        <v>25.9</v>
      </c>
      <c r="H318" s="15">
        <v>23.1</v>
      </c>
      <c r="I318" s="15">
        <v>23.9</v>
      </c>
      <c r="J318" s="15">
        <v>22.1</v>
      </c>
      <c r="K318" s="15">
        <v>22</v>
      </c>
      <c r="L318" s="15">
        <v>19.100000000000001</v>
      </c>
      <c r="M318" s="15">
        <v>19.399999999999999</v>
      </c>
    </row>
    <row r="319" spans="1:13" x14ac:dyDescent="0.4">
      <c r="A319" s="11">
        <v>2015</v>
      </c>
      <c r="B319" s="15">
        <v>19.399999999999999</v>
      </c>
      <c r="C319" s="15">
        <v>23.5</v>
      </c>
      <c r="D319" s="15">
        <v>22</v>
      </c>
      <c r="E319" s="15">
        <v>24.2</v>
      </c>
      <c r="F319" s="15">
        <v>26.2</v>
      </c>
      <c r="G319" s="15">
        <v>25.6</v>
      </c>
      <c r="H319" s="15">
        <v>24.2</v>
      </c>
      <c r="I319" s="15">
        <v>24.1</v>
      </c>
      <c r="J319" s="15">
        <v>24.4</v>
      </c>
      <c r="K319" s="15">
        <v>22.4</v>
      </c>
      <c r="L319" s="15">
        <v>22.3</v>
      </c>
      <c r="M319" s="15">
        <v>19.5</v>
      </c>
    </row>
    <row r="320" spans="1:13" x14ac:dyDescent="0.4">
      <c r="A320" s="11">
        <v>2016</v>
      </c>
      <c r="B320" s="15">
        <v>18.2</v>
      </c>
      <c r="C320" s="15">
        <v>28.3</v>
      </c>
      <c r="D320" s="15">
        <v>23.5</v>
      </c>
      <c r="E320" s="15">
        <v>26.5</v>
      </c>
      <c r="F320" s="15">
        <v>31.8</v>
      </c>
      <c r="G320" s="15">
        <v>30</v>
      </c>
      <c r="H320" s="15">
        <v>28.8</v>
      </c>
      <c r="I320" s="15">
        <v>29</v>
      </c>
      <c r="J320" s="15">
        <v>24.8</v>
      </c>
      <c r="K320" s="15">
        <v>25</v>
      </c>
      <c r="L320" s="15">
        <v>19.899999999999999</v>
      </c>
      <c r="M320" s="15">
        <v>20.5</v>
      </c>
    </row>
    <row r="321" spans="1:13" x14ac:dyDescent="0.4">
      <c r="A321" s="11">
        <v>2017</v>
      </c>
      <c r="B321" s="15">
        <v>22.5</v>
      </c>
      <c r="C321" s="15">
        <v>25.5</v>
      </c>
      <c r="D321" s="15">
        <v>28.3</v>
      </c>
      <c r="E321" s="15">
        <v>31.4</v>
      </c>
      <c r="F321" s="15">
        <v>34.799999999999997</v>
      </c>
      <c r="G321" s="15">
        <v>32</v>
      </c>
      <c r="H321" s="15">
        <v>31</v>
      </c>
      <c r="I321" s="15">
        <v>30.5</v>
      </c>
      <c r="J321" s="15">
        <v>24.8</v>
      </c>
      <c r="K321" s="15">
        <v>25</v>
      </c>
      <c r="L321" s="15">
        <v>25.2</v>
      </c>
      <c r="M321" s="15">
        <v>21.6</v>
      </c>
    </row>
    <row r="322" spans="1:13" x14ac:dyDescent="0.4">
      <c r="A322" s="11">
        <v>2018</v>
      </c>
      <c r="B322" s="15">
        <v>20</v>
      </c>
      <c r="C322" s="15">
        <v>23</v>
      </c>
      <c r="D322" s="15">
        <v>29.8</v>
      </c>
      <c r="E322" s="15">
        <v>29</v>
      </c>
      <c r="F322" s="15">
        <v>33.5</v>
      </c>
      <c r="G322" s="15">
        <v>29</v>
      </c>
      <c r="H322" s="15">
        <v>24.9</v>
      </c>
      <c r="I322" s="15">
        <v>24.1</v>
      </c>
      <c r="J322" s="15">
        <v>22</v>
      </c>
      <c r="K322" s="15">
        <v>21.8</v>
      </c>
      <c r="L322" s="15">
        <v>20.5</v>
      </c>
      <c r="M322" s="15">
        <v>20</v>
      </c>
    </row>
    <row r="323" spans="1:13" x14ac:dyDescent="0.4">
      <c r="A323" s="11">
        <v>2019</v>
      </c>
      <c r="B323" s="15">
        <v>19.5</v>
      </c>
      <c r="C323" s="15">
        <v>24</v>
      </c>
      <c r="D323" s="15">
        <v>25</v>
      </c>
      <c r="E323" s="15">
        <v>24.3</v>
      </c>
      <c r="F323" s="15">
        <v>27.4</v>
      </c>
      <c r="G323" s="15">
        <v>27.5</v>
      </c>
      <c r="H323" s="15">
        <v>25</v>
      </c>
      <c r="I323" s="15">
        <v>24.4</v>
      </c>
      <c r="J323" s="15">
        <v>23.5</v>
      </c>
      <c r="K323" s="15">
        <v>23</v>
      </c>
      <c r="L323" s="15">
        <v>20.8</v>
      </c>
      <c r="M323" s="15">
        <v>21.2</v>
      </c>
    </row>
    <row r="324" spans="1:13" x14ac:dyDescent="0.4">
      <c r="A324" s="11">
        <v>2020</v>
      </c>
      <c r="B324" s="15">
        <v>19.8</v>
      </c>
      <c r="C324" s="15">
        <v>24.8</v>
      </c>
      <c r="D324" s="15">
        <v>27.9</v>
      </c>
      <c r="E324" s="15">
        <v>27.3</v>
      </c>
      <c r="F324" s="15">
        <v>25.5</v>
      </c>
      <c r="G324" s="15">
        <v>26.8</v>
      </c>
      <c r="H324" s="15">
        <v>24.8</v>
      </c>
      <c r="I324" s="15">
        <v>24.2</v>
      </c>
      <c r="J324" s="15">
        <v>24</v>
      </c>
      <c r="K324" s="15">
        <v>23.9</v>
      </c>
      <c r="L324" s="15">
        <v>26.6</v>
      </c>
      <c r="M324" s="15">
        <v>20.6</v>
      </c>
    </row>
    <row r="325" spans="1:13" x14ac:dyDescent="0.4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4">
      <c r="A326" s="54" t="s">
        <v>84</v>
      </c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</row>
    <row r="327" spans="1:13" x14ac:dyDescent="0.4">
      <c r="A327" s="11">
        <v>1991</v>
      </c>
      <c r="B327" s="15">
        <v>2.1</v>
      </c>
      <c r="C327" s="15">
        <v>-1</v>
      </c>
      <c r="D327" s="15">
        <v>2.8</v>
      </c>
      <c r="E327" s="15">
        <v>7.8</v>
      </c>
      <c r="F327" s="15">
        <v>9.8000000000000007</v>
      </c>
      <c r="G327" s="15">
        <v>7.8</v>
      </c>
      <c r="H327" s="15">
        <v>8.6</v>
      </c>
      <c r="I327" s="15">
        <v>8.4</v>
      </c>
      <c r="J327" s="15">
        <v>6.8</v>
      </c>
      <c r="K327" s="15">
        <v>6.4</v>
      </c>
      <c r="L327" s="15">
        <v>1.2</v>
      </c>
      <c r="M327" s="15">
        <v>1.4</v>
      </c>
    </row>
    <row r="328" spans="1:13" x14ac:dyDescent="0.4">
      <c r="A328" s="11">
        <v>1992</v>
      </c>
      <c r="B328" s="15">
        <v>-3.4</v>
      </c>
      <c r="C328" s="15">
        <v>-2.2000000000000002</v>
      </c>
      <c r="D328" s="15">
        <v>2.4</v>
      </c>
      <c r="E328" s="15">
        <v>4</v>
      </c>
      <c r="F328" s="15">
        <v>6.8</v>
      </c>
      <c r="G328" s="15">
        <v>10.6</v>
      </c>
      <c r="H328" s="15">
        <v>8.6</v>
      </c>
      <c r="I328" s="15">
        <v>9</v>
      </c>
      <c r="J328" s="15">
        <v>6.2</v>
      </c>
      <c r="K328" s="15">
        <v>5.6</v>
      </c>
      <c r="L328" s="15">
        <v>-1.4</v>
      </c>
      <c r="M328" s="15">
        <v>4.2</v>
      </c>
    </row>
    <row r="329" spans="1:13" x14ac:dyDescent="0.4">
      <c r="A329" s="11">
        <v>1993</v>
      </c>
      <c r="B329" s="15">
        <v>3</v>
      </c>
      <c r="C329" s="15">
        <v>1.6</v>
      </c>
      <c r="D329" s="15">
        <v>0.8</v>
      </c>
      <c r="E329" s="15">
        <v>5.8</v>
      </c>
      <c r="F329" s="15">
        <v>6.2</v>
      </c>
      <c r="G329" s="15">
        <v>8.6</v>
      </c>
      <c r="H329" s="15">
        <v>9.6</v>
      </c>
      <c r="I329" s="15">
        <v>9.1999999999999993</v>
      </c>
      <c r="J329" s="15">
        <v>7.4</v>
      </c>
      <c r="K329" s="15">
        <v>2</v>
      </c>
      <c r="L329" s="15">
        <v>5.6</v>
      </c>
      <c r="M329" s="15">
        <v>-0.8</v>
      </c>
    </row>
    <row r="330" spans="1:13" x14ac:dyDescent="0.4">
      <c r="A330" s="11">
        <v>1994</v>
      </c>
      <c r="B330" s="15">
        <v>-0.2</v>
      </c>
      <c r="C330" s="15">
        <v>2.8</v>
      </c>
      <c r="D330" s="15">
        <v>3</v>
      </c>
      <c r="E330" s="15">
        <v>4.5999999999999996</v>
      </c>
      <c r="F330" s="15">
        <v>10.6</v>
      </c>
      <c r="G330" s="15">
        <v>9</v>
      </c>
      <c r="H330" s="15">
        <v>7.8</v>
      </c>
      <c r="I330" s="15">
        <v>8.8000000000000007</v>
      </c>
      <c r="J330" s="15">
        <v>7.4</v>
      </c>
      <c r="K330" s="15">
        <v>6.4</v>
      </c>
      <c r="L330" s="15">
        <v>5.4</v>
      </c>
      <c r="M330" s="15">
        <v>2</v>
      </c>
    </row>
    <row r="331" spans="1:13" x14ac:dyDescent="0.4">
      <c r="A331" s="11">
        <v>1995</v>
      </c>
      <c r="B331" s="15">
        <v>0.8</v>
      </c>
      <c r="C331" s="15">
        <v>4</v>
      </c>
      <c r="D331" s="15">
        <v>1.4</v>
      </c>
      <c r="E331" s="15">
        <v>5.8</v>
      </c>
      <c r="F331" s="15">
        <v>9</v>
      </c>
      <c r="G331" s="15">
        <v>10</v>
      </c>
      <c r="H331" s="15">
        <v>8.6999999999999993</v>
      </c>
      <c r="I331" s="15">
        <v>9.1999999999999993</v>
      </c>
      <c r="J331" s="15">
        <v>9.4</v>
      </c>
      <c r="K331" s="15">
        <v>6.5</v>
      </c>
      <c r="L331" s="15">
        <v>4.5999999999999996</v>
      </c>
      <c r="M331" s="15">
        <v>2.2000000000000002</v>
      </c>
    </row>
    <row r="332" spans="1:13" x14ac:dyDescent="0.4">
      <c r="A332" s="11">
        <v>1996</v>
      </c>
      <c r="B332" s="15">
        <v>-1.5</v>
      </c>
      <c r="C332" s="15">
        <v>-0.4</v>
      </c>
      <c r="D332" s="15">
        <v>1</v>
      </c>
      <c r="E332" s="15">
        <v>5</v>
      </c>
      <c r="F332" s="15">
        <v>10.8</v>
      </c>
      <c r="G332" s="15">
        <v>9.6</v>
      </c>
      <c r="H332" s="15">
        <v>8</v>
      </c>
      <c r="I332" s="15">
        <v>8.1999999999999993</v>
      </c>
      <c r="J332" s="15">
        <v>9.1999999999999993</v>
      </c>
      <c r="K332" s="15">
        <v>5.8</v>
      </c>
      <c r="L332" s="15">
        <v>1.2</v>
      </c>
      <c r="M332" s="15">
        <v>4</v>
      </c>
    </row>
    <row r="333" spans="1:13" x14ac:dyDescent="0.4">
      <c r="A333" s="11">
        <v>1997</v>
      </c>
      <c r="B333" s="15">
        <v>0.2</v>
      </c>
      <c r="C333" s="15">
        <v>0.6</v>
      </c>
      <c r="D333" s="15">
        <v>3</v>
      </c>
      <c r="E333" s="15">
        <v>1.8</v>
      </c>
      <c r="F333" s="15">
        <v>6</v>
      </c>
      <c r="G333" s="15">
        <v>9</v>
      </c>
      <c r="H333" s="15">
        <v>9.8000000000000007</v>
      </c>
      <c r="I333" s="15">
        <v>9.8000000000000007</v>
      </c>
      <c r="J333" s="15">
        <v>8.6</v>
      </c>
      <c r="K333" s="15">
        <v>4</v>
      </c>
      <c r="L333" s="15">
        <v>6.2</v>
      </c>
      <c r="M333" s="15">
        <v>-12.2</v>
      </c>
    </row>
    <row r="334" spans="1:13" x14ac:dyDescent="0.4">
      <c r="A334" s="11">
        <v>1998</v>
      </c>
      <c r="B334" s="15">
        <v>0</v>
      </c>
      <c r="C334" s="15">
        <v>-2</v>
      </c>
      <c r="D334" s="15">
        <v>2</v>
      </c>
      <c r="E334" s="15">
        <v>7</v>
      </c>
      <c r="F334" s="15">
        <v>10.4</v>
      </c>
      <c r="G334" s="15">
        <v>11.6</v>
      </c>
      <c r="H334" s="15">
        <v>9</v>
      </c>
      <c r="I334" s="15">
        <v>8.8000000000000007</v>
      </c>
      <c r="J334" s="15">
        <v>10.4</v>
      </c>
      <c r="K334" s="15">
        <v>7.6</v>
      </c>
      <c r="L334" s="15">
        <v>6.5</v>
      </c>
      <c r="M334" s="15">
        <v>-1</v>
      </c>
    </row>
    <row r="335" spans="1:13" x14ac:dyDescent="0.4">
      <c r="A335" s="11">
        <v>1999</v>
      </c>
      <c r="B335" s="15">
        <v>-0.2</v>
      </c>
      <c r="C335" s="15">
        <v>2.8</v>
      </c>
      <c r="D335" s="15">
        <v>3.4</v>
      </c>
      <c r="E335" s="15">
        <v>5.5</v>
      </c>
      <c r="F335" s="15">
        <v>9.5</v>
      </c>
      <c r="G335" s="15">
        <v>10</v>
      </c>
      <c r="H335" s="15">
        <v>8</v>
      </c>
      <c r="I335" s="15">
        <v>9.8000000000000007</v>
      </c>
      <c r="J335" s="15">
        <v>8</v>
      </c>
      <c r="K335" s="15">
        <v>7</v>
      </c>
      <c r="L335" s="15">
        <v>0.4</v>
      </c>
      <c r="M335" s="15">
        <v>-1</v>
      </c>
    </row>
    <row r="336" spans="1:13" x14ac:dyDescent="0.4">
      <c r="A336" s="11">
        <v>2000</v>
      </c>
      <c r="B336" s="15">
        <v>2</v>
      </c>
      <c r="C336" s="15">
        <v>-1.8</v>
      </c>
      <c r="D336" s="15">
        <v>4.8</v>
      </c>
      <c r="E336" s="15">
        <v>4</v>
      </c>
      <c r="F336" s="15">
        <v>9.6</v>
      </c>
      <c r="G336" s="15">
        <v>9.6</v>
      </c>
      <c r="H336" s="15">
        <v>9.4</v>
      </c>
      <c r="I336" s="15">
        <v>7.7</v>
      </c>
      <c r="J336" s="15">
        <v>8</v>
      </c>
      <c r="K336" s="15">
        <v>7</v>
      </c>
      <c r="L336" s="15">
        <v>4.5999999999999996</v>
      </c>
      <c r="M336" s="15">
        <v>0.8</v>
      </c>
    </row>
    <row r="337" spans="1:13" x14ac:dyDescent="0.4">
      <c r="A337" s="11">
        <v>2001</v>
      </c>
      <c r="B337" s="15">
        <v>-3.8</v>
      </c>
      <c r="C337" s="15">
        <v>1.2</v>
      </c>
      <c r="D337" s="15">
        <v>-1.2</v>
      </c>
      <c r="E337" s="15">
        <v>7.2</v>
      </c>
      <c r="F337" s="15">
        <v>7.2</v>
      </c>
      <c r="G337" s="15">
        <v>6.5</v>
      </c>
      <c r="H337" s="15">
        <v>9.8000000000000007</v>
      </c>
      <c r="I337" s="15">
        <v>9.1999999999999993</v>
      </c>
      <c r="J337" s="15">
        <v>8.4</v>
      </c>
      <c r="K337" s="15">
        <v>2.9</v>
      </c>
      <c r="L337" s="15">
        <v>3.8</v>
      </c>
      <c r="M337" s="15">
        <v>0.6</v>
      </c>
    </row>
    <row r="338" spans="1:13" x14ac:dyDescent="0.4">
      <c r="A338" s="11">
        <v>2002</v>
      </c>
      <c r="B338" s="15">
        <v>0.6</v>
      </c>
      <c r="C338" s="15">
        <v>-3.6</v>
      </c>
      <c r="D338" s="15">
        <v>1.4</v>
      </c>
      <c r="E338" s="15">
        <v>6</v>
      </c>
      <c r="F338" s="15">
        <v>8.5</v>
      </c>
      <c r="G338" s="15">
        <v>9.5</v>
      </c>
      <c r="H338" s="15">
        <v>8.8000000000000007</v>
      </c>
      <c r="I338" s="15">
        <v>9.4</v>
      </c>
      <c r="J338" s="15">
        <v>8.3000000000000007</v>
      </c>
      <c r="K338" s="15">
        <v>9</v>
      </c>
      <c r="L338" s="15">
        <v>1</v>
      </c>
      <c r="M338" s="15">
        <v>1.6</v>
      </c>
    </row>
    <row r="339" spans="1:13" x14ac:dyDescent="0.4">
      <c r="A339" s="11">
        <v>2003</v>
      </c>
      <c r="B339" s="15">
        <v>1.5</v>
      </c>
      <c r="C339" s="15">
        <v>1.8</v>
      </c>
      <c r="D339" s="15">
        <v>-0.3</v>
      </c>
      <c r="E339" s="15">
        <v>7.5</v>
      </c>
      <c r="F339" s="15">
        <v>9.5</v>
      </c>
      <c r="G339" s="15">
        <v>9.6</v>
      </c>
      <c r="H339" s="15">
        <v>8.8000000000000007</v>
      </c>
      <c r="I339" s="15">
        <v>10.1</v>
      </c>
      <c r="J339" s="15">
        <v>6.4</v>
      </c>
      <c r="K339" s="15">
        <v>5.0999999999999996</v>
      </c>
      <c r="L339" s="15">
        <v>1.8</v>
      </c>
      <c r="M339" s="15">
        <v>0.2</v>
      </c>
    </row>
    <row r="340" spans="1:13" x14ac:dyDescent="0.4">
      <c r="A340" s="11">
        <v>2004</v>
      </c>
      <c r="B340" s="15">
        <v>0</v>
      </c>
      <c r="C340" s="15">
        <v>1.6</v>
      </c>
      <c r="D340" s="15">
        <v>4</v>
      </c>
      <c r="E340" s="15">
        <v>4.5</v>
      </c>
      <c r="F340" s="15">
        <v>6</v>
      </c>
      <c r="G340" s="15">
        <v>8.6</v>
      </c>
      <c r="H340" s="15">
        <v>9</v>
      </c>
      <c r="I340" s="15">
        <v>9</v>
      </c>
      <c r="J340" s="15">
        <v>8.8000000000000007</v>
      </c>
      <c r="K340" s="15">
        <v>8.5</v>
      </c>
      <c r="L340" s="15">
        <v>2</v>
      </c>
      <c r="M340" s="15">
        <v>-5</v>
      </c>
    </row>
    <row r="341" spans="1:13" x14ac:dyDescent="0.4">
      <c r="A341" s="11">
        <v>2005</v>
      </c>
      <c r="B341" s="15">
        <v>-1.4</v>
      </c>
      <c r="C341" s="15">
        <v>1.1000000000000001</v>
      </c>
      <c r="D341" s="15">
        <v>-0.8</v>
      </c>
      <c r="E341" s="15">
        <v>3</v>
      </c>
      <c r="F341" s="15">
        <v>8.6</v>
      </c>
      <c r="G341" s="15">
        <v>9.6</v>
      </c>
      <c r="H341" s="15">
        <v>9.8000000000000007</v>
      </c>
      <c r="I341" s="15">
        <v>9.4</v>
      </c>
      <c r="J341" s="15">
        <v>9.1999999999999993</v>
      </c>
      <c r="K341" s="15">
        <v>7</v>
      </c>
      <c r="L341" s="15">
        <v>3.4</v>
      </c>
      <c r="M341" s="15">
        <v>2.6</v>
      </c>
    </row>
    <row r="342" spans="1:13" x14ac:dyDescent="0.4">
      <c r="A342" s="11">
        <v>2006</v>
      </c>
      <c r="B342" s="15">
        <v>-5.8</v>
      </c>
      <c r="C342" s="15">
        <v>2.5</v>
      </c>
      <c r="D342" s="15">
        <v>4.8</v>
      </c>
      <c r="E342" s="15">
        <v>9</v>
      </c>
      <c r="F342" s="15">
        <v>8.1</v>
      </c>
      <c r="G342" s="15">
        <v>10</v>
      </c>
      <c r="H342" s="15">
        <v>10</v>
      </c>
      <c r="I342" s="15">
        <v>9.6</v>
      </c>
      <c r="J342" s="15">
        <v>9.4</v>
      </c>
      <c r="K342" s="15">
        <v>6.4</v>
      </c>
      <c r="L342" s="15">
        <v>1.2</v>
      </c>
      <c r="M342" s="15">
        <v>0</v>
      </c>
    </row>
    <row r="343" spans="1:13" x14ac:dyDescent="0.4">
      <c r="A343" s="11">
        <v>2007</v>
      </c>
      <c r="B343" s="15">
        <v>2.7</v>
      </c>
      <c r="C343" s="15">
        <v>2</v>
      </c>
      <c r="D343" s="15">
        <v>0</v>
      </c>
      <c r="E343" s="15">
        <v>6.5</v>
      </c>
      <c r="F343" s="15">
        <v>10.4</v>
      </c>
      <c r="G343" s="15">
        <v>10.5</v>
      </c>
      <c r="H343" s="15">
        <v>10.5</v>
      </c>
      <c r="I343" s="15">
        <v>9.5</v>
      </c>
      <c r="J343" s="15">
        <v>9.3000000000000007</v>
      </c>
      <c r="K343" s="15">
        <v>1.2</v>
      </c>
      <c r="L343" s="15">
        <v>5.8</v>
      </c>
      <c r="M343" s="15">
        <v>4.8</v>
      </c>
    </row>
    <row r="344" spans="1:13" x14ac:dyDescent="0.4">
      <c r="A344" s="11">
        <v>2008</v>
      </c>
      <c r="B344" s="15">
        <v>-1</v>
      </c>
      <c r="C344" s="15">
        <v>3.2</v>
      </c>
      <c r="D344" s="15">
        <v>0.3</v>
      </c>
      <c r="E344" s="15">
        <v>6</v>
      </c>
      <c r="F344" s="15">
        <v>8</v>
      </c>
      <c r="G344" s="15">
        <v>9.4</v>
      </c>
      <c r="H344" s="15">
        <v>9</v>
      </c>
      <c r="I344" s="15">
        <v>10</v>
      </c>
      <c r="J344" s="15">
        <v>7</v>
      </c>
      <c r="K344" s="15">
        <v>4</v>
      </c>
      <c r="L344" s="15">
        <v>-3.2</v>
      </c>
      <c r="M344" s="15">
        <v>-1.5</v>
      </c>
    </row>
    <row r="345" spans="1:13" x14ac:dyDescent="0.4">
      <c r="A345" s="11">
        <v>2009</v>
      </c>
      <c r="B345" s="15">
        <v>-1.5</v>
      </c>
      <c r="C345" s="15">
        <v>-5</v>
      </c>
      <c r="D345" s="15">
        <v>4.5</v>
      </c>
      <c r="E345" s="15">
        <v>3</v>
      </c>
      <c r="F345" s="15">
        <v>8.5</v>
      </c>
      <c r="G345" s="15">
        <v>10</v>
      </c>
      <c r="H345" s="15">
        <v>10.199999999999999</v>
      </c>
      <c r="I345" s="15">
        <v>9.4</v>
      </c>
      <c r="J345" s="15">
        <v>9.8000000000000007</v>
      </c>
      <c r="K345" s="15">
        <v>5.5</v>
      </c>
      <c r="L345" s="15">
        <v>3.2</v>
      </c>
      <c r="M345" s="15">
        <v>1</v>
      </c>
    </row>
    <row r="346" spans="1:13" x14ac:dyDescent="0.4">
      <c r="A346" s="11">
        <v>2010</v>
      </c>
      <c r="B346" s="15">
        <v>-2.2000000000000002</v>
      </c>
      <c r="C346" s="15">
        <v>-5</v>
      </c>
      <c r="D346" s="15">
        <v>1</v>
      </c>
      <c r="E346" s="15">
        <v>6.5</v>
      </c>
      <c r="F346" s="15">
        <v>3.3</v>
      </c>
      <c r="G346" s="15">
        <v>11</v>
      </c>
      <c r="H346" s="15">
        <v>10</v>
      </c>
      <c r="I346" s="15">
        <v>9.1999999999999993</v>
      </c>
      <c r="J346" s="15">
        <v>9.8000000000000007</v>
      </c>
      <c r="K346" s="15">
        <v>5.2</v>
      </c>
      <c r="L346" s="15">
        <v>2.5</v>
      </c>
      <c r="M346" s="15">
        <v>2</v>
      </c>
    </row>
    <row r="347" spans="1:13" x14ac:dyDescent="0.4">
      <c r="A347" s="11">
        <v>2011</v>
      </c>
      <c r="B347" s="15">
        <v>2.9</v>
      </c>
      <c r="C347" s="15">
        <v>2.2000000000000002</v>
      </c>
      <c r="D347" s="15">
        <v>5.8</v>
      </c>
      <c r="E347" s="15">
        <v>7.2</v>
      </c>
      <c r="F347" s="15">
        <v>7.8</v>
      </c>
      <c r="G347" s="15">
        <v>9.1</v>
      </c>
      <c r="H347" s="15">
        <v>9.1999999999999993</v>
      </c>
      <c r="I347" s="15">
        <v>10</v>
      </c>
      <c r="J347" s="15">
        <v>9.6999999999999993</v>
      </c>
      <c r="K347" s="15">
        <v>6.4</v>
      </c>
      <c r="L347" s="15">
        <v>9.6999999999999993</v>
      </c>
      <c r="M347" s="15">
        <v>5</v>
      </c>
    </row>
    <row r="348" spans="1:13" x14ac:dyDescent="0.4">
      <c r="A348" s="11">
        <v>2012</v>
      </c>
      <c r="B348" s="15">
        <v>0</v>
      </c>
      <c r="C348" s="15">
        <v>2.2000000000000002</v>
      </c>
      <c r="D348" s="15">
        <v>4.5</v>
      </c>
      <c r="E348" s="15">
        <v>7.5</v>
      </c>
      <c r="F348" s="15">
        <v>8.5</v>
      </c>
      <c r="G348" s="15">
        <v>10</v>
      </c>
      <c r="H348" s="15">
        <v>8.6999999999999993</v>
      </c>
      <c r="I348" s="15">
        <v>10</v>
      </c>
      <c r="J348" s="15">
        <v>7</v>
      </c>
      <c r="K348" s="15">
        <v>8.4</v>
      </c>
      <c r="L348" s="15">
        <v>6.2</v>
      </c>
      <c r="M348" s="15">
        <v>2.8</v>
      </c>
    </row>
    <row r="349" spans="1:13" x14ac:dyDescent="0.4">
      <c r="A349" s="11">
        <v>2013</v>
      </c>
      <c r="B349" s="15">
        <v>-1</v>
      </c>
      <c r="C349" s="15">
        <v>4.2</v>
      </c>
      <c r="D349" s="15">
        <v>1</v>
      </c>
      <c r="E349" s="15">
        <v>6.2</v>
      </c>
      <c r="F349" s="15">
        <v>8.1999999999999993</v>
      </c>
      <c r="G349" s="15">
        <v>10.5</v>
      </c>
      <c r="H349" s="15">
        <v>10</v>
      </c>
      <c r="I349" s="15">
        <v>9.6999999999999993</v>
      </c>
      <c r="J349" s="15">
        <v>9.9</v>
      </c>
      <c r="K349" s="15">
        <v>7</v>
      </c>
      <c r="L349" s="15">
        <v>-2</v>
      </c>
      <c r="M349" s="15">
        <v>2</v>
      </c>
    </row>
    <row r="350" spans="1:13" x14ac:dyDescent="0.4">
      <c r="A350" s="11">
        <v>2014</v>
      </c>
      <c r="B350" s="15">
        <v>0.5</v>
      </c>
      <c r="C350" s="15">
        <v>7.4</v>
      </c>
      <c r="D350" s="15">
        <v>-2</v>
      </c>
      <c r="E350" s="15">
        <v>6.2</v>
      </c>
      <c r="F350" s="15">
        <v>6.3</v>
      </c>
      <c r="G350" s="15">
        <v>10.7</v>
      </c>
      <c r="H350" s="15">
        <v>9</v>
      </c>
      <c r="I350" s="15">
        <v>9.3000000000000007</v>
      </c>
      <c r="J350" s="15">
        <v>8.8000000000000007</v>
      </c>
      <c r="K350" s="15">
        <v>7.6</v>
      </c>
      <c r="L350" s="15">
        <v>3.3</v>
      </c>
      <c r="M350" s="15">
        <v>-3.2</v>
      </c>
    </row>
    <row r="351" spans="1:13" x14ac:dyDescent="0.4">
      <c r="A351" s="11">
        <v>2015</v>
      </c>
      <c r="B351" s="15">
        <v>1.7</v>
      </c>
      <c r="C351" s="15">
        <v>4</v>
      </c>
      <c r="D351" s="15">
        <v>1.2</v>
      </c>
      <c r="E351" s="15">
        <v>8.1</v>
      </c>
      <c r="F351" s="15">
        <v>8.9</v>
      </c>
      <c r="G351" s="15">
        <v>9</v>
      </c>
      <c r="H351" s="15">
        <v>8.5</v>
      </c>
      <c r="I351" s="15">
        <v>9.8000000000000007</v>
      </c>
      <c r="J351" s="15">
        <v>8.1999999999999993</v>
      </c>
      <c r="K351" s="15">
        <v>6.2</v>
      </c>
      <c r="L351" s="15">
        <v>6</v>
      </c>
      <c r="M351" s="15">
        <v>2.8</v>
      </c>
    </row>
    <row r="352" spans="1:13" x14ac:dyDescent="0.4">
      <c r="A352" s="11">
        <v>2016</v>
      </c>
      <c r="B352" s="15">
        <v>-5</v>
      </c>
      <c r="C352" s="15">
        <v>2.7</v>
      </c>
      <c r="D352" s="15">
        <v>-2.5</v>
      </c>
      <c r="E352" s="15">
        <v>6</v>
      </c>
      <c r="F352" s="15">
        <v>10.1</v>
      </c>
      <c r="G352" s="15">
        <v>9.6</v>
      </c>
      <c r="H352" s="15">
        <v>9.1999999999999993</v>
      </c>
      <c r="I352" s="15">
        <v>10</v>
      </c>
      <c r="J352" s="15">
        <v>9.8000000000000007</v>
      </c>
      <c r="K352" s="15">
        <v>7</v>
      </c>
      <c r="L352" s="15">
        <v>4.5</v>
      </c>
      <c r="M352" s="15">
        <v>2.2000000000000002</v>
      </c>
    </row>
    <row r="353" spans="1:13" x14ac:dyDescent="0.4">
      <c r="A353" s="11">
        <v>2017</v>
      </c>
      <c r="B353" s="15">
        <v>-1.5</v>
      </c>
      <c r="C353" s="15">
        <v>2.5</v>
      </c>
      <c r="D353" s="15">
        <v>6</v>
      </c>
      <c r="E353" s="15">
        <v>7.1</v>
      </c>
      <c r="F353" s="15">
        <v>10</v>
      </c>
      <c r="G353" s="15">
        <v>10.6</v>
      </c>
      <c r="H353" s="15">
        <v>9.4</v>
      </c>
      <c r="I353" s="15">
        <v>10</v>
      </c>
      <c r="J353" s="15">
        <v>8.4</v>
      </c>
      <c r="K353" s="15">
        <v>6.5</v>
      </c>
      <c r="L353" s="15">
        <v>3.8</v>
      </c>
      <c r="M353" s="15">
        <v>-4.8</v>
      </c>
    </row>
    <row r="354" spans="1:13" x14ac:dyDescent="0.4">
      <c r="A354" s="11">
        <v>2018</v>
      </c>
      <c r="B354" s="15">
        <v>-2.4</v>
      </c>
      <c r="C354" s="15">
        <v>4.4000000000000004</v>
      </c>
      <c r="D354" s="15">
        <v>7.8</v>
      </c>
      <c r="E354" s="15">
        <v>5.5</v>
      </c>
      <c r="F354" s="15">
        <v>9.1999999999999993</v>
      </c>
      <c r="G354" s="15">
        <v>10</v>
      </c>
      <c r="H354" s="15">
        <v>8.6</v>
      </c>
      <c r="I354" s="15">
        <v>8.6</v>
      </c>
      <c r="J354" s="15">
        <v>10</v>
      </c>
      <c r="K354" s="15">
        <v>8</v>
      </c>
      <c r="L354" s="15">
        <v>-5.0999999999999996</v>
      </c>
      <c r="M354" s="15">
        <v>-0.9</v>
      </c>
    </row>
    <row r="355" spans="1:13" x14ac:dyDescent="0.4">
      <c r="A355" s="11">
        <v>2019</v>
      </c>
      <c r="B355" s="15">
        <v>2.1</v>
      </c>
      <c r="C355" s="15">
        <v>4.2</v>
      </c>
      <c r="D355" s="15">
        <v>7</v>
      </c>
      <c r="E355" s="15">
        <v>5.6</v>
      </c>
      <c r="F355" s="15">
        <v>9</v>
      </c>
      <c r="G355" s="15">
        <v>9</v>
      </c>
      <c r="H355" s="15">
        <v>9</v>
      </c>
      <c r="I355" s="15">
        <v>11</v>
      </c>
      <c r="J355" s="15">
        <v>9</v>
      </c>
      <c r="K355" s="15">
        <v>6.8</v>
      </c>
      <c r="L355" s="15">
        <v>4.3</v>
      </c>
      <c r="M355" s="15">
        <v>0.9</v>
      </c>
    </row>
    <row r="356" spans="1:13" x14ac:dyDescent="0.4">
      <c r="A356" s="11">
        <v>2020</v>
      </c>
      <c r="B356" s="15">
        <v>-0.5</v>
      </c>
      <c r="C356" s="15">
        <v>1</v>
      </c>
      <c r="D356" s="15">
        <v>1.8</v>
      </c>
      <c r="E356" s="15">
        <v>8.3000000000000007</v>
      </c>
      <c r="F356" s="15">
        <v>8.4</v>
      </c>
      <c r="G356" s="15">
        <v>9</v>
      </c>
      <c r="H356" s="15">
        <v>8.8000000000000007</v>
      </c>
      <c r="I356" s="15">
        <v>10.1</v>
      </c>
      <c r="J356" s="15">
        <v>8</v>
      </c>
      <c r="K356" s="15">
        <v>6.5</v>
      </c>
      <c r="L356" s="15">
        <v>2.6</v>
      </c>
      <c r="M356" s="15">
        <v>-2</v>
      </c>
    </row>
    <row r="357" spans="1:13" x14ac:dyDescent="0.4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x14ac:dyDescent="0.4">
      <c r="A358" s="54" t="s">
        <v>85</v>
      </c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65"/>
    </row>
    <row r="359" spans="1:13" x14ac:dyDescent="0.4">
      <c r="A359" s="11">
        <v>1991</v>
      </c>
      <c r="B359" s="15">
        <v>11.9</v>
      </c>
      <c r="C359" s="15">
        <v>6.1</v>
      </c>
      <c r="D359" s="15">
        <v>0</v>
      </c>
      <c r="E359" s="15">
        <v>0</v>
      </c>
      <c r="F359" s="15">
        <v>1.4</v>
      </c>
      <c r="G359" s="15">
        <v>27.8</v>
      </c>
      <c r="H359" s="15">
        <v>79.7</v>
      </c>
      <c r="I359" s="15">
        <v>20</v>
      </c>
      <c r="J359" s="15">
        <v>62.7</v>
      </c>
      <c r="K359" s="15">
        <v>5.3</v>
      </c>
      <c r="L359" s="15">
        <v>1</v>
      </c>
      <c r="M359" s="15">
        <v>6.7</v>
      </c>
    </row>
    <row r="360" spans="1:13" x14ac:dyDescent="0.4">
      <c r="A360" s="11">
        <v>1992</v>
      </c>
      <c r="B360" s="15">
        <v>32.700000000000003</v>
      </c>
      <c r="C360" s="15">
        <v>1.1000000000000001</v>
      </c>
      <c r="D360" s="15">
        <v>0.01</v>
      </c>
      <c r="E360" s="15">
        <v>1.1000000000000001</v>
      </c>
      <c r="F360" s="15">
        <v>1.2</v>
      </c>
      <c r="G360" s="15">
        <v>18</v>
      </c>
      <c r="H360" s="15">
        <v>6.5</v>
      </c>
      <c r="I360" s="15">
        <v>4.8</v>
      </c>
      <c r="J360" s="15">
        <v>14.2</v>
      </c>
      <c r="K360" s="15">
        <v>19</v>
      </c>
      <c r="L360" s="15">
        <v>14</v>
      </c>
      <c r="M360" s="15">
        <v>0.01</v>
      </c>
    </row>
    <row r="361" spans="1:13" x14ac:dyDescent="0.4">
      <c r="A361" s="11">
        <v>1993</v>
      </c>
      <c r="B361" s="15">
        <v>7.6</v>
      </c>
      <c r="C361" s="15">
        <v>0.1</v>
      </c>
      <c r="D361" s="15">
        <v>1.4</v>
      </c>
      <c r="E361" s="15">
        <v>0.1</v>
      </c>
      <c r="F361" s="15">
        <v>10</v>
      </c>
      <c r="G361" s="15">
        <v>11</v>
      </c>
      <c r="H361" s="15">
        <v>31.1</v>
      </c>
      <c r="I361" s="15">
        <v>26.2</v>
      </c>
      <c r="J361" s="15">
        <v>11.2</v>
      </c>
      <c r="K361" s="15">
        <v>9.8000000000000007</v>
      </c>
      <c r="L361" s="15">
        <v>19.899999999999999</v>
      </c>
      <c r="M361" s="15">
        <v>1.7</v>
      </c>
    </row>
    <row r="362" spans="1:13" x14ac:dyDescent="0.4">
      <c r="A362" s="11">
        <v>1994</v>
      </c>
      <c r="B362" s="15">
        <v>5.0999999999999996</v>
      </c>
      <c r="C362" s="15">
        <v>0</v>
      </c>
      <c r="D362" s="15">
        <v>0</v>
      </c>
      <c r="E362" s="15">
        <v>21.5</v>
      </c>
      <c r="F362" s="15">
        <v>3.6</v>
      </c>
      <c r="G362" s="15">
        <v>27.5</v>
      </c>
      <c r="H362" s="15">
        <v>13.5</v>
      </c>
      <c r="I362" s="15">
        <v>14</v>
      </c>
      <c r="J362" s="15">
        <v>35.799999999999997</v>
      </c>
      <c r="K362" s="15">
        <v>6.2</v>
      </c>
      <c r="L362" s="15">
        <v>0.01</v>
      </c>
      <c r="M362" s="15">
        <v>2.2000000000000002</v>
      </c>
    </row>
    <row r="363" spans="1:13" x14ac:dyDescent="0.4">
      <c r="A363" s="11">
        <v>1995</v>
      </c>
      <c r="B363" s="15">
        <v>0.3</v>
      </c>
      <c r="C363" s="15">
        <v>0</v>
      </c>
      <c r="D363" s="15">
        <v>0</v>
      </c>
      <c r="E363" s="15">
        <v>0</v>
      </c>
      <c r="F363" s="15">
        <v>18.7</v>
      </c>
      <c r="G363" s="15">
        <v>10.9</v>
      </c>
      <c r="H363" s="15">
        <v>0</v>
      </c>
      <c r="I363" s="15">
        <v>23.2</v>
      </c>
      <c r="J363" s="15">
        <v>16.399999999999999</v>
      </c>
      <c r="K363" s="15">
        <v>0</v>
      </c>
      <c r="L363" s="15">
        <v>7.4</v>
      </c>
      <c r="M363" s="15">
        <v>2.2000000000000002</v>
      </c>
    </row>
    <row r="364" spans="1:13" x14ac:dyDescent="0.4">
      <c r="A364" s="11">
        <v>1996</v>
      </c>
      <c r="B364" s="15">
        <v>0</v>
      </c>
      <c r="C364" s="15">
        <v>14.1</v>
      </c>
      <c r="D364" s="15">
        <v>0</v>
      </c>
      <c r="E364" s="15">
        <v>6.2</v>
      </c>
      <c r="F364" s="15">
        <v>3.1</v>
      </c>
      <c r="G364" s="15">
        <v>33</v>
      </c>
      <c r="H364" s="15">
        <v>6.2</v>
      </c>
      <c r="I364" s="15">
        <v>19.600000000000001</v>
      </c>
      <c r="J364" s="15">
        <v>20</v>
      </c>
      <c r="K364" s="15">
        <v>20.6</v>
      </c>
      <c r="L364" s="15">
        <v>1.9</v>
      </c>
      <c r="M364" s="15">
        <v>0</v>
      </c>
    </row>
    <row r="365" spans="1:13" x14ac:dyDescent="0.4">
      <c r="A365" s="11">
        <v>1997</v>
      </c>
      <c r="B365" s="15">
        <v>10.8</v>
      </c>
      <c r="C365" s="15">
        <v>5.0999999999999996</v>
      </c>
      <c r="D365" s="15">
        <v>1.4</v>
      </c>
      <c r="E365" s="15">
        <v>0.8</v>
      </c>
      <c r="F365" s="15">
        <v>1.9</v>
      </c>
      <c r="G365" s="15">
        <v>18.399999999999999</v>
      </c>
      <c r="H365" s="15">
        <v>8.3000000000000007</v>
      </c>
      <c r="I365" s="15">
        <v>11.4</v>
      </c>
      <c r="J365" s="15">
        <v>3.9</v>
      </c>
      <c r="K365" s="15">
        <v>10.1</v>
      </c>
      <c r="L365" s="15">
        <v>15.4</v>
      </c>
      <c r="M365" s="15">
        <v>0.01</v>
      </c>
    </row>
    <row r="366" spans="1:13" x14ac:dyDescent="0.4">
      <c r="A366" s="11">
        <v>1998</v>
      </c>
      <c r="B366" s="15">
        <v>0</v>
      </c>
      <c r="C366" s="15">
        <v>0.01</v>
      </c>
      <c r="D366" s="15">
        <v>0.01</v>
      </c>
      <c r="E366" s="15">
        <v>0.01</v>
      </c>
      <c r="F366" s="15">
        <v>0</v>
      </c>
      <c r="G366" s="15">
        <v>30.8</v>
      </c>
      <c r="H366" s="15">
        <v>6</v>
      </c>
      <c r="I366" s="15">
        <v>21.5</v>
      </c>
      <c r="J366" s="15">
        <v>30</v>
      </c>
      <c r="K366" s="15">
        <v>7.1</v>
      </c>
      <c r="L366" s="15">
        <v>16.100000000000001</v>
      </c>
      <c r="M366" s="15">
        <v>0</v>
      </c>
    </row>
    <row r="367" spans="1:13" x14ac:dyDescent="0.4">
      <c r="A367" s="11">
        <v>1999</v>
      </c>
      <c r="B367" s="15">
        <v>0</v>
      </c>
      <c r="C367" s="15">
        <v>0.01</v>
      </c>
      <c r="D367" s="15">
        <v>0.01</v>
      </c>
      <c r="E367" s="15">
        <v>0</v>
      </c>
      <c r="F367" s="15">
        <v>1.3</v>
      </c>
      <c r="G367" s="15">
        <v>11.5</v>
      </c>
      <c r="H367" s="15">
        <v>23</v>
      </c>
      <c r="I367" s="15">
        <v>4.2</v>
      </c>
      <c r="J367" s="15">
        <v>21</v>
      </c>
      <c r="K367" s="15">
        <v>10.7</v>
      </c>
      <c r="L367" s="15">
        <v>0</v>
      </c>
      <c r="M367" s="15">
        <v>0</v>
      </c>
    </row>
    <row r="368" spans="1:13" x14ac:dyDescent="0.4">
      <c r="A368" s="11">
        <v>2000</v>
      </c>
      <c r="B368" s="15">
        <v>0</v>
      </c>
      <c r="C368" s="15">
        <v>0</v>
      </c>
      <c r="D368" s="15">
        <v>0</v>
      </c>
      <c r="E368" s="15">
        <v>0</v>
      </c>
      <c r="F368" s="15">
        <v>12.9</v>
      </c>
      <c r="G368" s="15">
        <v>35.1</v>
      </c>
      <c r="H368" s="15">
        <v>0</v>
      </c>
      <c r="I368" s="15">
        <v>22</v>
      </c>
      <c r="J368" s="15">
        <v>4.0999999999999996</v>
      </c>
      <c r="K368" s="15">
        <v>2.4</v>
      </c>
      <c r="L368" s="15">
        <v>0.2</v>
      </c>
      <c r="M368" s="15">
        <v>9.5</v>
      </c>
    </row>
    <row r="369" spans="1:13" x14ac:dyDescent="0.4">
      <c r="A369" s="11">
        <v>2001</v>
      </c>
      <c r="B369" s="15">
        <v>0.9</v>
      </c>
      <c r="C369" s="15">
        <v>1.1000000000000001</v>
      </c>
      <c r="D369" s="15">
        <v>0.01</v>
      </c>
      <c r="E369" s="15">
        <v>14.4</v>
      </c>
      <c r="F369" s="15">
        <v>18.899999999999999</v>
      </c>
      <c r="G369" s="15">
        <v>15.6</v>
      </c>
      <c r="H369" s="15">
        <v>6.5</v>
      </c>
      <c r="I369" s="15">
        <v>44.6</v>
      </c>
      <c r="J369" s="15">
        <v>30.3</v>
      </c>
      <c r="K369" s="15">
        <v>11.4</v>
      </c>
      <c r="L369" s="15">
        <v>1.3</v>
      </c>
      <c r="M369" s="15">
        <v>6.2</v>
      </c>
    </row>
    <row r="370" spans="1:13" x14ac:dyDescent="0.4">
      <c r="A370" s="11">
        <v>2002</v>
      </c>
      <c r="B370" s="15">
        <v>12.9</v>
      </c>
      <c r="C370" s="15">
        <v>12.2</v>
      </c>
      <c r="D370" s="15">
        <v>0</v>
      </c>
      <c r="E370" s="15">
        <v>0.4</v>
      </c>
      <c r="F370" s="15">
        <v>7.9</v>
      </c>
      <c r="G370" s="15">
        <v>42</v>
      </c>
      <c r="H370" s="15">
        <v>17.3</v>
      </c>
      <c r="I370" s="15">
        <v>29.3</v>
      </c>
      <c r="J370" s="15">
        <v>28.1</v>
      </c>
      <c r="K370" s="15">
        <v>6.8</v>
      </c>
      <c r="L370" s="15">
        <v>14.5</v>
      </c>
      <c r="M370" s="15">
        <v>0.1</v>
      </c>
    </row>
    <row r="371" spans="1:13" x14ac:dyDescent="0.4">
      <c r="A371" s="11">
        <v>2003</v>
      </c>
      <c r="B371" s="15">
        <v>1</v>
      </c>
      <c r="C371" s="15">
        <v>0.9</v>
      </c>
      <c r="D371" s="15">
        <v>0</v>
      </c>
      <c r="E371" s="15">
        <v>0</v>
      </c>
      <c r="F371" s="15">
        <v>12</v>
      </c>
      <c r="G371" s="15">
        <v>24</v>
      </c>
      <c r="H371" s="15">
        <v>46.6</v>
      </c>
      <c r="I371" s="15">
        <v>18.7</v>
      </c>
      <c r="J371" s="15">
        <v>15.7</v>
      </c>
      <c r="K371" s="15">
        <v>13</v>
      </c>
      <c r="L371" s="15">
        <v>1.5</v>
      </c>
      <c r="M371" s="15">
        <v>0</v>
      </c>
    </row>
    <row r="372" spans="1:13" x14ac:dyDescent="0.4">
      <c r="A372" s="11">
        <v>2004</v>
      </c>
      <c r="B372" s="15">
        <v>3</v>
      </c>
      <c r="C372" s="15">
        <v>4</v>
      </c>
      <c r="D372" s="15">
        <v>15.9</v>
      </c>
      <c r="E372" s="15">
        <v>0.01</v>
      </c>
      <c r="F372" s="15">
        <v>5.6</v>
      </c>
      <c r="G372" s="15">
        <v>56</v>
      </c>
      <c r="H372" s="15">
        <v>36.799999999999997</v>
      </c>
      <c r="I372" s="15">
        <v>30.7</v>
      </c>
      <c r="J372" s="15">
        <v>60</v>
      </c>
      <c r="K372" s="15">
        <v>29.3</v>
      </c>
      <c r="L372" s="15">
        <v>0</v>
      </c>
      <c r="M372" s="15">
        <v>0.01</v>
      </c>
    </row>
    <row r="373" spans="1:13" x14ac:dyDescent="0.4">
      <c r="A373" s="11">
        <v>2005</v>
      </c>
      <c r="B373" s="15">
        <v>0.01</v>
      </c>
      <c r="C373" s="15">
        <v>56.3</v>
      </c>
      <c r="D373" s="15">
        <v>0.1</v>
      </c>
      <c r="E373" s="15">
        <v>0</v>
      </c>
      <c r="F373" s="15">
        <v>3.7</v>
      </c>
      <c r="G373" s="15">
        <v>13.2</v>
      </c>
      <c r="H373" s="15">
        <v>13.6</v>
      </c>
      <c r="I373" s="15">
        <v>14.9</v>
      </c>
      <c r="J373" s="15">
        <v>17.5</v>
      </c>
      <c r="K373" s="15">
        <v>3.1</v>
      </c>
      <c r="L373" s="15">
        <v>0.5</v>
      </c>
      <c r="M373" s="15">
        <v>4.7</v>
      </c>
    </row>
    <row r="374" spans="1:13" x14ac:dyDescent="0.4">
      <c r="A374" s="11">
        <v>2006</v>
      </c>
      <c r="B374" s="15">
        <v>9.3000000000000007</v>
      </c>
      <c r="C374" s="15">
        <v>0.3</v>
      </c>
      <c r="D374" s="15">
        <v>0</v>
      </c>
      <c r="E374" s="15">
        <v>0.9</v>
      </c>
      <c r="F374" s="15">
        <v>2</v>
      </c>
      <c r="G374" s="15">
        <v>13.1</v>
      </c>
      <c r="H374" s="15">
        <v>35.200000000000003</v>
      </c>
      <c r="I374" s="15">
        <v>28.1</v>
      </c>
      <c r="J374" s="15">
        <v>23</v>
      </c>
      <c r="K374" s="15">
        <v>29.8</v>
      </c>
      <c r="L374" s="15">
        <v>12.5</v>
      </c>
      <c r="M374" s="15">
        <v>18.7</v>
      </c>
    </row>
    <row r="375" spans="1:13" x14ac:dyDescent="0.4">
      <c r="A375" s="11">
        <v>2007</v>
      </c>
      <c r="B375" s="15">
        <v>7.3</v>
      </c>
      <c r="C375" s="15">
        <v>2.2000000000000002</v>
      </c>
      <c r="D375" s="15">
        <v>0</v>
      </c>
      <c r="E375" s="15">
        <v>0.2</v>
      </c>
      <c r="F375" s="15">
        <v>5.0999999999999996</v>
      </c>
      <c r="G375" s="15">
        <v>58.3</v>
      </c>
      <c r="H375" s="15">
        <v>39.700000000000003</v>
      </c>
      <c r="I375" s="15">
        <v>33.700000000000003</v>
      </c>
      <c r="J375" s="15">
        <v>18</v>
      </c>
      <c r="K375" s="15">
        <v>4.4000000000000004</v>
      </c>
      <c r="L375" s="15">
        <v>2.1</v>
      </c>
      <c r="M375" s="15">
        <v>0</v>
      </c>
    </row>
    <row r="376" spans="1:13" x14ac:dyDescent="0.4">
      <c r="A376" s="11">
        <v>2008</v>
      </c>
      <c r="B376" s="15">
        <v>0</v>
      </c>
      <c r="C376" s="15">
        <v>3.4</v>
      </c>
      <c r="D376" s="15">
        <v>0</v>
      </c>
      <c r="E376" s="15">
        <v>6.8</v>
      </c>
      <c r="F376" s="15">
        <v>8.6999999999999993</v>
      </c>
      <c r="G376" s="15">
        <v>4.8</v>
      </c>
      <c r="H376" s="15">
        <v>26.1</v>
      </c>
      <c r="I376" s="15">
        <v>28.3</v>
      </c>
      <c r="J376" s="15">
        <v>49.4</v>
      </c>
      <c r="K376" s="15">
        <v>0.7</v>
      </c>
      <c r="L376" s="15">
        <v>0</v>
      </c>
      <c r="M376" s="15">
        <v>0</v>
      </c>
    </row>
    <row r="377" spans="1:13" x14ac:dyDescent="0.4">
      <c r="A377" s="11">
        <v>2009</v>
      </c>
      <c r="B377" s="15">
        <v>0</v>
      </c>
      <c r="C377" s="15">
        <v>0</v>
      </c>
      <c r="D377" s="15">
        <v>2</v>
      </c>
      <c r="E377" s="15">
        <v>0</v>
      </c>
      <c r="F377" s="15">
        <v>5.8</v>
      </c>
      <c r="G377" s="15">
        <v>16.399999999999999</v>
      </c>
      <c r="H377" s="15">
        <v>21.1</v>
      </c>
      <c r="I377" s="15">
        <v>25.8</v>
      </c>
      <c r="J377" s="15">
        <v>11.4</v>
      </c>
      <c r="K377" s="15">
        <v>8.4</v>
      </c>
      <c r="L377" s="15">
        <v>11.5</v>
      </c>
      <c r="M377" s="15">
        <v>4.5</v>
      </c>
    </row>
    <row r="378" spans="1:13" x14ac:dyDescent="0.4">
      <c r="A378" s="11">
        <v>2010</v>
      </c>
      <c r="B378" s="15">
        <v>3.2</v>
      </c>
      <c r="C378" s="15">
        <v>28.3</v>
      </c>
      <c r="D378" s="15">
        <v>0.4</v>
      </c>
      <c r="E378" s="15">
        <v>1.7</v>
      </c>
      <c r="F378" s="15">
        <v>2.2000000000000002</v>
      </c>
      <c r="G378" s="15">
        <v>8.5</v>
      </c>
      <c r="H378" s="15">
        <v>68.900000000000006</v>
      </c>
      <c r="I378" s="15">
        <v>15.7</v>
      </c>
      <c r="J378" s="15">
        <v>63.2</v>
      </c>
      <c r="K378" s="15">
        <v>0</v>
      </c>
      <c r="L378" s="15">
        <v>0</v>
      </c>
      <c r="M378" s="15">
        <v>0</v>
      </c>
    </row>
    <row r="379" spans="1:13" x14ac:dyDescent="0.4">
      <c r="A379" s="11">
        <v>2011</v>
      </c>
      <c r="B379" s="15">
        <v>0</v>
      </c>
      <c r="C379" s="15">
        <v>0</v>
      </c>
      <c r="D379" s="15">
        <v>0</v>
      </c>
      <c r="E379" s="15">
        <v>1.6</v>
      </c>
      <c r="F379" s="15">
        <v>0.5</v>
      </c>
      <c r="G379" s="15">
        <v>10.1</v>
      </c>
      <c r="H379" s="15">
        <v>14.1</v>
      </c>
      <c r="I379" s="15">
        <v>10.8</v>
      </c>
      <c r="J379" s="15">
        <v>32.4</v>
      </c>
      <c r="K379" s="15">
        <v>16.5</v>
      </c>
      <c r="L379" s="15">
        <v>0</v>
      </c>
      <c r="M379" s="15">
        <v>0</v>
      </c>
    </row>
    <row r="380" spans="1:13" x14ac:dyDescent="0.4">
      <c r="A380" s="11">
        <v>2012</v>
      </c>
      <c r="B380" s="15">
        <v>10</v>
      </c>
      <c r="C380" s="15">
        <v>15.2</v>
      </c>
      <c r="D380" s="15">
        <v>0</v>
      </c>
      <c r="E380" s="15">
        <v>0</v>
      </c>
      <c r="F380" s="15">
        <v>1.9</v>
      </c>
      <c r="G380" s="15">
        <v>25.8</v>
      </c>
      <c r="H380" s="15">
        <v>15.8</v>
      </c>
      <c r="I380" s="15">
        <v>16.399999999999999</v>
      </c>
      <c r="J380" s="15">
        <v>19</v>
      </c>
      <c r="K380" s="15">
        <v>1.7</v>
      </c>
      <c r="L380" s="15">
        <v>0.9</v>
      </c>
      <c r="M380" s="15">
        <v>0.6</v>
      </c>
    </row>
    <row r="381" spans="1:13" x14ac:dyDescent="0.4">
      <c r="A381" s="11">
        <v>2013</v>
      </c>
      <c r="B381" s="15">
        <v>17.7</v>
      </c>
      <c r="C381" s="15">
        <v>0</v>
      </c>
      <c r="D381" s="15">
        <v>0</v>
      </c>
      <c r="E381" s="15">
        <v>0</v>
      </c>
      <c r="F381" s="15">
        <v>5.9</v>
      </c>
      <c r="G381" s="15">
        <v>21.2</v>
      </c>
      <c r="H381" s="15">
        <v>56</v>
      </c>
      <c r="I381" s="15">
        <v>12.9</v>
      </c>
      <c r="J381" s="15">
        <v>53.7</v>
      </c>
      <c r="K381" s="15">
        <v>16.8</v>
      </c>
      <c r="L381" s="15">
        <v>4.0999999999999996</v>
      </c>
      <c r="M381" s="15">
        <v>19.600000000000001</v>
      </c>
    </row>
    <row r="382" spans="1:13" x14ac:dyDescent="0.4">
      <c r="A382" s="11">
        <v>2014</v>
      </c>
      <c r="B382" s="15">
        <v>3.9</v>
      </c>
      <c r="C382" s="15">
        <v>0</v>
      </c>
      <c r="D382" s="15">
        <v>0.6</v>
      </c>
      <c r="E382" s="15">
        <v>0</v>
      </c>
      <c r="F382" s="15">
        <v>5.4</v>
      </c>
      <c r="G382" s="15">
        <v>13.2</v>
      </c>
      <c r="H382" s="15">
        <v>19.5</v>
      </c>
      <c r="I382" s="15">
        <v>17.8</v>
      </c>
      <c r="J382" s="15">
        <v>24.7</v>
      </c>
      <c r="K382" s="15">
        <v>3.9</v>
      </c>
      <c r="L382" s="15">
        <v>4.9000000000000004</v>
      </c>
      <c r="M382" s="15">
        <v>1.9</v>
      </c>
    </row>
    <row r="383" spans="1:13" x14ac:dyDescent="0.4">
      <c r="A383" s="11">
        <v>2015</v>
      </c>
      <c r="B383" s="15">
        <v>6.6</v>
      </c>
      <c r="C383" s="15">
        <v>13.4</v>
      </c>
      <c r="D383" s="15">
        <v>22.2</v>
      </c>
      <c r="E383" s="15">
        <v>7.2</v>
      </c>
      <c r="F383" s="15">
        <v>21</v>
      </c>
      <c r="G383" s="15">
        <v>30.7</v>
      </c>
      <c r="H383" s="15">
        <v>35.4</v>
      </c>
      <c r="I383" s="15">
        <v>14.7</v>
      </c>
      <c r="J383" s="15">
        <v>26.5</v>
      </c>
      <c r="K383" s="15">
        <v>31.3</v>
      </c>
      <c r="L383" s="15">
        <v>4.2</v>
      </c>
      <c r="M383" s="15">
        <v>6.7</v>
      </c>
    </row>
    <row r="384" spans="1:13" x14ac:dyDescent="0.4">
      <c r="A384" s="11">
        <v>2016</v>
      </c>
      <c r="B384" s="15">
        <v>0.4</v>
      </c>
      <c r="C384" s="15">
        <v>1.2</v>
      </c>
      <c r="D384" s="15">
        <v>0.7</v>
      </c>
      <c r="E384" s="15">
        <v>0</v>
      </c>
      <c r="F384" s="15">
        <v>3.6</v>
      </c>
      <c r="G384" s="15">
        <v>11.2</v>
      </c>
      <c r="H384" s="15">
        <v>12.7</v>
      </c>
      <c r="I384" s="15">
        <v>29.1</v>
      </c>
      <c r="J384" s="15">
        <v>27.2</v>
      </c>
      <c r="K384" s="15">
        <v>23.3</v>
      </c>
      <c r="L384" s="15">
        <v>4</v>
      </c>
      <c r="M384" s="15">
        <v>1.5</v>
      </c>
    </row>
    <row r="385" spans="1:13" x14ac:dyDescent="0.4">
      <c r="A385" s="11">
        <v>2017</v>
      </c>
      <c r="B385" s="15">
        <v>0</v>
      </c>
      <c r="C385" s="15">
        <v>0</v>
      </c>
      <c r="D385" s="15">
        <v>3.5</v>
      </c>
      <c r="E385" s="15">
        <v>1.6</v>
      </c>
      <c r="F385" s="15">
        <v>0</v>
      </c>
      <c r="G385" s="15">
        <v>7</v>
      </c>
      <c r="H385" s="15">
        <v>25.9</v>
      </c>
      <c r="I385" s="15">
        <v>35.700000000000003</v>
      </c>
      <c r="J385" s="15">
        <v>37.5</v>
      </c>
      <c r="K385" s="15">
        <v>2.7</v>
      </c>
      <c r="L385" s="15">
        <v>0</v>
      </c>
      <c r="M385" s="15">
        <v>3.4</v>
      </c>
    </row>
    <row r="386" spans="1:13" x14ac:dyDescent="0.4">
      <c r="A386" s="11">
        <v>2018</v>
      </c>
      <c r="B386" s="15">
        <v>12.8</v>
      </c>
      <c r="C386" s="15">
        <v>6.5</v>
      </c>
      <c r="D386" s="15">
        <v>0</v>
      </c>
      <c r="E386" s="15">
        <v>3.6</v>
      </c>
      <c r="F386" s="15">
        <v>11</v>
      </c>
      <c r="G386" s="15">
        <v>26</v>
      </c>
      <c r="H386" s="15">
        <v>28.1</v>
      </c>
      <c r="I386" s="15">
        <v>31.1</v>
      </c>
      <c r="J386" s="15">
        <v>24.2</v>
      </c>
      <c r="K386" s="15">
        <v>6.3</v>
      </c>
      <c r="L386" s="15">
        <v>22.8</v>
      </c>
      <c r="M386" s="15">
        <v>0.6</v>
      </c>
    </row>
    <row r="387" spans="1:13" x14ac:dyDescent="0.4">
      <c r="A387" s="11">
        <v>2019</v>
      </c>
      <c r="B387" s="15">
        <v>4.8</v>
      </c>
      <c r="C387" s="15">
        <v>0.01</v>
      </c>
      <c r="D387" s="15">
        <v>3.1</v>
      </c>
      <c r="E387" s="15">
        <v>0</v>
      </c>
      <c r="F387" s="15">
        <v>0</v>
      </c>
      <c r="G387" s="15">
        <v>19.5</v>
      </c>
      <c r="H387" s="15">
        <v>16.399999999999999</v>
      </c>
      <c r="I387" s="15">
        <v>16.2</v>
      </c>
      <c r="J387" s="15">
        <v>17.8</v>
      </c>
      <c r="K387" s="15">
        <v>13.8</v>
      </c>
      <c r="L387" s="15">
        <v>20.399999999999999</v>
      </c>
      <c r="M387" s="15">
        <v>11.6</v>
      </c>
    </row>
    <row r="388" spans="1:13" x14ac:dyDescent="0.4">
      <c r="A388" s="11">
        <v>2020</v>
      </c>
      <c r="B388" s="15">
        <v>5.3</v>
      </c>
      <c r="C388" s="15">
        <v>1.4</v>
      </c>
      <c r="D388" s="15">
        <v>2.4</v>
      </c>
      <c r="E388" s="15">
        <v>5.2</v>
      </c>
      <c r="F388" s="15">
        <v>26.3</v>
      </c>
      <c r="G388" s="15">
        <v>16.3</v>
      </c>
      <c r="H388" s="15">
        <v>35.4</v>
      </c>
      <c r="I388" s="15">
        <v>5.4</v>
      </c>
      <c r="J388" s="15">
        <v>23.8</v>
      </c>
      <c r="K388" s="15">
        <v>0</v>
      </c>
      <c r="L388" s="15">
        <v>0</v>
      </c>
      <c r="M388" s="15">
        <v>0.2</v>
      </c>
    </row>
    <row r="389" spans="1:13" x14ac:dyDescent="0.4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x14ac:dyDescent="0.4">
      <c r="A390" s="54" t="s">
        <v>86</v>
      </c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65"/>
    </row>
    <row r="391" spans="1:13" x14ac:dyDescent="0.4">
      <c r="A391" s="11">
        <v>1991</v>
      </c>
      <c r="B391" s="15">
        <v>0</v>
      </c>
      <c r="C391" s="15">
        <v>0</v>
      </c>
      <c r="D391" s="15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</row>
    <row r="392" spans="1:13" x14ac:dyDescent="0.4">
      <c r="A392" s="11">
        <v>1992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</row>
    <row r="393" spans="1:13" x14ac:dyDescent="0.4">
      <c r="A393" s="11">
        <v>1993</v>
      </c>
      <c r="B393" s="15">
        <v>0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</row>
    <row r="394" spans="1:13" x14ac:dyDescent="0.4">
      <c r="A394" s="11">
        <v>1994</v>
      </c>
      <c r="B394" s="15">
        <v>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</row>
    <row r="395" spans="1:13" x14ac:dyDescent="0.4">
      <c r="A395" s="11">
        <v>1995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</row>
    <row r="396" spans="1:13" x14ac:dyDescent="0.4">
      <c r="A396" s="11">
        <v>1996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4">
      <c r="A397" s="11">
        <v>1997</v>
      </c>
      <c r="B397" s="15">
        <v>0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x14ac:dyDescent="0.4">
      <c r="A398" s="11">
        <v>1998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</row>
    <row r="399" spans="1:13" x14ac:dyDescent="0.4">
      <c r="A399" s="11">
        <v>1999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</row>
    <row r="400" spans="1:13" x14ac:dyDescent="0.4">
      <c r="A400" s="11">
        <v>2000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4">
      <c r="A401" s="11">
        <v>2001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</row>
    <row r="402" spans="1:13" x14ac:dyDescent="0.4">
      <c r="A402" s="11">
        <v>2002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</row>
    <row r="403" spans="1:13" x14ac:dyDescent="0.4">
      <c r="A403" s="11">
        <v>2003</v>
      </c>
      <c r="B403" s="15">
        <v>0</v>
      </c>
      <c r="C403" s="15">
        <v>0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</row>
    <row r="404" spans="1:13" x14ac:dyDescent="0.4">
      <c r="A404" s="11">
        <v>2004</v>
      </c>
      <c r="B404" s="15">
        <v>0</v>
      </c>
      <c r="C404" s="15">
        <v>0</v>
      </c>
      <c r="D404" s="15">
        <v>4</v>
      </c>
      <c r="E404" s="15">
        <v>1</v>
      </c>
      <c r="F404" s="15">
        <v>13</v>
      </c>
      <c r="G404" s="15">
        <v>16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</row>
    <row r="405" spans="1:13" x14ac:dyDescent="0.4">
      <c r="A405" s="11">
        <v>2005</v>
      </c>
      <c r="B405" s="15">
        <v>0</v>
      </c>
      <c r="C405" s="15">
        <v>2</v>
      </c>
      <c r="D405" s="15">
        <v>0</v>
      </c>
      <c r="E405" s="15">
        <v>0</v>
      </c>
      <c r="F405" s="15">
        <v>3</v>
      </c>
      <c r="G405" s="15">
        <v>6</v>
      </c>
      <c r="H405" s="15">
        <v>14</v>
      </c>
      <c r="I405" s="15">
        <v>18</v>
      </c>
      <c r="J405" s="15">
        <v>7</v>
      </c>
      <c r="K405" s="15">
        <v>4</v>
      </c>
      <c r="L405" s="15">
        <v>3</v>
      </c>
      <c r="M405" s="15">
        <v>1</v>
      </c>
    </row>
    <row r="406" spans="1:13" x14ac:dyDescent="0.4">
      <c r="A406" s="11">
        <v>2006</v>
      </c>
      <c r="B406" s="15">
        <v>1</v>
      </c>
      <c r="C406" s="15">
        <v>1</v>
      </c>
      <c r="D406" s="15">
        <v>1</v>
      </c>
      <c r="E406" s="15">
        <v>2</v>
      </c>
      <c r="F406" s="15">
        <v>8</v>
      </c>
      <c r="G406" s="15">
        <v>4</v>
      </c>
      <c r="H406" s="15">
        <v>11</v>
      </c>
      <c r="I406" s="15">
        <v>17</v>
      </c>
      <c r="J406" s="15">
        <v>9</v>
      </c>
      <c r="K406" s="15">
        <v>5</v>
      </c>
      <c r="L406" s="15">
        <v>0</v>
      </c>
      <c r="M406" s="15">
        <v>1</v>
      </c>
    </row>
    <row r="407" spans="1:13" x14ac:dyDescent="0.4">
      <c r="A407" s="11">
        <v>2007</v>
      </c>
      <c r="B407" s="15">
        <v>0</v>
      </c>
      <c r="C407" s="15">
        <v>2</v>
      </c>
      <c r="D407" s="15">
        <v>0</v>
      </c>
      <c r="E407" s="15">
        <v>2</v>
      </c>
      <c r="F407" s="15">
        <v>1</v>
      </c>
      <c r="G407" s="15">
        <v>17</v>
      </c>
      <c r="H407" s="15">
        <v>17</v>
      </c>
      <c r="I407" s="15">
        <v>11</v>
      </c>
      <c r="J407" s="15">
        <v>11</v>
      </c>
      <c r="K407" s="15">
        <v>2</v>
      </c>
      <c r="L407" s="15">
        <v>1</v>
      </c>
      <c r="M407" s="15">
        <v>1</v>
      </c>
    </row>
    <row r="408" spans="1:13" x14ac:dyDescent="0.4">
      <c r="A408" s="11">
        <v>2008</v>
      </c>
      <c r="B408" s="15">
        <v>0</v>
      </c>
      <c r="C408" s="15">
        <v>1</v>
      </c>
      <c r="D408" s="15">
        <v>0</v>
      </c>
      <c r="E408" s="15">
        <v>2</v>
      </c>
      <c r="F408" s="15">
        <v>5</v>
      </c>
      <c r="G408" s="15">
        <v>10</v>
      </c>
      <c r="H408" s="15">
        <v>16</v>
      </c>
      <c r="I408" s="15">
        <v>14</v>
      </c>
      <c r="J408" s="15">
        <v>9</v>
      </c>
      <c r="K408" s="15">
        <v>2</v>
      </c>
      <c r="L408" s="15">
        <v>0</v>
      </c>
      <c r="M408" s="15">
        <v>0</v>
      </c>
    </row>
    <row r="409" spans="1:13" x14ac:dyDescent="0.4">
      <c r="A409" s="11">
        <v>2009</v>
      </c>
      <c r="B409" s="15">
        <v>0</v>
      </c>
      <c r="C409" s="15">
        <v>0</v>
      </c>
      <c r="D409" s="15">
        <v>3</v>
      </c>
      <c r="E409" s="15">
        <v>1</v>
      </c>
      <c r="F409" s="15">
        <v>6</v>
      </c>
      <c r="G409" s="15">
        <v>13</v>
      </c>
      <c r="H409" s="15">
        <v>15</v>
      </c>
      <c r="I409" s="15">
        <v>21</v>
      </c>
      <c r="J409" s="15">
        <v>16</v>
      </c>
      <c r="K409" s="15">
        <v>10</v>
      </c>
      <c r="L409" s="15">
        <v>1</v>
      </c>
      <c r="M409" s="15">
        <v>1</v>
      </c>
    </row>
    <row r="410" spans="1:13" x14ac:dyDescent="0.4">
      <c r="A410" s="11">
        <v>2010</v>
      </c>
      <c r="B410" s="15">
        <v>1</v>
      </c>
      <c r="C410" s="15">
        <v>0</v>
      </c>
      <c r="D410" s="15">
        <v>0</v>
      </c>
      <c r="E410" s="15">
        <v>1</v>
      </c>
      <c r="F410" s="15">
        <v>3</v>
      </c>
      <c r="G410" s="15">
        <v>12</v>
      </c>
      <c r="H410" s="15">
        <v>16</v>
      </c>
      <c r="I410" s="15">
        <v>21</v>
      </c>
      <c r="J410" s="15">
        <v>19</v>
      </c>
      <c r="K410" s="15">
        <v>0</v>
      </c>
      <c r="L410" s="15">
        <v>0</v>
      </c>
      <c r="M410" s="15">
        <v>0</v>
      </c>
    </row>
    <row r="411" spans="1:13" x14ac:dyDescent="0.4">
      <c r="A411" s="11">
        <v>2011</v>
      </c>
      <c r="B411" s="15">
        <v>0</v>
      </c>
      <c r="C411" s="15">
        <v>0</v>
      </c>
      <c r="D411" s="15">
        <v>0</v>
      </c>
      <c r="E411" s="15">
        <v>0</v>
      </c>
      <c r="F411" s="15">
        <v>0</v>
      </c>
      <c r="G411" s="15">
        <v>7</v>
      </c>
      <c r="H411" s="15">
        <v>18</v>
      </c>
      <c r="I411" s="15">
        <v>17</v>
      </c>
      <c r="J411" s="15">
        <v>7</v>
      </c>
      <c r="K411" s="15">
        <v>2</v>
      </c>
      <c r="L411" s="15">
        <v>0</v>
      </c>
      <c r="M411" s="15">
        <v>0</v>
      </c>
    </row>
    <row r="412" spans="1:13" x14ac:dyDescent="0.4">
      <c r="A412" s="11">
        <v>2012</v>
      </c>
      <c r="B412" s="15">
        <v>1</v>
      </c>
      <c r="C412" s="15">
        <v>4</v>
      </c>
      <c r="D412" s="15">
        <v>8</v>
      </c>
      <c r="E412" s="15">
        <v>0</v>
      </c>
      <c r="F412" s="15">
        <v>3</v>
      </c>
      <c r="G412" s="15">
        <v>9</v>
      </c>
      <c r="H412" s="15">
        <v>21</v>
      </c>
      <c r="I412" s="15">
        <v>17</v>
      </c>
      <c r="J412" s="15">
        <v>13</v>
      </c>
      <c r="K412" s="15">
        <v>6</v>
      </c>
      <c r="L412" s="15">
        <v>1</v>
      </c>
      <c r="M412" s="15">
        <v>0</v>
      </c>
    </row>
    <row r="413" spans="1:13" x14ac:dyDescent="0.4">
      <c r="A413" s="11">
        <v>2013</v>
      </c>
      <c r="B413" s="15">
        <v>2</v>
      </c>
      <c r="C413" s="15">
        <v>0</v>
      </c>
      <c r="D413" s="15">
        <v>0</v>
      </c>
      <c r="E413" s="15">
        <v>1</v>
      </c>
      <c r="F413" s="15">
        <v>3</v>
      </c>
      <c r="G413" s="15">
        <v>13</v>
      </c>
      <c r="H413" s="15">
        <v>16</v>
      </c>
      <c r="I413" s="15">
        <v>8</v>
      </c>
      <c r="J413" s="15">
        <v>17</v>
      </c>
      <c r="K413" s="15">
        <v>9</v>
      </c>
      <c r="L413" s="15">
        <v>7</v>
      </c>
      <c r="M413" s="15">
        <v>1</v>
      </c>
    </row>
    <row r="414" spans="1:13" x14ac:dyDescent="0.4">
      <c r="A414" s="11">
        <v>2014</v>
      </c>
      <c r="B414" s="15">
        <v>2</v>
      </c>
      <c r="C414" s="15">
        <v>0</v>
      </c>
      <c r="D414" s="15">
        <v>3</v>
      </c>
      <c r="E414" s="15">
        <v>1</v>
      </c>
      <c r="F414" s="15">
        <v>6</v>
      </c>
      <c r="G414" s="15">
        <v>17</v>
      </c>
      <c r="H414" s="15">
        <v>18</v>
      </c>
      <c r="I414" s="15">
        <v>19</v>
      </c>
      <c r="J414" s="15">
        <v>16</v>
      </c>
      <c r="K414" s="15">
        <v>3</v>
      </c>
      <c r="L414" s="15">
        <v>1</v>
      </c>
      <c r="M414" s="15">
        <v>2</v>
      </c>
    </row>
    <row r="415" spans="1:13" x14ac:dyDescent="0.4">
      <c r="A415" s="11">
        <v>2015</v>
      </c>
      <c r="B415" s="15">
        <v>4</v>
      </c>
      <c r="C415" s="15">
        <v>1</v>
      </c>
      <c r="D415" s="15">
        <v>9</v>
      </c>
      <c r="E415" s="15">
        <v>9</v>
      </c>
      <c r="F415" s="15">
        <v>10</v>
      </c>
      <c r="G415" s="15">
        <v>22</v>
      </c>
      <c r="H415" s="15">
        <v>19</v>
      </c>
      <c r="I415" s="15">
        <v>19</v>
      </c>
      <c r="J415" s="15">
        <v>12</v>
      </c>
      <c r="K415" s="15">
        <v>9</v>
      </c>
      <c r="L415" s="15">
        <v>0</v>
      </c>
      <c r="M415" s="15">
        <v>1</v>
      </c>
    </row>
    <row r="416" spans="1:13" x14ac:dyDescent="0.4">
      <c r="A416" s="11">
        <v>2016</v>
      </c>
      <c r="B416" s="15">
        <v>1</v>
      </c>
      <c r="C416" s="15">
        <v>1</v>
      </c>
      <c r="D416" s="15">
        <v>4</v>
      </c>
      <c r="E416" s="15">
        <v>2</v>
      </c>
      <c r="F416" s="15">
        <v>5</v>
      </c>
      <c r="G416" s="15">
        <v>18</v>
      </c>
      <c r="H416" s="15">
        <v>18</v>
      </c>
      <c r="I416" s="15">
        <v>23</v>
      </c>
      <c r="J416" s="15">
        <v>21</v>
      </c>
      <c r="K416" s="15">
        <v>10</v>
      </c>
      <c r="L416" s="15">
        <v>2</v>
      </c>
      <c r="M416" s="15">
        <v>0</v>
      </c>
    </row>
    <row r="417" spans="1:13" x14ac:dyDescent="0.4">
      <c r="A417" s="11">
        <v>2017</v>
      </c>
      <c r="B417" s="15">
        <v>0</v>
      </c>
      <c r="C417" s="15">
        <v>1</v>
      </c>
      <c r="D417" s="15">
        <v>4</v>
      </c>
      <c r="E417" s="15">
        <v>1</v>
      </c>
      <c r="F417" s="15">
        <v>4</v>
      </c>
      <c r="G417" s="15">
        <v>8</v>
      </c>
      <c r="H417" s="15">
        <v>21</v>
      </c>
      <c r="I417" s="15">
        <v>16</v>
      </c>
      <c r="J417" s="15">
        <v>4</v>
      </c>
      <c r="K417" s="15">
        <v>5</v>
      </c>
      <c r="L417" s="15">
        <v>0</v>
      </c>
      <c r="M417" s="15">
        <v>0</v>
      </c>
    </row>
    <row r="418" spans="1:13" x14ac:dyDescent="0.4">
      <c r="A418" s="11">
        <v>2018</v>
      </c>
      <c r="B418" s="15">
        <v>0</v>
      </c>
      <c r="C418" s="15">
        <v>0</v>
      </c>
      <c r="D418" s="15">
        <v>0</v>
      </c>
      <c r="E418" s="15">
        <v>3</v>
      </c>
      <c r="F418" s="15">
        <v>9</v>
      </c>
      <c r="G418" s="15">
        <v>12</v>
      </c>
      <c r="H418" s="15">
        <v>14</v>
      </c>
      <c r="I418" s="15">
        <v>19</v>
      </c>
      <c r="J418" s="15">
        <v>17</v>
      </c>
      <c r="K418" s="15">
        <v>7</v>
      </c>
      <c r="L418" s="15">
        <v>0</v>
      </c>
      <c r="M418" s="15">
        <v>0</v>
      </c>
    </row>
    <row r="419" spans="1:13" x14ac:dyDescent="0.4">
      <c r="A419" s="11">
        <v>2019</v>
      </c>
      <c r="B419" s="15">
        <v>0</v>
      </c>
      <c r="C419" s="15">
        <v>0</v>
      </c>
      <c r="D419" s="15">
        <v>1</v>
      </c>
      <c r="E419" s="15">
        <v>0</v>
      </c>
      <c r="F419" s="15">
        <v>1</v>
      </c>
      <c r="G419" s="15">
        <v>6</v>
      </c>
      <c r="H419" s="15">
        <v>6</v>
      </c>
      <c r="I419" s="15">
        <v>4</v>
      </c>
      <c r="J419" s="15">
        <v>2</v>
      </c>
      <c r="K419" s="15">
        <v>2</v>
      </c>
      <c r="L419" s="15">
        <v>1</v>
      </c>
      <c r="M419" s="15">
        <v>0</v>
      </c>
    </row>
    <row r="420" spans="1:13" x14ac:dyDescent="0.4">
      <c r="A420" s="11">
        <v>2020</v>
      </c>
      <c r="B420" s="15">
        <v>1</v>
      </c>
      <c r="C420" s="15">
        <v>2</v>
      </c>
      <c r="D420" s="15">
        <v>2</v>
      </c>
      <c r="E420" s="15">
        <v>0</v>
      </c>
      <c r="F420" s="15">
        <v>0</v>
      </c>
      <c r="G420" s="15">
        <v>8</v>
      </c>
      <c r="H420" s="15">
        <v>9</v>
      </c>
      <c r="I420" s="15">
        <v>7</v>
      </c>
      <c r="J420" s="15">
        <v>1</v>
      </c>
      <c r="K420" s="15">
        <v>0</v>
      </c>
      <c r="L420" s="15">
        <v>0</v>
      </c>
      <c r="M420" s="15">
        <v>0</v>
      </c>
    </row>
    <row r="421" spans="1:13" x14ac:dyDescent="0.4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 x14ac:dyDescent="0.4">
      <c r="A422" s="66" t="s">
        <v>87</v>
      </c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</row>
    <row r="423" spans="1:13" x14ac:dyDescent="0.4">
      <c r="A423" s="67" t="s">
        <v>88</v>
      </c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9"/>
    </row>
    <row r="424" spans="1:13" x14ac:dyDescent="0.4">
      <c r="A424" s="11">
        <v>1991</v>
      </c>
      <c r="B424" s="15">
        <v>1</v>
      </c>
      <c r="C424" s="15">
        <v>0</v>
      </c>
      <c r="D424" s="15">
        <v>0</v>
      </c>
      <c r="E424" s="15">
        <v>0</v>
      </c>
      <c r="F424" s="15">
        <v>0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4">
      <c r="A425" s="11">
        <v>1992</v>
      </c>
      <c r="B425" s="15">
        <v>0</v>
      </c>
      <c r="C425" s="15">
        <v>1</v>
      </c>
      <c r="D425" s="15">
        <v>0</v>
      </c>
      <c r="E425" s="15">
        <v>0</v>
      </c>
      <c r="F425" s="15">
        <v>1</v>
      </c>
      <c r="G425" s="15">
        <v>1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4">
      <c r="A426" s="11">
        <v>1993</v>
      </c>
      <c r="B426" s="15">
        <v>0</v>
      </c>
      <c r="C426" s="15">
        <v>0</v>
      </c>
      <c r="D426" s="15">
        <v>0</v>
      </c>
      <c r="E426" s="15">
        <v>0</v>
      </c>
      <c r="F426" s="15">
        <v>0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4">
      <c r="A427" s="11">
        <v>1994</v>
      </c>
      <c r="B427" s="15">
        <v>0</v>
      </c>
      <c r="C427" s="15">
        <v>0</v>
      </c>
      <c r="D427" s="15">
        <v>0</v>
      </c>
      <c r="E427" s="15">
        <v>2</v>
      </c>
      <c r="F427" s="15">
        <v>0</v>
      </c>
      <c r="G427" s="15">
        <v>1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4">
      <c r="A428" s="11">
        <v>1995</v>
      </c>
      <c r="B428" s="15">
        <v>0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4">
      <c r="A429" s="11">
        <v>1996</v>
      </c>
      <c r="B429" s="15">
        <v>0</v>
      </c>
      <c r="C429" s="15">
        <v>0</v>
      </c>
      <c r="D429" s="15">
        <v>0</v>
      </c>
      <c r="E429" s="15">
        <v>0</v>
      </c>
      <c r="F429" s="15">
        <v>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4">
      <c r="A430" s="11">
        <v>1997</v>
      </c>
      <c r="B430" s="15">
        <v>1</v>
      </c>
      <c r="C430" s="15">
        <v>0</v>
      </c>
      <c r="D430" s="15">
        <v>0</v>
      </c>
      <c r="E430" s="15">
        <v>0</v>
      </c>
      <c r="F430" s="15">
        <v>0</v>
      </c>
      <c r="G430" s="15">
        <v>1</v>
      </c>
      <c r="H430" s="15">
        <v>0</v>
      </c>
      <c r="I430" s="15">
        <v>0</v>
      </c>
      <c r="J430" s="15">
        <v>0</v>
      </c>
      <c r="K430" s="15">
        <v>0</v>
      </c>
      <c r="L430" s="15">
        <v>1</v>
      </c>
      <c r="M430" s="15">
        <v>1</v>
      </c>
    </row>
    <row r="431" spans="1:13" x14ac:dyDescent="0.4">
      <c r="A431" s="11">
        <v>1998</v>
      </c>
      <c r="B431" s="15">
        <v>0</v>
      </c>
      <c r="C431" s="15">
        <v>0</v>
      </c>
      <c r="D431" s="15">
        <v>0</v>
      </c>
      <c r="E431" s="15">
        <v>0</v>
      </c>
      <c r="F431" s="15">
        <v>0</v>
      </c>
      <c r="G431" s="15">
        <v>1</v>
      </c>
      <c r="H431" s="15">
        <v>0</v>
      </c>
      <c r="I431" s="15">
        <v>0</v>
      </c>
      <c r="J431" s="15">
        <v>0</v>
      </c>
      <c r="K431" s="15">
        <v>1</v>
      </c>
      <c r="L431" s="15">
        <v>0</v>
      </c>
      <c r="M431" s="15">
        <v>0</v>
      </c>
    </row>
    <row r="432" spans="1:13" x14ac:dyDescent="0.4">
      <c r="A432" s="11">
        <v>1999</v>
      </c>
      <c r="B432" s="15">
        <v>0</v>
      </c>
      <c r="C432" s="15">
        <v>0</v>
      </c>
      <c r="D432" s="15">
        <v>1</v>
      </c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4">
      <c r="A433" s="11">
        <v>2000</v>
      </c>
      <c r="B433" s="15">
        <v>0</v>
      </c>
      <c r="C433" s="15">
        <v>0</v>
      </c>
      <c r="D433" s="15">
        <v>0</v>
      </c>
      <c r="E433" s="15">
        <v>0</v>
      </c>
      <c r="F433" s="15">
        <v>0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4">
      <c r="A434" s="11">
        <v>2001</v>
      </c>
      <c r="B434" s="15">
        <v>0</v>
      </c>
      <c r="C434" s="15">
        <v>0</v>
      </c>
      <c r="D434" s="15">
        <v>0</v>
      </c>
      <c r="E434" s="15">
        <v>1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1</v>
      </c>
    </row>
    <row r="435" spans="1:13" x14ac:dyDescent="0.4">
      <c r="A435" s="11">
        <v>2002</v>
      </c>
      <c r="B435" s="15">
        <v>0</v>
      </c>
      <c r="C435" s="15">
        <v>0</v>
      </c>
      <c r="D435" s="15">
        <v>0</v>
      </c>
      <c r="E435" s="15">
        <v>0</v>
      </c>
      <c r="F435" s="15">
        <v>0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4">
      <c r="A436" s="11">
        <v>2003</v>
      </c>
      <c r="B436" s="15">
        <v>0</v>
      </c>
      <c r="C436" s="15">
        <v>0</v>
      </c>
      <c r="D436" s="15">
        <v>0</v>
      </c>
      <c r="E436" s="15">
        <v>0</v>
      </c>
      <c r="F436" s="15">
        <v>1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</row>
    <row r="437" spans="1:13" x14ac:dyDescent="0.4">
      <c r="A437" s="11">
        <v>2004</v>
      </c>
      <c r="B437" s="15">
        <v>0</v>
      </c>
      <c r="C437" s="15">
        <v>2</v>
      </c>
      <c r="D437" s="15">
        <v>0</v>
      </c>
      <c r="E437" s="15">
        <v>0</v>
      </c>
      <c r="F437" s="15">
        <v>0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4">
      <c r="A438" s="11">
        <v>2005</v>
      </c>
      <c r="B438" s="15">
        <v>0</v>
      </c>
      <c r="C438" s="15">
        <v>0</v>
      </c>
      <c r="D438" s="15">
        <v>0</v>
      </c>
      <c r="E438" s="15">
        <v>0</v>
      </c>
      <c r="F438" s="15">
        <v>0</v>
      </c>
      <c r="G438" s="15">
        <v>0</v>
      </c>
      <c r="H438" s="15">
        <v>0</v>
      </c>
      <c r="I438" s="15">
        <v>1</v>
      </c>
      <c r="J438" s="15">
        <v>0</v>
      </c>
      <c r="K438" s="15">
        <v>0</v>
      </c>
      <c r="L438" s="15">
        <v>0</v>
      </c>
      <c r="M438" s="15">
        <v>0</v>
      </c>
    </row>
    <row r="439" spans="1:13" x14ac:dyDescent="0.4">
      <c r="A439" s="11">
        <v>2006</v>
      </c>
      <c r="B439" s="15">
        <v>0</v>
      </c>
      <c r="C439" s="15">
        <v>0</v>
      </c>
      <c r="D439" s="15">
        <v>0</v>
      </c>
      <c r="E439" s="15">
        <v>0</v>
      </c>
      <c r="F439" s="15">
        <v>0</v>
      </c>
      <c r="G439" s="15">
        <v>0</v>
      </c>
      <c r="H439" s="15">
        <v>0</v>
      </c>
      <c r="I439" s="15">
        <v>0</v>
      </c>
      <c r="J439" s="15">
        <v>1</v>
      </c>
      <c r="K439" s="15">
        <v>0</v>
      </c>
      <c r="L439" s="15">
        <v>0</v>
      </c>
      <c r="M439" s="15">
        <v>0</v>
      </c>
    </row>
    <row r="440" spans="1:13" x14ac:dyDescent="0.4">
      <c r="A440" s="11">
        <v>2007</v>
      </c>
      <c r="B440" s="15">
        <v>0</v>
      </c>
      <c r="C440" s="15">
        <v>1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0</v>
      </c>
      <c r="J440" s="15">
        <v>0</v>
      </c>
      <c r="K440" s="15">
        <v>0</v>
      </c>
      <c r="L440" s="15">
        <v>2</v>
      </c>
      <c r="M440" s="15">
        <v>0</v>
      </c>
    </row>
    <row r="441" spans="1:13" x14ac:dyDescent="0.4">
      <c r="A441" s="11">
        <v>2008</v>
      </c>
      <c r="B441" s="15">
        <v>0</v>
      </c>
      <c r="C441" s="15">
        <v>0</v>
      </c>
      <c r="D441" s="15">
        <v>0</v>
      </c>
      <c r="E441" s="15">
        <v>0</v>
      </c>
      <c r="F441" s="15">
        <v>0</v>
      </c>
      <c r="G441" s="15">
        <v>0</v>
      </c>
      <c r="H441" s="15">
        <v>0</v>
      </c>
      <c r="I441" s="15">
        <v>0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4">
      <c r="A442" s="11">
        <v>2009</v>
      </c>
      <c r="B442" s="15">
        <v>0</v>
      </c>
      <c r="C442" s="15">
        <v>0</v>
      </c>
      <c r="D442" s="15">
        <v>0</v>
      </c>
      <c r="E442" s="15">
        <v>0</v>
      </c>
      <c r="F442" s="15">
        <v>0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</row>
    <row r="443" spans="1:13" x14ac:dyDescent="0.4">
      <c r="A443" s="11">
        <v>2010</v>
      </c>
      <c r="B443" s="15">
        <v>1</v>
      </c>
      <c r="C443" s="15">
        <v>0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  <c r="L443" s="15">
        <v>0</v>
      </c>
      <c r="M443" s="15">
        <v>0</v>
      </c>
    </row>
    <row r="444" spans="1:13" x14ac:dyDescent="0.4">
      <c r="A444" s="11">
        <v>2011</v>
      </c>
      <c r="B444" s="15">
        <v>0</v>
      </c>
      <c r="C444" s="15">
        <v>0</v>
      </c>
      <c r="D444" s="15">
        <v>0</v>
      </c>
      <c r="E444" s="15">
        <v>0</v>
      </c>
      <c r="F444" s="15">
        <v>0</v>
      </c>
      <c r="G444" s="15">
        <v>0</v>
      </c>
      <c r="H444" s="15">
        <v>0</v>
      </c>
      <c r="I444" s="15">
        <v>0</v>
      </c>
      <c r="J444" s="15">
        <v>0</v>
      </c>
      <c r="K444" s="15">
        <v>0</v>
      </c>
      <c r="L444" s="15">
        <v>0</v>
      </c>
      <c r="M444" s="15">
        <v>0</v>
      </c>
    </row>
    <row r="445" spans="1:13" x14ac:dyDescent="0.4">
      <c r="A445" s="11">
        <v>2012</v>
      </c>
      <c r="B445" s="15">
        <v>0</v>
      </c>
      <c r="C445" s="15">
        <v>0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</v>
      </c>
      <c r="J445" s="15">
        <v>0</v>
      </c>
      <c r="K445" s="15">
        <v>1</v>
      </c>
      <c r="L445" s="15">
        <v>0</v>
      </c>
      <c r="M445" s="15">
        <v>0</v>
      </c>
    </row>
    <row r="446" spans="1:13" x14ac:dyDescent="0.4">
      <c r="A446" s="11">
        <v>2013</v>
      </c>
      <c r="B446" s="15">
        <v>1</v>
      </c>
      <c r="C446" s="15">
        <v>0</v>
      </c>
      <c r="D446" s="15">
        <v>0</v>
      </c>
      <c r="E446" s="15">
        <v>0</v>
      </c>
      <c r="F446" s="15">
        <v>0</v>
      </c>
      <c r="G446" s="15">
        <v>1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</row>
    <row r="447" spans="1:13" x14ac:dyDescent="0.4">
      <c r="A447" s="11">
        <v>2014</v>
      </c>
      <c r="B447" s="15">
        <v>1</v>
      </c>
      <c r="C447" s="15">
        <v>0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</v>
      </c>
      <c r="J447" s="15">
        <v>0</v>
      </c>
      <c r="K447" s="15">
        <v>0</v>
      </c>
      <c r="L447" s="15">
        <v>0</v>
      </c>
      <c r="M447" s="15">
        <v>0</v>
      </c>
    </row>
    <row r="448" spans="1:13" x14ac:dyDescent="0.4">
      <c r="A448" s="11">
        <v>2015</v>
      </c>
      <c r="B448" s="15">
        <v>1</v>
      </c>
      <c r="C448" s="15">
        <v>0</v>
      </c>
      <c r="D448" s="15">
        <v>0</v>
      </c>
      <c r="E448" s="15">
        <v>0</v>
      </c>
      <c r="F448" s="15">
        <v>0</v>
      </c>
      <c r="G448" s="15">
        <v>0</v>
      </c>
      <c r="H448" s="15">
        <v>1</v>
      </c>
      <c r="I448" s="15">
        <v>2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4">
      <c r="A449" s="11">
        <v>2016</v>
      </c>
      <c r="B449" s="15">
        <v>0</v>
      </c>
      <c r="C449" s="15">
        <v>0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  <c r="K449" s="15">
        <v>1</v>
      </c>
      <c r="L449" s="15">
        <v>0</v>
      </c>
      <c r="M449" s="15">
        <v>0</v>
      </c>
    </row>
    <row r="450" spans="1:13" x14ac:dyDescent="0.4">
      <c r="A450" s="11">
        <v>2017</v>
      </c>
      <c r="B450" s="15">
        <v>0</v>
      </c>
      <c r="C450" s="15">
        <v>0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</row>
    <row r="451" spans="1:13" x14ac:dyDescent="0.4">
      <c r="A451" s="11">
        <v>2018</v>
      </c>
      <c r="B451" s="15">
        <v>0</v>
      </c>
      <c r="C451" s="15">
        <v>0</v>
      </c>
      <c r="D451" s="15">
        <v>0</v>
      </c>
      <c r="E451" s="15">
        <v>0</v>
      </c>
      <c r="F451" s="15">
        <v>0</v>
      </c>
      <c r="G451" s="15">
        <v>1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</row>
    <row r="452" spans="1:13" x14ac:dyDescent="0.4">
      <c r="A452" s="11">
        <v>2019</v>
      </c>
      <c r="B452" s="15">
        <v>0</v>
      </c>
      <c r="C452" s="15">
        <v>0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</row>
    <row r="453" spans="1:13" x14ac:dyDescent="0.4">
      <c r="A453" s="11">
        <v>2020</v>
      </c>
      <c r="B453" s="15">
        <v>0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</row>
    <row r="454" spans="1:13" x14ac:dyDescent="0.4">
      <c r="A454" s="2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</row>
    <row r="455" spans="1:13" x14ac:dyDescent="0.4">
      <c r="A455" s="70" t="s">
        <v>89</v>
      </c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2"/>
    </row>
    <row r="456" spans="1:13" x14ac:dyDescent="0.4">
      <c r="A456" s="11">
        <v>1991</v>
      </c>
      <c r="B456" s="15">
        <v>59</v>
      </c>
      <c r="C456" s="15">
        <v>53</v>
      </c>
      <c r="D456" s="15">
        <v>34</v>
      </c>
      <c r="E456" s="15">
        <v>24</v>
      </c>
      <c r="F456" s="15">
        <v>29</v>
      </c>
      <c r="G456" s="15">
        <v>49</v>
      </c>
      <c r="H456" s="15">
        <v>82</v>
      </c>
      <c r="I456" s="15">
        <v>66</v>
      </c>
      <c r="J456" s="15">
        <v>83</v>
      </c>
      <c r="K456" s="15">
        <v>64</v>
      </c>
      <c r="L456" s="15">
        <v>53</v>
      </c>
      <c r="M456" s="15">
        <v>68</v>
      </c>
    </row>
    <row r="457" spans="1:13" x14ac:dyDescent="0.4">
      <c r="A457" s="11">
        <v>1992</v>
      </c>
      <c r="B457" s="15">
        <v>79</v>
      </c>
      <c r="C457" s="15">
        <v>53</v>
      </c>
      <c r="D457" s="15">
        <v>39</v>
      </c>
      <c r="E457" s="15">
        <v>39</v>
      </c>
      <c r="F457" s="15">
        <v>53</v>
      </c>
      <c r="G457" s="15">
        <v>46</v>
      </c>
      <c r="H457" s="15">
        <v>56</v>
      </c>
      <c r="I457" s="15">
        <v>56</v>
      </c>
      <c r="J457" s="15">
        <v>59</v>
      </c>
      <c r="K457" s="15">
        <v>58</v>
      </c>
      <c r="L457" s="15">
        <v>56</v>
      </c>
      <c r="M457" s="15">
        <v>50</v>
      </c>
    </row>
    <row r="458" spans="1:13" x14ac:dyDescent="0.4">
      <c r="A458" s="11">
        <v>1993</v>
      </c>
      <c r="B458" s="15">
        <v>46</v>
      </c>
      <c r="C458" s="15">
        <v>33</v>
      </c>
      <c r="D458" s="15">
        <v>30</v>
      </c>
      <c r="E458" s="15">
        <v>25</v>
      </c>
      <c r="F458" s="15">
        <v>37</v>
      </c>
      <c r="G458" s="15">
        <v>61</v>
      </c>
      <c r="H458" s="15">
        <v>73</v>
      </c>
      <c r="I458" s="15">
        <v>63</v>
      </c>
      <c r="J458" s="15">
        <v>74</v>
      </c>
      <c r="K458" s="15">
        <v>57</v>
      </c>
      <c r="L458" s="15">
        <v>50</v>
      </c>
      <c r="M458" s="15">
        <v>44</v>
      </c>
    </row>
    <row r="459" spans="1:13" x14ac:dyDescent="0.4">
      <c r="A459" s="11">
        <v>1994</v>
      </c>
      <c r="B459" s="15">
        <v>43</v>
      </c>
      <c r="C459" s="15">
        <v>37</v>
      </c>
      <c r="D459" s="15">
        <v>32</v>
      </c>
      <c r="E459" s="15">
        <v>31</v>
      </c>
      <c r="F459" s="15">
        <v>37</v>
      </c>
      <c r="G459" s="15">
        <v>64</v>
      </c>
      <c r="H459" s="15">
        <v>61</v>
      </c>
      <c r="I459" s="15">
        <v>71</v>
      </c>
      <c r="J459" s="15">
        <v>67</v>
      </c>
      <c r="K459" s="15">
        <v>64</v>
      </c>
      <c r="L459" s="15">
        <v>56</v>
      </c>
      <c r="M459" s="15">
        <v>54</v>
      </c>
    </row>
    <row r="460" spans="1:13" x14ac:dyDescent="0.4">
      <c r="A460" s="11">
        <v>1995</v>
      </c>
      <c r="B460" s="15">
        <v>40</v>
      </c>
      <c r="C460" s="15">
        <v>47</v>
      </c>
      <c r="D460" s="15">
        <v>33</v>
      </c>
      <c r="E460" s="15">
        <v>23</v>
      </c>
      <c r="F460" s="15">
        <v>32</v>
      </c>
      <c r="G460" s="15">
        <v>45</v>
      </c>
      <c r="H460" s="15">
        <v>62</v>
      </c>
      <c r="I460" s="15">
        <v>75</v>
      </c>
      <c r="J460" s="15">
        <v>67</v>
      </c>
      <c r="K460" s="15">
        <v>39</v>
      </c>
      <c r="L460" s="15">
        <v>53</v>
      </c>
      <c r="M460" s="15">
        <v>50</v>
      </c>
    </row>
    <row r="461" spans="1:13" x14ac:dyDescent="0.4">
      <c r="A461" s="11">
        <v>1996</v>
      </c>
      <c r="B461" s="15">
        <v>33</v>
      </c>
      <c r="C461" s="15">
        <v>40</v>
      </c>
      <c r="D461" s="15">
        <v>33</v>
      </c>
      <c r="E461" s="15">
        <v>29</v>
      </c>
      <c r="F461" s="15">
        <v>38</v>
      </c>
      <c r="G461" s="15">
        <v>67</v>
      </c>
      <c r="H461" s="15">
        <v>63</v>
      </c>
      <c r="I461" s="15">
        <v>73</v>
      </c>
      <c r="J461" s="15">
        <v>73</v>
      </c>
      <c r="K461" s="15">
        <v>64</v>
      </c>
      <c r="L461" s="15">
        <v>48</v>
      </c>
      <c r="M461" s="15">
        <v>43</v>
      </c>
    </row>
    <row r="462" spans="1:13" x14ac:dyDescent="0.4">
      <c r="A462" s="11">
        <v>1997</v>
      </c>
      <c r="B462" s="15">
        <v>41</v>
      </c>
      <c r="C462" s="15">
        <v>47</v>
      </c>
      <c r="D462" s="15">
        <v>48</v>
      </c>
      <c r="E462" s="15">
        <v>50</v>
      </c>
      <c r="F462" s="15">
        <v>43</v>
      </c>
      <c r="G462" s="15">
        <v>54</v>
      </c>
      <c r="H462" s="15">
        <v>70</v>
      </c>
      <c r="I462" s="15">
        <v>58</v>
      </c>
      <c r="J462" s="15">
        <v>69</v>
      </c>
      <c r="K462" s="15">
        <v>69</v>
      </c>
      <c r="L462" s="15">
        <v>55</v>
      </c>
      <c r="M462" s="15">
        <v>51</v>
      </c>
    </row>
    <row r="463" spans="1:13" x14ac:dyDescent="0.4">
      <c r="A463" s="11">
        <v>1998</v>
      </c>
      <c r="B463" s="15">
        <v>42</v>
      </c>
      <c r="C463" s="15">
        <v>37</v>
      </c>
      <c r="D463" s="15">
        <v>29</v>
      </c>
      <c r="E463" s="15">
        <v>29</v>
      </c>
      <c r="F463" s="15">
        <v>27</v>
      </c>
      <c r="G463" s="15">
        <v>55</v>
      </c>
      <c r="H463" s="15">
        <v>70</v>
      </c>
      <c r="I463" s="15">
        <v>79</v>
      </c>
      <c r="J463" s="15">
        <v>85</v>
      </c>
      <c r="K463" s="15">
        <v>76</v>
      </c>
      <c r="L463" s="15">
        <v>52</v>
      </c>
      <c r="M463" s="15">
        <v>44</v>
      </c>
    </row>
    <row r="464" spans="1:13" x14ac:dyDescent="0.4">
      <c r="A464" s="11">
        <v>1999</v>
      </c>
      <c r="B464" s="15">
        <v>31</v>
      </c>
      <c r="C464" s="15">
        <v>30</v>
      </c>
      <c r="D464" s="15">
        <v>30</v>
      </c>
      <c r="E464" s="15">
        <v>30</v>
      </c>
      <c r="F464" s="15">
        <v>30</v>
      </c>
      <c r="G464" s="15">
        <v>61</v>
      </c>
      <c r="H464" s="15">
        <v>67</v>
      </c>
      <c r="I464" s="15">
        <v>65</v>
      </c>
      <c r="J464" s="15">
        <v>68</v>
      </c>
      <c r="K464" s="15">
        <v>56</v>
      </c>
      <c r="L464" s="15">
        <v>47</v>
      </c>
      <c r="M464" s="15">
        <v>48</v>
      </c>
    </row>
    <row r="465" spans="1:13" x14ac:dyDescent="0.4">
      <c r="A465" s="11">
        <v>2000</v>
      </c>
      <c r="B465" s="15">
        <v>36</v>
      </c>
      <c r="C465" s="15">
        <v>36</v>
      </c>
      <c r="D465" s="15">
        <v>26</v>
      </c>
      <c r="E465" s="15">
        <v>31</v>
      </c>
      <c r="F465" s="15">
        <v>42</v>
      </c>
      <c r="G465" s="15">
        <v>74</v>
      </c>
      <c r="H465" s="15">
        <v>59</v>
      </c>
      <c r="I465" s="15">
        <v>70</v>
      </c>
      <c r="J465" s="15">
        <v>60</v>
      </c>
      <c r="K465" s="15">
        <v>63</v>
      </c>
      <c r="L465" s="15">
        <v>52</v>
      </c>
      <c r="M465" s="15">
        <v>48</v>
      </c>
    </row>
    <row r="466" spans="1:13" x14ac:dyDescent="0.4">
      <c r="A466" s="11">
        <v>2001</v>
      </c>
      <c r="B466" s="15">
        <v>52</v>
      </c>
      <c r="C466" s="15">
        <v>43</v>
      </c>
      <c r="D466" s="15">
        <v>32</v>
      </c>
      <c r="E466" s="15">
        <v>38</v>
      </c>
      <c r="F466" s="15">
        <v>46</v>
      </c>
      <c r="G466" s="15">
        <v>60</v>
      </c>
      <c r="H466" s="15">
        <v>62</v>
      </c>
      <c r="I466" s="15">
        <v>66</v>
      </c>
      <c r="J466" s="15">
        <v>73</v>
      </c>
      <c r="K466" s="15">
        <v>56</v>
      </c>
      <c r="L466" s="15">
        <v>51</v>
      </c>
      <c r="M466" s="15">
        <v>47</v>
      </c>
    </row>
    <row r="467" spans="1:13" x14ac:dyDescent="0.4">
      <c r="A467" s="11">
        <v>2002</v>
      </c>
      <c r="B467" s="15">
        <v>41</v>
      </c>
      <c r="C467" s="15">
        <v>49</v>
      </c>
      <c r="D467" s="15">
        <v>39</v>
      </c>
      <c r="E467" s="15">
        <v>39</v>
      </c>
      <c r="F467" s="15">
        <v>41</v>
      </c>
      <c r="G467" s="15">
        <v>57</v>
      </c>
      <c r="H467" s="15">
        <v>74</v>
      </c>
      <c r="I467" s="15">
        <v>69</v>
      </c>
      <c r="J467" s="15">
        <v>71</v>
      </c>
      <c r="K467" s="15">
        <v>67</v>
      </c>
      <c r="L467" s="15">
        <v>55</v>
      </c>
      <c r="M467" s="15">
        <v>42</v>
      </c>
    </row>
    <row r="468" spans="1:13" x14ac:dyDescent="0.4">
      <c r="A468" s="11">
        <v>2003</v>
      </c>
      <c r="B468" s="15">
        <v>43</v>
      </c>
      <c r="C468" s="15">
        <v>43</v>
      </c>
      <c r="D468" s="15">
        <v>22</v>
      </c>
      <c r="E468" s="15">
        <v>30</v>
      </c>
      <c r="F468" s="15">
        <v>35</v>
      </c>
      <c r="G468" s="15">
        <v>60</v>
      </c>
      <c r="H468" s="15">
        <v>73</v>
      </c>
      <c r="I468" s="15">
        <v>66</v>
      </c>
      <c r="J468" s="15">
        <v>77</v>
      </c>
      <c r="K468" s="15">
        <v>63</v>
      </c>
      <c r="L468" s="15">
        <v>47</v>
      </c>
      <c r="M468" s="15">
        <v>32</v>
      </c>
    </row>
    <row r="469" spans="1:13" x14ac:dyDescent="0.4">
      <c r="A469" s="11">
        <v>2004</v>
      </c>
      <c r="B469" s="15">
        <v>63</v>
      </c>
      <c r="C469" s="15">
        <v>39</v>
      </c>
      <c r="D469" s="15">
        <v>44</v>
      </c>
      <c r="E469" s="15">
        <v>34</v>
      </c>
      <c r="F469" s="15">
        <v>51</v>
      </c>
      <c r="G469" s="15">
        <v>74</v>
      </c>
      <c r="H469" s="15">
        <v>70</v>
      </c>
      <c r="I469" s="15">
        <v>69</v>
      </c>
      <c r="J469" s="15">
        <v>79</v>
      </c>
      <c r="K469" s="15">
        <v>65</v>
      </c>
      <c r="L469" s="15">
        <v>45</v>
      </c>
      <c r="M469" s="15">
        <v>49</v>
      </c>
    </row>
    <row r="470" spans="1:13" x14ac:dyDescent="0.4">
      <c r="A470" s="11">
        <v>2005</v>
      </c>
      <c r="B470" s="15">
        <v>50</v>
      </c>
      <c r="C470" s="15">
        <v>58</v>
      </c>
      <c r="D470" s="15">
        <v>35</v>
      </c>
      <c r="E470" s="15">
        <v>30</v>
      </c>
      <c r="F470" s="15">
        <v>32</v>
      </c>
      <c r="G470" s="15">
        <v>43</v>
      </c>
      <c r="H470" s="15">
        <v>65</v>
      </c>
      <c r="I470" s="15">
        <v>75</v>
      </c>
      <c r="J470" s="15">
        <v>67</v>
      </c>
      <c r="K470" s="15">
        <v>62</v>
      </c>
      <c r="L470" s="15">
        <v>49</v>
      </c>
      <c r="M470" s="15">
        <v>44</v>
      </c>
    </row>
    <row r="471" spans="1:13" x14ac:dyDescent="0.4">
      <c r="A471" s="11">
        <v>2006</v>
      </c>
      <c r="B471" s="15">
        <v>39</v>
      </c>
      <c r="C471" s="15">
        <v>38</v>
      </c>
      <c r="D471" s="15">
        <v>34</v>
      </c>
      <c r="E471" s="15">
        <v>30</v>
      </c>
      <c r="F471" s="15">
        <v>39</v>
      </c>
      <c r="G471" s="15">
        <v>54</v>
      </c>
      <c r="H471" s="15">
        <v>69</v>
      </c>
      <c r="I471" s="15">
        <v>77</v>
      </c>
      <c r="J471" s="15">
        <v>81</v>
      </c>
      <c r="K471" s="15">
        <v>73</v>
      </c>
      <c r="L471" s="15">
        <v>51</v>
      </c>
      <c r="M471" s="15">
        <v>54</v>
      </c>
    </row>
    <row r="472" spans="1:13" x14ac:dyDescent="0.4">
      <c r="A472" s="11">
        <v>2007</v>
      </c>
      <c r="B472" s="15">
        <v>59</v>
      </c>
      <c r="C472" s="15">
        <v>37</v>
      </c>
      <c r="D472" s="15">
        <v>32</v>
      </c>
      <c r="E472" s="15">
        <v>33</v>
      </c>
      <c r="F472" s="15">
        <v>35</v>
      </c>
      <c r="G472" s="15">
        <v>61</v>
      </c>
      <c r="H472" s="15">
        <v>79</v>
      </c>
      <c r="I472" s="15">
        <v>73</v>
      </c>
      <c r="J472" s="15">
        <v>70</v>
      </c>
      <c r="K472" s="15">
        <v>55</v>
      </c>
      <c r="L472" s="15">
        <v>52</v>
      </c>
      <c r="M472" s="15">
        <v>38</v>
      </c>
    </row>
    <row r="473" spans="1:13" x14ac:dyDescent="0.4">
      <c r="A473" s="11">
        <v>2008</v>
      </c>
      <c r="B473" s="15">
        <v>39</v>
      </c>
      <c r="C473" s="15">
        <v>29</v>
      </c>
      <c r="D473" s="15">
        <v>27</v>
      </c>
      <c r="E473" s="15">
        <v>30</v>
      </c>
      <c r="F473" s="15">
        <v>40</v>
      </c>
      <c r="G473" s="15">
        <v>58</v>
      </c>
      <c r="H473" s="15">
        <v>75</v>
      </c>
      <c r="I473" s="15">
        <v>76</v>
      </c>
      <c r="J473" s="15">
        <v>86</v>
      </c>
      <c r="K473" s="15">
        <v>64</v>
      </c>
      <c r="L473" s="15">
        <v>53</v>
      </c>
      <c r="M473" s="15">
        <v>43</v>
      </c>
    </row>
    <row r="474" spans="1:13" x14ac:dyDescent="0.4">
      <c r="A474" s="11">
        <v>2009</v>
      </c>
      <c r="B474" s="15">
        <v>43</v>
      </c>
      <c r="C474" s="15">
        <v>37</v>
      </c>
      <c r="D474" s="15">
        <v>34</v>
      </c>
      <c r="E474" s="15">
        <v>28</v>
      </c>
      <c r="F474" s="15">
        <v>44</v>
      </c>
      <c r="G474" s="15">
        <v>58</v>
      </c>
      <c r="H474" s="15">
        <v>61</v>
      </c>
      <c r="I474" s="15">
        <v>61</v>
      </c>
      <c r="J474" s="15">
        <v>77</v>
      </c>
      <c r="K474" s="15">
        <v>69</v>
      </c>
      <c r="L474" s="15">
        <v>59</v>
      </c>
      <c r="M474" s="15">
        <v>57</v>
      </c>
    </row>
    <row r="475" spans="1:13" x14ac:dyDescent="0.4">
      <c r="A475" s="11">
        <v>2010</v>
      </c>
      <c r="B475" s="15">
        <v>56</v>
      </c>
      <c r="C475" s="15">
        <v>56</v>
      </c>
      <c r="D475" s="15">
        <v>33</v>
      </c>
      <c r="E475" s="15">
        <v>33</v>
      </c>
      <c r="F475" s="15">
        <v>32</v>
      </c>
      <c r="G475" s="15">
        <v>52</v>
      </c>
      <c r="H475" s="15">
        <v>81</v>
      </c>
      <c r="I475" s="15">
        <v>68</v>
      </c>
      <c r="J475" s="15">
        <v>75</v>
      </c>
      <c r="K475" s="15">
        <v>47</v>
      </c>
      <c r="L475" s="15">
        <v>37</v>
      </c>
      <c r="M475" s="15">
        <v>32</v>
      </c>
    </row>
    <row r="476" spans="1:13" x14ac:dyDescent="0.4">
      <c r="A476" s="11">
        <v>2011</v>
      </c>
      <c r="B476" s="15">
        <v>37</v>
      </c>
      <c r="C476" s="15">
        <v>32</v>
      </c>
      <c r="D476" s="15">
        <v>28</v>
      </c>
      <c r="E476" s="15">
        <v>26</v>
      </c>
      <c r="F476" s="15">
        <v>29</v>
      </c>
      <c r="G476" s="15">
        <v>48</v>
      </c>
      <c r="H476" s="15">
        <v>67</v>
      </c>
      <c r="I476" s="15">
        <v>62</v>
      </c>
      <c r="J476" s="15">
        <v>63</v>
      </c>
      <c r="K476" s="15">
        <v>52</v>
      </c>
      <c r="L476" s="15">
        <v>46</v>
      </c>
      <c r="M476" s="15">
        <v>47</v>
      </c>
    </row>
    <row r="477" spans="1:13" x14ac:dyDescent="0.4">
      <c r="A477" s="11">
        <v>2012</v>
      </c>
      <c r="B477" s="15">
        <v>42</v>
      </c>
      <c r="C477" s="15">
        <v>57</v>
      </c>
      <c r="D477" s="15">
        <v>35</v>
      </c>
      <c r="E477" s="15">
        <v>29</v>
      </c>
      <c r="F477" s="15">
        <v>37</v>
      </c>
      <c r="G477" s="15">
        <v>49</v>
      </c>
      <c r="H477" s="15">
        <v>67</v>
      </c>
      <c r="I477" s="15">
        <v>67</v>
      </c>
      <c r="J477" s="15">
        <v>69</v>
      </c>
      <c r="K477" s="15">
        <v>50</v>
      </c>
      <c r="L477" s="15">
        <v>56</v>
      </c>
      <c r="M477" s="15">
        <v>43</v>
      </c>
    </row>
    <row r="478" spans="1:13" x14ac:dyDescent="0.4">
      <c r="A478" s="11">
        <v>2013</v>
      </c>
      <c r="B478" s="15">
        <v>54</v>
      </c>
      <c r="C478" s="15">
        <v>32</v>
      </c>
      <c r="D478" s="15">
        <v>27</v>
      </c>
      <c r="E478" s="15">
        <v>24</v>
      </c>
      <c r="F478" s="15">
        <v>40</v>
      </c>
      <c r="G478" s="15">
        <v>55</v>
      </c>
      <c r="H478" s="15">
        <v>71</v>
      </c>
      <c r="I478" s="15">
        <v>66</v>
      </c>
      <c r="J478" s="15">
        <v>80</v>
      </c>
      <c r="K478" s="15">
        <v>68</v>
      </c>
      <c r="L478" s="15">
        <v>74</v>
      </c>
      <c r="M478" s="15">
        <v>64</v>
      </c>
    </row>
    <row r="479" spans="1:13" x14ac:dyDescent="0.4">
      <c r="A479" s="11">
        <v>2014</v>
      </c>
      <c r="B479" s="15">
        <v>53</v>
      </c>
      <c r="C479" s="15">
        <v>32</v>
      </c>
      <c r="D479" s="15">
        <v>35</v>
      </c>
      <c r="E479" s="15">
        <v>31</v>
      </c>
      <c r="F479" s="15">
        <v>48</v>
      </c>
      <c r="G479" s="15">
        <v>64</v>
      </c>
      <c r="H479" s="15">
        <v>66</v>
      </c>
      <c r="I479" s="15">
        <v>65</v>
      </c>
      <c r="J479" s="15">
        <v>76</v>
      </c>
      <c r="K479" s="15">
        <v>57</v>
      </c>
      <c r="L479" s="15">
        <v>55</v>
      </c>
      <c r="M479" s="15">
        <v>54</v>
      </c>
    </row>
    <row r="480" spans="1:13" x14ac:dyDescent="0.4">
      <c r="A480" s="11">
        <v>2015</v>
      </c>
      <c r="B480" s="15">
        <v>55</v>
      </c>
      <c r="C480" s="15">
        <v>49</v>
      </c>
      <c r="D480" s="15">
        <v>60</v>
      </c>
      <c r="E480" s="15">
        <v>48</v>
      </c>
      <c r="F480" s="15">
        <v>46</v>
      </c>
      <c r="G480" s="15">
        <v>69</v>
      </c>
      <c r="H480" s="15">
        <v>69</v>
      </c>
      <c r="I480" s="15">
        <v>65</v>
      </c>
      <c r="J480" s="15">
        <v>70</v>
      </c>
      <c r="K480" s="15">
        <v>70</v>
      </c>
      <c r="L480" s="15">
        <v>60</v>
      </c>
      <c r="M480" s="15">
        <v>55</v>
      </c>
    </row>
    <row r="481" spans="1:13" x14ac:dyDescent="0.4">
      <c r="A481" s="11">
        <v>2016</v>
      </c>
      <c r="B481" s="15">
        <v>40</v>
      </c>
      <c r="C481" s="15">
        <v>29</v>
      </c>
      <c r="D481" s="15">
        <v>41</v>
      </c>
      <c r="E481" s="15">
        <v>28</v>
      </c>
      <c r="F481" s="15">
        <v>38</v>
      </c>
      <c r="G481" s="15">
        <v>57</v>
      </c>
      <c r="H481" s="15">
        <v>60</v>
      </c>
      <c r="I481" s="15">
        <v>75</v>
      </c>
      <c r="J481" s="15">
        <v>75</v>
      </c>
      <c r="K481" s="15">
        <v>62</v>
      </c>
      <c r="L481" s="15">
        <v>69</v>
      </c>
      <c r="M481" s="15">
        <v>54</v>
      </c>
    </row>
    <row r="482" spans="1:13" x14ac:dyDescent="0.4">
      <c r="A482" s="11">
        <v>2017</v>
      </c>
      <c r="B482" s="15">
        <v>41</v>
      </c>
      <c r="C482" s="15">
        <v>34</v>
      </c>
      <c r="D482" s="15">
        <v>36</v>
      </c>
      <c r="E482" s="15">
        <v>27</v>
      </c>
      <c r="F482" s="15">
        <v>30</v>
      </c>
      <c r="G482" s="15">
        <v>49</v>
      </c>
      <c r="H482" s="15">
        <v>68</v>
      </c>
      <c r="I482" s="15">
        <v>66</v>
      </c>
      <c r="J482" s="15">
        <v>75</v>
      </c>
      <c r="K482" s="15">
        <v>64</v>
      </c>
      <c r="L482" s="15">
        <v>37</v>
      </c>
      <c r="M482" s="15">
        <v>37</v>
      </c>
    </row>
    <row r="483" spans="1:13" x14ac:dyDescent="0.4">
      <c r="A483" s="11">
        <v>2018</v>
      </c>
      <c r="B483" s="15">
        <v>46</v>
      </c>
      <c r="C483" s="15">
        <v>52</v>
      </c>
      <c r="D483" s="15">
        <v>27</v>
      </c>
      <c r="E483" s="15">
        <v>31</v>
      </c>
      <c r="F483" s="15">
        <v>42</v>
      </c>
      <c r="G483" s="15">
        <v>64</v>
      </c>
      <c r="H483" s="15">
        <v>56</v>
      </c>
      <c r="I483" s="15">
        <v>64</v>
      </c>
      <c r="J483" s="15">
        <v>78</v>
      </c>
      <c r="K483" s="15">
        <v>74</v>
      </c>
      <c r="L483" s="15">
        <v>53.133333333333333</v>
      </c>
      <c r="M483" s="15">
        <v>43</v>
      </c>
    </row>
    <row r="484" spans="1:13" x14ac:dyDescent="0.4">
      <c r="A484" s="11">
        <v>2019</v>
      </c>
      <c r="B484" s="15">
        <v>46.064516129032256</v>
      </c>
      <c r="C484" s="15">
        <v>43</v>
      </c>
      <c r="D484" s="15">
        <v>30.967741935483872</v>
      </c>
      <c r="E484" s="15">
        <v>23</v>
      </c>
      <c r="F484" s="15">
        <v>27</v>
      </c>
      <c r="G484" s="15">
        <v>55</v>
      </c>
      <c r="H484" s="15">
        <v>60</v>
      </c>
      <c r="I484" s="15">
        <v>59</v>
      </c>
      <c r="J484" s="15">
        <v>66</v>
      </c>
      <c r="K484" s="15">
        <v>64</v>
      </c>
      <c r="L484" s="15">
        <v>65</v>
      </c>
      <c r="M484" s="15">
        <v>50</v>
      </c>
    </row>
    <row r="485" spans="1:13" x14ac:dyDescent="0.4">
      <c r="A485" s="11">
        <v>2020</v>
      </c>
      <c r="B485" s="15">
        <v>51</v>
      </c>
      <c r="C485" s="15">
        <v>46</v>
      </c>
      <c r="D485" s="15">
        <v>41</v>
      </c>
      <c r="E485" s="15">
        <v>26</v>
      </c>
      <c r="F485" s="15">
        <v>34</v>
      </c>
      <c r="G485" s="15">
        <v>56</v>
      </c>
      <c r="H485" s="15">
        <v>66</v>
      </c>
      <c r="I485" s="15">
        <v>70</v>
      </c>
      <c r="J485" s="15">
        <v>68</v>
      </c>
      <c r="K485" s="15">
        <v>39</v>
      </c>
      <c r="L485" s="15">
        <v>45</v>
      </c>
      <c r="M485" s="15">
        <v>42</v>
      </c>
    </row>
  </sheetData>
  <mergeCells count="29">
    <mergeCell ref="A358:M358"/>
    <mergeCell ref="A390:M390"/>
    <mergeCell ref="A422:M422"/>
    <mergeCell ref="A423:M423"/>
    <mergeCell ref="A455:M455"/>
    <mergeCell ref="A326:M326"/>
    <mergeCell ref="A101:M101"/>
    <mergeCell ref="P104:P105"/>
    <mergeCell ref="P111:P112"/>
    <mergeCell ref="P119:P120"/>
    <mergeCell ref="A133:M133"/>
    <mergeCell ref="A165:M165"/>
    <mergeCell ref="A197:M197"/>
    <mergeCell ref="A229:M229"/>
    <mergeCell ref="A261:M261"/>
    <mergeCell ref="A262:M262"/>
    <mergeCell ref="A294:M294"/>
    <mergeCell ref="P97:P98"/>
    <mergeCell ref="C2:M2"/>
    <mergeCell ref="A3:M3"/>
    <mergeCell ref="A5:M5"/>
    <mergeCell ref="O7:R7"/>
    <mergeCell ref="O11:P11"/>
    <mergeCell ref="P22:P23"/>
    <mergeCell ref="A37:M37"/>
    <mergeCell ref="P64:P65"/>
    <mergeCell ref="A69:M69"/>
    <mergeCell ref="P78:P79"/>
    <mergeCell ref="P90:P91"/>
  </mergeCells>
  <conditionalFormatting sqref="B424:M453">
    <cfRule type="cellIs" dxfId="16" priority="15" operator="greaterThan">
      <formula>0</formula>
    </cfRule>
    <cfRule type="cellIs" dxfId="15" priority="17" operator="greaterThan">
      <formula>0</formula>
    </cfRule>
  </conditionalFormatting>
  <conditionalFormatting sqref="C424:M431">
    <cfRule type="cellIs" dxfId="14" priority="16" operator="greaterThan">
      <formula>0</formula>
    </cfRule>
  </conditionalFormatting>
  <conditionalFormatting sqref="B6:M35">
    <cfRule type="cellIs" dxfId="13" priority="14" operator="greaterThan">
      <formula>0</formula>
    </cfRule>
  </conditionalFormatting>
  <conditionalFormatting sqref="B38:M67">
    <cfRule type="cellIs" dxfId="12" priority="13" operator="greaterThan">
      <formula>0</formula>
    </cfRule>
  </conditionalFormatting>
  <conditionalFormatting sqref="B70:M99">
    <cfRule type="cellIs" dxfId="11" priority="12" operator="greaterThan">
      <formula>0</formula>
    </cfRule>
  </conditionalFormatting>
  <conditionalFormatting sqref="B102:M131">
    <cfRule type="cellIs" dxfId="10" priority="11" operator="greaterThan">
      <formula>0</formula>
    </cfRule>
  </conditionalFormatting>
  <conditionalFormatting sqref="B134:M163">
    <cfRule type="cellIs" dxfId="9" priority="10" operator="greaterThan">
      <formula>0</formula>
    </cfRule>
  </conditionalFormatting>
  <conditionalFormatting sqref="B166:M195">
    <cfRule type="cellIs" dxfId="8" priority="9" operator="greaterThan">
      <formula>0</formula>
    </cfRule>
  </conditionalFormatting>
  <conditionalFormatting sqref="B198:M227">
    <cfRule type="cellIs" dxfId="7" priority="8" operator="greaterThan">
      <formula>0</formula>
    </cfRule>
  </conditionalFormatting>
  <conditionalFormatting sqref="B263:M292">
    <cfRule type="cellIs" dxfId="6" priority="7" operator="greaterThan">
      <formula>0</formula>
    </cfRule>
  </conditionalFormatting>
  <conditionalFormatting sqref="B295:M324">
    <cfRule type="cellIs" dxfId="5" priority="6" operator="greaterThan">
      <formula>0</formula>
    </cfRule>
  </conditionalFormatting>
  <conditionalFormatting sqref="B327:M356">
    <cfRule type="cellIs" dxfId="4" priority="5" operator="greaterThan">
      <formula>0</formula>
    </cfRule>
  </conditionalFormatting>
  <conditionalFormatting sqref="B359:M388">
    <cfRule type="cellIs" dxfId="3" priority="4" operator="greaterThan">
      <formula>0</formula>
    </cfRule>
  </conditionalFormatting>
  <conditionalFormatting sqref="B391:M420">
    <cfRule type="cellIs" dxfId="2" priority="3" operator="greaterThan">
      <formula>0</formula>
    </cfRule>
  </conditionalFormatting>
  <conditionalFormatting sqref="B456:M485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History 91 a 20 BUFA ZAC 76 (2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Normales La Bufa Zacatecas</dc:title>
  <dc:creator>Cervántes Sánchez Othon</dc:creator>
  <dc:description>Actualizó lic. A. Basurto</dc:description>
  <cp:lastModifiedBy>Portocarrero Resendiz Adolfo</cp:lastModifiedBy>
  <dcterms:created xsi:type="dcterms:W3CDTF">2020-02-05T17:20:26Z</dcterms:created>
  <dcterms:modified xsi:type="dcterms:W3CDTF">2023-03-31T22:47:14Z</dcterms:modified>
</cp:coreProperties>
</file>