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rtocarrero\Documents\Varios\M.C. Martín Ibarra\2023-03-30 Normales climatológicas 1991-2020\Normales OMM\"/>
    </mc:Choice>
  </mc:AlternateContent>
  <bookViews>
    <workbookView xWindow="0" yWindow="0" windowWidth="16800" windowHeight="829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9" i="1" l="1"/>
  <c r="O122" i="1"/>
  <c r="O114" i="1"/>
  <c r="O107" i="1"/>
  <c r="O100" i="1"/>
  <c r="O93" i="1"/>
  <c r="O81" i="1"/>
  <c r="O74" i="1"/>
  <c r="O67" i="1"/>
  <c r="O60" i="1"/>
  <c r="O53" i="1"/>
  <c r="O46" i="1"/>
  <c r="O39" i="1"/>
  <c r="O32" i="1"/>
  <c r="O25" i="1"/>
  <c r="O18" i="1"/>
  <c r="A458" i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57" i="1"/>
  <c r="A425" i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392" i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360" i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296" i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31" i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199" i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167" i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35" i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71" i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U68" i="1" l="1"/>
  <c r="S67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P129" i="1"/>
  <c r="P130" i="1" s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P122" i="1"/>
  <c r="P123" i="1" s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P114" i="1"/>
  <c r="P115" i="1" s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P108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P107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P101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P100" i="1"/>
  <c r="AD94" i="1"/>
  <c r="AC94" i="1"/>
  <c r="AB94" i="1"/>
  <c r="AA94" i="1"/>
  <c r="Z94" i="1"/>
  <c r="Y94" i="1"/>
  <c r="X94" i="1"/>
  <c r="W94" i="1"/>
  <c r="V94" i="1"/>
  <c r="U94" i="1"/>
  <c r="T94" i="1"/>
  <c r="S94" i="1"/>
  <c r="AD93" i="1"/>
  <c r="AC93" i="1"/>
  <c r="AB93" i="1"/>
  <c r="AA93" i="1"/>
  <c r="Z93" i="1"/>
  <c r="Y93" i="1"/>
  <c r="X93" i="1"/>
  <c r="W93" i="1"/>
  <c r="V93" i="1"/>
  <c r="U93" i="1"/>
  <c r="T93" i="1"/>
  <c r="S93" i="1"/>
  <c r="P93" i="1"/>
  <c r="AD87" i="1"/>
  <c r="AC87" i="1"/>
  <c r="AB87" i="1"/>
  <c r="AA87" i="1"/>
  <c r="Z87" i="1"/>
  <c r="Y87" i="1"/>
  <c r="X87" i="1"/>
  <c r="W87" i="1"/>
  <c r="V87" i="1"/>
  <c r="U87" i="1"/>
  <c r="T87" i="1"/>
  <c r="S87" i="1"/>
  <c r="AD86" i="1"/>
  <c r="AC86" i="1"/>
  <c r="AB86" i="1"/>
  <c r="AA86" i="1"/>
  <c r="Z86" i="1"/>
  <c r="Y86" i="1"/>
  <c r="X86" i="1"/>
  <c r="W86" i="1"/>
  <c r="V86" i="1"/>
  <c r="U86" i="1"/>
  <c r="AE86" i="1" s="1"/>
  <c r="T86" i="1"/>
  <c r="S86" i="1"/>
  <c r="AD85" i="1"/>
  <c r="AC85" i="1"/>
  <c r="AB85" i="1"/>
  <c r="AA85" i="1"/>
  <c r="Z85" i="1"/>
  <c r="Y85" i="1"/>
  <c r="X85" i="1"/>
  <c r="W85" i="1"/>
  <c r="V85" i="1"/>
  <c r="U85" i="1"/>
  <c r="T85" i="1"/>
  <c r="S85" i="1"/>
  <c r="AD84" i="1"/>
  <c r="AC84" i="1"/>
  <c r="AB84" i="1"/>
  <c r="AA84" i="1"/>
  <c r="Z84" i="1"/>
  <c r="Y84" i="1"/>
  <c r="X84" i="1"/>
  <c r="W84" i="1"/>
  <c r="V84" i="1"/>
  <c r="U84" i="1"/>
  <c r="T84" i="1"/>
  <c r="S84" i="1"/>
  <c r="AD83" i="1"/>
  <c r="AC83" i="1"/>
  <c r="AB83" i="1"/>
  <c r="AA83" i="1"/>
  <c r="Z83" i="1"/>
  <c r="Y83" i="1"/>
  <c r="X83" i="1"/>
  <c r="W83" i="1"/>
  <c r="V83" i="1"/>
  <c r="U83" i="1"/>
  <c r="T83" i="1"/>
  <c r="S83" i="1"/>
  <c r="AD82" i="1"/>
  <c r="AC82" i="1"/>
  <c r="AB82" i="1"/>
  <c r="AA82" i="1"/>
  <c r="Z82" i="1"/>
  <c r="Y82" i="1"/>
  <c r="X82" i="1"/>
  <c r="W82" i="1"/>
  <c r="V82" i="1"/>
  <c r="U82" i="1"/>
  <c r="T82" i="1"/>
  <c r="S82" i="1"/>
  <c r="AD81" i="1"/>
  <c r="AC81" i="1"/>
  <c r="AB81" i="1"/>
  <c r="AA81" i="1"/>
  <c r="Z81" i="1"/>
  <c r="Y81" i="1"/>
  <c r="X81" i="1"/>
  <c r="W81" i="1"/>
  <c r="V81" i="1"/>
  <c r="U81" i="1"/>
  <c r="T81" i="1"/>
  <c r="S81" i="1"/>
  <c r="AD75" i="1"/>
  <c r="AC75" i="1"/>
  <c r="AB75" i="1"/>
  <c r="AA75" i="1"/>
  <c r="Z75" i="1"/>
  <c r="Y75" i="1"/>
  <c r="X75" i="1"/>
  <c r="W75" i="1"/>
  <c r="V75" i="1"/>
  <c r="U75" i="1"/>
  <c r="T75" i="1"/>
  <c r="S75" i="1"/>
  <c r="AD74" i="1"/>
  <c r="AC74" i="1"/>
  <c r="AB74" i="1"/>
  <c r="AA74" i="1"/>
  <c r="Z74" i="1"/>
  <c r="Y74" i="1"/>
  <c r="X74" i="1"/>
  <c r="W74" i="1"/>
  <c r="V74" i="1"/>
  <c r="U74" i="1"/>
  <c r="T74" i="1"/>
  <c r="S74" i="1"/>
  <c r="P74" i="1"/>
  <c r="P75" i="1" s="1"/>
  <c r="AD68" i="1"/>
  <c r="AC68" i="1"/>
  <c r="AB68" i="1"/>
  <c r="AA68" i="1"/>
  <c r="Z68" i="1"/>
  <c r="Y68" i="1"/>
  <c r="X68" i="1"/>
  <c r="W68" i="1"/>
  <c r="V68" i="1"/>
  <c r="T68" i="1"/>
  <c r="P68" i="1"/>
  <c r="AD67" i="1"/>
  <c r="AC67" i="1"/>
  <c r="AB67" i="1"/>
  <c r="AA67" i="1"/>
  <c r="Z67" i="1"/>
  <c r="Y67" i="1"/>
  <c r="X67" i="1"/>
  <c r="W67" i="1"/>
  <c r="V67" i="1"/>
  <c r="U67" i="1"/>
  <c r="T67" i="1"/>
  <c r="P67" i="1"/>
  <c r="AD61" i="1"/>
  <c r="AC61" i="1"/>
  <c r="AB61" i="1"/>
  <c r="AA61" i="1"/>
  <c r="Z61" i="1"/>
  <c r="Y61" i="1"/>
  <c r="X61" i="1"/>
  <c r="W61" i="1"/>
  <c r="V61" i="1"/>
  <c r="U61" i="1"/>
  <c r="T61" i="1"/>
  <c r="S61" i="1"/>
  <c r="AD60" i="1"/>
  <c r="AC60" i="1"/>
  <c r="AB60" i="1"/>
  <c r="AA60" i="1"/>
  <c r="Z60" i="1"/>
  <c r="Y60" i="1"/>
  <c r="X60" i="1"/>
  <c r="W60" i="1"/>
  <c r="V60" i="1"/>
  <c r="U60" i="1"/>
  <c r="T60" i="1"/>
  <c r="S60" i="1"/>
  <c r="P60" i="1"/>
  <c r="P61" i="1" s="1"/>
  <c r="AD54" i="1"/>
  <c r="AC54" i="1"/>
  <c r="AB54" i="1"/>
  <c r="AA54" i="1"/>
  <c r="Z54" i="1"/>
  <c r="Y54" i="1"/>
  <c r="X54" i="1"/>
  <c r="W54" i="1"/>
  <c r="V54" i="1"/>
  <c r="U54" i="1"/>
  <c r="T54" i="1"/>
  <c r="S54" i="1"/>
  <c r="AD53" i="1"/>
  <c r="AC53" i="1"/>
  <c r="AB53" i="1"/>
  <c r="AA53" i="1"/>
  <c r="Z53" i="1"/>
  <c r="Y53" i="1"/>
  <c r="X53" i="1"/>
  <c r="W53" i="1"/>
  <c r="V53" i="1"/>
  <c r="U53" i="1"/>
  <c r="T53" i="1"/>
  <c r="S53" i="1"/>
  <c r="P53" i="1"/>
  <c r="P54" i="1" s="1"/>
  <c r="AD47" i="1"/>
  <c r="AC47" i="1"/>
  <c r="AB47" i="1"/>
  <c r="AA47" i="1"/>
  <c r="Z47" i="1"/>
  <c r="Y47" i="1"/>
  <c r="X47" i="1"/>
  <c r="W47" i="1"/>
  <c r="V47" i="1"/>
  <c r="U47" i="1"/>
  <c r="T47" i="1"/>
  <c r="S47" i="1"/>
  <c r="AD46" i="1"/>
  <c r="AC46" i="1"/>
  <c r="AB46" i="1"/>
  <c r="AA46" i="1"/>
  <c r="Z46" i="1"/>
  <c r="Y46" i="1"/>
  <c r="X46" i="1"/>
  <c r="W46" i="1"/>
  <c r="V46" i="1"/>
  <c r="U46" i="1"/>
  <c r="T46" i="1"/>
  <c r="S46" i="1"/>
  <c r="P46" i="1"/>
  <c r="P47" i="1" s="1"/>
  <c r="AD40" i="1"/>
  <c r="AC40" i="1"/>
  <c r="AB40" i="1"/>
  <c r="AA40" i="1"/>
  <c r="Z40" i="1"/>
  <c r="Y40" i="1"/>
  <c r="X40" i="1"/>
  <c r="W40" i="1"/>
  <c r="V40" i="1"/>
  <c r="U40" i="1"/>
  <c r="T40" i="1"/>
  <c r="S40" i="1"/>
  <c r="P40" i="1"/>
  <c r="AD39" i="1"/>
  <c r="AC39" i="1"/>
  <c r="AB39" i="1"/>
  <c r="AA39" i="1"/>
  <c r="Z39" i="1"/>
  <c r="Y39" i="1"/>
  <c r="X39" i="1"/>
  <c r="W39" i="1"/>
  <c r="V39" i="1"/>
  <c r="U39" i="1"/>
  <c r="T39" i="1"/>
  <c r="S39" i="1"/>
  <c r="P39" i="1"/>
  <c r="AD33" i="1"/>
  <c r="AC33" i="1"/>
  <c r="AB33" i="1"/>
  <c r="AA33" i="1"/>
  <c r="Z33" i="1"/>
  <c r="Y33" i="1"/>
  <c r="X33" i="1"/>
  <c r="W33" i="1"/>
  <c r="V33" i="1"/>
  <c r="U33" i="1"/>
  <c r="T33" i="1"/>
  <c r="S33" i="1"/>
  <c r="AD32" i="1"/>
  <c r="AC32" i="1"/>
  <c r="AB32" i="1"/>
  <c r="AA32" i="1"/>
  <c r="Z32" i="1"/>
  <c r="Y32" i="1"/>
  <c r="X32" i="1"/>
  <c r="W32" i="1"/>
  <c r="V32" i="1"/>
  <c r="U32" i="1"/>
  <c r="T32" i="1"/>
  <c r="S32" i="1"/>
  <c r="P32" i="1"/>
  <c r="P33" i="1" s="1"/>
  <c r="AD26" i="1"/>
  <c r="AC26" i="1"/>
  <c r="AB26" i="1"/>
  <c r="AA26" i="1"/>
  <c r="Z26" i="1"/>
  <c r="Y26" i="1"/>
  <c r="X26" i="1"/>
  <c r="W26" i="1"/>
  <c r="V26" i="1"/>
  <c r="U26" i="1"/>
  <c r="T26" i="1"/>
  <c r="S26" i="1"/>
  <c r="AD25" i="1"/>
  <c r="AC25" i="1"/>
  <c r="AB25" i="1"/>
  <c r="AA25" i="1"/>
  <c r="Z25" i="1"/>
  <c r="Y25" i="1"/>
  <c r="X25" i="1"/>
  <c r="W25" i="1"/>
  <c r="V25" i="1"/>
  <c r="U25" i="1"/>
  <c r="T25" i="1"/>
  <c r="S25" i="1"/>
  <c r="P25" i="1"/>
  <c r="P26" i="1" s="1"/>
  <c r="AD19" i="1"/>
  <c r="AC19" i="1"/>
  <c r="AB19" i="1"/>
  <c r="AA19" i="1"/>
  <c r="Z19" i="1"/>
  <c r="Y19" i="1"/>
  <c r="X19" i="1"/>
  <c r="W19" i="1"/>
  <c r="V19" i="1"/>
  <c r="U19" i="1"/>
  <c r="T19" i="1"/>
  <c r="S19" i="1"/>
  <c r="AD18" i="1"/>
  <c r="AC18" i="1"/>
  <c r="AB18" i="1"/>
  <c r="AA18" i="1"/>
  <c r="Z18" i="1"/>
  <c r="Y18" i="1"/>
  <c r="X18" i="1"/>
  <c r="W18" i="1"/>
  <c r="V18" i="1"/>
  <c r="U18" i="1"/>
  <c r="T18" i="1"/>
  <c r="S18" i="1"/>
  <c r="P18" i="1"/>
  <c r="P19" i="1" s="1"/>
  <c r="AE122" i="1" l="1"/>
  <c r="AE108" i="1"/>
  <c r="AE74" i="1"/>
  <c r="AE67" i="1"/>
  <c r="AE60" i="1"/>
  <c r="AE46" i="1"/>
  <c r="AE32" i="1"/>
  <c r="AE18" i="1"/>
  <c r="AE82" i="1"/>
  <c r="AE84" i="1"/>
  <c r="AE85" i="1"/>
  <c r="AE87" i="1"/>
  <c r="AE101" i="1"/>
  <c r="AE93" i="1"/>
  <c r="AE33" i="1"/>
  <c r="AE129" i="1"/>
  <c r="AE130" i="1"/>
  <c r="AE123" i="1"/>
  <c r="AE114" i="1"/>
  <c r="AE115" i="1"/>
  <c r="AE107" i="1"/>
  <c r="AE100" i="1"/>
  <c r="AE94" i="1"/>
  <c r="AE75" i="1"/>
  <c r="AE61" i="1"/>
  <c r="AE53" i="1"/>
  <c r="AE54" i="1"/>
  <c r="AE40" i="1"/>
  <c r="AE39" i="1"/>
  <c r="AE47" i="1"/>
  <c r="AE26" i="1"/>
  <c r="AE25" i="1"/>
  <c r="AE83" i="1"/>
  <c r="AE19" i="1"/>
  <c r="AE81" i="1"/>
  <c r="S68" i="1"/>
  <c r="AE68" i="1" s="1"/>
</calcChain>
</file>

<file path=xl/sharedStrings.xml><?xml version="1.0" encoding="utf-8"?>
<sst xmlns="http://schemas.openxmlformats.org/spreadsheetml/2006/main" count="444" uniqueCount="99">
  <si>
    <t>ANEXO 1</t>
  </si>
  <si>
    <t>Country_Name</t>
  </si>
  <si>
    <t>Station_Name</t>
  </si>
  <si>
    <t>Parametros climatológicos de superficie primarios</t>
  </si>
  <si>
    <t>AÑO/MES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</si>
  <si>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</si>
  <si>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</si>
  <si>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</si>
  <si>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</si>
  <si>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</si>
  <si>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</si>
  <si>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</si>
  <si>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</si>
  <si>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</si>
  <si>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</si>
  <si>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</si>
  <si>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</si>
  <si>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WMO_Number</t>
  </si>
  <si>
    <t>Latitude</t>
  </si>
  <si>
    <t>Longitude</t>
  </si>
  <si>
    <t>Station_Height</t>
  </si>
  <si>
    <t>LLUVIA TOTAL MENSUAL EN MILIMETROS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</si>
  <si>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</si>
  <si>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</si>
  <si>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</si>
  <si>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</si>
  <si>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</si>
  <si>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</si>
  <si>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</si>
  <si>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</si>
  <si>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</si>
  <si>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</si>
  <si>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</si>
  <si>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</si>
  <si>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</si>
  <si>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</si>
  <si>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</si>
  <si>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</si>
  <si>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</si>
  <si>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</si>
  <si>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</si>
  <si>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</si>
  <si>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</si>
  <si>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</si>
  <si>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</si>
  <si>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</si>
  <si>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Number_of_Days_with_Precipitation_&gt;=_0.1_mm</t>
  </si>
  <si>
    <t>count</t>
  </si>
  <si>
    <t>Count</t>
  </si>
  <si>
    <t>Daily_Maximum_Temperature</t>
  </si>
  <si>
    <t>Deg_C</t>
  </si>
  <si>
    <t>Mean</t>
  </si>
  <si>
    <t>Daily_Minimum_Temperature</t>
  </si>
  <si>
    <t xml:space="preserve">NÚMERO DE DÍAS CON LLUVIA 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</si>
  <si>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</si>
  <si>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</si>
  <si>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</si>
  <si>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</si>
  <si>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</si>
  <si>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</si>
  <si>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TEMPERATURA MÁXIMA PROMEDIO °C</t>
  </si>
  <si>
    <t>Mean _Station Level _¨Presure</t>
  </si>
  <si>
    <t>Boundaries_of_quintiles_of_monthly_precipitation</t>
  </si>
  <si>
    <t>Q0</t>
  </si>
  <si>
    <t>Q1</t>
  </si>
  <si>
    <t>Q2</t>
  </si>
  <si>
    <t>Q3</t>
  </si>
  <si>
    <t>Q4</t>
  </si>
  <si>
    <t>Q5</t>
  </si>
  <si>
    <t>Highest_Value_of_Daily_Maximum_Temperature</t>
  </si>
  <si>
    <t>Lowest_Value_of_Daily_Minimum_Temperature</t>
  </si>
  <si>
    <t>TEMPERATURA MEDIA °C</t>
  </si>
  <si>
    <t>Highest_Value_of_Daily_Precipitation</t>
  </si>
  <si>
    <t>MAX</t>
  </si>
  <si>
    <t>Mean_Number_of_Days_with_Thunder</t>
  </si>
  <si>
    <t>Mean_Number_of_Days_with_Hail</t>
  </si>
  <si>
    <t>Relative_Humidity</t>
  </si>
  <si>
    <t>TEMPERATURA MINIMA PROMEDIO°C</t>
  </si>
  <si>
    <t>PRESIÓN MEDIA REDUCIDA AL NIVEL MEDIO DEL MAR MB</t>
  </si>
  <si>
    <t>TENSIÓN MEDIA DEL VAPOR DEL AGUA HPA</t>
  </si>
  <si>
    <t>INSOLACIÓN TOTAL MENSUAL EN HORAS</t>
  </si>
  <si>
    <t>Parametros climatológicos de superficie secundarios</t>
  </si>
  <si>
    <t>PRESIÓN MEDIA EN LA ESTACIÓN MB</t>
  </si>
  <si>
    <t>TEMPERATURA MÁXIMA EXTREMA °C</t>
  </si>
  <si>
    <t>TEMPERATURA MINIMA EXTREMA°C</t>
  </si>
  <si>
    <t>Lluvia máxima en 24 horas</t>
  </si>
  <si>
    <t xml:space="preserve">NÚMERO DE DIAS TORMENTA ELECTRICA  </t>
  </si>
  <si>
    <t>Parametros climatológicos de superficie terciarios</t>
  </si>
  <si>
    <t xml:space="preserve">NÚMERO DE DIAS GRANIZO </t>
  </si>
  <si>
    <t xml:space="preserve">HUMEDAD RELATIVA MEDIA (%) </t>
  </si>
  <si>
    <t xml:space="preserve">Observatorio: </t>
  </si>
  <si>
    <t>1012,3,</t>
  </si>
  <si>
    <t>INAP</t>
  </si>
  <si>
    <t>INAP.</t>
  </si>
  <si>
    <t>S/D</t>
  </si>
  <si>
    <t>Saltillo</t>
  </si>
  <si>
    <t>Mexico</t>
  </si>
  <si>
    <t>25° 21' 05" N</t>
  </si>
  <si>
    <t>101° 01' 26"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</si>
</sst>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_)"/>
  </numFmts>
  <fonts count="1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Arial Narrow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10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33"/>
      </left>
      <right style="thin">
        <color indexed="3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1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right"/>
      <protection locked="0"/>
    </xf>
    <xf numFmtId="0" fontId="3" fillId="0" borderId="2" xfId="0" applyFont="1" applyBorder="1" applyAlignment="1" applyProtection="1">
      <alignment horizontal="lef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3" fillId="0" borderId="2" xfId="0" applyNumberFormat="1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left"/>
      <protection locked="0"/>
    </xf>
    <xf numFmtId="0" fontId="3" fillId="0" borderId="5" xfId="0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right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 applyProtection="1">
      <alignment horizontal="right"/>
      <protection locked="0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10" fillId="0" borderId="9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5" fontId="10" fillId="0" borderId="13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10" fillId="0" borderId="16" xfId="0" applyNumberFormat="1" applyFont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" xfId="0" applyFont="1" applyBorder="1"/>
    <xf numFmtId="164" fontId="10" fillId="0" borderId="9" xfId="0" applyNumberFormat="1" applyFont="1" applyBorder="1" applyAlignment="1">
      <alignment horizontal="center"/>
    </xf>
    <xf numFmtId="1" fontId="10" fillId="0" borderId="16" xfId="0" applyNumberFormat="1" applyFont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1" fontId="10" fillId="0" borderId="13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Fill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1" fontId="12" fillId="0" borderId="8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left" vertical="center"/>
    </xf>
    <xf numFmtId="0" fontId="2" fillId="0" borderId="3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protection locked="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318</xdr:row>
      <xdr:rowOff>57150</xdr:rowOff>
    </xdr:from>
    <xdr:to>
      <xdr:col>6</xdr:col>
      <xdr:colOff>323850</xdr:colOff>
      <xdr:row>318</xdr:row>
      <xdr:rowOff>57150</xdr:rowOff>
    </xdr:to>
    <xdr:sp macro="" textlink="">
      <xdr:nvSpPr>
        <xdr:cNvPr id="2" name="Line 37"/>
        <xdr:cNvSpPr>
          <a:spLocks noChangeShapeType="1"/>
        </xdr:cNvSpPr>
      </xdr:nvSpPr>
      <xdr:spPr bwMode="auto">
        <a:xfrm>
          <a:off x="2533650" y="578167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171450</xdr:colOff>
      <xdr:row>350</xdr:row>
      <xdr:rowOff>57150</xdr:rowOff>
    </xdr:from>
    <xdr:to>
      <xdr:col>6</xdr:col>
      <xdr:colOff>323850</xdr:colOff>
      <xdr:row>350</xdr:row>
      <xdr:rowOff>57150</xdr:rowOff>
    </xdr:to>
    <xdr:sp macro="" textlink="">
      <xdr:nvSpPr>
        <xdr:cNvPr id="3" name="Line 44"/>
        <xdr:cNvSpPr>
          <a:spLocks noChangeShapeType="1"/>
        </xdr:cNvSpPr>
      </xdr:nvSpPr>
      <xdr:spPr bwMode="auto">
        <a:xfrm>
          <a:off x="2533650" y="632650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5"/>
  <sheetViews>
    <sheetView tabSelected="1" workbookViewId="0">
      <selection activeCell="R6" sqref="R6"/>
    </sheetView>
  </sheetViews>
  <sheetFormatPr baseColWidth="10" defaultColWidth="10.84375" defaultRowHeight="14.6" x14ac:dyDescent="0.4"/>
  <cols>
    <col min="1" max="1" width="7.3828125" customWidth="1"/>
    <col min="2" max="13" width="5.53515625" customWidth="1"/>
    <col min="14" max="14" width="7.15234375" customWidth="1"/>
    <col min="15" max="15" width="17" customWidth="1"/>
    <col min="16" max="16" width="42" customWidth="1"/>
    <col min="17" max="17" width="19" customWidth="1"/>
    <col min="18" max="18" width="17.53515625" customWidth="1"/>
    <col min="19" max="31" width="11.53515625" customWidth="1"/>
  </cols>
  <sheetData>
    <row r="1" spans="1:31" ht="16.3" thickBot="1" x14ac:dyDescent="0.5">
      <c r="A1" s="35"/>
      <c r="B1" s="36"/>
      <c r="C1" s="36"/>
      <c r="D1" s="36"/>
      <c r="E1" s="36"/>
      <c r="F1" s="36"/>
      <c r="G1" s="36" t="s">
        <v>0</v>
      </c>
      <c r="H1" s="36"/>
      <c r="I1" s="36"/>
      <c r="J1" s="36"/>
      <c r="K1" s="36"/>
      <c r="L1" s="36"/>
      <c r="M1" s="36"/>
      <c r="N1" s="30"/>
      <c r="O1" s="3" t="s">
        <v>1</v>
      </c>
      <c r="P1" s="4" t="s">
        <v>96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6.3" thickBot="1" x14ac:dyDescent="0.5">
      <c r="A2" s="6" t="s">
        <v>90</v>
      </c>
      <c r="B2" s="2"/>
      <c r="C2" s="31" t="s">
        <v>95</v>
      </c>
      <c r="D2" s="32"/>
      <c r="E2" s="32"/>
      <c r="F2" s="32"/>
      <c r="G2" s="32"/>
      <c r="H2" s="32"/>
      <c r="I2" s="32"/>
      <c r="J2" s="32"/>
      <c r="K2" s="32"/>
      <c r="L2" s="32"/>
      <c r="M2" s="30"/>
      <c r="N2" s="2"/>
      <c r="O2" s="3" t="s">
        <v>2</v>
      </c>
      <c r="P2" s="4" t="s">
        <v>95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</row>
    <row r="3" spans="1:31" ht="16.3" thickBot="1" x14ac:dyDescent="0.5">
      <c r="A3" s="82" t="s">
        <v>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2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</row>
    <row r="4" spans="1:31" ht="16.3" thickBot="1" x14ac:dyDescent="0.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/>
      <c r="O4" s="3" t="s">
        <v>17</v>
      </c>
      <c r="P4" s="9" t="s">
        <v>18</v>
      </c>
      <c r="Q4" s="9" t="s">
        <v>19</v>
      </c>
      <c r="R4" s="9" t="s">
        <v>20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</row>
    <row r="5" spans="1:31" ht="16.3" thickBot="1" x14ac:dyDescent="0.5">
      <c r="A5" s="1"/>
      <c r="B5" s="82" t="s">
        <v>21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2"/>
      <c r="O5" s="10">
        <v>76390</v>
      </c>
      <c r="P5" s="4" t="s">
        <v>97</v>
      </c>
      <c r="Q5" s="4" t="s">
        <v>98</v>
      </c>
      <c r="R5" s="11">
        <v>1789.8</v>
      </c>
      <c r="S5" s="5"/>
      <c r="T5" s="5"/>
      <c r="U5" s="5"/>
      <c r="V5" s="5"/>
      <c r="W5" s="5"/>
      <c r="X5" s="5"/>
      <c r="Y5" s="5"/>
      <c r="Z5" s="5"/>
      <c r="AA5" s="5"/>
      <c r="AB5" s="5"/>
      <c r="AC5" s="7"/>
      <c r="AD5" s="7"/>
      <c r="AE5" s="7"/>
    </row>
    <row r="6" spans="1:31" ht="16.3" thickBot="1" x14ac:dyDescent="0.5">
      <c r="A6" s="1">
        <v>1991</v>
      </c>
      <c r="B6" s="41">
        <v>7.2</v>
      </c>
      <c r="C6" s="42">
        <v>18.7</v>
      </c>
      <c r="D6" s="42">
        <v>0</v>
      </c>
      <c r="E6" s="42">
        <v>2.2000000000000002</v>
      </c>
      <c r="F6" s="42">
        <v>45.7</v>
      </c>
      <c r="G6" s="42">
        <v>95.7</v>
      </c>
      <c r="H6" s="42">
        <v>70.099999999999994</v>
      </c>
      <c r="I6" s="42">
        <v>63.3</v>
      </c>
      <c r="J6" s="42">
        <v>42.8</v>
      </c>
      <c r="K6" s="42">
        <v>11.9</v>
      </c>
      <c r="L6" s="42">
        <v>1.8</v>
      </c>
      <c r="M6" s="42">
        <v>42.3</v>
      </c>
      <c r="N6" s="12"/>
      <c r="O6" s="8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</row>
    <row r="7" spans="1:31" ht="16.3" thickBot="1" x14ac:dyDescent="0.5">
      <c r="A7" s="1">
        <f>A6+1</f>
        <v>1992</v>
      </c>
      <c r="B7" s="41">
        <v>103.1</v>
      </c>
      <c r="C7" s="42">
        <v>15.5</v>
      </c>
      <c r="D7" s="42">
        <v>12.2</v>
      </c>
      <c r="E7" s="42">
        <v>12.6</v>
      </c>
      <c r="F7" s="42">
        <v>111.3</v>
      </c>
      <c r="G7" s="42">
        <v>32.4</v>
      </c>
      <c r="H7" s="42">
        <v>49.2</v>
      </c>
      <c r="I7" s="42">
        <v>50</v>
      </c>
      <c r="J7" s="42">
        <v>72.400000000000006</v>
      </c>
      <c r="K7" s="42">
        <v>7.2</v>
      </c>
      <c r="L7" s="42">
        <v>27.2</v>
      </c>
      <c r="M7" s="42">
        <v>18.399999999999999</v>
      </c>
      <c r="N7" s="12"/>
      <c r="O7" s="86" t="s">
        <v>22</v>
      </c>
      <c r="P7" s="87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6.3" thickBot="1" x14ac:dyDescent="0.5">
      <c r="A8" s="1">
        <f t="shared" ref="A8:A35" si="0">A7+1</f>
        <v>1993</v>
      </c>
      <c r="B8" s="41">
        <v>4.2</v>
      </c>
      <c r="C8" s="42">
        <v>3.9</v>
      </c>
      <c r="D8" s="42">
        <v>15</v>
      </c>
      <c r="E8" s="42">
        <v>1.5</v>
      </c>
      <c r="F8" s="42">
        <v>26</v>
      </c>
      <c r="G8" s="42">
        <v>222.6</v>
      </c>
      <c r="H8" s="42">
        <v>49.3</v>
      </c>
      <c r="I8" s="42">
        <v>60.4</v>
      </c>
      <c r="J8" s="42">
        <v>102.7</v>
      </c>
      <c r="K8" s="42">
        <v>7.9</v>
      </c>
      <c r="L8" s="42">
        <v>12</v>
      </c>
      <c r="M8" s="42">
        <v>4.2</v>
      </c>
      <c r="N8" s="12"/>
      <c r="O8" s="10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9" x14ac:dyDescent="0.45">
      <c r="A9" s="1">
        <f t="shared" si="0"/>
        <v>1994</v>
      </c>
      <c r="B9" s="41">
        <v>2.1</v>
      </c>
      <c r="C9" s="42">
        <v>0</v>
      </c>
      <c r="D9" s="42">
        <v>11.8</v>
      </c>
      <c r="E9" s="42">
        <v>14</v>
      </c>
      <c r="F9" s="42">
        <v>31.5</v>
      </c>
      <c r="G9" s="42">
        <v>50.5</v>
      </c>
      <c r="H9" s="42">
        <v>29.7</v>
      </c>
      <c r="I9" s="42">
        <v>95.2</v>
      </c>
      <c r="J9" s="42">
        <v>47.7</v>
      </c>
      <c r="K9" s="42">
        <v>42.8</v>
      </c>
      <c r="L9" s="42">
        <v>2.7</v>
      </c>
      <c r="M9" s="42">
        <v>33.4</v>
      </c>
      <c r="N9" s="12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9" x14ac:dyDescent="0.45">
      <c r="A10" s="1">
        <f t="shared" si="0"/>
        <v>1995</v>
      </c>
      <c r="B10" s="41">
        <v>5.8</v>
      </c>
      <c r="C10" s="42">
        <v>3.6</v>
      </c>
      <c r="D10" s="42">
        <v>1.6</v>
      </c>
      <c r="E10" s="42">
        <v>0.5</v>
      </c>
      <c r="F10" s="42">
        <v>38.9</v>
      </c>
      <c r="G10" s="42">
        <v>11.7</v>
      </c>
      <c r="H10" s="42">
        <v>84.7</v>
      </c>
      <c r="I10" s="42">
        <v>98.2</v>
      </c>
      <c r="J10" s="42">
        <v>62.1</v>
      </c>
      <c r="K10" s="42">
        <v>9.1999999999999993</v>
      </c>
      <c r="L10" s="42">
        <v>7.8</v>
      </c>
      <c r="M10" s="42">
        <v>14.7</v>
      </c>
      <c r="N10" s="12"/>
      <c r="O10" s="8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8.45" x14ac:dyDescent="0.5">
      <c r="A11" s="1">
        <f t="shared" si="0"/>
        <v>1996</v>
      </c>
      <c r="B11" s="41">
        <v>2.6</v>
      </c>
      <c r="C11" s="42">
        <v>1</v>
      </c>
      <c r="D11" s="42">
        <v>0</v>
      </c>
      <c r="E11" s="42">
        <v>1.2</v>
      </c>
      <c r="F11" s="42">
        <v>22.8</v>
      </c>
      <c r="G11" s="42">
        <v>24.1</v>
      </c>
      <c r="H11" s="42">
        <v>52</v>
      </c>
      <c r="I11" s="42">
        <v>150.1</v>
      </c>
      <c r="J11" s="42">
        <v>71.099999999999994</v>
      </c>
      <c r="K11" s="42">
        <v>11.1</v>
      </c>
      <c r="L11" s="42">
        <v>10.199999999999999</v>
      </c>
      <c r="M11" s="42">
        <v>0</v>
      </c>
      <c r="N11" s="12"/>
      <c r="O11" s="88" t="s">
        <v>23</v>
      </c>
      <c r="P11" s="8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8.45" x14ac:dyDescent="0.5">
      <c r="A12" s="1">
        <f t="shared" si="0"/>
        <v>1997</v>
      </c>
      <c r="B12" s="41">
        <v>15.1</v>
      </c>
      <c r="C12" s="42">
        <v>18.899999999999999</v>
      </c>
      <c r="D12" s="42">
        <v>76.3</v>
      </c>
      <c r="E12" s="42">
        <v>43.8</v>
      </c>
      <c r="F12" s="42">
        <v>40</v>
      </c>
      <c r="G12" s="42">
        <v>72.8</v>
      </c>
      <c r="H12" s="42">
        <v>75.2</v>
      </c>
      <c r="I12" s="42">
        <v>79.599999999999994</v>
      </c>
      <c r="J12" s="42">
        <v>62</v>
      </c>
      <c r="K12" s="42">
        <v>19</v>
      </c>
      <c r="L12" s="42">
        <v>31</v>
      </c>
      <c r="M12" s="42">
        <v>4.0999999999999996</v>
      </c>
      <c r="N12" s="12"/>
      <c r="O12" s="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6.3" thickBot="1" x14ac:dyDescent="0.5">
      <c r="A13" s="1">
        <f t="shared" si="0"/>
        <v>1998</v>
      </c>
      <c r="B13" s="41">
        <v>0</v>
      </c>
      <c r="C13" s="42">
        <v>10</v>
      </c>
      <c r="D13" s="42">
        <v>0.4</v>
      </c>
      <c r="E13" s="42">
        <v>0</v>
      </c>
      <c r="F13" s="42">
        <v>7.8</v>
      </c>
      <c r="G13" s="42">
        <v>76.2</v>
      </c>
      <c r="H13" s="42">
        <v>79.5</v>
      </c>
      <c r="I13" s="42">
        <v>90.3</v>
      </c>
      <c r="J13" s="42">
        <v>143.19999999999999</v>
      </c>
      <c r="K13" s="42">
        <v>51.6</v>
      </c>
      <c r="L13" s="42">
        <v>6.2</v>
      </c>
      <c r="M13" s="42">
        <v>0</v>
      </c>
      <c r="N13" s="12"/>
      <c r="O13" s="8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6.3" thickBot="1" x14ac:dyDescent="0.5">
      <c r="A14" s="1">
        <f t="shared" si="0"/>
        <v>1999</v>
      </c>
      <c r="B14" s="41">
        <v>0</v>
      </c>
      <c r="C14" s="42">
        <v>0</v>
      </c>
      <c r="D14" s="42">
        <v>11.7</v>
      </c>
      <c r="E14" s="42">
        <v>1.1000000000000001</v>
      </c>
      <c r="F14" s="42">
        <v>9.6999999999999993</v>
      </c>
      <c r="G14" s="42">
        <v>106.7</v>
      </c>
      <c r="H14" s="42">
        <v>93.4</v>
      </c>
      <c r="I14" s="42">
        <v>36.4</v>
      </c>
      <c r="J14" s="42">
        <v>15.6</v>
      </c>
      <c r="K14" s="42">
        <v>4</v>
      </c>
      <c r="L14" s="42">
        <v>0</v>
      </c>
      <c r="M14" s="42">
        <v>0</v>
      </c>
      <c r="N14" s="12"/>
      <c r="O14" s="3" t="s">
        <v>24</v>
      </c>
      <c r="P14" s="9" t="s">
        <v>25</v>
      </c>
      <c r="Q14" s="9" t="s">
        <v>26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6.3" thickBot="1" x14ac:dyDescent="0.5">
      <c r="A15" s="1">
        <f t="shared" si="0"/>
        <v>2000</v>
      </c>
      <c r="B15" s="42">
        <v>0</v>
      </c>
      <c r="C15" s="42">
        <v>2.9</v>
      </c>
      <c r="D15" s="42">
        <v>9.6999999999999993</v>
      </c>
      <c r="E15" s="42">
        <v>5</v>
      </c>
      <c r="F15" s="42">
        <v>38.9</v>
      </c>
      <c r="G15" s="42">
        <v>84.1</v>
      </c>
      <c r="H15" s="42">
        <v>59.9</v>
      </c>
      <c r="I15" s="42">
        <v>75.3</v>
      </c>
      <c r="J15" s="42">
        <v>21.4</v>
      </c>
      <c r="K15" s="42">
        <v>35.700000000000003</v>
      </c>
      <c r="L15" s="42">
        <v>35.799999999999997</v>
      </c>
      <c r="M15" s="42">
        <v>6.6</v>
      </c>
      <c r="N15" s="12"/>
      <c r="O15" s="10">
        <v>1</v>
      </c>
      <c r="P15" s="4" t="s">
        <v>27</v>
      </c>
      <c r="Q15" s="4" t="s">
        <v>28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6.3" thickBot="1" x14ac:dyDescent="0.5">
      <c r="A16" s="1">
        <f t="shared" si="0"/>
        <v>2001</v>
      </c>
      <c r="B16" s="42">
        <v>4.3</v>
      </c>
      <c r="C16" s="42">
        <v>14.8</v>
      </c>
      <c r="D16" s="42">
        <v>33</v>
      </c>
      <c r="E16" s="42">
        <v>32.799999999999997</v>
      </c>
      <c r="F16" s="42">
        <v>35.4</v>
      </c>
      <c r="G16" s="42">
        <v>46.5</v>
      </c>
      <c r="H16" s="42">
        <v>35.700000000000003</v>
      </c>
      <c r="I16" s="42">
        <v>51.9</v>
      </c>
      <c r="J16" s="42">
        <v>37.1</v>
      </c>
      <c r="K16" s="42">
        <v>30.4</v>
      </c>
      <c r="L16" s="42">
        <v>13.6</v>
      </c>
      <c r="M16" s="42">
        <v>6.6</v>
      </c>
      <c r="N16" s="12"/>
      <c r="O16" s="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6.3" thickBot="1" x14ac:dyDescent="0.5">
      <c r="A17" s="1">
        <f t="shared" si="0"/>
        <v>2002</v>
      </c>
      <c r="B17" s="42">
        <v>1.2</v>
      </c>
      <c r="C17" s="42">
        <v>13.2</v>
      </c>
      <c r="D17" s="42">
        <v>1</v>
      </c>
      <c r="E17" s="42">
        <v>17.7</v>
      </c>
      <c r="F17" s="42">
        <v>35.700000000000003</v>
      </c>
      <c r="G17" s="42">
        <v>26.1</v>
      </c>
      <c r="H17" s="42">
        <v>83.6</v>
      </c>
      <c r="I17" s="42">
        <v>22.5</v>
      </c>
      <c r="J17" s="42">
        <v>130.1</v>
      </c>
      <c r="K17" s="42">
        <v>112.2</v>
      </c>
      <c r="L17" s="42">
        <v>6.1</v>
      </c>
      <c r="M17" s="42">
        <v>3.8</v>
      </c>
      <c r="N17" s="12"/>
      <c r="O17" s="3" t="s">
        <v>17</v>
      </c>
      <c r="P17" s="9" t="s">
        <v>24</v>
      </c>
      <c r="Q17" s="9" t="s">
        <v>29</v>
      </c>
      <c r="R17" s="9" t="s">
        <v>30</v>
      </c>
      <c r="S17" s="9" t="s">
        <v>31</v>
      </c>
      <c r="T17" s="9" t="s">
        <v>32</v>
      </c>
      <c r="U17" s="9" t="s">
        <v>33</v>
      </c>
      <c r="V17" s="9" t="s">
        <v>34</v>
      </c>
      <c r="W17" s="9" t="s">
        <v>35</v>
      </c>
      <c r="X17" s="9" t="s">
        <v>36</v>
      </c>
      <c r="Y17" s="9" t="s">
        <v>37</v>
      </c>
      <c r="Z17" s="9" t="s">
        <v>38</v>
      </c>
      <c r="AA17" s="9" t="s">
        <v>39</v>
      </c>
      <c r="AB17" s="9" t="s">
        <v>40</v>
      </c>
      <c r="AC17" s="9" t="s">
        <v>41</v>
      </c>
      <c r="AD17" s="9" t="s">
        <v>42</v>
      </c>
      <c r="AE17" s="9" t="s">
        <v>43</v>
      </c>
    </row>
    <row r="18" spans="1:31" ht="16.3" thickBot="1" x14ac:dyDescent="0.5">
      <c r="A18" s="1">
        <f t="shared" si="0"/>
        <v>2003</v>
      </c>
      <c r="B18" s="42">
        <v>4.0999999999999996</v>
      </c>
      <c r="C18" s="42">
        <v>28</v>
      </c>
      <c r="D18" s="42">
        <v>6.1</v>
      </c>
      <c r="E18" s="42">
        <v>7</v>
      </c>
      <c r="F18" s="42">
        <v>9.6999999999999993</v>
      </c>
      <c r="G18" s="42">
        <v>24.6</v>
      </c>
      <c r="H18" s="42">
        <v>287.39999999999998</v>
      </c>
      <c r="I18" s="42">
        <v>89.6</v>
      </c>
      <c r="J18" s="42">
        <v>210.2</v>
      </c>
      <c r="K18" s="42">
        <v>112.9</v>
      </c>
      <c r="L18" s="42">
        <v>6.3</v>
      </c>
      <c r="M18" s="42">
        <v>5.0999999999999996</v>
      </c>
      <c r="N18" s="12"/>
      <c r="O18" s="10">
        <f>O5</f>
        <v>76390</v>
      </c>
      <c r="P18" s="4">
        <f>O15</f>
        <v>1</v>
      </c>
      <c r="Q18" s="4" t="s">
        <v>44</v>
      </c>
      <c r="R18" s="4">
        <v>4</v>
      </c>
      <c r="S18" s="15">
        <f t="shared" ref="S18:AD18" si="1">AVERAGE(B6:B35)</f>
        <v>13.633333333333335</v>
      </c>
      <c r="T18" s="15">
        <f t="shared" si="1"/>
        <v>11.175000000000001</v>
      </c>
      <c r="U18" s="15">
        <f t="shared" si="1"/>
        <v>16.11785714285714</v>
      </c>
      <c r="V18" s="15">
        <f t="shared" si="1"/>
        <v>12.707142857142857</v>
      </c>
      <c r="W18" s="15">
        <f t="shared" si="1"/>
        <v>35.306896551724137</v>
      </c>
      <c r="X18" s="15">
        <f t="shared" si="1"/>
        <v>71.57586206896552</v>
      </c>
      <c r="Y18" s="15">
        <f t="shared" si="1"/>
        <v>87.341379310344806</v>
      </c>
      <c r="Z18" s="15">
        <f t="shared" si="1"/>
        <v>82.499999999999986</v>
      </c>
      <c r="AA18" s="15">
        <f t="shared" si="1"/>
        <v>95.986206896551735</v>
      </c>
      <c r="AB18" s="15">
        <f t="shared" si="1"/>
        <v>26.537931034482764</v>
      </c>
      <c r="AC18" s="15">
        <f t="shared" si="1"/>
        <v>13.58965517241379</v>
      </c>
      <c r="AD18" s="15">
        <f t="shared" si="1"/>
        <v>12.793103448275861</v>
      </c>
      <c r="AE18" s="15">
        <f>SUM(S18:AD18)</f>
        <v>479.26436781609198</v>
      </c>
    </row>
    <row r="19" spans="1:31" ht="16.3" thickBot="1" x14ac:dyDescent="0.5">
      <c r="A19" s="1">
        <f t="shared" si="0"/>
        <v>2004</v>
      </c>
      <c r="B19" s="42">
        <v>29.4</v>
      </c>
      <c r="C19" s="42">
        <v>17.8</v>
      </c>
      <c r="D19" s="42">
        <v>19.5</v>
      </c>
      <c r="E19" s="42">
        <v>16.3</v>
      </c>
      <c r="F19" s="42">
        <v>12.3</v>
      </c>
      <c r="G19" s="42">
        <v>131</v>
      </c>
      <c r="H19" s="42">
        <v>80.599999999999994</v>
      </c>
      <c r="I19" s="42">
        <v>86.4</v>
      </c>
      <c r="J19" s="42">
        <v>67.8</v>
      </c>
      <c r="K19" s="42">
        <v>4.8</v>
      </c>
      <c r="L19" s="42">
        <v>17.899999999999999</v>
      </c>
      <c r="M19" s="42">
        <v>0</v>
      </c>
      <c r="N19" s="12"/>
      <c r="O19" s="10"/>
      <c r="P19" s="4">
        <f>P18</f>
        <v>1</v>
      </c>
      <c r="Q19" s="4" t="s">
        <v>45</v>
      </c>
      <c r="R19" s="4">
        <v>98</v>
      </c>
      <c r="S19" s="11">
        <f t="shared" ref="S19:AD19" si="2">COUNT(B6:B35)</f>
        <v>30</v>
      </c>
      <c r="T19" s="11">
        <f t="shared" si="2"/>
        <v>28</v>
      </c>
      <c r="U19" s="11">
        <f t="shared" si="2"/>
        <v>28</v>
      </c>
      <c r="V19" s="11">
        <f t="shared" si="2"/>
        <v>28</v>
      </c>
      <c r="W19" s="11">
        <f t="shared" si="2"/>
        <v>29</v>
      </c>
      <c r="X19" s="11">
        <f t="shared" si="2"/>
        <v>29</v>
      </c>
      <c r="Y19" s="11">
        <f t="shared" si="2"/>
        <v>29</v>
      </c>
      <c r="Z19" s="11">
        <f t="shared" si="2"/>
        <v>29</v>
      </c>
      <c r="AA19" s="11">
        <f t="shared" si="2"/>
        <v>29</v>
      </c>
      <c r="AB19" s="11">
        <f t="shared" si="2"/>
        <v>29</v>
      </c>
      <c r="AC19" s="11">
        <f t="shared" si="2"/>
        <v>29</v>
      </c>
      <c r="AD19" s="11">
        <f t="shared" si="2"/>
        <v>29</v>
      </c>
      <c r="AE19" s="11">
        <f>AVERAGE(S19:AD19)</f>
        <v>28.833333333333332</v>
      </c>
    </row>
    <row r="20" spans="1:31" ht="16.3" thickBot="1" x14ac:dyDescent="0.5">
      <c r="A20" s="1">
        <f t="shared" si="0"/>
        <v>2005</v>
      </c>
      <c r="B20" s="42">
        <v>13.5</v>
      </c>
      <c r="C20" s="42">
        <v>44.2</v>
      </c>
      <c r="D20" s="42">
        <v>5</v>
      </c>
      <c r="E20" s="42">
        <v>3.6</v>
      </c>
      <c r="F20" s="42">
        <v>36.700000000000003</v>
      </c>
      <c r="G20" s="42">
        <v>5.0999999999999996</v>
      </c>
      <c r="H20" s="42">
        <v>113.7</v>
      </c>
      <c r="I20" s="42">
        <v>57</v>
      </c>
      <c r="J20" s="42">
        <v>55.9</v>
      </c>
      <c r="K20" s="42">
        <v>67</v>
      </c>
      <c r="L20" s="42">
        <v>5.6</v>
      </c>
      <c r="M20" s="42">
        <v>0</v>
      </c>
      <c r="N20" s="12"/>
      <c r="O20" s="8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6.3" thickBot="1" x14ac:dyDescent="0.5">
      <c r="A21" s="1">
        <f t="shared" si="0"/>
        <v>2006</v>
      </c>
      <c r="B21" s="42">
        <v>20.6</v>
      </c>
      <c r="C21" s="42">
        <v>0</v>
      </c>
      <c r="D21" s="42">
        <v>4.8</v>
      </c>
      <c r="E21" s="42">
        <v>12</v>
      </c>
      <c r="F21" s="42">
        <v>14.8</v>
      </c>
      <c r="G21" s="42">
        <v>56.8</v>
      </c>
      <c r="H21" s="42">
        <v>82.5</v>
      </c>
      <c r="I21" s="42">
        <v>213.2</v>
      </c>
      <c r="J21" s="42">
        <v>98.2</v>
      </c>
      <c r="K21" s="42">
        <v>19.7</v>
      </c>
      <c r="L21" s="42">
        <v>0</v>
      </c>
      <c r="M21" s="42">
        <v>32</v>
      </c>
      <c r="N21" s="12"/>
      <c r="O21" s="3" t="s">
        <v>24</v>
      </c>
      <c r="P21" s="9" t="s">
        <v>25</v>
      </c>
      <c r="Q21" s="9" t="s">
        <v>26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6.3" thickBot="1" x14ac:dyDescent="0.5">
      <c r="A22" s="1">
        <f t="shared" si="0"/>
        <v>2007</v>
      </c>
      <c r="B22" s="42">
        <v>13.2</v>
      </c>
      <c r="C22" s="42">
        <v>0.2</v>
      </c>
      <c r="D22" s="42">
        <v>9.5</v>
      </c>
      <c r="E22" s="42">
        <v>14</v>
      </c>
      <c r="F22" s="42">
        <v>31.1</v>
      </c>
      <c r="G22" s="42">
        <v>102.3</v>
      </c>
      <c r="H22" s="42">
        <v>184.7</v>
      </c>
      <c r="I22" s="42">
        <v>129.1</v>
      </c>
      <c r="J22" s="42">
        <v>59</v>
      </c>
      <c r="K22" s="42">
        <v>9.6</v>
      </c>
      <c r="L22" s="42">
        <v>6.1</v>
      </c>
      <c r="M22" s="42">
        <v>0</v>
      </c>
      <c r="N22" s="12"/>
      <c r="O22" s="10">
        <v>2</v>
      </c>
      <c r="P22" s="4" t="s">
        <v>46</v>
      </c>
      <c r="Q22" s="4" t="s">
        <v>47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6.3" thickBot="1" x14ac:dyDescent="0.5">
      <c r="A23" s="1">
        <f t="shared" si="0"/>
        <v>2008</v>
      </c>
      <c r="B23" s="42">
        <v>0.8</v>
      </c>
      <c r="C23" s="42">
        <v>0</v>
      </c>
      <c r="D23" s="42">
        <v>1.2</v>
      </c>
      <c r="E23" s="42">
        <v>18.2</v>
      </c>
      <c r="F23" s="42">
        <v>44.6</v>
      </c>
      <c r="G23" s="42">
        <v>86.5</v>
      </c>
      <c r="H23" s="42">
        <v>113.1</v>
      </c>
      <c r="I23" s="42">
        <v>149.80000000000001</v>
      </c>
      <c r="J23" s="42">
        <v>86</v>
      </c>
      <c r="K23" s="42">
        <v>14</v>
      </c>
      <c r="L23" s="42">
        <v>0</v>
      </c>
      <c r="M23" s="42">
        <v>1.8</v>
      </c>
      <c r="N23" s="12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6.3" thickBot="1" x14ac:dyDescent="0.5">
      <c r="A24" s="1">
        <f t="shared" si="0"/>
        <v>2009</v>
      </c>
      <c r="B24" s="42">
        <v>0.6</v>
      </c>
      <c r="C24" s="42">
        <v>0</v>
      </c>
      <c r="D24" s="42">
        <v>13</v>
      </c>
      <c r="E24" s="42">
        <v>0.7</v>
      </c>
      <c r="F24" s="42">
        <v>57.4</v>
      </c>
      <c r="G24" s="42">
        <v>113.6</v>
      </c>
      <c r="H24" s="42">
        <v>12.8</v>
      </c>
      <c r="I24" s="42">
        <v>131</v>
      </c>
      <c r="J24" s="42">
        <v>142.1</v>
      </c>
      <c r="K24" s="42">
        <v>24.8</v>
      </c>
      <c r="L24" s="42">
        <v>16.899999999999999</v>
      </c>
      <c r="M24" s="42">
        <v>20.6</v>
      </c>
      <c r="N24" s="12"/>
      <c r="O24" s="3" t="s">
        <v>17</v>
      </c>
      <c r="P24" s="9" t="s">
        <v>24</v>
      </c>
      <c r="Q24" s="9" t="s">
        <v>29</v>
      </c>
      <c r="R24" s="9" t="s">
        <v>30</v>
      </c>
      <c r="S24" s="9" t="s">
        <v>31</v>
      </c>
      <c r="T24" s="9" t="s">
        <v>32</v>
      </c>
      <c r="U24" s="9" t="s">
        <v>33</v>
      </c>
      <c r="V24" s="9" t="s">
        <v>34</v>
      </c>
      <c r="W24" s="9" t="s">
        <v>35</v>
      </c>
      <c r="X24" s="9" t="s">
        <v>36</v>
      </c>
      <c r="Y24" s="9" t="s">
        <v>37</v>
      </c>
      <c r="Z24" s="9" t="s">
        <v>38</v>
      </c>
      <c r="AA24" s="9" t="s">
        <v>39</v>
      </c>
      <c r="AB24" s="9" t="s">
        <v>40</v>
      </c>
      <c r="AC24" s="9" t="s">
        <v>41</v>
      </c>
      <c r="AD24" s="9" t="s">
        <v>42</v>
      </c>
      <c r="AE24" s="9" t="s">
        <v>43</v>
      </c>
    </row>
    <row r="25" spans="1:31" ht="16.3" thickBot="1" x14ac:dyDescent="0.5">
      <c r="A25" s="1">
        <f t="shared" si="0"/>
        <v>2010</v>
      </c>
      <c r="B25" s="42">
        <v>22.8</v>
      </c>
      <c r="C25" s="42">
        <v>25.2</v>
      </c>
      <c r="D25" s="42">
        <v>7.5</v>
      </c>
      <c r="E25" s="42">
        <v>33.200000000000003</v>
      </c>
      <c r="F25" s="42">
        <v>58.3</v>
      </c>
      <c r="G25" s="42">
        <v>92.2</v>
      </c>
      <c r="H25" s="42">
        <v>292.8</v>
      </c>
      <c r="I25" s="42">
        <v>33.200000000000003</v>
      </c>
      <c r="J25" s="42">
        <v>147.4</v>
      </c>
      <c r="K25" s="42">
        <v>0.3</v>
      </c>
      <c r="L25" s="42">
        <v>0</v>
      </c>
      <c r="M25" s="42">
        <v>0</v>
      </c>
      <c r="N25" s="12"/>
      <c r="O25" s="10">
        <f>O5</f>
        <v>76390</v>
      </c>
      <c r="P25" s="4">
        <f>O22</f>
        <v>2</v>
      </c>
      <c r="Q25" s="4" t="s">
        <v>48</v>
      </c>
      <c r="R25" s="4">
        <v>5</v>
      </c>
      <c r="S25" s="15">
        <f t="shared" ref="S25:AD25" si="3">AVERAGE(B38:B67)</f>
        <v>2.5</v>
      </c>
      <c r="T25" s="15">
        <f t="shared" si="3"/>
        <v>2.0714285714285716</v>
      </c>
      <c r="U25" s="15">
        <f t="shared" si="3"/>
        <v>3.1071428571428572</v>
      </c>
      <c r="V25" s="15">
        <f t="shared" si="3"/>
        <v>2.6785714285714284</v>
      </c>
      <c r="W25" s="15">
        <f t="shared" si="3"/>
        <v>6.1379310344827589</v>
      </c>
      <c r="X25" s="15">
        <f t="shared" si="3"/>
        <v>7.6551724137931032</v>
      </c>
      <c r="Y25" s="15">
        <f t="shared" si="3"/>
        <v>10.482758620689655</v>
      </c>
      <c r="Z25" s="15">
        <f t="shared" si="3"/>
        <v>9.6206896551724146</v>
      </c>
      <c r="AA25" s="15">
        <f t="shared" si="3"/>
        <v>9.6896551724137936</v>
      </c>
      <c r="AB25" s="15">
        <f t="shared" si="3"/>
        <v>4.3793103448275863</v>
      </c>
      <c r="AC25" s="15">
        <f t="shared" si="3"/>
        <v>2.6206896551724137</v>
      </c>
      <c r="AD25" s="15">
        <f t="shared" si="3"/>
        <v>2.3103448275862069</v>
      </c>
      <c r="AE25" s="15">
        <f>SUM(S25:AD25)</f>
        <v>63.253694581280783</v>
      </c>
    </row>
    <row r="26" spans="1:31" ht="16.3" thickBot="1" x14ac:dyDescent="0.5">
      <c r="A26" s="1">
        <f t="shared" si="0"/>
        <v>2011</v>
      </c>
      <c r="B26" s="42">
        <v>2</v>
      </c>
      <c r="C26" s="42">
        <v>0</v>
      </c>
      <c r="D26" s="42">
        <v>0</v>
      </c>
      <c r="E26" s="42">
        <v>2.5</v>
      </c>
      <c r="F26" s="42">
        <v>2.4</v>
      </c>
      <c r="G26" s="42">
        <v>10.4</v>
      </c>
      <c r="H26" s="42">
        <v>78.5</v>
      </c>
      <c r="I26" s="42">
        <v>31.5</v>
      </c>
      <c r="J26" s="42">
        <v>3.1</v>
      </c>
      <c r="K26" s="42">
        <v>2</v>
      </c>
      <c r="L26" s="42">
        <v>0</v>
      </c>
      <c r="M26" s="42">
        <v>0.7</v>
      </c>
      <c r="N26" s="12"/>
      <c r="O26" s="10"/>
      <c r="P26" s="11">
        <f>P25</f>
        <v>2</v>
      </c>
      <c r="Q26" s="4" t="s">
        <v>45</v>
      </c>
      <c r="R26" s="4">
        <v>98</v>
      </c>
      <c r="S26" s="11">
        <f t="shared" ref="S26:AD26" si="4">COUNT(B38:B67)</f>
        <v>30</v>
      </c>
      <c r="T26" s="11">
        <f t="shared" si="4"/>
        <v>28</v>
      </c>
      <c r="U26" s="11">
        <f t="shared" si="4"/>
        <v>28</v>
      </c>
      <c r="V26" s="11">
        <f t="shared" si="4"/>
        <v>28</v>
      </c>
      <c r="W26" s="11">
        <f t="shared" si="4"/>
        <v>29</v>
      </c>
      <c r="X26" s="11">
        <f t="shared" si="4"/>
        <v>29</v>
      </c>
      <c r="Y26" s="11">
        <f t="shared" si="4"/>
        <v>29</v>
      </c>
      <c r="Z26" s="11">
        <f t="shared" si="4"/>
        <v>29</v>
      </c>
      <c r="AA26" s="11">
        <f t="shared" si="4"/>
        <v>29</v>
      </c>
      <c r="AB26" s="11">
        <f t="shared" si="4"/>
        <v>29</v>
      </c>
      <c r="AC26" s="11">
        <f t="shared" si="4"/>
        <v>29</v>
      </c>
      <c r="AD26" s="11">
        <f t="shared" si="4"/>
        <v>29</v>
      </c>
      <c r="AE26" s="11">
        <f>AVERAGE(S26:AD26)</f>
        <v>28.833333333333332</v>
      </c>
    </row>
    <row r="27" spans="1:31" ht="16.3" thickBot="1" x14ac:dyDescent="0.5">
      <c r="A27" s="1">
        <f t="shared" si="0"/>
        <v>2012</v>
      </c>
      <c r="B27" s="42">
        <v>4.5</v>
      </c>
      <c r="C27" s="42">
        <v>32</v>
      </c>
      <c r="D27" s="42">
        <v>15.2</v>
      </c>
      <c r="E27" s="42">
        <v>2.8</v>
      </c>
      <c r="F27" s="42">
        <v>5</v>
      </c>
      <c r="G27" s="42">
        <v>20.399999999999999</v>
      </c>
      <c r="H27" s="42">
        <v>79.7</v>
      </c>
      <c r="I27" s="42">
        <v>75.3</v>
      </c>
      <c r="J27" s="42">
        <v>70.400000000000006</v>
      </c>
      <c r="K27" s="42">
        <v>14.3</v>
      </c>
      <c r="L27" s="42">
        <v>1.5</v>
      </c>
      <c r="M27" s="42">
        <v>0</v>
      </c>
      <c r="N27" s="12"/>
      <c r="O27" s="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6.3" thickBot="1" x14ac:dyDescent="0.5">
      <c r="A28" s="1">
        <f t="shared" si="0"/>
        <v>2013</v>
      </c>
      <c r="B28" s="42">
        <v>33.799999999999997</v>
      </c>
      <c r="C28" s="42">
        <v>0</v>
      </c>
      <c r="D28" s="42">
        <v>0.8</v>
      </c>
      <c r="E28" s="42">
        <v>0</v>
      </c>
      <c r="F28" s="42">
        <v>42.9</v>
      </c>
      <c r="G28" s="42">
        <v>62.8</v>
      </c>
      <c r="H28" s="42">
        <v>69.7</v>
      </c>
      <c r="I28" s="42">
        <v>56.4</v>
      </c>
      <c r="J28" s="42">
        <v>165.8</v>
      </c>
      <c r="K28" s="42">
        <v>16.899999999999999</v>
      </c>
      <c r="L28" s="42">
        <v>32</v>
      </c>
      <c r="M28" s="42">
        <v>63.9</v>
      </c>
      <c r="N28" s="12"/>
      <c r="O28" s="3" t="s">
        <v>24</v>
      </c>
      <c r="P28" s="9" t="s">
        <v>25</v>
      </c>
      <c r="Q28" s="9" t="s">
        <v>26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6.3" thickBot="1" x14ac:dyDescent="0.5">
      <c r="A29" s="1">
        <f t="shared" si="0"/>
        <v>2014</v>
      </c>
      <c r="B29" s="42">
        <v>15.8</v>
      </c>
      <c r="C29" s="42">
        <v>0</v>
      </c>
      <c r="D29" s="42">
        <v>19.600000000000001</v>
      </c>
      <c r="E29" s="42">
        <v>21.2</v>
      </c>
      <c r="F29" s="42">
        <v>65.8</v>
      </c>
      <c r="G29" s="42">
        <v>69</v>
      </c>
      <c r="H29" s="42">
        <v>113.1</v>
      </c>
      <c r="I29" s="42">
        <v>131.19999999999999</v>
      </c>
      <c r="J29" s="42">
        <v>176.8</v>
      </c>
      <c r="K29" s="42">
        <v>1.7</v>
      </c>
      <c r="L29" s="42">
        <v>81.7</v>
      </c>
      <c r="M29" s="42">
        <v>35.4</v>
      </c>
      <c r="N29" s="12"/>
      <c r="O29" s="10">
        <v>3</v>
      </c>
      <c r="P29" s="4" t="s">
        <v>49</v>
      </c>
      <c r="Q29" s="4" t="s">
        <v>50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6.3" thickBot="1" x14ac:dyDescent="0.5">
      <c r="A30" s="1">
        <f t="shared" si="0"/>
        <v>2015</v>
      </c>
      <c r="B30" s="43">
        <v>4.7</v>
      </c>
      <c r="C30" s="43">
        <v>46.6</v>
      </c>
      <c r="D30" s="43">
        <v>116.5</v>
      </c>
      <c r="E30" s="43">
        <v>22.6</v>
      </c>
      <c r="F30" s="43">
        <v>59.4</v>
      </c>
      <c r="G30" s="43">
        <v>103.6</v>
      </c>
      <c r="H30" s="43">
        <v>29.6</v>
      </c>
      <c r="I30" s="43">
        <v>24.5</v>
      </c>
      <c r="J30" s="43">
        <v>44.6</v>
      </c>
      <c r="K30" s="43">
        <v>82.1</v>
      </c>
      <c r="L30" s="43">
        <v>3.7</v>
      </c>
      <c r="M30" s="43">
        <v>0.1</v>
      </c>
      <c r="N30" s="12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6.3" thickBot="1" x14ac:dyDescent="0.5">
      <c r="A31" s="1">
        <f t="shared" si="0"/>
        <v>2016</v>
      </c>
      <c r="B31" s="42">
        <v>23.3</v>
      </c>
      <c r="C31" s="42">
        <v>0</v>
      </c>
      <c r="D31" s="42">
        <v>29.5</v>
      </c>
      <c r="E31" s="42">
        <v>24.1</v>
      </c>
      <c r="F31" s="42">
        <v>66.5</v>
      </c>
      <c r="G31" s="42">
        <v>55.2</v>
      </c>
      <c r="H31" s="42">
        <v>60.7</v>
      </c>
      <c r="I31" s="42">
        <v>173.7</v>
      </c>
      <c r="J31" s="42">
        <v>64.900000000000006</v>
      </c>
      <c r="K31" s="42">
        <v>8.1</v>
      </c>
      <c r="L31" s="42">
        <v>58.9</v>
      </c>
      <c r="M31" s="42">
        <v>19.899999999999999</v>
      </c>
      <c r="O31" s="3" t="s">
        <v>17</v>
      </c>
      <c r="P31" s="9" t="s">
        <v>24</v>
      </c>
      <c r="Q31" s="9" t="s">
        <v>29</v>
      </c>
      <c r="R31" s="9" t="s">
        <v>30</v>
      </c>
      <c r="S31" s="9" t="s">
        <v>31</v>
      </c>
      <c r="T31" s="9" t="s">
        <v>32</v>
      </c>
      <c r="U31" s="9" t="s">
        <v>33</v>
      </c>
      <c r="V31" s="9" t="s">
        <v>34</v>
      </c>
      <c r="W31" s="9" t="s">
        <v>35</v>
      </c>
      <c r="X31" s="9" t="s">
        <v>36</v>
      </c>
      <c r="Y31" s="9" t="s">
        <v>37</v>
      </c>
      <c r="Z31" s="9" t="s">
        <v>38</v>
      </c>
      <c r="AA31" s="9" t="s">
        <v>39</v>
      </c>
      <c r="AB31" s="9" t="s">
        <v>40</v>
      </c>
      <c r="AC31" s="9" t="s">
        <v>41</v>
      </c>
      <c r="AD31" s="9" t="s">
        <v>42</v>
      </c>
      <c r="AE31" s="9" t="s">
        <v>43</v>
      </c>
    </row>
    <row r="32" spans="1:31" ht="16.3" thickBot="1" x14ac:dyDescent="0.5">
      <c r="A32" s="1">
        <f t="shared" si="0"/>
        <v>2017</v>
      </c>
      <c r="B32" s="42">
        <v>2.2999999999999998</v>
      </c>
      <c r="C32" s="42">
        <v>0.1</v>
      </c>
      <c r="D32" s="42">
        <v>29.5</v>
      </c>
      <c r="E32" s="42">
        <v>16.3</v>
      </c>
      <c r="F32" s="42">
        <v>15.2</v>
      </c>
      <c r="G32" s="42">
        <v>4.9000000000000004</v>
      </c>
      <c r="H32" s="42">
        <v>81.099999999999994</v>
      </c>
      <c r="I32" s="42">
        <v>40.4</v>
      </c>
      <c r="J32" s="42">
        <v>106.5</v>
      </c>
      <c r="K32" s="42">
        <v>9.6999999999999993</v>
      </c>
      <c r="L32" s="42">
        <v>0.5</v>
      </c>
      <c r="M32" s="42">
        <v>36.1</v>
      </c>
      <c r="O32" s="10">
        <f>O5</f>
        <v>76390</v>
      </c>
      <c r="P32" s="4">
        <f>O29</f>
        <v>3</v>
      </c>
      <c r="Q32" s="4" t="s">
        <v>51</v>
      </c>
      <c r="R32" s="4">
        <v>1</v>
      </c>
      <c r="S32" s="15">
        <f t="shared" ref="S32:AD32" si="5">AVERAGE(B70:B99)</f>
        <v>26.633333333333336</v>
      </c>
      <c r="T32" s="15">
        <f t="shared" si="5"/>
        <v>28.557142857142857</v>
      </c>
      <c r="U32" s="15">
        <f t="shared" si="5"/>
        <v>30.582142857142863</v>
      </c>
      <c r="V32" s="15">
        <f t="shared" si="5"/>
        <v>33.114285714285714</v>
      </c>
      <c r="W32" s="15">
        <f t="shared" si="5"/>
        <v>34.755172413793105</v>
      </c>
      <c r="X32" s="15">
        <f t="shared" si="5"/>
        <v>34.418965517241375</v>
      </c>
      <c r="Y32" s="15">
        <f t="shared" si="5"/>
        <v>32.110344827586204</v>
      </c>
      <c r="Z32" s="15">
        <f t="shared" si="5"/>
        <v>31.606896551724134</v>
      </c>
      <c r="AA32" s="15">
        <f t="shared" si="5"/>
        <v>29.703448275862076</v>
      </c>
      <c r="AB32" s="15">
        <f t="shared" si="5"/>
        <v>30.275862068965516</v>
      </c>
      <c r="AC32" s="15">
        <f t="shared" si="5"/>
        <v>27.948275862068964</v>
      </c>
      <c r="AD32" s="15">
        <f t="shared" si="5"/>
        <v>26.906896551724138</v>
      </c>
      <c r="AE32" s="15">
        <f>AVERAGE(S32:AD32)</f>
        <v>30.551063902572519</v>
      </c>
    </row>
    <row r="33" spans="1:31" ht="16.3" thickBot="1" x14ac:dyDescent="0.5">
      <c r="A33" s="1">
        <f t="shared" si="0"/>
        <v>2018</v>
      </c>
      <c r="B33" s="42">
        <v>1</v>
      </c>
      <c r="C33" s="42">
        <v>16.3</v>
      </c>
      <c r="D33" s="42">
        <v>0.9</v>
      </c>
      <c r="E33" s="42">
        <v>28.9</v>
      </c>
      <c r="F33" s="42">
        <v>32.4</v>
      </c>
      <c r="G33" s="42">
        <v>227.4</v>
      </c>
      <c r="H33" s="42">
        <v>19.899999999999999</v>
      </c>
      <c r="I33" s="42">
        <v>68</v>
      </c>
      <c r="J33" s="42">
        <v>290.39999999999998</v>
      </c>
      <c r="K33" s="42">
        <v>32</v>
      </c>
      <c r="L33" s="42">
        <v>5.4</v>
      </c>
      <c r="M33" s="42">
        <v>20.3</v>
      </c>
      <c r="O33" s="10"/>
      <c r="P33" s="4">
        <f>P32</f>
        <v>3</v>
      </c>
      <c r="Q33" s="4" t="s">
        <v>45</v>
      </c>
      <c r="R33" s="4">
        <v>98</v>
      </c>
      <c r="S33" s="11">
        <f t="shared" ref="S33:AD33" si="6">COUNT(B70:B99)</f>
        <v>30</v>
      </c>
      <c r="T33" s="11">
        <f t="shared" si="6"/>
        <v>28</v>
      </c>
      <c r="U33" s="11">
        <f t="shared" si="6"/>
        <v>28</v>
      </c>
      <c r="V33" s="11">
        <f t="shared" si="6"/>
        <v>28</v>
      </c>
      <c r="W33" s="11">
        <f t="shared" si="6"/>
        <v>29</v>
      </c>
      <c r="X33" s="11">
        <f t="shared" si="6"/>
        <v>29</v>
      </c>
      <c r="Y33" s="11">
        <f t="shared" si="6"/>
        <v>29</v>
      </c>
      <c r="Z33" s="11">
        <f t="shared" si="6"/>
        <v>29</v>
      </c>
      <c r="AA33" s="11">
        <f t="shared" si="6"/>
        <v>29</v>
      </c>
      <c r="AB33" s="11">
        <f t="shared" si="6"/>
        <v>29</v>
      </c>
      <c r="AC33" s="11">
        <f t="shared" si="6"/>
        <v>29</v>
      </c>
      <c r="AD33" s="11">
        <f t="shared" si="6"/>
        <v>29</v>
      </c>
      <c r="AE33" s="11">
        <f>AVERAGE(S33:AD33)</f>
        <v>28.833333333333332</v>
      </c>
    </row>
    <row r="34" spans="1:31" ht="16.3" thickBot="1" x14ac:dyDescent="0.5">
      <c r="A34" s="1">
        <f t="shared" si="0"/>
        <v>2019</v>
      </c>
      <c r="B34" s="42">
        <v>7</v>
      </c>
      <c r="C34" s="42"/>
      <c r="D34" s="42"/>
      <c r="E34" s="42"/>
      <c r="F34" s="42">
        <v>25.7</v>
      </c>
      <c r="G34" s="42">
        <v>60.5</v>
      </c>
      <c r="H34" s="42">
        <v>70.7</v>
      </c>
      <c r="I34" s="42">
        <v>29</v>
      </c>
      <c r="J34" s="42">
        <v>186.3</v>
      </c>
      <c r="K34" s="42">
        <v>6.7</v>
      </c>
      <c r="L34" s="42">
        <v>3.2</v>
      </c>
      <c r="M34" s="42">
        <v>1</v>
      </c>
      <c r="O34" s="13"/>
      <c r="P34" s="16"/>
      <c r="Q34" s="16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6.3" thickBot="1" x14ac:dyDescent="0.5">
      <c r="A35" s="1">
        <f t="shared" si="0"/>
        <v>2020</v>
      </c>
      <c r="B35" s="42">
        <v>64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O35" s="3" t="s">
        <v>24</v>
      </c>
      <c r="P35" s="9" t="s">
        <v>25</v>
      </c>
      <c r="Q35" s="9" t="s">
        <v>26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6.3" thickBot="1" x14ac:dyDescent="0.5">
      <c r="A36" s="18"/>
      <c r="B36" s="37"/>
      <c r="C36" s="38"/>
      <c r="D36" s="37"/>
      <c r="E36" s="37"/>
      <c r="F36" s="37"/>
      <c r="G36" s="37"/>
      <c r="H36" s="37"/>
      <c r="I36" s="37"/>
      <c r="J36" s="37"/>
      <c r="K36" s="37"/>
      <c r="L36" s="39"/>
      <c r="M36" s="40"/>
      <c r="O36" s="10">
        <v>4</v>
      </c>
      <c r="P36" s="4" t="s">
        <v>52</v>
      </c>
      <c r="Q36" s="4" t="s">
        <v>50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6.3" thickBot="1" x14ac:dyDescent="0.5">
      <c r="A37" s="19"/>
      <c r="B37" s="90" t="s">
        <v>53</v>
      </c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O37" s="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6.3" thickBot="1" x14ac:dyDescent="0.5">
      <c r="A38" s="1">
        <v>1991</v>
      </c>
      <c r="B38" s="44">
        <v>2</v>
      </c>
      <c r="C38" s="44">
        <v>4</v>
      </c>
      <c r="D38" s="44">
        <v>0</v>
      </c>
      <c r="E38" s="44">
        <v>1</v>
      </c>
      <c r="F38" s="44">
        <v>7</v>
      </c>
      <c r="G38" s="44">
        <v>8</v>
      </c>
      <c r="H38" s="44">
        <v>11</v>
      </c>
      <c r="I38" s="44">
        <v>9</v>
      </c>
      <c r="J38" s="44">
        <v>12</v>
      </c>
      <c r="K38" s="44">
        <v>3</v>
      </c>
      <c r="L38" s="45">
        <v>1</v>
      </c>
      <c r="M38" s="44">
        <v>7</v>
      </c>
      <c r="O38" s="3" t="s">
        <v>17</v>
      </c>
      <c r="P38" s="9" t="s">
        <v>24</v>
      </c>
      <c r="Q38" s="9" t="s">
        <v>29</v>
      </c>
      <c r="R38" s="9" t="s">
        <v>30</v>
      </c>
      <c r="S38" s="9" t="s">
        <v>31</v>
      </c>
      <c r="T38" s="9" t="s">
        <v>32</v>
      </c>
      <c r="U38" s="9" t="s">
        <v>33</v>
      </c>
      <c r="V38" s="9" t="s">
        <v>34</v>
      </c>
      <c r="W38" s="9" t="s">
        <v>35</v>
      </c>
      <c r="X38" s="9" t="s">
        <v>36</v>
      </c>
      <c r="Y38" s="9" t="s">
        <v>37</v>
      </c>
      <c r="Z38" s="9" t="s">
        <v>38</v>
      </c>
      <c r="AA38" s="9" t="s">
        <v>39</v>
      </c>
      <c r="AB38" s="9" t="s">
        <v>40</v>
      </c>
      <c r="AC38" s="9" t="s">
        <v>41</v>
      </c>
      <c r="AD38" s="9" t="s">
        <v>42</v>
      </c>
      <c r="AE38" s="9" t="s">
        <v>43</v>
      </c>
    </row>
    <row r="39" spans="1:31" ht="16.3" thickBot="1" x14ac:dyDescent="0.5">
      <c r="A39" s="1">
        <f>A38+1</f>
        <v>1992</v>
      </c>
      <c r="B39" s="44">
        <v>14</v>
      </c>
      <c r="C39" s="45">
        <v>4</v>
      </c>
      <c r="D39" s="44">
        <v>5</v>
      </c>
      <c r="E39" s="44">
        <v>4</v>
      </c>
      <c r="F39" s="44">
        <v>14</v>
      </c>
      <c r="G39" s="45">
        <v>3</v>
      </c>
      <c r="H39" s="44">
        <v>10</v>
      </c>
      <c r="I39" s="44">
        <v>13</v>
      </c>
      <c r="J39" s="45">
        <v>6</v>
      </c>
      <c r="K39" s="45">
        <v>3</v>
      </c>
      <c r="L39" s="45">
        <v>5</v>
      </c>
      <c r="M39" s="45">
        <v>2</v>
      </c>
      <c r="O39" s="10">
        <f>O5</f>
        <v>76390</v>
      </c>
      <c r="P39" s="4">
        <f>O36</f>
        <v>4</v>
      </c>
      <c r="Q39" s="4" t="s">
        <v>51</v>
      </c>
      <c r="R39" s="4">
        <v>1</v>
      </c>
      <c r="S39" s="15">
        <f t="shared" ref="S39:AD39" si="7">AVERAGE(B134:B163)</f>
        <v>-3.2600000000000002</v>
      </c>
      <c r="T39" s="15">
        <f t="shared" si="7"/>
        <v>-1.3678571428571427</v>
      </c>
      <c r="U39" s="15">
        <f t="shared" si="7"/>
        <v>-0.8285714285714284</v>
      </c>
      <c r="V39" s="15">
        <f t="shared" si="7"/>
        <v>4.0142857142857142</v>
      </c>
      <c r="W39" s="15">
        <f t="shared" si="7"/>
        <v>8.1724137931034466</v>
      </c>
      <c r="X39" s="15">
        <f t="shared" si="7"/>
        <v>11.427586206896551</v>
      </c>
      <c r="Y39" s="15">
        <f t="shared" si="7"/>
        <v>11.903448275862067</v>
      </c>
      <c r="Z39" s="15">
        <f t="shared" si="7"/>
        <v>11.582758620689654</v>
      </c>
      <c r="AA39" s="15">
        <f t="shared" si="7"/>
        <v>8.0068965517241377</v>
      </c>
      <c r="AB39" s="15">
        <f t="shared" si="7"/>
        <v>3.3413793103448275</v>
      </c>
      <c r="AC39" s="15">
        <f t="shared" si="7"/>
        <v>-0.71724137931034471</v>
      </c>
      <c r="AD39" s="15">
        <f t="shared" si="7"/>
        <v>-3.6241379310344826</v>
      </c>
      <c r="AE39" s="15">
        <f>AVERAGE(S39:AD39)</f>
        <v>4.05424671592775</v>
      </c>
    </row>
    <row r="40" spans="1:31" ht="16.3" thickBot="1" x14ac:dyDescent="0.5">
      <c r="A40" s="1">
        <f t="shared" ref="A40:A67" si="8">A39+1</f>
        <v>1993</v>
      </c>
      <c r="B40" s="45">
        <v>1</v>
      </c>
      <c r="C40" s="44">
        <v>1</v>
      </c>
      <c r="D40" s="45">
        <v>2</v>
      </c>
      <c r="E40" s="45">
        <v>1</v>
      </c>
      <c r="F40" s="44">
        <v>4</v>
      </c>
      <c r="G40" s="45">
        <v>16</v>
      </c>
      <c r="H40" s="45">
        <v>6</v>
      </c>
      <c r="I40" s="44">
        <v>7</v>
      </c>
      <c r="J40" s="44">
        <v>11</v>
      </c>
      <c r="K40" s="45">
        <v>3</v>
      </c>
      <c r="L40" s="45">
        <v>2</v>
      </c>
      <c r="M40" s="44">
        <v>1</v>
      </c>
      <c r="O40" s="10"/>
      <c r="P40" s="4">
        <f>P39</f>
        <v>4</v>
      </c>
      <c r="Q40" s="4" t="s">
        <v>45</v>
      </c>
      <c r="R40" s="4">
        <v>98</v>
      </c>
      <c r="S40" s="11">
        <f t="shared" ref="S40:AD40" si="9">COUNT(B134:B163)</f>
        <v>30</v>
      </c>
      <c r="T40" s="11">
        <f t="shared" si="9"/>
        <v>28</v>
      </c>
      <c r="U40" s="11">
        <f t="shared" si="9"/>
        <v>28</v>
      </c>
      <c r="V40" s="11">
        <f t="shared" si="9"/>
        <v>28</v>
      </c>
      <c r="W40" s="11">
        <f t="shared" si="9"/>
        <v>29</v>
      </c>
      <c r="X40" s="11">
        <f t="shared" si="9"/>
        <v>29</v>
      </c>
      <c r="Y40" s="11">
        <f t="shared" si="9"/>
        <v>29</v>
      </c>
      <c r="Z40" s="11">
        <f t="shared" si="9"/>
        <v>29</v>
      </c>
      <c r="AA40" s="11">
        <f t="shared" si="9"/>
        <v>29</v>
      </c>
      <c r="AB40" s="11">
        <f t="shared" si="9"/>
        <v>29</v>
      </c>
      <c r="AC40" s="11">
        <f t="shared" si="9"/>
        <v>29</v>
      </c>
      <c r="AD40" s="11">
        <f t="shared" si="9"/>
        <v>29</v>
      </c>
      <c r="AE40" s="11">
        <f>AVERAGE(S40:AD40)</f>
        <v>28.833333333333332</v>
      </c>
    </row>
    <row r="41" spans="1:31" ht="16.3" thickBot="1" x14ac:dyDescent="0.5">
      <c r="A41" s="1">
        <f t="shared" si="8"/>
        <v>1994</v>
      </c>
      <c r="B41" s="45">
        <v>0</v>
      </c>
      <c r="C41" s="45">
        <v>0</v>
      </c>
      <c r="D41" s="45">
        <v>2</v>
      </c>
      <c r="E41" s="45">
        <v>2</v>
      </c>
      <c r="F41" s="44">
        <v>5</v>
      </c>
      <c r="G41" s="45">
        <v>7</v>
      </c>
      <c r="H41" s="45">
        <v>6</v>
      </c>
      <c r="I41" s="45">
        <v>10</v>
      </c>
      <c r="J41" s="44">
        <v>9</v>
      </c>
      <c r="K41" s="45">
        <v>4</v>
      </c>
      <c r="L41" s="45">
        <v>1</v>
      </c>
      <c r="M41" s="44">
        <v>5</v>
      </c>
      <c r="O41" s="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6.3" thickBot="1" x14ac:dyDescent="0.5">
      <c r="A42" s="1">
        <f t="shared" si="8"/>
        <v>1995</v>
      </c>
      <c r="B42" s="44">
        <v>2</v>
      </c>
      <c r="C42" s="45">
        <v>2</v>
      </c>
      <c r="D42" s="45">
        <v>1</v>
      </c>
      <c r="E42" s="45">
        <v>0</v>
      </c>
      <c r="F42" s="44">
        <v>7</v>
      </c>
      <c r="G42" s="44">
        <v>2</v>
      </c>
      <c r="H42" s="44">
        <v>11</v>
      </c>
      <c r="I42" s="44">
        <v>12</v>
      </c>
      <c r="J42" s="44">
        <v>5</v>
      </c>
      <c r="K42" s="45">
        <v>3</v>
      </c>
      <c r="L42" s="44">
        <v>1</v>
      </c>
      <c r="M42" s="44">
        <v>2</v>
      </c>
      <c r="O42" s="3" t="s">
        <v>24</v>
      </c>
      <c r="P42" s="9" t="s">
        <v>25</v>
      </c>
      <c r="Q42" s="9" t="s">
        <v>26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6.3" thickBot="1" x14ac:dyDescent="0.5">
      <c r="A43" s="1">
        <f t="shared" si="8"/>
        <v>1996</v>
      </c>
      <c r="B43" s="45">
        <v>1</v>
      </c>
      <c r="C43" s="45">
        <v>0</v>
      </c>
      <c r="D43" s="45">
        <v>0</v>
      </c>
      <c r="E43" s="45">
        <v>0</v>
      </c>
      <c r="F43" s="44">
        <v>3</v>
      </c>
      <c r="G43" s="44">
        <v>6</v>
      </c>
      <c r="H43" s="45">
        <v>7</v>
      </c>
      <c r="I43" s="45">
        <v>14</v>
      </c>
      <c r="J43" s="45">
        <v>10</v>
      </c>
      <c r="K43" s="45">
        <v>4</v>
      </c>
      <c r="L43" s="45">
        <v>3</v>
      </c>
      <c r="M43" s="44">
        <v>0</v>
      </c>
      <c r="O43" s="10">
        <v>5</v>
      </c>
      <c r="P43" s="4" t="s">
        <v>54</v>
      </c>
      <c r="Q43" s="4" t="s">
        <v>50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6.3" thickBot="1" x14ac:dyDescent="0.5">
      <c r="A44" s="1">
        <f t="shared" si="8"/>
        <v>1997</v>
      </c>
      <c r="B44" s="45">
        <v>2</v>
      </c>
      <c r="C44" s="45">
        <v>2</v>
      </c>
      <c r="D44" s="45">
        <v>8</v>
      </c>
      <c r="E44" s="45">
        <v>5</v>
      </c>
      <c r="F44" s="44">
        <v>5</v>
      </c>
      <c r="G44" s="45">
        <v>6</v>
      </c>
      <c r="H44" s="45">
        <v>7</v>
      </c>
      <c r="I44" s="44">
        <v>5</v>
      </c>
      <c r="J44" s="45">
        <v>9</v>
      </c>
      <c r="K44" s="45">
        <v>4</v>
      </c>
      <c r="L44" s="44">
        <v>3</v>
      </c>
      <c r="M44" s="45">
        <v>1</v>
      </c>
      <c r="O44" s="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6.3" thickBot="1" x14ac:dyDescent="0.5">
      <c r="A45" s="1">
        <f t="shared" si="8"/>
        <v>1998</v>
      </c>
      <c r="B45" s="45">
        <v>0</v>
      </c>
      <c r="C45" s="45">
        <v>1</v>
      </c>
      <c r="D45" s="45">
        <v>0</v>
      </c>
      <c r="E45" s="44">
        <v>0</v>
      </c>
      <c r="F45" s="44">
        <v>1</v>
      </c>
      <c r="G45" s="44">
        <v>6</v>
      </c>
      <c r="H45" s="44">
        <v>10</v>
      </c>
      <c r="I45" s="45">
        <v>11</v>
      </c>
      <c r="J45" s="44">
        <v>8</v>
      </c>
      <c r="K45" s="45">
        <v>6</v>
      </c>
      <c r="L45" s="44">
        <v>2</v>
      </c>
      <c r="M45" s="45">
        <v>0</v>
      </c>
      <c r="O45" s="3" t="s">
        <v>17</v>
      </c>
      <c r="P45" s="9" t="s">
        <v>24</v>
      </c>
      <c r="Q45" s="9" t="s">
        <v>29</v>
      </c>
      <c r="R45" s="9" t="s">
        <v>30</v>
      </c>
      <c r="S45" s="9" t="s">
        <v>31</v>
      </c>
      <c r="T45" s="9" t="s">
        <v>32</v>
      </c>
      <c r="U45" s="9" t="s">
        <v>33</v>
      </c>
      <c r="V45" s="9" t="s">
        <v>34</v>
      </c>
      <c r="W45" s="9" t="s">
        <v>35</v>
      </c>
      <c r="X45" s="9" t="s">
        <v>36</v>
      </c>
      <c r="Y45" s="9" t="s">
        <v>37</v>
      </c>
      <c r="Z45" s="9" t="s">
        <v>38</v>
      </c>
      <c r="AA45" s="9" t="s">
        <v>39</v>
      </c>
      <c r="AB45" s="9" t="s">
        <v>40</v>
      </c>
      <c r="AC45" s="9" t="s">
        <v>41</v>
      </c>
      <c r="AD45" s="9" t="s">
        <v>42</v>
      </c>
      <c r="AE45" s="9" t="s">
        <v>43</v>
      </c>
    </row>
    <row r="46" spans="1:31" ht="16.3" thickBot="1" x14ac:dyDescent="0.5">
      <c r="A46" s="1">
        <f t="shared" si="8"/>
        <v>1999</v>
      </c>
      <c r="B46" s="45">
        <v>0</v>
      </c>
      <c r="C46" s="45">
        <v>0</v>
      </c>
      <c r="D46" s="44">
        <v>3</v>
      </c>
      <c r="E46" s="45">
        <v>1</v>
      </c>
      <c r="F46" s="44">
        <v>1</v>
      </c>
      <c r="G46" s="44">
        <v>11</v>
      </c>
      <c r="H46" s="45">
        <v>12</v>
      </c>
      <c r="I46" s="44">
        <v>5</v>
      </c>
      <c r="J46" s="45">
        <v>5</v>
      </c>
      <c r="K46" s="45">
        <v>2</v>
      </c>
      <c r="L46" s="44">
        <v>0</v>
      </c>
      <c r="M46" s="45">
        <v>0</v>
      </c>
      <c r="O46" s="10">
        <f>O5</f>
        <v>76390</v>
      </c>
      <c r="P46" s="4">
        <f>O43</f>
        <v>5</v>
      </c>
      <c r="Q46" s="4" t="s">
        <v>51</v>
      </c>
      <c r="R46" s="4">
        <v>1</v>
      </c>
      <c r="S46" s="15">
        <f t="shared" ref="S46:AD46" si="10">AVERAGE(B102:B131)</f>
        <v>11.206666666666667</v>
      </c>
      <c r="T46" s="15">
        <f t="shared" si="10"/>
        <v>13.057142857142855</v>
      </c>
      <c r="U46" s="15">
        <f t="shared" si="10"/>
        <v>15.499999999999998</v>
      </c>
      <c r="V46" s="15">
        <f t="shared" si="10"/>
        <v>18.903571428571428</v>
      </c>
      <c r="W46" s="15">
        <f t="shared" si="10"/>
        <v>21.148275862068964</v>
      </c>
      <c r="X46" s="15">
        <f t="shared" si="10"/>
        <v>21.682758620689651</v>
      </c>
      <c r="Y46" s="15">
        <f t="shared" si="10"/>
        <v>20.99655172413793</v>
      </c>
      <c r="Z46" s="15">
        <f t="shared" si="10"/>
        <v>20.482758620689655</v>
      </c>
      <c r="AA46" s="15">
        <f t="shared" si="10"/>
        <v>18.172413793103448</v>
      </c>
      <c r="AB46" s="15">
        <f t="shared" si="10"/>
        <v>16.679310344827584</v>
      </c>
      <c r="AC46" s="15">
        <f t="shared" si="10"/>
        <v>13.641379310344828</v>
      </c>
      <c r="AD46" s="15">
        <f t="shared" si="10"/>
        <v>11.931034482758621</v>
      </c>
      <c r="AE46" s="15">
        <f>AVERAGE(S46:AD46)</f>
        <v>16.950155309250139</v>
      </c>
    </row>
    <row r="47" spans="1:31" ht="16.3" thickBot="1" x14ac:dyDescent="0.5">
      <c r="A47" s="1">
        <f t="shared" si="8"/>
        <v>2000</v>
      </c>
      <c r="B47" s="44">
        <v>0</v>
      </c>
      <c r="C47" s="45">
        <v>1</v>
      </c>
      <c r="D47" s="45">
        <v>2</v>
      </c>
      <c r="E47" s="44">
        <v>3</v>
      </c>
      <c r="F47" s="44">
        <v>4</v>
      </c>
      <c r="G47" s="45">
        <v>10</v>
      </c>
      <c r="H47" s="44">
        <v>8</v>
      </c>
      <c r="I47" s="45">
        <v>9</v>
      </c>
      <c r="J47" s="44">
        <v>5</v>
      </c>
      <c r="K47" s="44">
        <v>7</v>
      </c>
      <c r="L47" s="45">
        <v>4</v>
      </c>
      <c r="M47" s="45">
        <v>2</v>
      </c>
      <c r="O47" s="10"/>
      <c r="P47" s="4">
        <f>P46</f>
        <v>5</v>
      </c>
      <c r="Q47" s="4" t="s">
        <v>45</v>
      </c>
      <c r="R47" s="4">
        <v>98</v>
      </c>
      <c r="S47" s="11">
        <f t="shared" ref="S47:AD47" si="11">COUNT(B102:B131)</f>
        <v>30</v>
      </c>
      <c r="T47" s="11">
        <f t="shared" si="11"/>
        <v>28</v>
      </c>
      <c r="U47" s="11">
        <f t="shared" si="11"/>
        <v>28</v>
      </c>
      <c r="V47" s="11">
        <f t="shared" si="11"/>
        <v>28</v>
      </c>
      <c r="W47" s="11">
        <f t="shared" si="11"/>
        <v>29</v>
      </c>
      <c r="X47" s="11">
        <f t="shared" si="11"/>
        <v>29</v>
      </c>
      <c r="Y47" s="11">
        <f t="shared" si="11"/>
        <v>29</v>
      </c>
      <c r="Z47" s="11">
        <f t="shared" si="11"/>
        <v>29</v>
      </c>
      <c r="AA47" s="11">
        <f t="shared" si="11"/>
        <v>29</v>
      </c>
      <c r="AB47" s="11">
        <f t="shared" si="11"/>
        <v>29</v>
      </c>
      <c r="AC47" s="11">
        <f t="shared" si="11"/>
        <v>29</v>
      </c>
      <c r="AD47" s="11">
        <f t="shared" si="11"/>
        <v>29</v>
      </c>
      <c r="AE47" s="11">
        <f>AVERAGE(S47:AD47)</f>
        <v>28.833333333333332</v>
      </c>
    </row>
    <row r="48" spans="1:31" ht="16.3" thickBot="1" x14ac:dyDescent="0.5">
      <c r="A48" s="1">
        <f t="shared" si="8"/>
        <v>2001</v>
      </c>
      <c r="B48" s="44">
        <v>1</v>
      </c>
      <c r="C48" s="44">
        <v>2</v>
      </c>
      <c r="D48" s="44">
        <v>3</v>
      </c>
      <c r="E48" s="44">
        <v>4</v>
      </c>
      <c r="F48" s="44">
        <v>5</v>
      </c>
      <c r="G48" s="44">
        <v>7</v>
      </c>
      <c r="H48" s="44">
        <v>6</v>
      </c>
      <c r="I48" s="44">
        <v>11</v>
      </c>
      <c r="J48" s="44">
        <v>6</v>
      </c>
      <c r="K48" s="44">
        <v>2</v>
      </c>
      <c r="L48" s="44">
        <v>3</v>
      </c>
      <c r="M48" s="44">
        <v>2</v>
      </c>
      <c r="O48" s="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6.3" thickBot="1" x14ac:dyDescent="0.5">
      <c r="A49" s="1">
        <f t="shared" si="8"/>
        <v>2002</v>
      </c>
      <c r="B49" s="45">
        <v>0</v>
      </c>
      <c r="C49" s="45">
        <v>2</v>
      </c>
      <c r="D49" s="45">
        <v>1</v>
      </c>
      <c r="E49" s="45">
        <v>4</v>
      </c>
      <c r="F49" s="44">
        <v>6</v>
      </c>
      <c r="G49" s="45">
        <v>8</v>
      </c>
      <c r="H49" s="45">
        <v>8</v>
      </c>
      <c r="I49" s="45">
        <v>5</v>
      </c>
      <c r="J49" s="45">
        <v>11</v>
      </c>
      <c r="K49" s="45">
        <v>7</v>
      </c>
      <c r="L49" s="44">
        <v>3</v>
      </c>
      <c r="M49" s="45">
        <v>1</v>
      </c>
      <c r="O49" s="3" t="s">
        <v>24</v>
      </c>
      <c r="P49" s="9" t="s">
        <v>25</v>
      </c>
      <c r="Q49" s="9" t="s">
        <v>26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6.3" thickBot="1" x14ac:dyDescent="0.5">
      <c r="A50" s="1">
        <f t="shared" si="8"/>
        <v>2003</v>
      </c>
      <c r="B50" s="45">
        <v>1</v>
      </c>
      <c r="C50" s="44">
        <v>3</v>
      </c>
      <c r="D50" s="44">
        <v>1</v>
      </c>
      <c r="E50" s="45">
        <v>2</v>
      </c>
      <c r="F50" s="44">
        <v>2</v>
      </c>
      <c r="G50" s="45">
        <v>6</v>
      </c>
      <c r="H50" s="45">
        <v>17</v>
      </c>
      <c r="I50" s="45">
        <v>7</v>
      </c>
      <c r="J50" s="45">
        <v>12</v>
      </c>
      <c r="K50" s="45">
        <v>7</v>
      </c>
      <c r="L50" s="45">
        <v>1</v>
      </c>
      <c r="M50" s="44">
        <v>1</v>
      </c>
      <c r="O50" s="10">
        <v>6</v>
      </c>
      <c r="P50" s="4" t="s">
        <v>55</v>
      </c>
      <c r="Q50" s="4" t="s">
        <v>56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6.3" thickBot="1" x14ac:dyDescent="0.5">
      <c r="A51" s="1">
        <f t="shared" si="8"/>
        <v>2004</v>
      </c>
      <c r="B51" s="45">
        <v>4</v>
      </c>
      <c r="C51" s="45">
        <v>1</v>
      </c>
      <c r="D51" s="45">
        <v>5</v>
      </c>
      <c r="E51" s="45">
        <v>3</v>
      </c>
      <c r="F51" s="44">
        <v>5</v>
      </c>
      <c r="G51" s="45">
        <v>14</v>
      </c>
      <c r="H51" s="45">
        <v>11</v>
      </c>
      <c r="I51" s="44">
        <v>10</v>
      </c>
      <c r="J51" s="45">
        <v>8</v>
      </c>
      <c r="K51" s="45">
        <v>2</v>
      </c>
      <c r="L51" s="45">
        <v>2</v>
      </c>
      <c r="M51" s="45">
        <v>0</v>
      </c>
      <c r="O51" s="8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6.3" thickBot="1" x14ac:dyDescent="0.5">
      <c r="A52" s="1">
        <f t="shared" si="8"/>
        <v>2005</v>
      </c>
      <c r="B52" s="45">
        <v>3</v>
      </c>
      <c r="C52" s="45">
        <v>7</v>
      </c>
      <c r="D52" s="44">
        <v>1</v>
      </c>
      <c r="E52" s="45">
        <v>1</v>
      </c>
      <c r="F52" s="44">
        <v>3</v>
      </c>
      <c r="G52" s="45">
        <v>1</v>
      </c>
      <c r="H52" s="44">
        <v>13</v>
      </c>
      <c r="I52" s="45">
        <v>9</v>
      </c>
      <c r="J52" s="45">
        <v>3</v>
      </c>
      <c r="K52" s="45">
        <v>5</v>
      </c>
      <c r="L52" s="45">
        <v>1</v>
      </c>
      <c r="M52" s="45">
        <v>0</v>
      </c>
      <c r="O52" s="3" t="s">
        <v>17</v>
      </c>
      <c r="P52" s="9" t="s">
        <v>24</v>
      </c>
      <c r="Q52" s="9" t="s">
        <v>29</v>
      </c>
      <c r="R52" s="9" t="s">
        <v>30</v>
      </c>
      <c r="S52" s="9" t="s">
        <v>31</v>
      </c>
      <c r="T52" s="9" t="s">
        <v>32</v>
      </c>
      <c r="U52" s="9" t="s">
        <v>33</v>
      </c>
      <c r="V52" s="9" t="s">
        <v>34</v>
      </c>
      <c r="W52" s="9" t="s">
        <v>35</v>
      </c>
      <c r="X52" s="9" t="s">
        <v>36</v>
      </c>
      <c r="Y52" s="9" t="s">
        <v>37</v>
      </c>
      <c r="Z52" s="9" t="s">
        <v>38</v>
      </c>
      <c r="AA52" s="9" t="s">
        <v>39</v>
      </c>
      <c r="AB52" s="9" t="s">
        <v>40</v>
      </c>
      <c r="AC52" s="9" t="s">
        <v>41</v>
      </c>
      <c r="AD52" s="9" t="s">
        <v>42</v>
      </c>
      <c r="AE52" s="9" t="s">
        <v>43</v>
      </c>
    </row>
    <row r="53" spans="1:31" ht="16.3" thickBot="1" x14ac:dyDescent="0.5">
      <c r="A53" s="1">
        <f t="shared" si="8"/>
        <v>2006</v>
      </c>
      <c r="B53" s="45">
        <v>2</v>
      </c>
      <c r="C53" s="45">
        <v>0</v>
      </c>
      <c r="D53" s="45">
        <v>2</v>
      </c>
      <c r="E53" s="45">
        <v>2</v>
      </c>
      <c r="F53" s="44">
        <v>5</v>
      </c>
      <c r="G53" s="44">
        <v>11</v>
      </c>
      <c r="H53" s="45">
        <v>14</v>
      </c>
      <c r="I53" s="44">
        <v>12</v>
      </c>
      <c r="J53" s="45">
        <v>10</v>
      </c>
      <c r="K53" s="45">
        <v>6</v>
      </c>
      <c r="L53" s="45">
        <v>0</v>
      </c>
      <c r="M53" s="44">
        <v>9</v>
      </c>
      <c r="O53" s="10">
        <f>O5</f>
        <v>76390</v>
      </c>
      <c r="P53" s="4">
        <f>O50</f>
        <v>6</v>
      </c>
      <c r="Q53" s="4" t="s">
        <v>51</v>
      </c>
      <c r="R53" s="4">
        <v>1</v>
      </c>
      <c r="S53" s="15">
        <f t="shared" ref="S53:AD53" si="12">AVERAGE(B166:B195)</f>
        <v>1016.3000000000003</v>
      </c>
      <c r="T53" s="15">
        <f t="shared" si="12"/>
        <v>1013.7857142857141</v>
      </c>
      <c r="U53" s="15">
        <f t="shared" si="12"/>
        <v>1010.9962962962964</v>
      </c>
      <c r="V53" s="15">
        <f t="shared" si="12"/>
        <v>1007.9571428571429</v>
      </c>
      <c r="W53" s="15">
        <f t="shared" si="12"/>
        <v>1006.8137931034482</v>
      </c>
      <c r="X53" s="15">
        <f t="shared" si="12"/>
        <v>1007.3689655172411</v>
      </c>
      <c r="Y53" s="15">
        <f t="shared" si="12"/>
        <v>1010.0068965517241</v>
      </c>
      <c r="Z53" s="15">
        <f t="shared" si="12"/>
        <v>1010.241379310345</v>
      </c>
      <c r="AA53" s="15">
        <f t="shared" si="12"/>
        <v>1011.0758620689656</v>
      </c>
      <c r="AB53" s="15">
        <f t="shared" si="12"/>
        <v>1012.3413793103449</v>
      </c>
      <c r="AC53" s="15">
        <f t="shared" si="12"/>
        <v>1015.0586206896551</v>
      </c>
      <c r="AD53" s="15">
        <f t="shared" si="12"/>
        <v>1015.751724137931</v>
      </c>
      <c r="AE53" s="15">
        <f>AVERAGE(S53:AD53)</f>
        <v>1011.4748145107338</v>
      </c>
    </row>
    <row r="54" spans="1:31" ht="16.3" thickBot="1" x14ac:dyDescent="0.5">
      <c r="A54" s="1">
        <f t="shared" si="8"/>
        <v>2007</v>
      </c>
      <c r="B54" s="45">
        <v>2</v>
      </c>
      <c r="C54" s="44">
        <v>0</v>
      </c>
      <c r="D54" s="44">
        <v>2</v>
      </c>
      <c r="E54" s="45">
        <v>3</v>
      </c>
      <c r="F54" s="44">
        <v>8</v>
      </c>
      <c r="G54" s="44">
        <v>9</v>
      </c>
      <c r="H54" s="44">
        <v>15</v>
      </c>
      <c r="I54" s="44">
        <v>11</v>
      </c>
      <c r="J54" s="45">
        <v>7</v>
      </c>
      <c r="K54" s="44">
        <v>1</v>
      </c>
      <c r="L54" s="44">
        <v>2</v>
      </c>
      <c r="M54" s="45">
        <v>0</v>
      </c>
      <c r="O54" s="10"/>
      <c r="P54" s="4">
        <f>P53</f>
        <v>6</v>
      </c>
      <c r="Q54" s="4" t="s">
        <v>45</v>
      </c>
      <c r="R54" s="4">
        <v>98</v>
      </c>
      <c r="S54" s="11">
        <f t="shared" ref="S54:AD54" si="13">COUNT(B166:B195)</f>
        <v>30</v>
      </c>
      <c r="T54" s="11">
        <f t="shared" si="13"/>
        <v>28</v>
      </c>
      <c r="U54" s="11">
        <f t="shared" si="13"/>
        <v>27</v>
      </c>
      <c r="V54" s="11">
        <f t="shared" si="13"/>
        <v>28</v>
      </c>
      <c r="W54" s="11">
        <f t="shared" si="13"/>
        <v>29</v>
      </c>
      <c r="X54" s="11">
        <f t="shared" si="13"/>
        <v>29</v>
      </c>
      <c r="Y54" s="11">
        <f t="shared" si="13"/>
        <v>29</v>
      </c>
      <c r="Z54" s="11">
        <f t="shared" si="13"/>
        <v>29</v>
      </c>
      <c r="AA54" s="11">
        <f t="shared" si="13"/>
        <v>29</v>
      </c>
      <c r="AB54" s="11">
        <f t="shared" si="13"/>
        <v>29</v>
      </c>
      <c r="AC54" s="11">
        <f t="shared" si="13"/>
        <v>29</v>
      </c>
      <c r="AD54" s="11">
        <f t="shared" si="13"/>
        <v>29</v>
      </c>
      <c r="AE54" s="11">
        <f>AVERAGE(S54:AD54)</f>
        <v>28.75</v>
      </c>
    </row>
    <row r="55" spans="1:31" ht="16.3" thickBot="1" x14ac:dyDescent="0.5">
      <c r="A55" s="1">
        <f t="shared" si="8"/>
        <v>2008</v>
      </c>
      <c r="B55" s="45">
        <v>0</v>
      </c>
      <c r="C55" s="45">
        <v>0</v>
      </c>
      <c r="D55" s="44">
        <v>1</v>
      </c>
      <c r="E55" s="45">
        <v>3</v>
      </c>
      <c r="F55" s="44">
        <v>5</v>
      </c>
      <c r="G55" s="45">
        <v>5</v>
      </c>
      <c r="H55" s="45">
        <v>11</v>
      </c>
      <c r="I55" s="45">
        <v>16</v>
      </c>
      <c r="J55" s="45">
        <v>10</v>
      </c>
      <c r="K55" s="45">
        <v>6</v>
      </c>
      <c r="L55" s="45">
        <v>0</v>
      </c>
      <c r="M55" s="44">
        <v>1</v>
      </c>
      <c r="O55" s="8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6.3" thickBot="1" x14ac:dyDescent="0.5">
      <c r="A56" s="1">
        <f t="shared" si="8"/>
        <v>2009</v>
      </c>
      <c r="B56" s="45">
        <v>0</v>
      </c>
      <c r="C56" s="44">
        <v>0</v>
      </c>
      <c r="D56" s="44">
        <v>2</v>
      </c>
      <c r="E56" s="45">
        <v>0</v>
      </c>
      <c r="F56" s="44">
        <v>9</v>
      </c>
      <c r="G56" s="44">
        <v>9</v>
      </c>
      <c r="H56" s="45">
        <v>5</v>
      </c>
      <c r="I56" s="44">
        <v>8</v>
      </c>
      <c r="J56" s="44">
        <v>14</v>
      </c>
      <c r="K56" s="44">
        <v>8</v>
      </c>
      <c r="L56" s="44">
        <v>2</v>
      </c>
      <c r="M56" s="45">
        <v>6</v>
      </c>
      <c r="O56" s="3" t="s">
        <v>24</v>
      </c>
      <c r="P56" s="9" t="s">
        <v>25</v>
      </c>
      <c r="Q56" s="9" t="s">
        <v>26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6.3" thickBot="1" x14ac:dyDescent="0.5">
      <c r="A57" s="1">
        <f t="shared" si="8"/>
        <v>2010</v>
      </c>
      <c r="B57" s="45">
        <v>5</v>
      </c>
      <c r="C57" s="45">
        <v>3</v>
      </c>
      <c r="D57" s="45">
        <v>2</v>
      </c>
      <c r="E57" s="45">
        <v>4</v>
      </c>
      <c r="F57" s="44">
        <v>6</v>
      </c>
      <c r="G57" s="45">
        <v>7</v>
      </c>
      <c r="H57" s="45">
        <v>17</v>
      </c>
      <c r="I57" s="44">
        <v>8</v>
      </c>
      <c r="J57" s="45">
        <v>14</v>
      </c>
      <c r="K57" s="45">
        <v>0</v>
      </c>
      <c r="L57" s="45">
        <v>0</v>
      </c>
      <c r="M57" s="45">
        <v>0</v>
      </c>
      <c r="O57" s="10">
        <v>7</v>
      </c>
      <c r="P57" s="4" t="s">
        <v>57</v>
      </c>
      <c r="Q57" s="4" t="s">
        <v>56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6.3" thickBot="1" x14ac:dyDescent="0.5">
      <c r="A58" s="1">
        <f t="shared" si="8"/>
        <v>2011</v>
      </c>
      <c r="B58" s="44">
        <v>1</v>
      </c>
      <c r="C58" s="44">
        <v>0</v>
      </c>
      <c r="D58" s="44">
        <v>0</v>
      </c>
      <c r="E58" s="44">
        <v>1</v>
      </c>
      <c r="F58" s="44">
        <v>2</v>
      </c>
      <c r="G58" s="44">
        <v>2</v>
      </c>
      <c r="H58" s="44">
        <v>11</v>
      </c>
      <c r="I58" s="44">
        <v>7</v>
      </c>
      <c r="J58" s="44">
        <v>3</v>
      </c>
      <c r="K58" s="44">
        <v>2</v>
      </c>
      <c r="L58" s="44">
        <v>0</v>
      </c>
      <c r="M58" s="44">
        <v>2</v>
      </c>
      <c r="O58" s="8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6.3" thickBot="1" x14ac:dyDescent="0.5">
      <c r="A59" s="1">
        <f t="shared" si="8"/>
        <v>2012</v>
      </c>
      <c r="B59" s="44">
        <v>1</v>
      </c>
      <c r="C59" s="44">
        <v>11</v>
      </c>
      <c r="D59" s="44">
        <v>6</v>
      </c>
      <c r="E59" s="44">
        <v>3</v>
      </c>
      <c r="F59" s="44">
        <v>2</v>
      </c>
      <c r="G59" s="44">
        <v>6</v>
      </c>
      <c r="H59" s="44">
        <v>13</v>
      </c>
      <c r="I59" s="44">
        <v>11</v>
      </c>
      <c r="J59" s="44">
        <v>9</v>
      </c>
      <c r="K59" s="44">
        <v>3</v>
      </c>
      <c r="L59" s="44">
        <v>2</v>
      </c>
      <c r="M59" s="44">
        <v>0</v>
      </c>
      <c r="O59" s="3" t="s">
        <v>17</v>
      </c>
      <c r="P59" s="9" t="s">
        <v>24</v>
      </c>
      <c r="Q59" s="9" t="s">
        <v>29</v>
      </c>
      <c r="R59" s="9" t="s">
        <v>30</v>
      </c>
      <c r="S59" s="9" t="s">
        <v>31</v>
      </c>
      <c r="T59" s="9" t="s">
        <v>32</v>
      </c>
      <c r="U59" s="9" t="s">
        <v>33</v>
      </c>
      <c r="V59" s="9" t="s">
        <v>34</v>
      </c>
      <c r="W59" s="9" t="s">
        <v>35</v>
      </c>
      <c r="X59" s="9" t="s">
        <v>36</v>
      </c>
      <c r="Y59" s="9" t="s">
        <v>37</v>
      </c>
      <c r="Z59" s="9" t="s">
        <v>38</v>
      </c>
      <c r="AA59" s="9" t="s">
        <v>39</v>
      </c>
      <c r="AB59" s="9" t="s">
        <v>40</v>
      </c>
      <c r="AC59" s="9" t="s">
        <v>41</v>
      </c>
      <c r="AD59" s="9" t="s">
        <v>42</v>
      </c>
      <c r="AE59" s="9" t="s">
        <v>43</v>
      </c>
    </row>
    <row r="60" spans="1:31" ht="16.3" thickBot="1" x14ac:dyDescent="0.5">
      <c r="A60" s="1">
        <f t="shared" si="8"/>
        <v>2013</v>
      </c>
      <c r="B60" s="44">
        <v>3</v>
      </c>
      <c r="C60" s="44">
        <v>0</v>
      </c>
      <c r="D60" s="44">
        <v>2</v>
      </c>
      <c r="E60" s="44">
        <v>0</v>
      </c>
      <c r="F60" s="44">
        <v>5</v>
      </c>
      <c r="G60" s="44">
        <v>10</v>
      </c>
      <c r="H60" s="44">
        <v>10</v>
      </c>
      <c r="I60" s="44">
        <v>10</v>
      </c>
      <c r="J60" s="44">
        <v>20</v>
      </c>
      <c r="K60" s="44">
        <v>5</v>
      </c>
      <c r="L60" s="44">
        <v>11</v>
      </c>
      <c r="M60" s="44">
        <v>7</v>
      </c>
      <c r="O60" s="10">
        <f>O5</f>
        <v>76390</v>
      </c>
      <c r="P60" s="4">
        <f>O57</f>
        <v>7</v>
      </c>
      <c r="Q60" s="4" t="s">
        <v>51</v>
      </c>
      <c r="R60" s="4">
        <v>1</v>
      </c>
      <c r="S60" s="20">
        <f t="shared" ref="S60:AD60" si="14">AVERAGE(B198:B227)</f>
        <v>6.9666666666666659</v>
      </c>
      <c r="T60" s="20">
        <f t="shared" si="14"/>
        <v>7.2607142857142861</v>
      </c>
      <c r="U60" s="20">
        <f t="shared" si="14"/>
        <v>8.0857142857142836</v>
      </c>
      <c r="V60" s="20">
        <f t="shared" si="14"/>
        <v>9.389285714285716</v>
      </c>
      <c r="W60" s="20">
        <f t="shared" si="14"/>
        <v>12.055172413793102</v>
      </c>
      <c r="X60" s="20">
        <f t="shared" si="14"/>
        <v>14.17241379310345</v>
      </c>
      <c r="Y60" s="20">
        <f t="shared" si="14"/>
        <v>15.120689655172418</v>
      </c>
      <c r="Z60" s="20">
        <f t="shared" si="14"/>
        <v>15.437931034482755</v>
      </c>
      <c r="AA60" s="20">
        <f t="shared" si="14"/>
        <v>15.417241379310342</v>
      </c>
      <c r="AB60" s="20">
        <f t="shared" si="14"/>
        <v>12.320689655172414</v>
      </c>
      <c r="AC60" s="20">
        <f t="shared" si="14"/>
        <v>9.3586206896551722</v>
      </c>
      <c r="AD60" s="20">
        <f t="shared" si="14"/>
        <v>7.3965517241379297</v>
      </c>
      <c r="AE60" s="20">
        <f>AVERAGE(S60:AD60)</f>
        <v>11.081807608100711</v>
      </c>
    </row>
    <row r="61" spans="1:31" ht="16.3" thickBot="1" x14ac:dyDescent="0.5">
      <c r="A61" s="1">
        <f t="shared" si="8"/>
        <v>2014</v>
      </c>
      <c r="B61" s="44">
        <v>6</v>
      </c>
      <c r="C61" s="44">
        <v>0</v>
      </c>
      <c r="D61" s="44">
        <v>5</v>
      </c>
      <c r="E61" s="44">
        <v>2</v>
      </c>
      <c r="F61" s="44">
        <v>12</v>
      </c>
      <c r="G61" s="44">
        <v>11</v>
      </c>
      <c r="H61" s="44">
        <v>11</v>
      </c>
      <c r="I61" s="44">
        <v>12</v>
      </c>
      <c r="J61" s="44">
        <v>12</v>
      </c>
      <c r="K61" s="44">
        <v>4</v>
      </c>
      <c r="L61" s="44">
        <v>3</v>
      </c>
      <c r="M61" s="44">
        <v>3</v>
      </c>
      <c r="O61" s="10"/>
      <c r="P61" s="4">
        <f>P60</f>
        <v>7</v>
      </c>
      <c r="Q61" s="4" t="s">
        <v>45</v>
      </c>
      <c r="R61" s="4">
        <v>98</v>
      </c>
      <c r="S61" s="11">
        <f t="shared" ref="S61:AD61" si="15">COUNT(B198:B227)</f>
        <v>30</v>
      </c>
      <c r="T61" s="11">
        <f t="shared" si="15"/>
        <v>28</v>
      </c>
      <c r="U61" s="11">
        <f t="shared" si="15"/>
        <v>28</v>
      </c>
      <c r="V61" s="11">
        <f t="shared" si="15"/>
        <v>28</v>
      </c>
      <c r="W61" s="11">
        <f t="shared" si="15"/>
        <v>29</v>
      </c>
      <c r="X61" s="11">
        <f t="shared" si="15"/>
        <v>29</v>
      </c>
      <c r="Y61" s="11">
        <f t="shared" si="15"/>
        <v>29</v>
      </c>
      <c r="Z61" s="11">
        <f t="shared" si="15"/>
        <v>29</v>
      </c>
      <c r="AA61" s="11">
        <f t="shared" si="15"/>
        <v>29</v>
      </c>
      <c r="AB61" s="11">
        <f t="shared" si="15"/>
        <v>29</v>
      </c>
      <c r="AC61" s="11">
        <f t="shared" si="15"/>
        <v>29</v>
      </c>
      <c r="AD61" s="11">
        <f t="shared" si="15"/>
        <v>29</v>
      </c>
      <c r="AE61" s="11">
        <f>AVERAGE(S61:AD61)</f>
        <v>28.833333333333332</v>
      </c>
    </row>
    <row r="62" spans="1:31" ht="16.3" thickBot="1" x14ac:dyDescent="0.5">
      <c r="A62" s="1">
        <f t="shared" si="8"/>
        <v>2015</v>
      </c>
      <c r="B62" s="44">
        <v>8</v>
      </c>
      <c r="C62" s="46">
        <v>7</v>
      </c>
      <c r="D62" s="46">
        <v>14</v>
      </c>
      <c r="E62" s="46">
        <v>6</v>
      </c>
      <c r="F62" s="46">
        <v>15</v>
      </c>
      <c r="G62" s="46">
        <v>9</v>
      </c>
      <c r="H62" s="46">
        <v>8</v>
      </c>
      <c r="I62" s="46">
        <v>4</v>
      </c>
      <c r="J62" s="44">
        <v>3</v>
      </c>
      <c r="K62" s="47">
        <v>9</v>
      </c>
      <c r="L62" s="47">
        <v>6</v>
      </c>
      <c r="M62" s="48">
        <v>1</v>
      </c>
      <c r="O62" s="8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6.3" thickBot="1" x14ac:dyDescent="0.5">
      <c r="A63" s="1">
        <f t="shared" si="8"/>
        <v>2016</v>
      </c>
      <c r="B63" s="49">
        <v>3</v>
      </c>
      <c r="C63" s="44">
        <v>0</v>
      </c>
      <c r="D63" s="44">
        <v>8</v>
      </c>
      <c r="E63" s="44">
        <v>6</v>
      </c>
      <c r="F63" s="44">
        <v>13</v>
      </c>
      <c r="G63" s="44">
        <v>10</v>
      </c>
      <c r="H63" s="44">
        <v>9</v>
      </c>
      <c r="I63" s="44">
        <v>17</v>
      </c>
      <c r="J63" s="44">
        <v>13</v>
      </c>
      <c r="K63" s="44">
        <v>2</v>
      </c>
      <c r="L63" s="44">
        <v>8</v>
      </c>
      <c r="M63" s="44">
        <v>6</v>
      </c>
      <c r="O63" s="3" t="s">
        <v>24</v>
      </c>
      <c r="P63" s="9" t="s">
        <v>25</v>
      </c>
      <c r="Q63" s="9" t="s">
        <v>26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6.3" thickBot="1" x14ac:dyDescent="0.5">
      <c r="A64" s="1">
        <f t="shared" si="8"/>
        <v>2017</v>
      </c>
      <c r="B64" s="44">
        <v>2</v>
      </c>
      <c r="C64" s="44">
        <v>2</v>
      </c>
      <c r="D64" s="44">
        <v>7</v>
      </c>
      <c r="E64" s="44">
        <v>6</v>
      </c>
      <c r="F64" s="44">
        <v>5</v>
      </c>
      <c r="G64" s="44">
        <v>4</v>
      </c>
      <c r="H64" s="44">
        <v>14</v>
      </c>
      <c r="I64" s="44">
        <v>9</v>
      </c>
      <c r="J64" s="44">
        <v>13</v>
      </c>
      <c r="K64" s="44">
        <v>6</v>
      </c>
      <c r="L64" s="44">
        <v>2</v>
      </c>
      <c r="M64" s="44">
        <v>3</v>
      </c>
      <c r="O64" s="10">
        <v>8</v>
      </c>
      <c r="P64" s="4" t="s">
        <v>58</v>
      </c>
      <c r="Q64" s="4" t="s">
        <v>59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6.3" thickBot="1" x14ac:dyDescent="0.5">
      <c r="A65" s="1">
        <f t="shared" si="8"/>
        <v>2018</v>
      </c>
      <c r="B65" s="44">
        <v>2</v>
      </c>
      <c r="C65" s="44">
        <v>5</v>
      </c>
      <c r="D65" s="44">
        <v>2</v>
      </c>
      <c r="E65" s="44">
        <v>8</v>
      </c>
      <c r="F65" s="44">
        <v>9</v>
      </c>
      <c r="G65" s="44">
        <v>8</v>
      </c>
      <c r="H65" s="44">
        <v>8</v>
      </c>
      <c r="I65" s="44">
        <v>7</v>
      </c>
      <c r="J65" s="44">
        <v>22</v>
      </c>
      <c r="K65" s="44">
        <v>10</v>
      </c>
      <c r="L65" s="44">
        <v>5</v>
      </c>
      <c r="M65" s="44">
        <v>4</v>
      </c>
      <c r="O65" s="8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6.3" thickBot="1" x14ac:dyDescent="0.5">
      <c r="A66" s="1">
        <f t="shared" si="8"/>
        <v>2019</v>
      </c>
      <c r="B66" s="44">
        <v>3</v>
      </c>
      <c r="C66" s="44"/>
      <c r="D66" s="44"/>
      <c r="E66" s="44"/>
      <c r="F66" s="44">
        <v>10</v>
      </c>
      <c r="G66" s="44">
        <v>10</v>
      </c>
      <c r="H66" s="44">
        <v>15</v>
      </c>
      <c r="I66" s="44">
        <v>10</v>
      </c>
      <c r="J66" s="44">
        <v>11</v>
      </c>
      <c r="K66" s="44">
        <v>3</v>
      </c>
      <c r="L66" s="44">
        <v>3</v>
      </c>
      <c r="M66" s="44">
        <v>1</v>
      </c>
      <c r="O66" s="3" t="s">
        <v>17</v>
      </c>
      <c r="P66" s="9" t="s">
        <v>24</v>
      </c>
      <c r="Q66" s="9" t="s">
        <v>29</v>
      </c>
      <c r="R66" s="9" t="s">
        <v>30</v>
      </c>
      <c r="S66" s="9" t="s">
        <v>31</v>
      </c>
      <c r="T66" s="9" t="s">
        <v>32</v>
      </c>
      <c r="U66" s="9" t="s">
        <v>33</v>
      </c>
      <c r="V66" s="9" t="s">
        <v>34</v>
      </c>
      <c r="W66" s="9" t="s">
        <v>35</v>
      </c>
      <c r="X66" s="9" t="s">
        <v>36</v>
      </c>
      <c r="Y66" s="9" t="s">
        <v>37</v>
      </c>
      <c r="Z66" s="9" t="s">
        <v>38</v>
      </c>
      <c r="AA66" s="9" t="s">
        <v>39</v>
      </c>
      <c r="AB66" s="9" t="s">
        <v>40</v>
      </c>
      <c r="AC66" s="9" t="s">
        <v>41</v>
      </c>
      <c r="AD66" s="9" t="s">
        <v>42</v>
      </c>
      <c r="AE66" s="9" t="s">
        <v>43</v>
      </c>
    </row>
    <row r="67" spans="1:31" ht="16.3" thickBot="1" x14ac:dyDescent="0.5">
      <c r="A67" s="1">
        <f t="shared" si="8"/>
        <v>2020</v>
      </c>
      <c r="B67" s="45">
        <v>6</v>
      </c>
      <c r="C67" s="45"/>
      <c r="D67" s="45"/>
      <c r="E67" s="45"/>
      <c r="F67" s="44"/>
      <c r="G67" s="45"/>
      <c r="H67" s="45"/>
      <c r="I67" s="44"/>
      <c r="J67" s="45"/>
      <c r="K67" s="45"/>
      <c r="L67" s="45"/>
      <c r="M67" s="45"/>
      <c r="O67" s="10">
        <f>O5</f>
        <v>76390</v>
      </c>
      <c r="P67" s="4">
        <f>O64</f>
        <v>8</v>
      </c>
      <c r="Q67" s="4" t="s">
        <v>44</v>
      </c>
      <c r="R67" s="4">
        <v>4</v>
      </c>
      <c r="S67" s="15">
        <f t="shared" ref="S67:AD67" si="16">AVERAGE(B230:B259)</f>
        <v>225.63333333333333</v>
      </c>
      <c r="T67" s="15">
        <f t="shared" si="16"/>
        <v>226.89285714285714</v>
      </c>
      <c r="U67" s="15">
        <f t="shared" si="16"/>
        <v>265.25</v>
      </c>
      <c r="V67" s="15">
        <f t="shared" si="16"/>
        <v>275.35714285714283</v>
      </c>
      <c r="W67" s="15">
        <f t="shared" si="16"/>
        <v>288.37931034482756</v>
      </c>
      <c r="X67" s="15">
        <f t="shared" si="16"/>
        <v>277.79310344827587</v>
      </c>
      <c r="Y67" s="15">
        <f t="shared" si="16"/>
        <v>256.10344827586209</v>
      </c>
      <c r="Z67" s="15">
        <f t="shared" si="16"/>
        <v>261.33448275862071</v>
      </c>
      <c r="AA67" s="15">
        <f t="shared" si="16"/>
        <v>212.82758620689654</v>
      </c>
      <c r="AB67" s="15">
        <f t="shared" si="16"/>
        <v>247.75862068965517</v>
      </c>
      <c r="AC67" s="15">
        <f t="shared" si="16"/>
        <v>230.58620689655172</v>
      </c>
      <c r="AD67" s="15">
        <f t="shared" si="16"/>
        <v>218.54137931034481</v>
      </c>
      <c r="AE67" s="15">
        <f>SUM(S67:AD67)</f>
        <v>2986.457471264368</v>
      </c>
    </row>
    <row r="68" spans="1:31" ht="16.3" thickBot="1" x14ac:dyDescent="0.5">
      <c r="A68" s="1"/>
      <c r="B68" s="50"/>
      <c r="C68" s="45"/>
      <c r="D68" s="50"/>
      <c r="E68" s="50"/>
      <c r="F68" s="50"/>
      <c r="G68" s="50"/>
      <c r="H68" s="50"/>
      <c r="I68" s="50"/>
      <c r="J68" s="50"/>
      <c r="K68" s="50"/>
      <c r="L68" s="51"/>
      <c r="M68" s="52"/>
      <c r="O68" s="10"/>
      <c r="P68" s="4">
        <f>P67</f>
        <v>8</v>
      </c>
      <c r="Q68" s="4" t="s">
        <v>45</v>
      </c>
      <c r="R68" s="4">
        <v>98</v>
      </c>
      <c r="S68" s="11">
        <f t="shared" ref="S68:AD68" si="17">COUNT(B230:B259)</f>
        <v>30</v>
      </c>
      <c r="T68" s="11">
        <f t="shared" si="17"/>
        <v>28</v>
      </c>
      <c r="U68" s="11">
        <f t="shared" si="17"/>
        <v>28</v>
      </c>
      <c r="V68" s="11">
        <f t="shared" si="17"/>
        <v>28</v>
      </c>
      <c r="W68" s="11">
        <f t="shared" si="17"/>
        <v>29</v>
      </c>
      <c r="X68" s="11">
        <f t="shared" si="17"/>
        <v>29</v>
      </c>
      <c r="Y68" s="11">
        <f t="shared" si="17"/>
        <v>29</v>
      </c>
      <c r="Z68" s="11">
        <f t="shared" si="17"/>
        <v>29</v>
      </c>
      <c r="AA68" s="11">
        <f t="shared" si="17"/>
        <v>29</v>
      </c>
      <c r="AB68" s="11">
        <f t="shared" si="17"/>
        <v>29</v>
      </c>
      <c r="AC68" s="11">
        <f t="shared" si="17"/>
        <v>29</v>
      </c>
      <c r="AD68" s="11">
        <f t="shared" si="17"/>
        <v>29</v>
      </c>
      <c r="AE68" s="11">
        <f>AVERAGE(S68:AD68)</f>
        <v>28.833333333333332</v>
      </c>
    </row>
    <row r="69" spans="1:31" ht="15" thickBot="1" x14ac:dyDescent="0.45">
      <c r="A69" s="1"/>
      <c r="B69" s="82" t="s">
        <v>60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6.3" thickBot="1" x14ac:dyDescent="0.5">
      <c r="A70" s="1">
        <v>1991</v>
      </c>
      <c r="B70" s="52">
        <v>24.5</v>
      </c>
      <c r="C70" s="52">
        <v>26.2</v>
      </c>
      <c r="D70" s="52">
        <v>32</v>
      </c>
      <c r="E70" s="52">
        <v>32</v>
      </c>
      <c r="F70" s="52">
        <v>35.200000000000003</v>
      </c>
      <c r="G70" s="52">
        <v>34.4</v>
      </c>
      <c r="H70" s="52">
        <v>30.4</v>
      </c>
      <c r="I70" s="52">
        <v>30.2</v>
      </c>
      <c r="J70" s="52">
        <v>28.4</v>
      </c>
      <c r="K70" s="52">
        <v>29.8</v>
      </c>
      <c r="L70" s="52">
        <v>26.7</v>
      </c>
      <c r="M70" s="52">
        <v>27.4</v>
      </c>
      <c r="O70" s="3" t="s">
        <v>24</v>
      </c>
      <c r="P70" s="9" t="s">
        <v>25</v>
      </c>
      <c r="Q70" s="9" t="s">
        <v>26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6.3" thickBot="1" x14ac:dyDescent="0.5">
      <c r="A71" s="1">
        <f>A70+1</f>
        <v>1992</v>
      </c>
      <c r="B71" s="45">
        <v>21.7</v>
      </c>
      <c r="C71" s="45">
        <v>24.5</v>
      </c>
      <c r="D71" s="45">
        <v>28.5</v>
      </c>
      <c r="E71" s="52">
        <v>30.8</v>
      </c>
      <c r="F71" s="52">
        <v>29.5</v>
      </c>
      <c r="G71" s="52">
        <v>34.799999999999997</v>
      </c>
      <c r="H71" s="52">
        <v>34.5</v>
      </c>
      <c r="I71" s="52">
        <v>31</v>
      </c>
      <c r="J71" s="52">
        <v>30.8</v>
      </c>
      <c r="K71" s="52">
        <v>28.4</v>
      </c>
      <c r="L71" s="52">
        <v>28.6</v>
      </c>
      <c r="M71" s="52">
        <v>26.5</v>
      </c>
      <c r="O71" s="10">
        <v>10</v>
      </c>
      <c r="P71" s="4" t="s">
        <v>61</v>
      </c>
      <c r="Q71" s="4" t="s">
        <v>56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6.3" thickBot="1" x14ac:dyDescent="0.5">
      <c r="A72" s="1">
        <f t="shared" ref="A72:A99" si="18">A71+1</f>
        <v>1993</v>
      </c>
      <c r="B72" s="45">
        <v>23.8</v>
      </c>
      <c r="C72" s="45">
        <v>28.2</v>
      </c>
      <c r="D72" s="45">
        <v>29.4</v>
      </c>
      <c r="E72" s="45">
        <v>31.5</v>
      </c>
      <c r="F72" s="45">
        <v>31.5</v>
      </c>
      <c r="G72" s="45">
        <v>35.299999999999997</v>
      </c>
      <c r="H72" s="52">
        <v>32</v>
      </c>
      <c r="I72" s="45">
        <v>30.5</v>
      </c>
      <c r="J72" s="45">
        <v>28.5</v>
      </c>
      <c r="K72" s="52">
        <v>32</v>
      </c>
      <c r="L72" s="45">
        <v>26.6</v>
      </c>
      <c r="M72" s="45">
        <v>26.5</v>
      </c>
      <c r="O72" s="8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6.3" thickBot="1" x14ac:dyDescent="0.5">
      <c r="A73" s="1">
        <f t="shared" si="18"/>
        <v>1994</v>
      </c>
      <c r="B73" s="45">
        <v>26.2</v>
      </c>
      <c r="C73" s="45">
        <v>29.3</v>
      </c>
      <c r="D73" s="45">
        <v>32.5</v>
      </c>
      <c r="E73" s="45">
        <v>32.1</v>
      </c>
      <c r="F73" s="52">
        <v>33</v>
      </c>
      <c r="G73" s="45">
        <v>33.6</v>
      </c>
      <c r="H73" s="45">
        <v>33.200000000000003</v>
      </c>
      <c r="I73" s="45">
        <v>31.3</v>
      </c>
      <c r="J73" s="45">
        <v>29.6</v>
      </c>
      <c r="K73" s="52">
        <v>31</v>
      </c>
      <c r="L73" s="45">
        <v>28.5</v>
      </c>
      <c r="M73" s="45">
        <v>26.7</v>
      </c>
      <c r="O73" s="3" t="s">
        <v>17</v>
      </c>
      <c r="P73" s="9" t="s">
        <v>24</v>
      </c>
      <c r="Q73" s="9" t="s">
        <v>29</v>
      </c>
      <c r="R73" s="9" t="s">
        <v>30</v>
      </c>
      <c r="S73" s="9" t="s">
        <v>31</v>
      </c>
      <c r="T73" s="9" t="s">
        <v>32</v>
      </c>
      <c r="U73" s="9" t="s">
        <v>33</v>
      </c>
      <c r="V73" s="9" t="s">
        <v>34</v>
      </c>
      <c r="W73" s="9" t="s">
        <v>35</v>
      </c>
      <c r="X73" s="9" t="s">
        <v>36</v>
      </c>
      <c r="Y73" s="9" t="s">
        <v>37</v>
      </c>
      <c r="Z73" s="9" t="s">
        <v>38</v>
      </c>
      <c r="AA73" s="9" t="s">
        <v>39</v>
      </c>
      <c r="AB73" s="9" t="s">
        <v>40</v>
      </c>
      <c r="AC73" s="9" t="s">
        <v>41</v>
      </c>
      <c r="AD73" s="9" t="s">
        <v>42</v>
      </c>
      <c r="AE73" s="9" t="s">
        <v>43</v>
      </c>
    </row>
    <row r="74" spans="1:31" ht="16.3" thickBot="1" x14ac:dyDescent="0.5">
      <c r="A74" s="1">
        <f t="shared" si="18"/>
        <v>1995</v>
      </c>
      <c r="B74" s="45">
        <v>26.5</v>
      </c>
      <c r="C74" s="45">
        <v>28.2</v>
      </c>
      <c r="D74" s="45">
        <v>31.8</v>
      </c>
      <c r="E74" s="45">
        <v>32.200000000000003</v>
      </c>
      <c r="F74" s="45">
        <v>35.5</v>
      </c>
      <c r="G74" s="45">
        <v>35.6</v>
      </c>
      <c r="H74" s="52">
        <v>33</v>
      </c>
      <c r="I74" s="45">
        <v>28.6</v>
      </c>
      <c r="J74" s="45">
        <v>29.8</v>
      </c>
      <c r="K74" s="45">
        <v>28.5</v>
      </c>
      <c r="L74" s="45">
        <v>29.1</v>
      </c>
      <c r="M74" s="45">
        <v>27.5</v>
      </c>
      <c r="O74" s="10">
        <f>O5</f>
        <v>76390</v>
      </c>
      <c r="P74" s="4">
        <f>O71</f>
        <v>10</v>
      </c>
      <c r="Q74" s="4" t="s">
        <v>51</v>
      </c>
      <c r="R74" s="4">
        <v>4</v>
      </c>
      <c r="S74" s="15">
        <f t="shared" ref="S74:AD74" si="19">AVERAGE(B263:B292)</f>
        <v>823.69</v>
      </c>
      <c r="T74" s="15">
        <f t="shared" si="19"/>
        <v>822.66071428571411</v>
      </c>
      <c r="U74" s="15">
        <f t="shared" si="19"/>
        <v>821.83571428571406</v>
      </c>
      <c r="V74" s="15">
        <f t="shared" si="19"/>
        <v>821.38928571428573</v>
      </c>
      <c r="W74" s="15">
        <f t="shared" si="19"/>
        <v>821.87379310344829</v>
      </c>
      <c r="X74" s="15">
        <f t="shared" si="19"/>
        <v>822.72758620689626</v>
      </c>
      <c r="Y74" s="15">
        <f t="shared" si="19"/>
        <v>824.48275862068976</v>
      </c>
      <c r="Z74" s="15">
        <f t="shared" si="19"/>
        <v>824.4206896551724</v>
      </c>
      <c r="AA74" s="15">
        <f t="shared" si="19"/>
        <v>823.85517241379318</v>
      </c>
      <c r="AB74" s="15">
        <f t="shared" si="19"/>
        <v>823.90344827586193</v>
      </c>
      <c r="AC74" s="15">
        <f t="shared" si="19"/>
        <v>824.2137931034481</v>
      </c>
      <c r="AD74" s="15">
        <f t="shared" si="19"/>
        <v>823.67241379310337</v>
      </c>
      <c r="AE74" s="15">
        <f>AVERAGE(S74:AD74)</f>
        <v>823.22711412151057</v>
      </c>
    </row>
    <row r="75" spans="1:31" ht="16.3" thickBot="1" x14ac:dyDescent="0.5">
      <c r="A75" s="1">
        <f t="shared" si="18"/>
        <v>1996</v>
      </c>
      <c r="B75" s="45">
        <v>28.3</v>
      </c>
      <c r="C75" s="45">
        <v>31.6</v>
      </c>
      <c r="D75" s="45">
        <v>29.5</v>
      </c>
      <c r="E75" s="45">
        <v>34.200000000000003</v>
      </c>
      <c r="F75" s="45">
        <v>36.5</v>
      </c>
      <c r="G75" s="45">
        <v>31.8</v>
      </c>
      <c r="H75" s="45">
        <v>31.7</v>
      </c>
      <c r="I75" s="45">
        <v>32.700000000000003</v>
      </c>
      <c r="J75" s="45">
        <v>28.7</v>
      </c>
      <c r="K75" s="45">
        <v>30.5</v>
      </c>
      <c r="L75" s="45">
        <v>28.5</v>
      </c>
      <c r="M75" s="45">
        <v>25.8</v>
      </c>
      <c r="O75" s="10"/>
      <c r="P75" s="4">
        <f>P74</f>
        <v>10</v>
      </c>
      <c r="Q75" s="4" t="s">
        <v>45</v>
      </c>
      <c r="R75" s="4">
        <v>98</v>
      </c>
      <c r="S75" s="11">
        <f t="shared" ref="S75:AD75" si="20">COUNT(B263:B292)</f>
        <v>30</v>
      </c>
      <c r="T75" s="11">
        <f t="shared" si="20"/>
        <v>28</v>
      </c>
      <c r="U75" s="11">
        <f t="shared" si="20"/>
        <v>28</v>
      </c>
      <c r="V75" s="11">
        <f t="shared" si="20"/>
        <v>28</v>
      </c>
      <c r="W75" s="11">
        <f t="shared" si="20"/>
        <v>29</v>
      </c>
      <c r="X75" s="11">
        <f t="shared" si="20"/>
        <v>29</v>
      </c>
      <c r="Y75" s="11">
        <f t="shared" si="20"/>
        <v>29</v>
      </c>
      <c r="Z75" s="11">
        <f t="shared" si="20"/>
        <v>29</v>
      </c>
      <c r="AA75" s="11">
        <f t="shared" si="20"/>
        <v>29</v>
      </c>
      <c r="AB75" s="11">
        <f t="shared" si="20"/>
        <v>29</v>
      </c>
      <c r="AC75" s="11">
        <f t="shared" si="20"/>
        <v>29</v>
      </c>
      <c r="AD75" s="11">
        <f t="shared" si="20"/>
        <v>29</v>
      </c>
      <c r="AE75" s="11">
        <f>AVERAGE(S75:AD75)</f>
        <v>28.833333333333332</v>
      </c>
    </row>
    <row r="76" spans="1:31" ht="15" thickBot="1" x14ac:dyDescent="0.45">
      <c r="A76" s="1">
        <f t="shared" si="18"/>
        <v>1997</v>
      </c>
      <c r="B76" s="45">
        <v>25.8</v>
      </c>
      <c r="C76" s="45">
        <v>28.8</v>
      </c>
      <c r="D76" s="52">
        <v>30</v>
      </c>
      <c r="E76" s="45">
        <v>29.8</v>
      </c>
      <c r="F76" s="45">
        <v>32.299999999999997</v>
      </c>
      <c r="G76" s="52">
        <v>33</v>
      </c>
      <c r="H76" s="45">
        <v>31.4</v>
      </c>
      <c r="I76" s="45">
        <v>31.5</v>
      </c>
      <c r="J76" s="45">
        <v>28.5</v>
      </c>
      <c r="K76" s="45">
        <v>27.6</v>
      </c>
      <c r="L76" s="45">
        <v>27.2</v>
      </c>
      <c r="M76" s="45">
        <v>25.8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6.3" thickBot="1" x14ac:dyDescent="0.5">
      <c r="A77" s="1">
        <f t="shared" si="18"/>
        <v>1998</v>
      </c>
      <c r="B77" s="52">
        <v>25</v>
      </c>
      <c r="C77" s="52">
        <v>29</v>
      </c>
      <c r="D77" s="52">
        <v>33</v>
      </c>
      <c r="E77" s="45">
        <v>34.9</v>
      </c>
      <c r="F77" s="52">
        <v>37</v>
      </c>
      <c r="G77" s="52">
        <v>36.5</v>
      </c>
      <c r="H77" s="52">
        <v>32.799999999999997</v>
      </c>
      <c r="I77" s="52">
        <v>30.2</v>
      </c>
      <c r="J77" s="52">
        <v>28.6</v>
      </c>
      <c r="K77" s="52">
        <v>31.8</v>
      </c>
      <c r="L77" s="52">
        <v>27.2</v>
      </c>
      <c r="M77" s="45">
        <v>28.7</v>
      </c>
      <c r="O77" s="3" t="s">
        <v>24</v>
      </c>
      <c r="P77" s="9" t="s">
        <v>25</v>
      </c>
      <c r="Q77" s="9" t="s">
        <v>26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6.3" thickBot="1" x14ac:dyDescent="0.5">
      <c r="A78" s="1">
        <f t="shared" si="18"/>
        <v>1999</v>
      </c>
      <c r="B78" s="45">
        <v>27.2</v>
      </c>
      <c r="C78" s="45">
        <v>28.4</v>
      </c>
      <c r="D78" s="45">
        <v>29.6</v>
      </c>
      <c r="E78" s="45">
        <v>34.5</v>
      </c>
      <c r="F78" s="52">
        <v>34</v>
      </c>
      <c r="G78" s="52">
        <v>34</v>
      </c>
      <c r="H78" s="52">
        <v>30.5</v>
      </c>
      <c r="I78" s="52">
        <v>31.8</v>
      </c>
      <c r="J78" s="52">
        <v>31</v>
      </c>
      <c r="K78" s="52">
        <v>29.8</v>
      </c>
      <c r="L78" s="52">
        <v>25.7</v>
      </c>
      <c r="M78" s="52">
        <v>24.8</v>
      </c>
      <c r="O78" s="10">
        <v>11</v>
      </c>
      <c r="P78" s="4" t="s">
        <v>62</v>
      </c>
      <c r="Q78" s="4" t="s">
        <v>28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6.3" thickBot="1" x14ac:dyDescent="0.5">
      <c r="A79" s="1">
        <f t="shared" si="18"/>
        <v>2000</v>
      </c>
      <c r="B79" s="45">
        <v>26.5</v>
      </c>
      <c r="C79" s="45">
        <v>29.8</v>
      </c>
      <c r="D79" s="45">
        <v>30.8</v>
      </c>
      <c r="E79" s="45">
        <v>34.6</v>
      </c>
      <c r="F79" s="45">
        <v>35.200000000000003</v>
      </c>
      <c r="G79" s="45">
        <v>30.5</v>
      </c>
      <c r="H79" s="45">
        <v>31.2</v>
      </c>
      <c r="I79" s="52">
        <v>30</v>
      </c>
      <c r="J79" s="52">
        <v>32</v>
      </c>
      <c r="K79" s="45">
        <v>29.2</v>
      </c>
      <c r="L79" s="52">
        <v>28</v>
      </c>
      <c r="M79" s="52">
        <v>28.5</v>
      </c>
      <c r="O79" s="8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6.3" thickBot="1" x14ac:dyDescent="0.5">
      <c r="A80" s="1">
        <f t="shared" si="18"/>
        <v>2001</v>
      </c>
      <c r="B80" s="52">
        <v>26</v>
      </c>
      <c r="C80" s="52">
        <v>28</v>
      </c>
      <c r="D80" s="52">
        <v>29</v>
      </c>
      <c r="E80" s="52">
        <v>34</v>
      </c>
      <c r="F80" s="52">
        <v>35</v>
      </c>
      <c r="G80" s="52">
        <v>33.299999999999997</v>
      </c>
      <c r="H80" s="52">
        <v>33</v>
      </c>
      <c r="I80" s="52">
        <v>33.700000000000003</v>
      </c>
      <c r="J80" s="52">
        <v>32</v>
      </c>
      <c r="K80" s="52">
        <v>30</v>
      </c>
      <c r="L80" s="52">
        <v>26</v>
      </c>
      <c r="M80" s="45">
        <v>25.2</v>
      </c>
      <c r="O80" s="3" t="s">
        <v>17</v>
      </c>
      <c r="P80" s="9" t="s">
        <v>24</v>
      </c>
      <c r="Q80" s="9" t="s">
        <v>29</v>
      </c>
      <c r="R80" s="9" t="s">
        <v>30</v>
      </c>
      <c r="S80" s="9" t="s">
        <v>31</v>
      </c>
      <c r="T80" s="9" t="s">
        <v>32</v>
      </c>
      <c r="U80" s="9" t="s">
        <v>33</v>
      </c>
      <c r="V80" s="9" t="s">
        <v>34</v>
      </c>
      <c r="W80" s="9" t="s">
        <v>35</v>
      </c>
      <c r="X80" s="9" t="s">
        <v>36</v>
      </c>
      <c r="Y80" s="9" t="s">
        <v>37</v>
      </c>
      <c r="Z80" s="9" t="s">
        <v>38</v>
      </c>
      <c r="AA80" s="9" t="s">
        <v>39</v>
      </c>
      <c r="AB80" s="9" t="s">
        <v>40</v>
      </c>
      <c r="AC80" s="9" t="s">
        <v>41</v>
      </c>
      <c r="AD80" s="9" t="s">
        <v>42</v>
      </c>
      <c r="AE80" s="9" t="s">
        <v>43</v>
      </c>
    </row>
    <row r="81" spans="1:31" ht="16.3" thickBot="1" x14ac:dyDescent="0.5">
      <c r="A81" s="1">
        <f t="shared" si="18"/>
        <v>2002</v>
      </c>
      <c r="B81" s="52">
        <v>29.2</v>
      </c>
      <c r="C81" s="52">
        <v>28.5</v>
      </c>
      <c r="D81" s="52">
        <v>32.5</v>
      </c>
      <c r="E81" s="52">
        <v>37.1</v>
      </c>
      <c r="F81" s="52">
        <v>35.4</v>
      </c>
      <c r="G81" s="52">
        <v>35</v>
      </c>
      <c r="H81" s="52">
        <v>32.700000000000003</v>
      </c>
      <c r="I81" s="52">
        <v>32.5</v>
      </c>
      <c r="J81" s="52">
        <v>28</v>
      </c>
      <c r="K81" s="52">
        <v>30.2</v>
      </c>
      <c r="L81" s="52">
        <v>27.2</v>
      </c>
      <c r="M81" s="45">
        <v>25.5</v>
      </c>
      <c r="O81" s="21">
        <f>O5</f>
        <v>76390</v>
      </c>
      <c r="P81" s="22">
        <v>11</v>
      </c>
      <c r="Q81" s="22" t="s">
        <v>63</v>
      </c>
      <c r="R81" s="22">
        <v>6</v>
      </c>
      <c r="S81" s="23">
        <f t="shared" ref="S81:AD81" si="21">_xlfn.PERCENTILE.INC(B6:B35,0)</f>
        <v>0</v>
      </c>
      <c r="T81" s="23">
        <f t="shared" si="21"/>
        <v>0</v>
      </c>
      <c r="U81" s="23">
        <f t="shared" si="21"/>
        <v>0</v>
      </c>
      <c r="V81" s="23">
        <f t="shared" si="21"/>
        <v>0</v>
      </c>
      <c r="W81" s="23">
        <f t="shared" si="21"/>
        <v>2.4</v>
      </c>
      <c r="X81" s="23">
        <f t="shared" si="21"/>
        <v>4.9000000000000004</v>
      </c>
      <c r="Y81" s="23">
        <f t="shared" si="21"/>
        <v>12.8</v>
      </c>
      <c r="Z81" s="23">
        <f t="shared" si="21"/>
        <v>22.5</v>
      </c>
      <c r="AA81" s="23">
        <f t="shared" si="21"/>
        <v>3.1</v>
      </c>
      <c r="AB81" s="23">
        <f t="shared" si="21"/>
        <v>0.3</v>
      </c>
      <c r="AC81" s="23">
        <f t="shared" si="21"/>
        <v>0</v>
      </c>
      <c r="AD81" s="23">
        <f t="shared" si="21"/>
        <v>0</v>
      </c>
      <c r="AE81" s="23">
        <f>SUM(S81:AD81)</f>
        <v>46</v>
      </c>
    </row>
    <row r="82" spans="1:31" ht="16.3" thickBot="1" x14ac:dyDescent="0.5">
      <c r="A82" s="1">
        <f t="shared" si="18"/>
        <v>2003</v>
      </c>
      <c r="B82" s="52">
        <v>26</v>
      </c>
      <c r="C82" s="45">
        <v>26.1</v>
      </c>
      <c r="D82" s="45">
        <v>31.5</v>
      </c>
      <c r="E82" s="45">
        <v>32.700000000000003</v>
      </c>
      <c r="F82" s="52">
        <v>38</v>
      </c>
      <c r="G82" s="45">
        <v>34.35</v>
      </c>
      <c r="H82" s="45">
        <v>30.1</v>
      </c>
      <c r="I82" s="45">
        <v>31.2</v>
      </c>
      <c r="J82" s="45">
        <v>28.6</v>
      </c>
      <c r="K82" s="52">
        <v>28</v>
      </c>
      <c r="L82" s="45">
        <v>27.5</v>
      </c>
      <c r="M82" s="52">
        <v>25.8</v>
      </c>
      <c r="O82" s="24"/>
      <c r="P82" s="25">
        <v>11</v>
      </c>
      <c r="Q82" s="25" t="s">
        <v>64</v>
      </c>
      <c r="R82" s="25">
        <v>7</v>
      </c>
      <c r="S82" s="26">
        <f t="shared" ref="S82:AD82" si="22">_xlfn.PERCENTILE.INC(B6:B35,0.2)</f>
        <v>1.1600000000000001</v>
      </c>
      <c r="T82" s="26">
        <f t="shared" si="22"/>
        <v>0</v>
      </c>
      <c r="U82" s="26">
        <f t="shared" si="22"/>
        <v>0.94000000000000006</v>
      </c>
      <c r="V82" s="26">
        <f t="shared" si="22"/>
        <v>1.32</v>
      </c>
      <c r="W82" s="26">
        <f t="shared" si="22"/>
        <v>13.800000000000002</v>
      </c>
      <c r="X82" s="26">
        <f t="shared" si="22"/>
        <v>24.400000000000002</v>
      </c>
      <c r="Y82" s="26">
        <f t="shared" si="22"/>
        <v>49.26</v>
      </c>
      <c r="Z82" s="26">
        <f t="shared" si="22"/>
        <v>38.799999999999997</v>
      </c>
      <c r="AA82" s="26">
        <f t="shared" si="22"/>
        <v>46.46</v>
      </c>
      <c r="AB82" s="26">
        <f t="shared" si="22"/>
        <v>7</v>
      </c>
      <c r="AC82" s="26">
        <f t="shared" si="22"/>
        <v>1.1000000000000005</v>
      </c>
      <c r="AD82" s="26">
        <f t="shared" si="22"/>
        <v>0</v>
      </c>
      <c r="AE82" s="23">
        <f t="shared" ref="AE82:AE86" si="23">SUM(S82:AD82)</f>
        <v>184.24</v>
      </c>
    </row>
    <row r="83" spans="1:31" ht="16.3" thickBot="1" x14ac:dyDescent="0.5">
      <c r="A83" s="1">
        <f t="shared" si="18"/>
        <v>2004</v>
      </c>
      <c r="B83" s="45">
        <v>27.5</v>
      </c>
      <c r="C83" s="52">
        <v>27</v>
      </c>
      <c r="D83" s="52">
        <v>29</v>
      </c>
      <c r="E83" s="52">
        <v>31</v>
      </c>
      <c r="F83" s="45">
        <v>36.5</v>
      </c>
      <c r="G83" s="45">
        <v>32.200000000000003</v>
      </c>
      <c r="H83" s="45">
        <v>30.5</v>
      </c>
      <c r="I83" s="45">
        <v>30.3</v>
      </c>
      <c r="J83" s="45">
        <v>28.8</v>
      </c>
      <c r="K83" s="52">
        <v>32</v>
      </c>
      <c r="L83" s="52">
        <v>28</v>
      </c>
      <c r="M83" s="52">
        <v>26</v>
      </c>
      <c r="O83" s="24"/>
      <c r="P83" s="25">
        <v>11</v>
      </c>
      <c r="Q83" s="25" t="s">
        <v>65</v>
      </c>
      <c r="R83" s="25">
        <v>8</v>
      </c>
      <c r="S83" s="26">
        <f t="shared" ref="S83:AD83" si="24">_xlfn.PERCENTILE.INC(B6:B35,0.4)</f>
        <v>4.16</v>
      </c>
      <c r="T83" s="26">
        <f t="shared" si="24"/>
        <v>0.84000000000000052</v>
      </c>
      <c r="U83" s="26">
        <f t="shared" si="24"/>
        <v>5.8800000000000008</v>
      </c>
      <c r="V83" s="26">
        <f t="shared" si="24"/>
        <v>4.7200000000000006</v>
      </c>
      <c r="W83" s="26">
        <f t="shared" si="24"/>
        <v>31.180000000000003</v>
      </c>
      <c r="X83" s="26">
        <f t="shared" si="24"/>
        <v>55.52</v>
      </c>
      <c r="Y83" s="26">
        <f t="shared" si="24"/>
        <v>70.22</v>
      </c>
      <c r="Z83" s="26">
        <f t="shared" si="24"/>
        <v>60.980000000000004</v>
      </c>
      <c r="AA83" s="26">
        <f t="shared" si="24"/>
        <v>65.48</v>
      </c>
      <c r="AB83" s="26">
        <f t="shared" si="24"/>
        <v>9.98</v>
      </c>
      <c r="AC83" s="26">
        <f t="shared" si="24"/>
        <v>5.44</v>
      </c>
      <c r="AD83" s="26">
        <f t="shared" si="24"/>
        <v>2.200000000000002</v>
      </c>
      <c r="AE83" s="23">
        <f t="shared" si="23"/>
        <v>316.60000000000002</v>
      </c>
    </row>
    <row r="84" spans="1:31" ht="16.3" thickBot="1" x14ac:dyDescent="0.5">
      <c r="A84" s="1">
        <f t="shared" si="18"/>
        <v>2005</v>
      </c>
      <c r="B84" s="45">
        <v>27.3</v>
      </c>
      <c r="C84" s="45">
        <v>28.2</v>
      </c>
      <c r="D84" s="52">
        <v>30</v>
      </c>
      <c r="E84" s="45">
        <v>32.200000000000003</v>
      </c>
      <c r="F84" s="52">
        <v>34</v>
      </c>
      <c r="G84" s="52">
        <v>36</v>
      </c>
      <c r="H84" s="52">
        <v>33.799999999999997</v>
      </c>
      <c r="I84" s="52">
        <v>30</v>
      </c>
      <c r="J84" s="52">
        <v>30.6</v>
      </c>
      <c r="K84" s="52">
        <v>29.3</v>
      </c>
      <c r="L84" s="52">
        <v>28</v>
      </c>
      <c r="M84" s="45">
        <v>27.5</v>
      </c>
      <c r="O84" s="24"/>
      <c r="P84" s="25">
        <v>11</v>
      </c>
      <c r="Q84" s="25" t="s">
        <v>66</v>
      </c>
      <c r="R84" s="25">
        <v>9</v>
      </c>
      <c r="S84" s="26">
        <f t="shared" ref="S84:AD84" si="25">_xlfn.PERCENTILE.INC(B6:B35,0.6)</f>
        <v>7.08</v>
      </c>
      <c r="T84" s="26">
        <f t="shared" si="25"/>
        <v>13.519999999999998</v>
      </c>
      <c r="U84" s="26">
        <f t="shared" si="25"/>
        <v>11.88</v>
      </c>
      <c r="V84" s="26">
        <f t="shared" si="25"/>
        <v>14.459999999999999</v>
      </c>
      <c r="W84" s="26">
        <f t="shared" si="25"/>
        <v>38.46</v>
      </c>
      <c r="X84" s="26">
        <f t="shared" si="25"/>
        <v>75.52000000000001</v>
      </c>
      <c r="Y84" s="26">
        <f t="shared" si="25"/>
        <v>80.42</v>
      </c>
      <c r="Z84" s="26">
        <f t="shared" si="25"/>
        <v>85.04</v>
      </c>
      <c r="AA84" s="26">
        <f t="shared" si="25"/>
        <v>95.76</v>
      </c>
      <c r="AB84" s="26">
        <f t="shared" si="25"/>
        <v>18.580000000000002</v>
      </c>
      <c r="AC84" s="26">
        <f t="shared" si="25"/>
        <v>7.5000000000000009</v>
      </c>
      <c r="AD84" s="26">
        <f t="shared" si="25"/>
        <v>6.6</v>
      </c>
      <c r="AE84" s="23">
        <f t="shared" si="23"/>
        <v>454.82000000000005</v>
      </c>
    </row>
    <row r="85" spans="1:31" ht="16.3" thickBot="1" x14ac:dyDescent="0.5">
      <c r="A85" s="1">
        <f t="shared" si="18"/>
        <v>2006</v>
      </c>
      <c r="B85" s="52">
        <v>28</v>
      </c>
      <c r="C85" s="52">
        <v>29</v>
      </c>
      <c r="D85" s="52">
        <v>31</v>
      </c>
      <c r="E85" s="45">
        <v>34.5</v>
      </c>
      <c r="F85" s="45">
        <v>33.5</v>
      </c>
      <c r="G85" s="45">
        <v>34.5</v>
      </c>
      <c r="H85" s="52">
        <v>31</v>
      </c>
      <c r="I85" s="52">
        <v>30.5</v>
      </c>
      <c r="J85" s="52">
        <v>30.7</v>
      </c>
      <c r="K85" s="52">
        <v>28.6</v>
      </c>
      <c r="L85" s="52">
        <v>28.5</v>
      </c>
      <c r="M85" s="52">
        <v>25.5</v>
      </c>
      <c r="O85" s="24"/>
      <c r="P85" s="25">
        <v>11</v>
      </c>
      <c r="Q85" s="25" t="s">
        <v>67</v>
      </c>
      <c r="R85" s="25">
        <v>10</v>
      </c>
      <c r="S85" s="26">
        <f t="shared" ref="S85:AD85" si="26">_xlfn.PERCENTILE.INC(B6:B35,0.8)</f>
        <v>21.040000000000006</v>
      </c>
      <c r="T85" s="26">
        <f t="shared" si="26"/>
        <v>18.82</v>
      </c>
      <c r="U85" s="26">
        <f t="shared" si="26"/>
        <v>19.560000000000002</v>
      </c>
      <c r="V85" s="26">
        <f t="shared" si="26"/>
        <v>22.040000000000003</v>
      </c>
      <c r="W85" s="26">
        <f t="shared" si="26"/>
        <v>50.380000000000024</v>
      </c>
      <c r="X85" s="26">
        <f t="shared" si="26"/>
        <v>102.82</v>
      </c>
      <c r="Y85" s="26">
        <f t="shared" si="26"/>
        <v>101.28000000000004</v>
      </c>
      <c r="Z85" s="26">
        <f t="shared" si="26"/>
        <v>129.86000000000001</v>
      </c>
      <c r="AA85" s="26">
        <f t="shared" si="26"/>
        <v>144.88</v>
      </c>
      <c r="AB85" s="26">
        <f t="shared" si="26"/>
        <v>38.540000000000013</v>
      </c>
      <c r="AC85" s="26">
        <f t="shared" si="26"/>
        <v>21.620000000000019</v>
      </c>
      <c r="AD85" s="26">
        <f t="shared" si="26"/>
        <v>25.160000000000025</v>
      </c>
      <c r="AE85" s="23">
        <f t="shared" si="23"/>
        <v>696</v>
      </c>
    </row>
    <row r="86" spans="1:31" ht="15.9" x14ac:dyDescent="0.45">
      <c r="A86" s="1">
        <f t="shared" si="18"/>
        <v>2007</v>
      </c>
      <c r="B86" s="52">
        <v>26</v>
      </c>
      <c r="C86" s="45">
        <v>31.7</v>
      </c>
      <c r="D86" s="45">
        <v>30.5</v>
      </c>
      <c r="E86" s="52">
        <v>32</v>
      </c>
      <c r="F86" s="45">
        <v>34.5</v>
      </c>
      <c r="G86" s="52">
        <v>36</v>
      </c>
      <c r="H86" s="52">
        <v>30</v>
      </c>
      <c r="I86" s="45">
        <v>26.6</v>
      </c>
      <c r="J86" s="45">
        <v>26.1</v>
      </c>
      <c r="K86" s="45">
        <v>32.4</v>
      </c>
      <c r="L86" s="45">
        <v>27.2</v>
      </c>
      <c r="M86" s="45">
        <v>27.8</v>
      </c>
      <c r="O86" s="24"/>
      <c r="P86" s="25">
        <v>11</v>
      </c>
      <c r="Q86" s="25" t="s">
        <v>68</v>
      </c>
      <c r="R86" s="25">
        <v>11</v>
      </c>
      <c r="S86" s="26">
        <f t="shared" ref="S86:AD86" si="27">_xlfn.PERCENTILE.INC(B6:B35,1)</f>
        <v>103.1</v>
      </c>
      <c r="T86" s="26">
        <f t="shared" si="27"/>
        <v>46.6</v>
      </c>
      <c r="U86" s="26">
        <f t="shared" si="27"/>
        <v>116.5</v>
      </c>
      <c r="V86" s="26">
        <f t="shared" si="27"/>
        <v>43.8</v>
      </c>
      <c r="W86" s="26">
        <f t="shared" si="27"/>
        <v>111.3</v>
      </c>
      <c r="X86" s="26">
        <f t="shared" si="27"/>
        <v>227.4</v>
      </c>
      <c r="Y86" s="26">
        <f t="shared" si="27"/>
        <v>292.8</v>
      </c>
      <c r="Z86" s="26">
        <f t="shared" si="27"/>
        <v>213.2</v>
      </c>
      <c r="AA86" s="26">
        <f t="shared" si="27"/>
        <v>290.39999999999998</v>
      </c>
      <c r="AB86" s="26">
        <f t="shared" si="27"/>
        <v>112.9</v>
      </c>
      <c r="AC86" s="26">
        <f t="shared" si="27"/>
        <v>81.7</v>
      </c>
      <c r="AD86" s="26">
        <f t="shared" si="27"/>
        <v>63.9</v>
      </c>
      <c r="AE86" s="23">
        <f t="shared" si="23"/>
        <v>1703.6000000000001</v>
      </c>
    </row>
    <row r="87" spans="1:31" ht="15.9" x14ac:dyDescent="0.45">
      <c r="A87" s="1">
        <f t="shared" si="18"/>
        <v>2008</v>
      </c>
      <c r="B87" s="45">
        <v>26.4</v>
      </c>
      <c r="C87" s="45">
        <v>30.7</v>
      </c>
      <c r="D87" s="52">
        <v>32</v>
      </c>
      <c r="E87" s="45">
        <v>34.6</v>
      </c>
      <c r="F87" s="45">
        <v>34.6</v>
      </c>
      <c r="G87" s="52">
        <v>35</v>
      </c>
      <c r="H87" s="52">
        <v>31</v>
      </c>
      <c r="I87" s="45">
        <v>32.700000000000003</v>
      </c>
      <c r="J87" s="45">
        <v>27.4</v>
      </c>
      <c r="K87" s="45">
        <v>28.8</v>
      </c>
      <c r="L87" s="45">
        <v>27.8</v>
      </c>
      <c r="M87" s="45">
        <v>28.7</v>
      </c>
      <c r="O87" s="24"/>
      <c r="P87" s="25">
        <v>11</v>
      </c>
      <c r="Q87" s="25" t="s">
        <v>45</v>
      </c>
      <c r="R87" s="25">
        <v>98</v>
      </c>
      <c r="S87" s="27">
        <f t="shared" ref="S87:AD87" si="28">COUNT(B6:B35)</f>
        <v>30</v>
      </c>
      <c r="T87" s="27">
        <f t="shared" si="28"/>
        <v>28</v>
      </c>
      <c r="U87" s="27">
        <f t="shared" si="28"/>
        <v>28</v>
      </c>
      <c r="V87" s="27">
        <f t="shared" si="28"/>
        <v>28</v>
      </c>
      <c r="W87" s="27">
        <f t="shared" si="28"/>
        <v>29</v>
      </c>
      <c r="X87" s="27">
        <f t="shared" si="28"/>
        <v>29</v>
      </c>
      <c r="Y87" s="27">
        <f t="shared" si="28"/>
        <v>29</v>
      </c>
      <c r="Z87" s="27">
        <f t="shared" si="28"/>
        <v>29</v>
      </c>
      <c r="AA87" s="27">
        <f t="shared" si="28"/>
        <v>29</v>
      </c>
      <c r="AB87" s="27">
        <f t="shared" si="28"/>
        <v>29</v>
      </c>
      <c r="AC87" s="27">
        <f t="shared" si="28"/>
        <v>29</v>
      </c>
      <c r="AD87" s="27">
        <f t="shared" si="28"/>
        <v>29</v>
      </c>
      <c r="AE87" s="27">
        <f>AVERAGE(S87:AD87)</f>
        <v>28.833333333333332</v>
      </c>
    </row>
    <row r="88" spans="1:31" ht="15" thickBot="1" x14ac:dyDescent="0.45">
      <c r="A88" s="1">
        <f t="shared" si="18"/>
        <v>2009</v>
      </c>
      <c r="B88" s="45">
        <v>29.6</v>
      </c>
      <c r="C88" s="45">
        <v>31.5</v>
      </c>
      <c r="D88" s="45">
        <v>31.2</v>
      </c>
      <c r="E88" s="52">
        <v>33</v>
      </c>
      <c r="F88" s="52">
        <v>35</v>
      </c>
      <c r="G88" s="45">
        <v>34.299999999999997</v>
      </c>
      <c r="H88" s="45">
        <v>33.299999999999997</v>
      </c>
      <c r="I88" s="45">
        <v>33.5</v>
      </c>
      <c r="J88" s="45">
        <v>28.2</v>
      </c>
      <c r="K88" s="45">
        <v>31.5</v>
      </c>
      <c r="L88" s="52">
        <v>27</v>
      </c>
      <c r="M88" s="52">
        <v>27</v>
      </c>
      <c r="O88" s="28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 spans="1:31" ht="16.3" thickBot="1" x14ac:dyDescent="0.5">
      <c r="A89" s="1">
        <f t="shared" si="18"/>
        <v>2010</v>
      </c>
      <c r="B89" s="52">
        <v>27</v>
      </c>
      <c r="C89" s="45">
        <v>25.4</v>
      </c>
      <c r="D89" s="52">
        <v>30</v>
      </c>
      <c r="E89" s="52">
        <v>33</v>
      </c>
      <c r="F89" s="45">
        <v>35.5</v>
      </c>
      <c r="G89" s="45">
        <v>34.6</v>
      </c>
      <c r="H89" s="52">
        <v>31</v>
      </c>
      <c r="I89" s="45">
        <v>32.299999999999997</v>
      </c>
      <c r="J89" s="45">
        <v>29.5</v>
      </c>
      <c r="K89" s="45">
        <v>30.3</v>
      </c>
      <c r="L89" s="45">
        <v>28.6</v>
      </c>
      <c r="M89" s="45">
        <v>26.5</v>
      </c>
      <c r="O89" s="3" t="s">
        <v>24</v>
      </c>
      <c r="P89" s="9" t="s">
        <v>25</v>
      </c>
      <c r="Q89" s="9" t="s">
        <v>26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6.3" thickBot="1" x14ac:dyDescent="0.5">
      <c r="A90" s="1">
        <f t="shared" si="18"/>
        <v>2011</v>
      </c>
      <c r="B90" s="52">
        <v>25.5</v>
      </c>
      <c r="C90" s="52">
        <v>22</v>
      </c>
      <c r="D90" s="52">
        <v>31</v>
      </c>
      <c r="E90" s="52">
        <v>31.5</v>
      </c>
      <c r="F90" s="45">
        <v>31.4</v>
      </c>
      <c r="G90" s="45">
        <v>35.4</v>
      </c>
      <c r="H90" s="52">
        <v>31.7</v>
      </c>
      <c r="I90" s="45">
        <v>33.5</v>
      </c>
      <c r="J90" s="52">
        <v>32</v>
      </c>
      <c r="K90" s="45">
        <v>30.7</v>
      </c>
      <c r="L90" s="52">
        <v>28</v>
      </c>
      <c r="M90" s="45">
        <v>26.3</v>
      </c>
      <c r="O90" s="10">
        <v>22</v>
      </c>
      <c r="P90" s="4" t="s">
        <v>69</v>
      </c>
      <c r="Q90" s="4" t="s">
        <v>59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6.3" thickBot="1" x14ac:dyDescent="0.5">
      <c r="A91" s="1">
        <f t="shared" si="18"/>
        <v>2012</v>
      </c>
      <c r="B91" s="52">
        <v>26.6</v>
      </c>
      <c r="C91" s="52">
        <v>30</v>
      </c>
      <c r="D91" s="52">
        <v>30.4</v>
      </c>
      <c r="E91" s="52">
        <v>35</v>
      </c>
      <c r="F91" s="45">
        <v>36.6</v>
      </c>
      <c r="G91" s="45">
        <v>35.299999999999997</v>
      </c>
      <c r="H91" s="52">
        <v>32.1</v>
      </c>
      <c r="I91" s="45">
        <v>31.8</v>
      </c>
      <c r="J91" s="52">
        <v>30</v>
      </c>
      <c r="K91" s="45">
        <v>30.6</v>
      </c>
      <c r="L91" s="52">
        <v>28</v>
      </c>
      <c r="M91" s="45">
        <v>27.8</v>
      </c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6.3" thickBot="1" x14ac:dyDescent="0.5">
      <c r="A92" s="1">
        <f t="shared" si="18"/>
        <v>2013</v>
      </c>
      <c r="B92" s="52">
        <v>26</v>
      </c>
      <c r="C92" s="52">
        <v>26.6</v>
      </c>
      <c r="D92" s="52">
        <v>30.2</v>
      </c>
      <c r="E92" s="52">
        <v>34.5</v>
      </c>
      <c r="F92" s="52">
        <v>35</v>
      </c>
      <c r="G92" s="52">
        <v>34.799999999999997</v>
      </c>
      <c r="H92" s="52">
        <v>31.8</v>
      </c>
      <c r="I92" s="52">
        <v>33.5</v>
      </c>
      <c r="J92" s="52">
        <v>29.2</v>
      </c>
      <c r="K92" s="52">
        <v>29.6</v>
      </c>
      <c r="L92" s="52">
        <v>26.2</v>
      </c>
      <c r="M92" s="52">
        <v>27.5</v>
      </c>
      <c r="O92" s="3" t="s">
        <v>17</v>
      </c>
      <c r="P92" s="9" t="s">
        <v>24</v>
      </c>
      <c r="Q92" s="9" t="s">
        <v>29</v>
      </c>
      <c r="R92" s="9" t="s">
        <v>30</v>
      </c>
      <c r="S92" s="9" t="s">
        <v>31</v>
      </c>
      <c r="T92" s="9" t="s">
        <v>32</v>
      </c>
      <c r="U92" s="9" t="s">
        <v>33</v>
      </c>
      <c r="V92" s="9" t="s">
        <v>34</v>
      </c>
      <c r="W92" s="9" t="s">
        <v>35</v>
      </c>
      <c r="X92" s="9" t="s">
        <v>36</v>
      </c>
      <c r="Y92" s="9" t="s">
        <v>37</v>
      </c>
      <c r="Z92" s="9" t="s">
        <v>38</v>
      </c>
      <c r="AA92" s="9" t="s">
        <v>39</v>
      </c>
      <c r="AB92" s="9" t="s">
        <v>40</v>
      </c>
      <c r="AC92" s="9" t="s">
        <v>41</v>
      </c>
      <c r="AD92" s="9" t="s">
        <v>42</v>
      </c>
      <c r="AE92" s="9" t="s">
        <v>43</v>
      </c>
    </row>
    <row r="93" spans="1:31" ht="16.3" thickBot="1" x14ac:dyDescent="0.5">
      <c r="A93" s="1">
        <f t="shared" si="18"/>
        <v>2014</v>
      </c>
      <c r="B93" s="52">
        <v>26.2</v>
      </c>
      <c r="C93" s="52">
        <v>29.2</v>
      </c>
      <c r="D93" s="52">
        <v>30</v>
      </c>
      <c r="E93" s="52">
        <v>32.799999999999997</v>
      </c>
      <c r="F93" s="52">
        <v>33.5</v>
      </c>
      <c r="G93" s="52">
        <v>35</v>
      </c>
      <c r="H93" s="52">
        <v>31.5</v>
      </c>
      <c r="I93" s="52">
        <v>30.3</v>
      </c>
      <c r="J93" s="52">
        <v>29.5</v>
      </c>
      <c r="K93" s="52">
        <v>30.2</v>
      </c>
      <c r="L93" s="52">
        <v>26</v>
      </c>
      <c r="M93" s="52">
        <v>24.5</v>
      </c>
      <c r="O93" s="10">
        <f>O5</f>
        <v>76390</v>
      </c>
      <c r="P93" s="4">
        <f>O90</f>
        <v>22</v>
      </c>
      <c r="Q93" s="4" t="s">
        <v>50</v>
      </c>
      <c r="R93" s="4">
        <v>4</v>
      </c>
      <c r="S93" s="15">
        <f t="shared" ref="S93:AD93" si="29">MAX(B295:B324)</f>
        <v>29.8</v>
      </c>
      <c r="T93" s="15">
        <f t="shared" si="29"/>
        <v>31.8</v>
      </c>
      <c r="U93" s="15">
        <f t="shared" si="29"/>
        <v>33</v>
      </c>
      <c r="V93" s="15">
        <f t="shared" si="29"/>
        <v>37.1</v>
      </c>
      <c r="W93" s="15">
        <f t="shared" si="29"/>
        <v>38</v>
      </c>
      <c r="X93" s="15">
        <f t="shared" si="29"/>
        <v>36.799999999999997</v>
      </c>
      <c r="Y93" s="15">
        <f t="shared" si="29"/>
        <v>34.5</v>
      </c>
      <c r="Z93" s="15">
        <f t="shared" si="29"/>
        <v>33.799999999999997</v>
      </c>
      <c r="AA93" s="15">
        <f t="shared" si="29"/>
        <v>33</v>
      </c>
      <c r="AB93" s="15">
        <f t="shared" si="29"/>
        <v>32.799999999999997</v>
      </c>
      <c r="AC93" s="15">
        <f t="shared" si="29"/>
        <v>32.6</v>
      </c>
      <c r="AD93" s="15">
        <f t="shared" si="29"/>
        <v>29.6</v>
      </c>
      <c r="AE93" s="15">
        <f>MAX(S93:AD93)</f>
        <v>38</v>
      </c>
    </row>
    <row r="94" spans="1:31" ht="16.3" thickBot="1" x14ac:dyDescent="0.5">
      <c r="A94" s="1">
        <f t="shared" si="18"/>
        <v>2015</v>
      </c>
      <c r="B94" s="52">
        <v>24.5</v>
      </c>
      <c r="C94" s="53">
        <v>29.5</v>
      </c>
      <c r="D94" s="53">
        <v>28.1</v>
      </c>
      <c r="E94" s="53">
        <v>31.2</v>
      </c>
      <c r="F94" s="53">
        <v>32.200000000000003</v>
      </c>
      <c r="G94" s="53">
        <v>27.4</v>
      </c>
      <c r="H94" s="53">
        <v>31.6</v>
      </c>
      <c r="I94" s="53">
        <v>33.4</v>
      </c>
      <c r="J94" s="45">
        <v>31.5</v>
      </c>
      <c r="K94" s="53">
        <v>31.4</v>
      </c>
      <c r="L94" s="53">
        <v>30.3</v>
      </c>
      <c r="M94" s="54">
        <v>26</v>
      </c>
      <c r="O94" s="10"/>
      <c r="P94" s="4">
        <v>22</v>
      </c>
      <c r="Q94" s="4" t="s">
        <v>45</v>
      </c>
      <c r="R94" s="4">
        <v>98</v>
      </c>
      <c r="S94" s="11">
        <f t="shared" ref="S94:AD94" si="30">COUNT(B295:B324)</f>
        <v>30</v>
      </c>
      <c r="T94" s="11">
        <f t="shared" si="30"/>
        <v>28</v>
      </c>
      <c r="U94" s="11">
        <f t="shared" si="30"/>
        <v>28</v>
      </c>
      <c r="V94" s="11">
        <f t="shared" si="30"/>
        <v>28</v>
      </c>
      <c r="W94" s="11">
        <f t="shared" si="30"/>
        <v>29</v>
      </c>
      <c r="X94" s="11">
        <f t="shared" si="30"/>
        <v>29</v>
      </c>
      <c r="Y94" s="11">
        <f t="shared" si="30"/>
        <v>29</v>
      </c>
      <c r="Z94" s="11">
        <f t="shared" si="30"/>
        <v>29</v>
      </c>
      <c r="AA94" s="11">
        <f t="shared" si="30"/>
        <v>29</v>
      </c>
      <c r="AB94" s="11">
        <f t="shared" si="30"/>
        <v>29</v>
      </c>
      <c r="AC94" s="11">
        <f t="shared" si="30"/>
        <v>29</v>
      </c>
      <c r="AD94" s="11">
        <f t="shared" si="30"/>
        <v>29</v>
      </c>
      <c r="AE94" s="11">
        <f>AVERAGE(S94:AD94)</f>
        <v>28.833333333333332</v>
      </c>
    </row>
    <row r="95" spans="1:31" ht="15" thickBot="1" x14ac:dyDescent="0.45">
      <c r="A95" s="1">
        <f t="shared" si="18"/>
        <v>2016</v>
      </c>
      <c r="B95" s="55">
        <v>26.5</v>
      </c>
      <c r="C95" s="53">
        <v>30</v>
      </c>
      <c r="D95" s="52">
        <v>29.2</v>
      </c>
      <c r="E95" s="52">
        <v>33.299999999999997</v>
      </c>
      <c r="F95" s="45">
        <v>34.5</v>
      </c>
      <c r="G95" s="45">
        <v>36.200000000000003</v>
      </c>
      <c r="H95" s="52">
        <v>33.799999999999997</v>
      </c>
      <c r="I95" s="45">
        <v>33.200000000000003</v>
      </c>
      <c r="J95" s="45">
        <v>30.6</v>
      </c>
      <c r="K95" s="45">
        <v>30.8</v>
      </c>
      <c r="L95" s="45">
        <v>29.5</v>
      </c>
      <c r="M95" s="45">
        <v>28.8</v>
      </c>
      <c r="O95" s="28"/>
      <c r="P95" s="2">
        <v>23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6.3" thickBot="1" x14ac:dyDescent="0.5">
      <c r="A96" s="1">
        <f t="shared" si="18"/>
        <v>2017</v>
      </c>
      <c r="B96" s="52">
        <v>29.8</v>
      </c>
      <c r="C96" s="52">
        <v>31.8</v>
      </c>
      <c r="D96" s="52">
        <v>32</v>
      </c>
      <c r="E96" s="52">
        <v>35.6</v>
      </c>
      <c r="F96" s="52">
        <v>37</v>
      </c>
      <c r="G96" s="45">
        <v>36.5</v>
      </c>
      <c r="H96" s="52">
        <v>34</v>
      </c>
      <c r="I96" s="45">
        <v>33.6</v>
      </c>
      <c r="J96" s="52">
        <v>33</v>
      </c>
      <c r="K96" s="45">
        <v>31</v>
      </c>
      <c r="L96" s="45">
        <v>32.6</v>
      </c>
      <c r="M96" s="45">
        <v>28.7</v>
      </c>
      <c r="O96" s="3" t="s">
        <v>24</v>
      </c>
      <c r="P96" s="9" t="s">
        <v>25</v>
      </c>
      <c r="Q96" s="9" t="s">
        <v>26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6.3" thickBot="1" x14ac:dyDescent="0.5">
      <c r="A97" s="1">
        <f t="shared" si="18"/>
        <v>2018</v>
      </c>
      <c r="B97" s="52">
        <v>29.2</v>
      </c>
      <c r="C97" s="52">
        <v>30.4</v>
      </c>
      <c r="D97" s="52">
        <v>31.6</v>
      </c>
      <c r="E97" s="52">
        <v>32.6</v>
      </c>
      <c r="F97" s="52">
        <v>38</v>
      </c>
      <c r="G97" s="45">
        <v>36.799999999999997</v>
      </c>
      <c r="H97" s="52">
        <v>33.6</v>
      </c>
      <c r="I97" s="45">
        <v>32.4</v>
      </c>
      <c r="J97" s="52">
        <v>30.2</v>
      </c>
      <c r="K97" s="45">
        <v>32.799999999999997</v>
      </c>
      <c r="L97" s="45">
        <v>28.2</v>
      </c>
      <c r="M97" s="45">
        <v>27.4</v>
      </c>
      <c r="O97" s="10">
        <v>23</v>
      </c>
      <c r="P97" s="4" t="s">
        <v>70</v>
      </c>
      <c r="Q97" s="4" t="s">
        <v>50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6.3" thickBot="1" x14ac:dyDescent="0.5">
      <c r="A98" s="1">
        <f t="shared" si="18"/>
        <v>2019</v>
      </c>
      <c r="B98" s="52">
        <v>29.2</v>
      </c>
      <c r="C98" s="52"/>
      <c r="D98" s="52"/>
      <c r="E98" s="52"/>
      <c r="F98" s="52">
        <v>38</v>
      </c>
      <c r="G98" s="45">
        <v>36</v>
      </c>
      <c r="H98" s="52">
        <v>34</v>
      </c>
      <c r="I98" s="45">
        <v>33.799999999999997</v>
      </c>
      <c r="J98" s="52">
        <v>29.6</v>
      </c>
      <c r="K98" s="45">
        <v>31.2</v>
      </c>
      <c r="L98" s="45">
        <v>29.8</v>
      </c>
      <c r="M98" s="45">
        <v>29.6</v>
      </c>
      <c r="O98" s="8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6.3" thickBot="1" x14ac:dyDescent="0.5">
      <c r="A99" s="1">
        <f t="shared" si="18"/>
        <v>2020</v>
      </c>
      <c r="B99" s="52">
        <v>27</v>
      </c>
      <c r="C99" s="45"/>
      <c r="D99" s="52"/>
      <c r="E99" s="52"/>
      <c r="F99" s="45"/>
      <c r="G99" s="45"/>
      <c r="H99" s="52"/>
      <c r="I99" s="45"/>
      <c r="J99" s="45"/>
      <c r="K99" s="45"/>
      <c r="L99" s="45"/>
      <c r="M99" s="45"/>
      <c r="O99" s="3" t="s">
        <v>17</v>
      </c>
      <c r="P99" s="9" t="s">
        <v>24</v>
      </c>
      <c r="Q99" s="9" t="s">
        <v>29</v>
      </c>
      <c r="R99" s="9" t="s">
        <v>30</v>
      </c>
      <c r="S99" s="9" t="s">
        <v>31</v>
      </c>
      <c r="T99" s="9" t="s">
        <v>32</v>
      </c>
      <c r="U99" s="9" t="s">
        <v>33</v>
      </c>
      <c r="V99" s="9" t="s">
        <v>34</v>
      </c>
      <c r="W99" s="9" t="s">
        <v>35</v>
      </c>
      <c r="X99" s="9" t="s">
        <v>36</v>
      </c>
      <c r="Y99" s="9" t="s">
        <v>37</v>
      </c>
      <c r="Z99" s="9" t="s">
        <v>38</v>
      </c>
      <c r="AA99" s="9" t="s">
        <v>39</v>
      </c>
      <c r="AB99" s="9" t="s">
        <v>40</v>
      </c>
      <c r="AC99" s="9" t="s">
        <v>41</v>
      </c>
      <c r="AD99" s="9" t="s">
        <v>42</v>
      </c>
      <c r="AE99" s="9" t="s">
        <v>43</v>
      </c>
    </row>
    <row r="100" spans="1:31" ht="16.3" thickBot="1" x14ac:dyDescent="0.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O100" s="10">
        <f>O5</f>
        <v>76390</v>
      </c>
      <c r="P100" s="4">
        <f>O97</f>
        <v>23</v>
      </c>
      <c r="Q100" s="4" t="s">
        <v>44</v>
      </c>
      <c r="R100" s="4">
        <v>4</v>
      </c>
      <c r="S100" s="15">
        <f t="shared" ref="S100:AD100" si="31">MIN(B327:B356)</f>
        <v>-8.5</v>
      </c>
      <c r="T100" s="15">
        <f t="shared" si="31"/>
        <v>-5.8</v>
      </c>
      <c r="U100" s="15">
        <f t="shared" si="31"/>
        <v>-6.2</v>
      </c>
      <c r="V100" s="15">
        <f t="shared" si="31"/>
        <v>0.4</v>
      </c>
      <c r="W100" s="15">
        <f t="shared" si="31"/>
        <v>1.6</v>
      </c>
      <c r="X100" s="15">
        <f t="shared" si="31"/>
        <v>7.9</v>
      </c>
      <c r="Y100" s="15">
        <f t="shared" si="31"/>
        <v>6.5</v>
      </c>
      <c r="Z100" s="15">
        <f t="shared" si="31"/>
        <v>7.4</v>
      </c>
      <c r="AA100" s="15">
        <f t="shared" si="31"/>
        <v>2</v>
      </c>
      <c r="AB100" s="15">
        <f t="shared" si="31"/>
        <v>-1</v>
      </c>
      <c r="AC100" s="15">
        <f t="shared" si="31"/>
        <v>-6.4</v>
      </c>
      <c r="AD100" s="15">
        <f t="shared" si="31"/>
        <v>-9</v>
      </c>
      <c r="AE100" s="15">
        <f>MIN(S100:AD100)</f>
        <v>-9</v>
      </c>
    </row>
    <row r="101" spans="1:31" ht="16.3" thickBot="1" x14ac:dyDescent="0.5">
      <c r="A101" s="1"/>
      <c r="B101" s="83" t="s">
        <v>71</v>
      </c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O101" s="10"/>
      <c r="P101" s="4">
        <f>P100</f>
        <v>23</v>
      </c>
      <c r="Q101" s="4" t="s">
        <v>45</v>
      </c>
      <c r="R101" s="4">
        <v>98</v>
      </c>
      <c r="S101" s="11">
        <f t="shared" ref="S101:AD101" si="32">COUNT(B327:B356)</f>
        <v>30</v>
      </c>
      <c r="T101" s="11">
        <f t="shared" si="32"/>
        <v>28</v>
      </c>
      <c r="U101" s="11">
        <f t="shared" si="32"/>
        <v>28</v>
      </c>
      <c r="V101" s="11">
        <f t="shared" si="32"/>
        <v>28</v>
      </c>
      <c r="W101" s="11">
        <f t="shared" si="32"/>
        <v>29</v>
      </c>
      <c r="X101" s="11">
        <f t="shared" si="32"/>
        <v>29</v>
      </c>
      <c r="Y101" s="11">
        <f t="shared" si="32"/>
        <v>29</v>
      </c>
      <c r="Z101" s="11">
        <f t="shared" si="32"/>
        <v>29</v>
      </c>
      <c r="AA101" s="11">
        <f t="shared" si="32"/>
        <v>29</v>
      </c>
      <c r="AB101" s="11">
        <f t="shared" si="32"/>
        <v>29</v>
      </c>
      <c r="AC101" s="11">
        <f t="shared" si="32"/>
        <v>29</v>
      </c>
      <c r="AD101" s="11">
        <f t="shared" si="32"/>
        <v>29</v>
      </c>
      <c r="AE101" s="11">
        <f>AVERAGE(S101:AD101)</f>
        <v>28.833333333333332</v>
      </c>
    </row>
    <row r="102" spans="1:31" ht="15" thickBot="1" x14ac:dyDescent="0.45">
      <c r="A102" s="1">
        <v>1991</v>
      </c>
      <c r="B102" s="45">
        <v>11.7</v>
      </c>
      <c r="C102" s="45">
        <v>11.4</v>
      </c>
      <c r="D102" s="52">
        <v>17.100000000000001</v>
      </c>
      <c r="E102" s="52">
        <v>20.5</v>
      </c>
      <c r="F102" s="52">
        <v>21.2</v>
      </c>
      <c r="G102" s="52">
        <v>20.9</v>
      </c>
      <c r="H102" s="52">
        <v>20</v>
      </c>
      <c r="I102" s="52">
        <v>20.5</v>
      </c>
      <c r="J102" s="52">
        <v>17</v>
      </c>
      <c r="K102" s="52">
        <v>16.3</v>
      </c>
      <c r="L102" s="52">
        <v>12.5</v>
      </c>
      <c r="M102" s="52">
        <v>12.4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6.3" thickBot="1" x14ac:dyDescent="0.5">
      <c r="A103" s="1">
        <f>A102+1</f>
        <v>1992</v>
      </c>
      <c r="B103" s="45">
        <v>9.5</v>
      </c>
      <c r="C103" s="45">
        <v>10.3</v>
      </c>
      <c r="D103" s="45">
        <v>14.9</v>
      </c>
      <c r="E103" s="52">
        <v>16.399999999999999</v>
      </c>
      <c r="F103" s="52">
        <v>17.600000000000001</v>
      </c>
      <c r="G103" s="52">
        <v>23.4</v>
      </c>
      <c r="H103" s="52">
        <v>22.5</v>
      </c>
      <c r="I103" s="52">
        <v>20.3</v>
      </c>
      <c r="J103" s="52">
        <v>18.399999999999999</v>
      </c>
      <c r="K103" s="52">
        <v>16.399999999999999</v>
      </c>
      <c r="L103" s="52">
        <v>10.8</v>
      </c>
      <c r="M103" s="52">
        <v>15.3</v>
      </c>
      <c r="O103" s="3" t="s">
        <v>24</v>
      </c>
      <c r="P103" s="9" t="s">
        <v>25</v>
      </c>
      <c r="Q103" s="9" t="s">
        <v>26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6.3" thickBot="1" x14ac:dyDescent="0.5">
      <c r="A104" s="1">
        <f t="shared" ref="A104:A131" si="33">A103+1</f>
        <v>1993</v>
      </c>
      <c r="B104" s="45">
        <v>12.6</v>
      </c>
      <c r="C104" s="45">
        <v>13.5</v>
      </c>
      <c r="D104" s="52">
        <v>16</v>
      </c>
      <c r="E104" s="45">
        <v>18.8</v>
      </c>
      <c r="F104" s="45">
        <v>19.2</v>
      </c>
      <c r="G104" s="45">
        <v>20.7</v>
      </c>
      <c r="H104" s="45">
        <v>22.6</v>
      </c>
      <c r="I104" s="45">
        <v>21.4</v>
      </c>
      <c r="J104" s="45">
        <v>17.8</v>
      </c>
      <c r="K104" s="45">
        <v>16.3</v>
      </c>
      <c r="L104" s="45">
        <v>13.8</v>
      </c>
      <c r="M104" s="52">
        <v>13</v>
      </c>
      <c r="O104" s="10">
        <v>24</v>
      </c>
      <c r="P104" s="4" t="s">
        <v>72</v>
      </c>
      <c r="Q104" s="4" t="s">
        <v>28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6.3" thickBot="1" x14ac:dyDescent="0.5">
      <c r="A105" s="1">
        <f t="shared" si="33"/>
        <v>1994</v>
      </c>
      <c r="B105" s="52">
        <v>12</v>
      </c>
      <c r="C105" s="56">
        <v>11</v>
      </c>
      <c r="D105" s="57">
        <v>15.5</v>
      </c>
      <c r="E105" s="57">
        <v>18.899999999999999</v>
      </c>
      <c r="F105" s="57">
        <v>20.8</v>
      </c>
      <c r="G105" s="52">
        <v>21.9</v>
      </c>
      <c r="H105" s="52">
        <v>22.1</v>
      </c>
      <c r="I105" s="52">
        <v>20.6</v>
      </c>
      <c r="J105" s="52">
        <v>17.899999999999999</v>
      </c>
      <c r="K105" s="52">
        <v>17.3</v>
      </c>
      <c r="L105" s="52">
        <v>16.7</v>
      </c>
      <c r="M105" s="52">
        <v>12.6</v>
      </c>
      <c r="O105" s="8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6.3" thickBot="1" x14ac:dyDescent="0.5">
      <c r="A106" s="1">
        <f t="shared" si="33"/>
        <v>1995</v>
      </c>
      <c r="B106" s="58">
        <v>12.6</v>
      </c>
      <c r="C106" s="45">
        <v>14.5</v>
      </c>
      <c r="D106" s="45">
        <v>15.5</v>
      </c>
      <c r="E106" s="45">
        <v>18.8</v>
      </c>
      <c r="F106" s="52">
        <v>23.3</v>
      </c>
      <c r="G106" s="52">
        <v>22.5</v>
      </c>
      <c r="H106" s="52">
        <v>22.3</v>
      </c>
      <c r="I106" s="52">
        <v>19.8</v>
      </c>
      <c r="J106" s="52">
        <v>18.899999999999999</v>
      </c>
      <c r="K106" s="52">
        <v>16.3</v>
      </c>
      <c r="L106" s="52">
        <v>14.9</v>
      </c>
      <c r="M106" s="52">
        <v>11.5</v>
      </c>
      <c r="O106" s="3" t="s">
        <v>17</v>
      </c>
      <c r="P106" s="9" t="s">
        <v>24</v>
      </c>
      <c r="Q106" s="9" t="s">
        <v>29</v>
      </c>
      <c r="R106" s="9" t="s">
        <v>30</v>
      </c>
      <c r="S106" s="9" t="s">
        <v>31</v>
      </c>
      <c r="T106" s="9" t="s">
        <v>32</v>
      </c>
      <c r="U106" s="9" t="s">
        <v>33</v>
      </c>
      <c r="V106" s="9" t="s">
        <v>34</v>
      </c>
      <c r="W106" s="9" t="s">
        <v>35</v>
      </c>
      <c r="X106" s="9" t="s">
        <v>36</v>
      </c>
      <c r="Y106" s="9" t="s">
        <v>37</v>
      </c>
      <c r="Z106" s="9" t="s">
        <v>38</v>
      </c>
      <c r="AA106" s="9" t="s">
        <v>39</v>
      </c>
      <c r="AB106" s="9" t="s">
        <v>40</v>
      </c>
      <c r="AC106" s="9" t="s">
        <v>41</v>
      </c>
      <c r="AD106" s="9" t="s">
        <v>42</v>
      </c>
      <c r="AE106" s="9" t="s">
        <v>43</v>
      </c>
    </row>
    <row r="107" spans="1:31" ht="16.3" thickBot="1" x14ac:dyDescent="0.5">
      <c r="A107" s="1">
        <f t="shared" si="33"/>
        <v>1996</v>
      </c>
      <c r="B107" s="45">
        <v>12.2</v>
      </c>
      <c r="C107" s="59">
        <v>12.4</v>
      </c>
      <c r="D107" s="59">
        <v>13.8</v>
      </c>
      <c r="E107" s="59">
        <v>18.3</v>
      </c>
      <c r="F107" s="59">
        <v>23.7</v>
      </c>
      <c r="G107" s="59">
        <v>21.9</v>
      </c>
      <c r="H107" s="59">
        <v>22.1</v>
      </c>
      <c r="I107" s="59">
        <v>19.8</v>
      </c>
      <c r="J107" s="60">
        <v>19</v>
      </c>
      <c r="K107" s="59">
        <v>16.899999999999999</v>
      </c>
      <c r="L107" s="59">
        <v>14.3</v>
      </c>
      <c r="M107" s="45">
        <v>12.3</v>
      </c>
      <c r="O107" s="10">
        <f>O5</f>
        <v>76390</v>
      </c>
      <c r="P107" s="4">
        <f>O104</f>
        <v>24</v>
      </c>
      <c r="Q107" s="4" t="s">
        <v>73</v>
      </c>
      <c r="R107" s="4">
        <v>2</v>
      </c>
      <c r="S107" s="15">
        <f t="shared" ref="S107:AD107" si="34">MAX(B359:B388)</f>
        <v>46.1</v>
      </c>
      <c r="T107" s="15">
        <f t="shared" si="34"/>
        <v>18.399999999999999</v>
      </c>
      <c r="U107" s="15">
        <f t="shared" si="34"/>
        <v>23.9</v>
      </c>
      <c r="V107" s="15">
        <f t="shared" si="34"/>
        <v>20.2</v>
      </c>
      <c r="W107" s="15">
        <f t="shared" si="34"/>
        <v>31.6</v>
      </c>
      <c r="X107" s="15">
        <f t="shared" si="34"/>
        <v>49.9</v>
      </c>
      <c r="Y107" s="15">
        <f t="shared" si="34"/>
        <v>43.9</v>
      </c>
      <c r="Z107" s="15">
        <f t="shared" si="34"/>
        <v>279</v>
      </c>
      <c r="AA107" s="15">
        <f t="shared" si="34"/>
        <v>82.2</v>
      </c>
      <c r="AB107" s="15">
        <f t="shared" si="34"/>
        <v>44.3</v>
      </c>
      <c r="AC107" s="15">
        <f t="shared" si="34"/>
        <v>53.9</v>
      </c>
      <c r="AD107" s="15">
        <f t="shared" si="34"/>
        <v>21.3</v>
      </c>
      <c r="AE107" s="15">
        <f>MAX(S107:AD107)</f>
        <v>279</v>
      </c>
    </row>
    <row r="108" spans="1:31" ht="16.3" thickBot="1" x14ac:dyDescent="0.5">
      <c r="A108" s="1">
        <f t="shared" si="33"/>
        <v>1997</v>
      </c>
      <c r="B108" s="45">
        <v>9.8000000000000007</v>
      </c>
      <c r="C108" s="45">
        <v>12.7</v>
      </c>
      <c r="D108" s="45">
        <v>15.2</v>
      </c>
      <c r="E108" s="45">
        <v>15.4</v>
      </c>
      <c r="F108" s="45">
        <v>18.899999999999999</v>
      </c>
      <c r="G108" s="45">
        <v>21.6</v>
      </c>
      <c r="H108" s="45">
        <v>21.5</v>
      </c>
      <c r="I108" s="45">
        <v>21.1</v>
      </c>
      <c r="J108" s="45">
        <v>18.8</v>
      </c>
      <c r="K108" s="45">
        <v>15.4</v>
      </c>
      <c r="L108" s="45">
        <v>14.1</v>
      </c>
      <c r="M108" s="45">
        <v>9.4</v>
      </c>
      <c r="O108" s="10"/>
      <c r="P108" s="4">
        <f>P107</f>
        <v>24</v>
      </c>
      <c r="Q108" s="4" t="s">
        <v>45</v>
      </c>
      <c r="R108" s="4">
        <v>98</v>
      </c>
      <c r="S108" s="11">
        <f t="shared" ref="S108:AD108" si="35">COUNT(B359:B388)</f>
        <v>30</v>
      </c>
      <c r="T108" s="11">
        <f t="shared" si="35"/>
        <v>29</v>
      </c>
      <c r="U108" s="11">
        <f t="shared" si="35"/>
        <v>29</v>
      </c>
      <c r="V108" s="11">
        <f t="shared" si="35"/>
        <v>27</v>
      </c>
      <c r="W108" s="11">
        <f t="shared" si="35"/>
        <v>29</v>
      </c>
      <c r="X108" s="11">
        <f t="shared" si="35"/>
        <v>29</v>
      </c>
      <c r="Y108" s="11">
        <f t="shared" si="35"/>
        <v>29</v>
      </c>
      <c r="Z108" s="11">
        <f t="shared" si="35"/>
        <v>29</v>
      </c>
      <c r="AA108" s="11">
        <f t="shared" si="35"/>
        <v>29</v>
      </c>
      <c r="AB108" s="11">
        <f t="shared" si="35"/>
        <v>29</v>
      </c>
      <c r="AC108" s="11">
        <f t="shared" si="35"/>
        <v>28</v>
      </c>
      <c r="AD108" s="11">
        <f t="shared" si="35"/>
        <v>27</v>
      </c>
      <c r="AE108" s="11">
        <f>AVERAGE(S108:AD108)</f>
        <v>28.666666666666668</v>
      </c>
    </row>
    <row r="109" spans="1:31" ht="16.3" thickBot="1" x14ac:dyDescent="0.5">
      <c r="A109" s="1">
        <f t="shared" si="33"/>
        <v>1998</v>
      </c>
      <c r="B109" s="45">
        <v>12.4</v>
      </c>
      <c r="C109" s="45">
        <v>14.5</v>
      </c>
      <c r="D109" s="45">
        <v>14.6</v>
      </c>
      <c r="E109" s="45">
        <v>18.2</v>
      </c>
      <c r="F109" s="45">
        <v>24.6</v>
      </c>
      <c r="G109" s="45">
        <v>24.3</v>
      </c>
      <c r="H109" s="45">
        <v>21.9</v>
      </c>
      <c r="I109" s="52">
        <v>20</v>
      </c>
      <c r="J109" s="45">
        <v>18.100000000000001</v>
      </c>
      <c r="K109" s="45">
        <v>16.5</v>
      </c>
      <c r="L109" s="52">
        <v>15</v>
      </c>
      <c r="M109" s="45">
        <v>12.5</v>
      </c>
      <c r="O109" s="10"/>
      <c r="P109" s="4"/>
      <c r="Q109" s="4"/>
      <c r="R109" s="16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</row>
    <row r="110" spans="1:31" ht="16.3" thickBot="1" x14ac:dyDescent="0.5">
      <c r="A110" s="1">
        <f t="shared" si="33"/>
        <v>1999</v>
      </c>
      <c r="B110" s="45">
        <v>12.4</v>
      </c>
      <c r="C110" s="45">
        <v>14.6</v>
      </c>
      <c r="D110" s="45">
        <v>15.7</v>
      </c>
      <c r="E110" s="45">
        <v>20.7</v>
      </c>
      <c r="F110" s="52">
        <v>22</v>
      </c>
      <c r="G110" s="45">
        <v>21.1</v>
      </c>
      <c r="H110" s="45">
        <v>19.7</v>
      </c>
      <c r="I110" s="45">
        <v>20.7</v>
      </c>
      <c r="J110" s="45">
        <v>18.600000000000001</v>
      </c>
      <c r="K110" s="45">
        <v>16.8</v>
      </c>
      <c r="L110" s="45">
        <v>13.4</v>
      </c>
      <c r="M110" s="45">
        <v>10.199999999999999</v>
      </c>
      <c r="O110" s="3" t="s">
        <v>24</v>
      </c>
      <c r="P110" s="9" t="s">
        <v>25</v>
      </c>
      <c r="Q110" s="9" t="s">
        <v>26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6.3" thickBot="1" x14ac:dyDescent="0.5">
      <c r="A111" s="1">
        <f t="shared" si="33"/>
        <v>2000</v>
      </c>
      <c r="B111" s="52">
        <v>13</v>
      </c>
      <c r="C111" s="45">
        <v>14.8</v>
      </c>
      <c r="D111" s="45">
        <v>17.8</v>
      </c>
      <c r="E111" s="45">
        <v>19.7</v>
      </c>
      <c r="F111" s="45">
        <v>22.4</v>
      </c>
      <c r="G111" s="45">
        <v>20.399999999999999</v>
      </c>
      <c r="H111" s="45">
        <v>21.8</v>
      </c>
      <c r="I111" s="52">
        <v>20</v>
      </c>
      <c r="J111" s="45">
        <v>19.399999999999999</v>
      </c>
      <c r="K111" s="45">
        <v>16.100000000000001</v>
      </c>
      <c r="L111" s="45">
        <v>13.9</v>
      </c>
      <c r="M111" s="45">
        <v>11.2</v>
      </c>
      <c r="O111" s="3">
        <v>26</v>
      </c>
      <c r="P111" s="9" t="s">
        <v>74</v>
      </c>
      <c r="Q111" s="9" t="s">
        <v>48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6.3" thickBot="1" x14ac:dyDescent="0.5">
      <c r="A112" s="1">
        <f t="shared" si="33"/>
        <v>2001</v>
      </c>
      <c r="B112" s="45">
        <v>10.8</v>
      </c>
      <c r="C112" s="45">
        <v>14.1</v>
      </c>
      <c r="D112" s="52">
        <v>14.4</v>
      </c>
      <c r="E112" s="52">
        <v>19.899999999999999</v>
      </c>
      <c r="F112" s="52">
        <v>20.5</v>
      </c>
      <c r="G112" s="52">
        <v>21.6</v>
      </c>
      <c r="H112" s="52">
        <v>22</v>
      </c>
      <c r="I112" s="52">
        <v>21.2</v>
      </c>
      <c r="J112" s="52">
        <v>18.399999999999999</v>
      </c>
      <c r="K112" s="52">
        <v>17.2</v>
      </c>
      <c r="L112" s="52">
        <v>14.1</v>
      </c>
      <c r="M112" s="52">
        <v>12.1</v>
      </c>
      <c r="O112" s="3"/>
      <c r="P112" s="9"/>
      <c r="Q112" s="9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6.3" thickBot="1" x14ac:dyDescent="0.5">
      <c r="A113" s="1">
        <f t="shared" si="33"/>
        <v>2002</v>
      </c>
      <c r="B113" s="45">
        <v>12.7</v>
      </c>
      <c r="C113" s="45">
        <v>10.7</v>
      </c>
      <c r="D113" s="45">
        <v>16.5</v>
      </c>
      <c r="E113" s="45">
        <v>21.1</v>
      </c>
      <c r="F113" s="52">
        <v>22</v>
      </c>
      <c r="G113" s="45">
        <v>21.9</v>
      </c>
      <c r="H113" s="45">
        <v>20.8</v>
      </c>
      <c r="I113" s="45">
        <v>21.4</v>
      </c>
      <c r="J113" s="45">
        <v>17.7</v>
      </c>
      <c r="K113" s="45">
        <v>17.8</v>
      </c>
      <c r="L113" s="45">
        <v>12.9</v>
      </c>
      <c r="M113" s="45">
        <v>11.9</v>
      </c>
      <c r="O113" s="3" t="s">
        <v>17</v>
      </c>
      <c r="P113" s="9" t="s">
        <v>24</v>
      </c>
      <c r="Q113" s="9" t="s">
        <v>29</v>
      </c>
      <c r="R113" s="9" t="s">
        <v>30</v>
      </c>
      <c r="S113" s="9" t="s">
        <v>31</v>
      </c>
      <c r="T113" s="9" t="s">
        <v>32</v>
      </c>
      <c r="U113" s="9" t="s">
        <v>33</v>
      </c>
      <c r="V113" s="9" t="s">
        <v>34</v>
      </c>
      <c r="W113" s="9" t="s">
        <v>35</v>
      </c>
      <c r="X113" s="9" t="s">
        <v>36</v>
      </c>
      <c r="Y113" s="9" t="s">
        <v>37</v>
      </c>
      <c r="Z113" s="9" t="s">
        <v>38</v>
      </c>
      <c r="AA113" s="9" t="s">
        <v>39</v>
      </c>
      <c r="AB113" s="9" t="s">
        <v>40</v>
      </c>
      <c r="AC113" s="9" t="s">
        <v>41</v>
      </c>
      <c r="AD113" s="9" t="s">
        <v>42</v>
      </c>
      <c r="AE113" s="9" t="s">
        <v>43</v>
      </c>
    </row>
    <row r="114" spans="1:31" ht="16.3" thickBot="1" x14ac:dyDescent="0.5">
      <c r="A114" s="1">
        <f t="shared" si="33"/>
        <v>2003</v>
      </c>
      <c r="B114" s="52">
        <v>11</v>
      </c>
      <c r="C114" s="52">
        <v>14</v>
      </c>
      <c r="D114" s="45">
        <v>15.6</v>
      </c>
      <c r="E114" s="45">
        <v>20.100000000000001</v>
      </c>
      <c r="F114" s="52">
        <v>23.6</v>
      </c>
      <c r="G114" s="52">
        <v>22.4</v>
      </c>
      <c r="H114" s="52">
        <v>19.8</v>
      </c>
      <c r="I114" s="52">
        <v>19.899999999999999</v>
      </c>
      <c r="J114" s="52">
        <v>17.7</v>
      </c>
      <c r="K114" s="52">
        <v>15.8</v>
      </c>
      <c r="L114" s="61">
        <v>15.5</v>
      </c>
      <c r="M114" s="52">
        <v>11.4</v>
      </c>
      <c r="O114" s="10">
        <f>O5</f>
        <v>76390</v>
      </c>
      <c r="P114" s="4">
        <f>O111</f>
        <v>26</v>
      </c>
      <c r="Q114" s="4" t="s">
        <v>48</v>
      </c>
      <c r="R114" s="4">
        <v>5</v>
      </c>
      <c r="S114" s="15">
        <f t="shared" ref="S114:AD114" si="36">AVERAGE(B391:B420)</f>
        <v>0.23333333333333334</v>
      </c>
      <c r="T114" s="15">
        <f t="shared" si="36"/>
        <v>0.82758620689655171</v>
      </c>
      <c r="U114" s="15">
        <f t="shared" si="36"/>
        <v>0.93103448275862066</v>
      </c>
      <c r="V114" s="15">
        <f t="shared" si="36"/>
        <v>2.3793103448275863</v>
      </c>
      <c r="W114" s="15">
        <f t="shared" si="36"/>
        <v>5.4137931034482758</v>
      </c>
      <c r="X114" s="15">
        <f t="shared" si="36"/>
        <v>7.1034482758620694</v>
      </c>
      <c r="Y114" s="15">
        <f t="shared" si="36"/>
        <v>9.2413793103448274</v>
      </c>
      <c r="Z114" s="15">
        <f t="shared" si="36"/>
        <v>8.7241379310344822</v>
      </c>
      <c r="AA114" s="15">
        <f t="shared" si="36"/>
        <v>4.4482758620689653</v>
      </c>
      <c r="AB114" s="15">
        <f t="shared" si="36"/>
        <v>2.2758620689655173</v>
      </c>
      <c r="AC114" s="15">
        <f t="shared" si="36"/>
        <v>0.58620689655172409</v>
      </c>
      <c r="AD114" s="15">
        <f t="shared" si="36"/>
        <v>0.13793103448275862</v>
      </c>
      <c r="AE114" s="15">
        <f>SUM(S114:AD114)</f>
        <v>42.302298850574715</v>
      </c>
    </row>
    <row r="115" spans="1:31" ht="16.3" thickBot="1" x14ac:dyDescent="0.5">
      <c r="A115" s="1">
        <f t="shared" si="33"/>
        <v>2004</v>
      </c>
      <c r="B115" s="52">
        <v>11</v>
      </c>
      <c r="C115" s="45">
        <v>12.2</v>
      </c>
      <c r="D115" s="45">
        <v>15.9</v>
      </c>
      <c r="E115" s="45">
        <v>17.5</v>
      </c>
      <c r="F115" s="45">
        <v>20.8</v>
      </c>
      <c r="G115" s="45">
        <v>20.7</v>
      </c>
      <c r="H115" s="45">
        <v>20.7</v>
      </c>
      <c r="I115" s="45">
        <v>19.899999999999999</v>
      </c>
      <c r="J115" s="45">
        <v>17.7</v>
      </c>
      <c r="K115" s="45">
        <v>18.899999999999999</v>
      </c>
      <c r="L115" s="45">
        <v>14.4</v>
      </c>
      <c r="M115" s="52">
        <v>11</v>
      </c>
      <c r="O115" s="10"/>
      <c r="P115" s="4">
        <f>P114</f>
        <v>26</v>
      </c>
      <c r="Q115" s="4" t="s">
        <v>45</v>
      </c>
      <c r="R115" s="4">
        <v>98</v>
      </c>
      <c r="S115" s="11">
        <f t="shared" ref="S115:AD115" si="37">COUNT(B391:B420)</f>
        <v>30</v>
      </c>
      <c r="T115" s="11">
        <f t="shared" si="37"/>
        <v>29</v>
      </c>
      <c r="U115" s="11">
        <f t="shared" si="37"/>
        <v>29</v>
      </c>
      <c r="V115" s="11">
        <f t="shared" si="37"/>
        <v>29</v>
      </c>
      <c r="W115" s="11">
        <f t="shared" si="37"/>
        <v>29</v>
      </c>
      <c r="X115" s="11">
        <f t="shared" si="37"/>
        <v>29</v>
      </c>
      <c r="Y115" s="11">
        <f t="shared" si="37"/>
        <v>29</v>
      </c>
      <c r="Z115" s="11">
        <f t="shared" si="37"/>
        <v>29</v>
      </c>
      <c r="AA115" s="11">
        <f t="shared" si="37"/>
        <v>29</v>
      </c>
      <c r="AB115" s="11">
        <f t="shared" si="37"/>
        <v>29</v>
      </c>
      <c r="AC115" s="11">
        <f t="shared" si="37"/>
        <v>29</v>
      </c>
      <c r="AD115" s="11">
        <f t="shared" si="37"/>
        <v>29</v>
      </c>
      <c r="AE115" s="11">
        <f>AVERAGE(S115:AD115)</f>
        <v>29.083333333333332</v>
      </c>
    </row>
    <row r="116" spans="1:31" x14ac:dyDescent="0.4">
      <c r="A116" s="1">
        <f t="shared" si="33"/>
        <v>2005</v>
      </c>
      <c r="B116" s="45">
        <v>12.7</v>
      </c>
      <c r="C116" s="45">
        <v>12.3</v>
      </c>
      <c r="D116" s="45">
        <v>15.4</v>
      </c>
      <c r="E116" s="45">
        <v>18.5</v>
      </c>
      <c r="F116" s="45">
        <v>19.899999999999999</v>
      </c>
      <c r="G116" s="52">
        <v>23</v>
      </c>
      <c r="H116" s="45">
        <v>20.8</v>
      </c>
      <c r="I116" s="45">
        <v>19.8</v>
      </c>
      <c r="J116" s="45">
        <v>19.3</v>
      </c>
      <c r="K116" s="45">
        <v>16.399999999999999</v>
      </c>
      <c r="L116" s="52">
        <v>14</v>
      </c>
      <c r="M116" s="45">
        <v>11.8</v>
      </c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 ht="15" thickBot="1" x14ac:dyDescent="0.45">
      <c r="A117" s="1">
        <f t="shared" si="33"/>
        <v>2006</v>
      </c>
      <c r="B117" s="45">
        <v>12.1</v>
      </c>
      <c r="C117" s="45">
        <v>13.6</v>
      </c>
      <c r="D117" s="45">
        <v>17.100000000000001</v>
      </c>
      <c r="E117" s="45">
        <v>21.1</v>
      </c>
      <c r="F117" s="52">
        <v>21</v>
      </c>
      <c r="G117" s="45">
        <v>20.6</v>
      </c>
      <c r="H117" s="45">
        <v>20.3</v>
      </c>
      <c r="I117" s="45">
        <v>19.8</v>
      </c>
      <c r="J117" s="45">
        <v>18.100000000000001</v>
      </c>
      <c r="K117" s="52">
        <v>17</v>
      </c>
      <c r="L117" s="45">
        <v>14.1</v>
      </c>
      <c r="M117" s="45">
        <v>10.3</v>
      </c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 ht="16.3" thickBot="1" x14ac:dyDescent="0.5">
      <c r="A118" s="1">
        <f t="shared" si="33"/>
        <v>2007</v>
      </c>
      <c r="B118" s="45">
        <v>9.8000000000000007</v>
      </c>
      <c r="C118" s="45">
        <v>12.5</v>
      </c>
      <c r="D118" s="45">
        <v>15.7</v>
      </c>
      <c r="E118" s="52">
        <v>18</v>
      </c>
      <c r="F118" s="52">
        <v>20</v>
      </c>
      <c r="G118" s="45">
        <v>21.5</v>
      </c>
      <c r="H118" s="45">
        <v>19.5</v>
      </c>
      <c r="I118" s="45">
        <v>19.3</v>
      </c>
      <c r="J118" s="57">
        <v>18.399999999999999</v>
      </c>
      <c r="K118" s="45">
        <v>16.399999999999999</v>
      </c>
      <c r="L118" s="45">
        <v>13.6</v>
      </c>
      <c r="M118" s="45">
        <v>14.6</v>
      </c>
      <c r="O118" s="3" t="s">
        <v>24</v>
      </c>
      <c r="P118" s="9" t="s">
        <v>25</v>
      </c>
      <c r="Q118" s="9" t="s">
        <v>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6.3" thickBot="1" x14ac:dyDescent="0.5">
      <c r="A119" s="1">
        <f t="shared" si="33"/>
        <v>2008</v>
      </c>
      <c r="B119" s="45">
        <v>10.6</v>
      </c>
      <c r="C119" s="52">
        <v>15</v>
      </c>
      <c r="D119" s="45">
        <v>15.5</v>
      </c>
      <c r="E119" s="45">
        <v>19.399999999999999</v>
      </c>
      <c r="F119" s="45">
        <v>21.5</v>
      </c>
      <c r="G119" s="52">
        <v>22.1</v>
      </c>
      <c r="H119" s="61">
        <v>19.899999999999999</v>
      </c>
      <c r="I119" s="61">
        <v>19.8</v>
      </c>
      <c r="J119" s="52">
        <v>16</v>
      </c>
      <c r="K119" s="62">
        <v>14.9</v>
      </c>
      <c r="L119" s="52">
        <v>12</v>
      </c>
      <c r="M119" s="45">
        <v>12.4</v>
      </c>
      <c r="O119" s="10">
        <v>27</v>
      </c>
      <c r="P119" s="4" t="s">
        <v>75</v>
      </c>
      <c r="Q119" s="4" t="s">
        <v>59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6.3" thickBot="1" x14ac:dyDescent="0.5">
      <c r="A120" s="1">
        <f t="shared" si="33"/>
        <v>2009</v>
      </c>
      <c r="B120" s="45">
        <v>11.7</v>
      </c>
      <c r="C120" s="45">
        <v>13.6</v>
      </c>
      <c r="D120" s="45">
        <v>15.7</v>
      </c>
      <c r="E120" s="45">
        <v>18.8</v>
      </c>
      <c r="F120" s="52">
        <v>20</v>
      </c>
      <c r="G120" s="45">
        <v>21.4</v>
      </c>
      <c r="H120" s="45">
        <v>21.6</v>
      </c>
      <c r="I120" s="45">
        <v>20.5</v>
      </c>
      <c r="J120" s="59">
        <v>16.600000000000001</v>
      </c>
      <c r="K120" s="45">
        <v>16.899999999999999</v>
      </c>
      <c r="L120" s="45">
        <v>11.4</v>
      </c>
      <c r="M120" s="45">
        <v>10.1</v>
      </c>
      <c r="O120" s="8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6.3" thickBot="1" x14ac:dyDescent="0.5">
      <c r="A121" s="1">
        <f t="shared" si="33"/>
        <v>2010</v>
      </c>
      <c r="B121" s="52">
        <v>8.4</v>
      </c>
      <c r="C121" s="45">
        <v>9.5</v>
      </c>
      <c r="D121" s="52">
        <v>12.5</v>
      </c>
      <c r="E121" s="52">
        <v>17.5</v>
      </c>
      <c r="F121" s="52">
        <v>21.2</v>
      </c>
      <c r="G121" s="52">
        <v>21.8</v>
      </c>
      <c r="H121" s="52">
        <v>18.899999999999999</v>
      </c>
      <c r="I121" s="52">
        <v>19.7</v>
      </c>
      <c r="J121" s="52">
        <v>17.3</v>
      </c>
      <c r="K121" s="52">
        <v>15.2</v>
      </c>
      <c r="L121" s="52">
        <v>13.1</v>
      </c>
      <c r="M121" s="52">
        <v>10.8</v>
      </c>
      <c r="O121" s="3" t="s">
        <v>17</v>
      </c>
      <c r="P121" s="9" t="s">
        <v>24</v>
      </c>
      <c r="Q121" s="9" t="s">
        <v>29</v>
      </c>
      <c r="R121" s="9" t="s">
        <v>30</v>
      </c>
      <c r="S121" s="9" t="s">
        <v>31</v>
      </c>
      <c r="T121" s="9" t="s">
        <v>32</v>
      </c>
      <c r="U121" s="9" t="s">
        <v>33</v>
      </c>
      <c r="V121" s="9" t="s">
        <v>34</v>
      </c>
      <c r="W121" s="9" t="s">
        <v>35</v>
      </c>
      <c r="X121" s="9" t="s">
        <v>36</v>
      </c>
      <c r="Y121" s="9" t="s">
        <v>37</v>
      </c>
      <c r="Z121" s="9" t="s">
        <v>38</v>
      </c>
      <c r="AA121" s="9" t="s">
        <v>39</v>
      </c>
      <c r="AB121" s="9" t="s">
        <v>40</v>
      </c>
      <c r="AC121" s="9" t="s">
        <v>41</v>
      </c>
      <c r="AD121" s="9" t="s">
        <v>42</v>
      </c>
      <c r="AE121" s="9" t="s">
        <v>43</v>
      </c>
    </row>
    <row r="122" spans="1:31" ht="16.3" thickBot="1" x14ac:dyDescent="0.5">
      <c r="A122" s="1">
        <f t="shared" si="33"/>
        <v>2011</v>
      </c>
      <c r="B122" s="52">
        <v>10</v>
      </c>
      <c r="C122" s="45">
        <v>11.7</v>
      </c>
      <c r="D122" s="45">
        <v>17.100000000000001</v>
      </c>
      <c r="E122" s="45">
        <v>21.4</v>
      </c>
      <c r="F122" s="45">
        <v>22.2</v>
      </c>
      <c r="G122" s="45">
        <v>21.5</v>
      </c>
      <c r="H122" s="45">
        <v>20.3</v>
      </c>
      <c r="I122" s="45">
        <v>21.2</v>
      </c>
      <c r="J122" s="45">
        <v>18.8</v>
      </c>
      <c r="K122" s="45">
        <v>16.3</v>
      </c>
      <c r="L122" s="45">
        <v>13.8</v>
      </c>
      <c r="M122" s="45">
        <v>11.2</v>
      </c>
      <c r="O122" s="10">
        <f>O5</f>
        <v>76390</v>
      </c>
      <c r="P122" s="4">
        <f>O119</f>
        <v>27</v>
      </c>
      <c r="Q122" s="4" t="s">
        <v>48</v>
      </c>
      <c r="R122" s="4">
        <v>5</v>
      </c>
      <c r="S122" s="15">
        <f t="shared" ref="S122:AD122" si="38">AVERAGE(B424:B453)</f>
        <v>0</v>
      </c>
      <c r="T122" s="15">
        <f t="shared" si="38"/>
        <v>0.21428571428571427</v>
      </c>
      <c r="U122" s="15">
        <f t="shared" si="38"/>
        <v>0.17857142857142858</v>
      </c>
      <c r="V122" s="15">
        <f t="shared" si="38"/>
        <v>0.2857142857142857</v>
      </c>
      <c r="W122" s="15">
        <f t="shared" si="38"/>
        <v>0.86206896551724133</v>
      </c>
      <c r="X122" s="15">
        <f t="shared" si="38"/>
        <v>0.34482758620689657</v>
      </c>
      <c r="Y122" s="15">
        <f t="shared" si="38"/>
        <v>0.51724137931034486</v>
      </c>
      <c r="Z122" s="15">
        <f t="shared" si="38"/>
        <v>0.34482758620689657</v>
      </c>
      <c r="AA122" s="15">
        <f t="shared" si="38"/>
        <v>0.10344827586206896</v>
      </c>
      <c r="AB122" s="15">
        <f t="shared" si="38"/>
        <v>3.4482758620689655E-2</v>
      </c>
      <c r="AC122" s="15">
        <f t="shared" si="38"/>
        <v>0</v>
      </c>
      <c r="AD122" s="15">
        <f t="shared" si="38"/>
        <v>3.4482758620689655E-2</v>
      </c>
      <c r="AE122" s="15">
        <f>SUM(S122:AD122)</f>
        <v>2.9199507389162558</v>
      </c>
    </row>
    <row r="123" spans="1:31" ht="16.3" thickBot="1" x14ac:dyDescent="0.5">
      <c r="A123" s="1">
        <f t="shared" si="33"/>
        <v>2012</v>
      </c>
      <c r="B123" s="52">
        <v>11</v>
      </c>
      <c r="C123" s="45">
        <v>12.1</v>
      </c>
      <c r="D123" s="45">
        <v>16.5</v>
      </c>
      <c r="E123" s="45">
        <v>19.100000000000001</v>
      </c>
      <c r="F123" s="45">
        <v>20.7</v>
      </c>
      <c r="G123" s="45">
        <v>21.2</v>
      </c>
      <c r="H123" s="45">
        <v>19.899999999999999</v>
      </c>
      <c r="I123" s="45">
        <v>20.6</v>
      </c>
      <c r="J123" s="45">
        <v>17.8</v>
      </c>
      <c r="K123" s="45">
        <v>16.8</v>
      </c>
      <c r="L123" s="45">
        <v>12.8</v>
      </c>
      <c r="M123" s="52">
        <v>13</v>
      </c>
      <c r="O123" s="10"/>
      <c r="P123" s="4">
        <f>P122</f>
        <v>27</v>
      </c>
      <c r="Q123" s="4" t="s">
        <v>45</v>
      </c>
      <c r="R123" s="4">
        <v>98</v>
      </c>
      <c r="S123" s="11">
        <f t="shared" ref="S123:AD123" si="39">COUNT(B424:B453)</f>
        <v>30</v>
      </c>
      <c r="T123" s="11">
        <f t="shared" si="39"/>
        <v>28</v>
      </c>
      <c r="U123" s="11">
        <f t="shared" si="39"/>
        <v>28</v>
      </c>
      <c r="V123" s="11">
        <f t="shared" si="39"/>
        <v>28</v>
      </c>
      <c r="W123" s="11">
        <f t="shared" si="39"/>
        <v>29</v>
      </c>
      <c r="X123" s="11">
        <f t="shared" si="39"/>
        <v>29</v>
      </c>
      <c r="Y123" s="11">
        <f t="shared" si="39"/>
        <v>29</v>
      </c>
      <c r="Z123" s="11">
        <f t="shared" si="39"/>
        <v>29</v>
      </c>
      <c r="AA123" s="11">
        <f t="shared" si="39"/>
        <v>29</v>
      </c>
      <c r="AB123" s="11">
        <f t="shared" si="39"/>
        <v>29</v>
      </c>
      <c r="AC123" s="11">
        <f t="shared" si="39"/>
        <v>29</v>
      </c>
      <c r="AD123" s="11">
        <f t="shared" si="39"/>
        <v>29</v>
      </c>
      <c r="AE123" s="11">
        <f>AVERAGE(S123:AD123)</f>
        <v>28.833333333333332</v>
      </c>
    </row>
    <row r="124" spans="1:31" ht="15" thickBot="1" x14ac:dyDescent="0.45">
      <c r="A124" s="1">
        <f t="shared" si="33"/>
        <v>2013</v>
      </c>
      <c r="B124" s="52">
        <v>9.8000000000000007</v>
      </c>
      <c r="C124" s="52">
        <v>12.9</v>
      </c>
      <c r="D124" s="52">
        <v>13.9</v>
      </c>
      <c r="E124" s="52">
        <v>18.399999999999999</v>
      </c>
      <c r="F124" s="52">
        <v>19.600000000000001</v>
      </c>
      <c r="G124" s="52">
        <v>21.4</v>
      </c>
      <c r="H124" s="52">
        <v>19.5</v>
      </c>
      <c r="I124" s="52">
        <v>19.600000000000001</v>
      </c>
      <c r="J124" s="52">
        <v>16.7</v>
      </c>
      <c r="K124" s="52">
        <v>16.600000000000001</v>
      </c>
      <c r="L124" s="52">
        <v>11.2</v>
      </c>
      <c r="M124" s="52">
        <v>10.7</v>
      </c>
      <c r="O124" s="28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6.3" thickBot="1" x14ac:dyDescent="0.5">
      <c r="A125" s="1">
        <f t="shared" si="33"/>
        <v>2014</v>
      </c>
      <c r="B125" s="52">
        <v>8.8000000000000007</v>
      </c>
      <c r="C125" s="52">
        <v>14.3</v>
      </c>
      <c r="D125" s="52">
        <v>14.4</v>
      </c>
      <c r="E125" s="52">
        <v>18.5</v>
      </c>
      <c r="F125" s="52">
        <v>18.399999999999999</v>
      </c>
      <c r="G125" s="52">
        <v>20.7</v>
      </c>
      <c r="H125" s="52">
        <v>19.8</v>
      </c>
      <c r="I125" s="52">
        <v>19.5</v>
      </c>
      <c r="J125" s="52">
        <v>17.2</v>
      </c>
      <c r="K125" s="52">
        <v>16.399999999999999</v>
      </c>
      <c r="L125" s="52">
        <v>10.4</v>
      </c>
      <c r="M125" s="52">
        <v>11.7</v>
      </c>
      <c r="O125" s="3" t="s">
        <v>24</v>
      </c>
      <c r="P125" s="9" t="s">
        <v>25</v>
      </c>
      <c r="Q125" s="9" t="s">
        <v>26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6.3" thickBot="1" x14ac:dyDescent="0.5">
      <c r="A126" s="1">
        <f t="shared" si="33"/>
        <v>2015</v>
      </c>
      <c r="B126" s="52">
        <v>9.8000000000000007</v>
      </c>
      <c r="C126" s="53">
        <v>11</v>
      </c>
      <c r="D126" s="53">
        <v>12.1</v>
      </c>
      <c r="E126" s="53">
        <v>17.5</v>
      </c>
      <c r="F126" s="53">
        <v>19.399999999999999</v>
      </c>
      <c r="G126" s="53">
        <v>18.899999999999999</v>
      </c>
      <c r="H126" s="53">
        <v>20.9</v>
      </c>
      <c r="I126" s="53">
        <v>20.399999999999999</v>
      </c>
      <c r="J126" s="52">
        <v>18.399999999999999</v>
      </c>
      <c r="K126" s="53">
        <v>16.3</v>
      </c>
      <c r="L126" s="53">
        <v>14.3</v>
      </c>
      <c r="M126" s="54">
        <v>11.5</v>
      </c>
      <c r="O126" s="10">
        <v>38</v>
      </c>
      <c r="P126" s="4" t="s">
        <v>76</v>
      </c>
      <c r="Q126" s="4" t="s">
        <v>59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6.3" thickBot="1" x14ac:dyDescent="0.5">
      <c r="A127" s="1">
        <f t="shared" si="33"/>
        <v>2016</v>
      </c>
      <c r="B127" s="55">
        <v>8.6</v>
      </c>
      <c r="C127" s="53">
        <v>13.2</v>
      </c>
      <c r="D127" s="52">
        <v>15.2</v>
      </c>
      <c r="E127" s="52">
        <v>18.2</v>
      </c>
      <c r="F127" s="52">
        <v>20.399999999999999</v>
      </c>
      <c r="G127" s="52">
        <v>20.3</v>
      </c>
      <c r="H127" s="52">
        <v>21.8</v>
      </c>
      <c r="I127" s="52">
        <v>20.6</v>
      </c>
      <c r="J127" s="52">
        <v>19.100000000000001</v>
      </c>
      <c r="K127" s="52">
        <v>17.8</v>
      </c>
      <c r="L127" s="52">
        <v>13.7</v>
      </c>
      <c r="M127" s="52">
        <v>14.3</v>
      </c>
      <c r="O127" s="8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6.3" thickBot="1" x14ac:dyDescent="0.5">
      <c r="A128" s="1">
        <f t="shared" si="33"/>
        <v>2017</v>
      </c>
      <c r="B128" s="52">
        <v>14.1</v>
      </c>
      <c r="C128" s="52">
        <v>16.3</v>
      </c>
      <c r="D128" s="52">
        <v>17.2</v>
      </c>
      <c r="E128" s="52">
        <v>19.899999999999999</v>
      </c>
      <c r="F128" s="52">
        <v>22.9</v>
      </c>
      <c r="G128" s="52">
        <v>23.4</v>
      </c>
      <c r="H128" s="52">
        <v>21.8</v>
      </c>
      <c r="I128" s="52">
        <v>21.4</v>
      </c>
      <c r="J128" s="52">
        <v>19.3</v>
      </c>
      <c r="K128" s="52">
        <v>17.2</v>
      </c>
      <c r="L128" s="52">
        <v>16.100000000000001</v>
      </c>
      <c r="M128" s="52">
        <v>11.9</v>
      </c>
      <c r="O128" s="3" t="s">
        <v>17</v>
      </c>
      <c r="P128" s="9" t="s">
        <v>24</v>
      </c>
      <c r="Q128" s="9" t="s">
        <v>29</v>
      </c>
      <c r="R128" s="9" t="s">
        <v>30</v>
      </c>
      <c r="S128" s="9" t="s">
        <v>31</v>
      </c>
      <c r="T128" s="9" t="s">
        <v>32</v>
      </c>
      <c r="U128" s="9" t="s">
        <v>33</v>
      </c>
      <c r="V128" s="9" t="s">
        <v>34</v>
      </c>
      <c r="W128" s="9" t="s">
        <v>35</v>
      </c>
      <c r="X128" s="9" t="s">
        <v>36</v>
      </c>
      <c r="Y128" s="9" t="s">
        <v>37</v>
      </c>
      <c r="Z128" s="9" t="s">
        <v>38</v>
      </c>
      <c r="AA128" s="9" t="s">
        <v>39</v>
      </c>
      <c r="AB128" s="9" t="s">
        <v>40</v>
      </c>
      <c r="AC128" s="9" t="s">
        <v>41</v>
      </c>
      <c r="AD128" s="9" t="s">
        <v>42</v>
      </c>
      <c r="AE128" s="9" t="s">
        <v>43</v>
      </c>
    </row>
    <row r="129" spans="1:31" ht="16.3" thickBot="1" x14ac:dyDescent="0.5">
      <c r="A129" s="1">
        <f t="shared" si="33"/>
        <v>2018</v>
      </c>
      <c r="B129" s="52">
        <v>10.199999999999999</v>
      </c>
      <c r="C129" s="52">
        <v>16.899999999999999</v>
      </c>
      <c r="D129" s="52">
        <v>17.2</v>
      </c>
      <c r="E129" s="52">
        <v>18.7</v>
      </c>
      <c r="F129" s="52">
        <v>22.5</v>
      </c>
      <c r="G129" s="52">
        <v>22.8</v>
      </c>
      <c r="H129" s="52">
        <v>22.5</v>
      </c>
      <c r="I129" s="52">
        <v>22</v>
      </c>
      <c r="J129" s="52">
        <v>18.8</v>
      </c>
      <c r="K129" s="52">
        <v>17.100000000000001</v>
      </c>
      <c r="L129" s="52">
        <v>13</v>
      </c>
      <c r="M129" s="52">
        <v>12.2</v>
      </c>
      <c r="O129" s="10">
        <f>O5</f>
        <v>76390</v>
      </c>
      <c r="P129" s="4">
        <f>O126</f>
        <v>38</v>
      </c>
      <c r="Q129" s="4" t="s">
        <v>51</v>
      </c>
      <c r="R129" s="4">
        <v>1</v>
      </c>
      <c r="S129" s="15">
        <f t="shared" ref="S129:AD129" si="40">AVERAGE(B456:B475)</f>
        <v>55.65</v>
      </c>
      <c r="T129" s="15">
        <f t="shared" si="40"/>
        <v>53.05</v>
      </c>
      <c r="U129" s="15">
        <f t="shared" si="40"/>
        <v>49.5</v>
      </c>
      <c r="V129" s="15">
        <f t="shared" si="40"/>
        <v>47.7</v>
      </c>
      <c r="W129" s="15">
        <f t="shared" si="40"/>
        <v>51.95</v>
      </c>
      <c r="X129" s="15">
        <f t="shared" si="40"/>
        <v>57.45</v>
      </c>
      <c r="Y129" s="15">
        <f t="shared" si="40"/>
        <v>63.1</v>
      </c>
      <c r="Z129" s="15">
        <f t="shared" si="40"/>
        <v>67.650000000000006</v>
      </c>
      <c r="AA129" s="15">
        <f t="shared" si="40"/>
        <v>76.150000000000006</v>
      </c>
      <c r="AB129" s="15">
        <f t="shared" si="40"/>
        <v>67</v>
      </c>
      <c r="AC129" s="15">
        <f t="shared" si="40"/>
        <v>59.65</v>
      </c>
      <c r="AD129" s="15">
        <f t="shared" si="40"/>
        <v>55.1</v>
      </c>
      <c r="AE129" s="15">
        <f>AVERAGE(S129:AD129)</f>
        <v>58.662499999999994</v>
      </c>
    </row>
    <row r="130" spans="1:31" ht="16.3" thickBot="1" x14ac:dyDescent="0.5">
      <c r="A130" s="1">
        <f t="shared" si="33"/>
        <v>2019</v>
      </c>
      <c r="B130" s="52">
        <v>12.7</v>
      </c>
      <c r="C130" s="52"/>
      <c r="D130" s="52"/>
      <c r="E130" s="52"/>
      <c r="F130" s="52">
        <v>23</v>
      </c>
      <c r="G130" s="52">
        <v>22.9</v>
      </c>
      <c r="H130" s="52">
        <v>21.6</v>
      </c>
      <c r="I130" s="52">
        <v>23.2</v>
      </c>
      <c r="J130" s="52">
        <v>19.8</v>
      </c>
      <c r="K130" s="52">
        <v>18.399999999999999</v>
      </c>
      <c r="L130" s="52">
        <v>15.8</v>
      </c>
      <c r="M130" s="52">
        <v>12.7</v>
      </c>
      <c r="O130" s="10"/>
      <c r="P130" s="4">
        <f>P129</f>
        <v>38</v>
      </c>
      <c r="Q130" s="4" t="s">
        <v>45</v>
      </c>
      <c r="R130" s="4">
        <v>98</v>
      </c>
      <c r="S130" s="11">
        <f t="shared" ref="S130:AD130" si="41">COUNT(B456:B475)</f>
        <v>20</v>
      </c>
      <c r="T130" s="11">
        <f t="shared" si="41"/>
        <v>20</v>
      </c>
      <c r="U130" s="11">
        <f t="shared" si="41"/>
        <v>20</v>
      </c>
      <c r="V130" s="11">
        <f t="shared" si="41"/>
        <v>20</v>
      </c>
      <c r="W130" s="11">
        <f t="shared" si="41"/>
        <v>20</v>
      </c>
      <c r="X130" s="11">
        <f t="shared" si="41"/>
        <v>20</v>
      </c>
      <c r="Y130" s="11">
        <f t="shared" si="41"/>
        <v>20</v>
      </c>
      <c r="Z130" s="11">
        <f t="shared" si="41"/>
        <v>20</v>
      </c>
      <c r="AA130" s="11">
        <f t="shared" si="41"/>
        <v>20</v>
      </c>
      <c r="AB130" s="11">
        <f t="shared" si="41"/>
        <v>20</v>
      </c>
      <c r="AC130" s="11">
        <f t="shared" si="41"/>
        <v>20</v>
      </c>
      <c r="AD130" s="11">
        <f t="shared" si="41"/>
        <v>20</v>
      </c>
      <c r="AE130" s="11">
        <f>AVERAGE(S130:AD130)</f>
        <v>20</v>
      </c>
    </row>
    <row r="131" spans="1:31" x14ac:dyDescent="0.4">
      <c r="A131" s="1">
        <f t="shared" si="33"/>
        <v>2020</v>
      </c>
      <c r="B131" s="52">
        <v>12.2</v>
      </c>
      <c r="C131" s="45"/>
      <c r="D131" s="52"/>
      <c r="E131" s="52"/>
      <c r="F131" s="52"/>
      <c r="G131" s="52"/>
      <c r="H131" s="52"/>
      <c r="I131" s="52"/>
      <c r="J131" s="52"/>
      <c r="K131" s="52"/>
      <c r="L131" s="52"/>
      <c r="M131" s="52"/>
    </row>
    <row r="132" spans="1:31" x14ac:dyDescent="0.4">
      <c r="A132" s="1"/>
      <c r="B132" s="50"/>
      <c r="C132" s="45"/>
      <c r="D132" s="50"/>
      <c r="E132" s="50"/>
      <c r="F132" s="50"/>
      <c r="G132" s="50"/>
      <c r="H132" s="50"/>
      <c r="I132" s="50"/>
      <c r="J132" s="50"/>
      <c r="K132" s="50"/>
      <c r="L132" s="51"/>
      <c r="M132" s="52"/>
    </row>
    <row r="133" spans="1:31" x14ac:dyDescent="0.4">
      <c r="A133" s="1"/>
      <c r="B133" s="82" t="s">
        <v>77</v>
      </c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</row>
    <row r="134" spans="1:31" x14ac:dyDescent="0.4">
      <c r="A134" s="1">
        <v>1991</v>
      </c>
      <c r="B134" s="52">
        <v>-1.5</v>
      </c>
      <c r="C134" s="52">
        <v>-2</v>
      </c>
      <c r="D134" s="52">
        <v>1.5</v>
      </c>
      <c r="E134" s="52">
        <v>4.8</v>
      </c>
      <c r="F134" s="52">
        <v>11.4</v>
      </c>
      <c r="G134" s="52">
        <v>12.2</v>
      </c>
      <c r="H134" s="52">
        <v>12.4</v>
      </c>
      <c r="I134" s="52">
        <v>12.5</v>
      </c>
      <c r="J134" s="52">
        <v>5</v>
      </c>
      <c r="K134" s="52">
        <v>7.5</v>
      </c>
      <c r="L134" s="45">
        <v>-6.1</v>
      </c>
      <c r="M134" s="52">
        <v>-3</v>
      </c>
    </row>
    <row r="135" spans="1:31" x14ac:dyDescent="0.4">
      <c r="A135" s="1">
        <f>A134+1</f>
        <v>1992</v>
      </c>
      <c r="B135" s="52">
        <v>-4</v>
      </c>
      <c r="C135" s="45">
        <v>-1.2</v>
      </c>
      <c r="D135" s="52">
        <v>1</v>
      </c>
      <c r="E135" s="52">
        <v>6</v>
      </c>
      <c r="F135" s="52">
        <v>8.3000000000000007</v>
      </c>
      <c r="G135" s="45">
        <v>12.5</v>
      </c>
      <c r="H135" s="52">
        <v>14</v>
      </c>
      <c r="I135" s="52">
        <v>11</v>
      </c>
      <c r="J135" s="45">
        <v>4.5</v>
      </c>
      <c r="K135" s="45">
        <v>3.2</v>
      </c>
      <c r="L135" s="45">
        <v>-4.2</v>
      </c>
      <c r="M135" s="45">
        <v>1.3</v>
      </c>
    </row>
    <row r="136" spans="1:31" x14ac:dyDescent="0.4">
      <c r="A136" s="1">
        <f t="shared" ref="A136:A163" si="42">A135+1</f>
        <v>1993</v>
      </c>
      <c r="B136" s="45">
        <v>-1.5</v>
      </c>
      <c r="C136" s="52">
        <v>0</v>
      </c>
      <c r="D136" s="45">
        <v>-2.5</v>
      </c>
      <c r="E136" s="45">
        <v>3.9</v>
      </c>
      <c r="F136" s="52">
        <v>7.2</v>
      </c>
      <c r="G136" s="45">
        <v>11.8</v>
      </c>
      <c r="H136" s="45">
        <v>14.8</v>
      </c>
      <c r="I136" s="52">
        <v>13</v>
      </c>
      <c r="J136" s="52">
        <v>2</v>
      </c>
      <c r="K136" s="45">
        <v>-0.3</v>
      </c>
      <c r="L136" s="45">
        <v>-0.7</v>
      </c>
      <c r="M136" s="52">
        <v>-2</v>
      </c>
    </row>
    <row r="137" spans="1:31" x14ac:dyDescent="0.4">
      <c r="A137" s="1">
        <f t="shared" si="42"/>
        <v>1994</v>
      </c>
      <c r="B137" s="45">
        <v>-2.4</v>
      </c>
      <c r="C137" s="45">
        <v>-1.6</v>
      </c>
      <c r="D137" s="45">
        <v>-1.8</v>
      </c>
      <c r="E137" s="45">
        <v>5.5</v>
      </c>
      <c r="F137" s="52">
        <v>10.5</v>
      </c>
      <c r="G137" s="45">
        <v>13.5</v>
      </c>
      <c r="H137" s="45">
        <v>13.5</v>
      </c>
      <c r="I137" s="45">
        <v>11.5</v>
      </c>
      <c r="J137" s="52">
        <v>7</v>
      </c>
      <c r="K137" s="45">
        <v>3.6</v>
      </c>
      <c r="L137" s="45">
        <v>3.8</v>
      </c>
      <c r="M137" s="52">
        <v>-1</v>
      </c>
    </row>
    <row r="138" spans="1:31" x14ac:dyDescent="0.4">
      <c r="A138" s="1">
        <f t="shared" si="42"/>
        <v>1995</v>
      </c>
      <c r="B138" s="52">
        <v>-1</v>
      </c>
      <c r="C138" s="45">
        <v>0.3</v>
      </c>
      <c r="D138" s="45">
        <v>-2.2000000000000002</v>
      </c>
      <c r="E138" s="45">
        <v>3.8</v>
      </c>
      <c r="F138" s="52">
        <v>11.1</v>
      </c>
      <c r="G138" s="52">
        <v>11</v>
      </c>
      <c r="H138" s="52">
        <v>13</v>
      </c>
      <c r="I138" s="52">
        <v>12</v>
      </c>
      <c r="J138" s="52">
        <v>9</v>
      </c>
      <c r="K138" s="45">
        <v>3.5</v>
      </c>
      <c r="L138" s="52">
        <v>5</v>
      </c>
      <c r="M138" s="52">
        <v>-2</v>
      </c>
    </row>
    <row r="139" spans="1:31" x14ac:dyDescent="0.4">
      <c r="A139" s="1">
        <f t="shared" si="42"/>
        <v>1996</v>
      </c>
      <c r="B139" s="45">
        <v>-3.5</v>
      </c>
      <c r="C139" s="45">
        <v>-3.3</v>
      </c>
      <c r="D139" s="45">
        <v>-6.2</v>
      </c>
      <c r="E139" s="45">
        <v>1.5</v>
      </c>
      <c r="F139" s="52">
        <v>10.4</v>
      </c>
      <c r="G139" s="52">
        <v>13</v>
      </c>
      <c r="H139" s="45">
        <v>12.5</v>
      </c>
      <c r="I139" s="45">
        <v>12.9</v>
      </c>
      <c r="J139" s="45">
        <v>7.4</v>
      </c>
      <c r="K139" s="45">
        <v>4.5</v>
      </c>
      <c r="L139" s="45">
        <v>0.4</v>
      </c>
      <c r="M139" s="52">
        <v>-9</v>
      </c>
    </row>
    <row r="140" spans="1:31" x14ac:dyDescent="0.4">
      <c r="A140" s="1">
        <f t="shared" si="42"/>
        <v>1997</v>
      </c>
      <c r="B140" s="45">
        <v>-4.5999999999999996</v>
      </c>
      <c r="C140" s="45">
        <v>0.7</v>
      </c>
      <c r="D140" s="45">
        <v>0.8</v>
      </c>
      <c r="E140" s="45">
        <v>3.5</v>
      </c>
      <c r="F140" s="52">
        <v>8.3000000000000007</v>
      </c>
      <c r="G140" s="45">
        <v>11.5</v>
      </c>
      <c r="H140" s="45">
        <v>14.5</v>
      </c>
      <c r="I140" s="52">
        <v>12</v>
      </c>
      <c r="J140" s="45">
        <v>8.4</v>
      </c>
      <c r="K140" s="45">
        <v>0.3</v>
      </c>
      <c r="L140" s="52">
        <v>2</v>
      </c>
      <c r="M140" s="45">
        <v>-8.1999999999999993</v>
      </c>
    </row>
    <row r="141" spans="1:31" x14ac:dyDescent="0.4">
      <c r="A141" s="1">
        <f t="shared" si="42"/>
        <v>1998</v>
      </c>
      <c r="B141" s="45">
        <v>-0.8</v>
      </c>
      <c r="C141" s="45">
        <v>-1.4</v>
      </c>
      <c r="D141" s="45">
        <v>-2.7</v>
      </c>
      <c r="E141" s="52">
        <v>6</v>
      </c>
      <c r="F141" s="52">
        <v>9.8000000000000007</v>
      </c>
      <c r="G141" s="52">
        <v>11</v>
      </c>
      <c r="H141" s="52">
        <v>15</v>
      </c>
      <c r="I141" s="45">
        <v>12.8</v>
      </c>
      <c r="J141" s="52">
        <v>12</v>
      </c>
      <c r="K141" s="45">
        <v>5.5</v>
      </c>
      <c r="L141" s="52">
        <v>5</v>
      </c>
      <c r="M141" s="45">
        <v>-0.4</v>
      </c>
    </row>
    <row r="142" spans="1:31" x14ac:dyDescent="0.4">
      <c r="A142" s="1">
        <f t="shared" si="42"/>
        <v>1999</v>
      </c>
      <c r="B142" s="45">
        <v>-3.5</v>
      </c>
      <c r="C142" s="45">
        <v>-4.2</v>
      </c>
      <c r="D142" s="52">
        <v>0</v>
      </c>
      <c r="E142" s="45">
        <v>3.6</v>
      </c>
      <c r="F142" s="52">
        <v>10</v>
      </c>
      <c r="G142" s="52">
        <v>13</v>
      </c>
      <c r="H142" s="45">
        <v>12.5</v>
      </c>
      <c r="I142" s="52">
        <v>10</v>
      </c>
      <c r="J142" s="45">
        <v>7.6</v>
      </c>
      <c r="K142" s="45">
        <v>1.6</v>
      </c>
      <c r="L142" s="52">
        <v>0</v>
      </c>
      <c r="M142" s="45">
        <v>-5.6</v>
      </c>
    </row>
    <row r="143" spans="1:31" x14ac:dyDescent="0.4">
      <c r="A143" s="1">
        <f t="shared" si="42"/>
        <v>2000</v>
      </c>
      <c r="B143" s="52">
        <v>-1</v>
      </c>
      <c r="C143" s="45">
        <v>0.5</v>
      </c>
      <c r="D143" s="45">
        <v>3.6</v>
      </c>
      <c r="E143" s="52">
        <v>3</v>
      </c>
      <c r="F143" s="52">
        <v>11</v>
      </c>
      <c r="G143" s="45">
        <v>13.8</v>
      </c>
      <c r="H143" s="52">
        <v>13</v>
      </c>
      <c r="I143" s="45">
        <v>11.5</v>
      </c>
      <c r="J143" s="52">
        <v>4</v>
      </c>
      <c r="K143" s="52">
        <v>-1</v>
      </c>
      <c r="L143" s="45">
        <v>1.5</v>
      </c>
      <c r="M143" s="45">
        <v>-3.3</v>
      </c>
    </row>
    <row r="144" spans="1:31" x14ac:dyDescent="0.4">
      <c r="A144" s="1">
        <f t="shared" si="42"/>
        <v>2001</v>
      </c>
      <c r="B144" s="52">
        <v>-5.4</v>
      </c>
      <c r="C144" s="52">
        <v>-1.5</v>
      </c>
      <c r="D144" s="52">
        <v>1</v>
      </c>
      <c r="E144" s="52">
        <v>8</v>
      </c>
      <c r="F144" s="52">
        <v>8.5</v>
      </c>
      <c r="G144" s="52">
        <v>11.2</v>
      </c>
      <c r="H144" s="52">
        <v>12</v>
      </c>
      <c r="I144" s="52">
        <v>12</v>
      </c>
      <c r="J144" s="52">
        <v>8</v>
      </c>
      <c r="K144" s="52">
        <v>5</v>
      </c>
      <c r="L144" s="52">
        <v>0</v>
      </c>
      <c r="M144" s="52">
        <v>-2</v>
      </c>
    </row>
    <row r="145" spans="1:13" x14ac:dyDescent="0.4">
      <c r="A145" s="1">
        <f t="shared" si="42"/>
        <v>2002</v>
      </c>
      <c r="B145" s="45">
        <v>-3.4</v>
      </c>
      <c r="C145" s="45">
        <v>-5.5</v>
      </c>
      <c r="D145" s="45">
        <v>-4.4000000000000004</v>
      </c>
      <c r="E145" s="45">
        <v>8.8000000000000007</v>
      </c>
      <c r="F145" s="52">
        <v>9.4</v>
      </c>
      <c r="G145" s="45">
        <v>11.5</v>
      </c>
      <c r="H145" s="45">
        <v>10.5</v>
      </c>
      <c r="I145" s="45">
        <v>12.8</v>
      </c>
      <c r="J145" s="45">
        <v>6.5</v>
      </c>
      <c r="K145" s="45">
        <v>7.3</v>
      </c>
      <c r="L145" s="52">
        <v>0</v>
      </c>
      <c r="M145" s="45">
        <v>0.5</v>
      </c>
    </row>
    <row r="146" spans="1:13" x14ac:dyDescent="0.4">
      <c r="A146" s="1">
        <f t="shared" si="42"/>
        <v>2003</v>
      </c>
      <c r="B146" s="45">
        <v>-2.2000000000000002</v>
      </c>
      <c r="C146" s="52">
        <v>0</v>
      </c>
      <c r="D146" s="52">
        <v>-4</v>
      </c>
      <c r="E146" s="45">
        <v>2.7</v>
      </c>
      <c r="F146" s="52">
        <v>11</v>
      </c>
      <c r="G146" s="45">
        <v>10.5</v>
      </c>
      <c r="H146" s="45">
        <v>12.2</v>
      </c>
      <c r="I146" s="45">
        <v>10.199999999999999</v>
      </c>
      <c r="J146" s="45">
        <v>9.6999999999999993</v>
      </c>
      <c r="K146" s="45">
        <v>3.2</v>
      </c>
      <c r="L146" s="45">
        <v>-0.5</v>
      </c>
      <c r="M146" s="52">
        <v>-4</v>
      </c>
    </row>
    <row r="147" spans="1:13" x14ac:dyDescent="0.4">
      <c r="A147" s="1">
        <f t="shared" si="42"/>
        <v>2004</v>
      </c>
      <c r="B147" s="45">
        <v>-2.2000000000000002</v>
      </c>
      <c r="C147" s="45">
        <v>-0.6</v>
      </c>
      <c r="D147" s="45">
        <v>5.6</v>
      </c>
      <c r="E147" s="45">
        <v>1.8</v>
      </c>
      <c r="F147" s="52">
        <v>4</v>
      </c>
      <c r="G147" s="45">
        <v>13.4</v>
      </c>
      <c r="H147" s="45">
        <v>12.2</v>
      </c>
      <c r="I147" s="52">
        <v>12</v>
      </c>
      <c r="J147" s="45">
        <v>9.1999999999999993</v>
      </c>
      <c r="K147" s="45">
        <v>7.4</v>
      </c>
      <c r="L147" s="45">
        <v>1.4</v>
      </c>
      <c r="M147" s="45">
        <v>-6.6</v>
      </c>
    </row>
    <row r="148" spans="1:13" x14ac:dyDescent="0.4">
      <c r="A148" s="1">
        <f t="shared" si="42"/>
        <v>2005</v>
      </c>
      <c r="B148" s="45">
        <v>-1.6</v>
      </c>
      <c r="C148" s="45">
        <v>-0.2</v>
      </c>
      <c r="D148" s="52">
        <v>2</v>
      </c>
      <c r="E148" s="45">
        <v>0.4</v>
      </c>
      <c r="F148" s="52">
        <v>6.6</v>
      </c>
      <c r="G148" s="45">
        <v>10.4</v>
      </c>
      <c r="H148" s="52">
        <v>13</v>
      </c>
      <c r="I148" s="45">
        <v>11.4</v>
      </c>
      <c r="J148" s="45">
        <v>9.1999999999999993</v>
      </c>
      <c r="K148" s="45">
        <v>4.5</v>
      </c>
      <c r="L148" s="45">
        <v>-1.8</v>
      </c>
      <c r="M148" s="45">
        <v>-1.3</v>
      </c>
    </row>
    <row r="149" spans="1:13" x14ac:dyDescent="0.4">
      <c r="A149" s="1">
        <f t="shared" si="42"/>
        <v>2006</v>
      </c>
      <c r="B149" s="45">
        <v>-2.6</v>
      </c>
      <c r="C149" s="45">
        <v>-5.8</v>
      </c>
      <c r="D149" s="45">
        <v>0.6</v>
      </c>
      <c r="E149" s="45">
        <v>5.5</v>
      </c>
      <c r="F149" s="52">
        <v>10.199999999999999</v>
      </c>
      <c r="G149" s="52">
        <v>9</v>
      </c>
      <c r="H149" s="45">
        <v>11.8</v>
      </c>
      <c r="I149" s="52">
        <v>11</v>
      </c>
      <c r="J149" s="45">
        <v>8.5</v>
      </c>
      <c r="K149" s="45">
        <v>1.2</v>
      </c>
      <c r="L149" s="45">
        <v>-1.5</v>
      </c>
      <c r="M149" s="52">
        <v>-3</v>
      </c>
    </row>
    <row r="150" spans="1:13" x14ac:dyDescent="0.4">
      <c r="A150" s="1">
        <f t="shared" si="42"/>
        <v>2007</v>
      </c>
      <c r="B150" s="45">
        <v>-5.5</v>
      </c>
      <c r="C150" s="52">
        <v>-2</v>
      </c>
      <c r="D150" s="52">
        <v>-4</v>
      </c>
      <c r="E150" s="45">
        <v>0.5</v>
      </c>
      <c r="F150" s="52">
        <v>9.1999999999999993</v>
      </c>
      <c r="G150" s="52">
        <v>11</v>
      </c>
      <c r="H150" s="52">
        <v>11</v>
      </c>
      <c r="I150" s="52">
        <v>14</v>
      </c>
      <c r="J150" s="45">
        <v>13.1</v>
      </c>
      <c r="K150" s="52">
        <v>9</v>
      </c>
      <c r="L150" s="52">
        <v>-3</v>
      </c>
      <c r="M150" s="45">
        <v>-5.8</v>
      </c>
    </row>
    <row r="151" spans="1:13" x14ac:dyDescent="0.4">
      <c r="A151" s="1">
        <f t="shared" si="42"/>
        <v>2008</v>
      </c>
      <c r="B151" s="45">
        <v>-0.7</v>
      </c>
      <c r="C151" s="45">
        <v>-2.2999999999999998</v>
      </c>
      <c r="D151" s="52">
        <v>-2</v>
      </c>
      <c r="E151" s="45">
        <v>4.0999999999999996</v>
      </c>
      <c r="F151" s="52">
        <v>9</v>
      </c>
      <c r="G151" s="45">
        <v>11.4</v>
      </c>
      <c r="H151" s="45">
        <v>11.7</v>
      </c>
      <c r="I151" s="45">
        <v>12.4</v>
      </c>
      <c r="J151" s="45">
        <v>3.5</v>
      </c>
      <c r="K151" s="45">
        <v>1.6</v>
      </c>
      <c r="L151" s="45">
        <v>-2.8</v>
      </c>
      <c r="M151" s="52">
        <v>-5</v>
      </c>
    </row>
    <row r="152" spans="1:13" x14ac:dyDescent="0.4">
      <c r="A152" s="1">
        <f t="shared" si="42"/>
        <v>2009</v>
      </c>
      <c r="B152" s="45">
        <v>-2.2000000000000002</v>
      </c>
      <c r="C152" s="52">
        <v>-4</v>
      </c>
      <c r="D152" s="52">
        <v>0</v>
      </c>
      <c r="E152" s="45">
        <v>0.4</v>
      </c>
      <c r="F152" s="52">
        <v>6</v>
      </c>
      <c r="G152" s="52">
        <v>10</v>
      </c>
      <c r="H152" s="45">
        <v>12.2</v>
      </c>
      <c r="I152" s="52">
        <v>11</v>
      </c>
      <c r="J152" s="52">
        <v>9</v>
      </c>
      <c r="K152" s="52">
        <v>1</v>
      </c>
      <c r="L152" s="52">
        <v>0</v>
      </c>
      <c r="M152" s="45">
        <v>-2.2999999999999998</v>
      </c>
    </row>
    <row r="153" spans="1:13" x14ac:dyDescent="0.4">
      <c r="A153" s="1">
        <f t="shared" si="42"/>
        <v>2010</v>
      </c>
      <c r="B153" s="45">
        <v>-8.5</v>
      </c>
      <c r="C153" s="45">
        <v>-4.8</v>
      </c>
      <c r="D153" s="45">
        <v>-3.5</v>
      </c>
      <c r="E153" s="45">
        <v>5.8</v>
      </c>
      <c r="F153" s="52">
        <v>6</v>
      </c>
      <c r="G153" s="63">
        <v>12.5</v>
      </c>
      <c r="H153" s="45">
        <v>6.5</v>
      </c>
      <c r="I153" s="52">
        <v>11</v>
      </c>
      <c r="J153" s="45">
        <v>6.5</v>
      </c>
      <c r="K153" s="45">
        <v>0.8</v>
      </c>
      <c r="L153" s="45">
        <v>-2.5</v>
      </c>
      <c r="M153" s="45">
        <v>-4.7</v>
      </c>
    </row>
    <row r="154" spans="1:13" x14ac:dyDescent="0.4">
      <c r="A154" s="1">
        <f t="shared" si="42"/>
        <v>2011</v>
      </c>
      <c r="B154" s="45">
        <v>-4.5</v>
      </c>
      <c r="C154" s="52">
        <v>3</v>
      </c>
      <c r="D154" s="45">
        <v>-0.4</v>
      </c>
      <c r="E154" s="45">
        <v>12.1</v>
      </c>
      <c r="F154" s="52">
        <v>14.3</v>
      </c>
      <c r="G154" s="45">
        <v>10.5</v>
      </c>
      <c r="H154" s="45">
        <v>11.5</v>
      </c>
      <c r="I154" s="52">
        <v>7.4</v>
      </c>
      <c r="J154" s="45">
        <v>6.1</v>
      </c>
      <c r="K154" s="45">
        <v>0.5</v>
      </c>
      <c r="L154" s="45">
        <v>-3.2</v>
      </c>
      <c r="M154" s="45">
        <v>-2.5</v>
      </c>
    </row>
    <row r="155" spans="1:13" x14ac:dyDescent="0.4">
      <c r="A155" s="1">
        <f t="shared" si="42"/>
        <v>2012</v>
      </c>
      <c r="B155" s="45">
        <v>-5.4</v>
      </c>
      <c r="C155" s="52">
        <v>5.5</v>
      </c>
      <c r="D155" s="45">
        <v>0.5</v>
      </c>
      <c r="E155" s="52">
        <v>6</v>
      </c>
      <c r="F155" s="52">
        <v>6</v>
      </c>
      <c r="G155" s="52">
        <v>9</v>
      </c>
      <c r="H155" s="52">
        <v>11</v>
      </c>
      <c r="I155" s="52">
        <v>9</v>
      </c>
      <c r="J155" s="45">
        <v>7.2</v>
      </c>
      <c r="K155" s="45">
        <v>1.7</v>
      </c>
      <c r="L155" s="45">
        <v>-0.2</v>
      </c>
      <c r="M155" s="45">
        <v>-4.5999999999999996</v>
      </c>
    </row>
    <row r="156" spans="1:13" x14ac:dyDescent="0.4">
      <c r="A156" s="1">
        <f t="shared" si="42"/>
        <v>2013</v>
      </c>
      <c r="B156" s="52">
        <v>-5.6</v>
      </c>
      <c r="C156" s="52">
        <v>-2.4</v>
      </c>
      <c r="D156" s="52">
        <v>-3.7</v>
      </c>
      <c r="E156" s="52">
        <v>2.6</v>
      </c>
      <c r="F156" s="52">
        <v>1.6</v>
      </c>
      <c r="G156" s="52">
        <v>11.3</v>
      </c>
      <c r="H156" s="52">
        <v>10.8</v>
      </c>
      <c r="I156" s="52">
        <v>16.3</v>
      </c>
      <c r="J156" s="52">
        <v>8.5</v>
      </c>
      <c r="K156" s="52">
        <v>3.7</v>
      </c>
      <c r="L156" s="52">
        <v>-2.8</v>
      </c>
      <c r="M156" s="52">
        <v>-2</v>
      </c>
    </row>
    <row r="157" spans="1:13" x14ac:dyDescent="0.4">
      <c r="A157" s="1">
        <f t="shared" si="42"/>
        <v>2014</v>
      </c>
      <c r="B157" s="52">
        <v>-6</v>
      </c>
      <c r="C157" s="52">
        <v>-0.9</v>
      </c>
      <c r="D157" s="52">
        <v>-2</v>
      </c>
      <c r="E157" s="52">
        <v>1.6</v>
      </c>
      <c r="F157" s="52">
        <v>2.2000000000000002</v>
      </c>
      <c r="G157" s="52">
        <v>8.5</v>
      </c>
      <c r="H157" s="52">
        <v>10.4</v>
      </c>
      <c r="I157" s="52">
        <v>11</v>
      </c>
      <c r="J157" s="52">
        <v>11.8</v>
      </c>
      <c r="K157" s="52">
        <v>4.3</v>
      </c>
      <c r="L157" s="52">
        <v>-3.7</v>
      </c>
      <c r="M157" s="52">
        <v>-4.5</v>
      </c>
    </row>
    <row r="158" spans="1:13" ht="15" thickBot="1" x14ac:dyDescent="0.45">
      <c r="A158" s="1">
        <f t="shared" si="42"/>
        <v>2015</v>
      </c>
      <c r="B158" s="52">
        <v>3.2</v>
      </c>
      <c r="C158" s="53">
        <v>-2.4</v>
      </c>
      <c r="D158" s="53">
        <v>-4</v>
      </c>
      <c r="E158" s="53">
        <v>3.9</v>
      </c>
      <c r="F158" s="53">
        <v>5.6</v>
      </c>
      <c r="G158" s="53">
        <v>12.2</v>
      </c>
      <c r="H158" s="53">
        <v>11</v>
      </c>
      <c r="I158" s="53">
        <v>8.4</v>
      </c>
      <c r="J158" s="52">
        <v>6</v>
      </c>
      <c r="K158" s="53">
        <v>3.8</v>
      </c>
      <c r="L158" s="53">
        <v>0</v>
      </c>
      <c r="M158" s="54">
        <v>-5.2</v>
      </c>
    </row>
    <row r="159" spans="1:13" x14ac:dyDescent="0.4">
      <c r="A159" s="1">
        <f t="shared" si="42"/>
        <v>2016</v>
      </c>
      <c r="B159" s="55">
        <v>-6.1</v>
      </c>
      <c r="C159" s="53">
        <v>-5.6</v>
      </c>
      <c r="D159" s="52">
        <v>-4</v>
      </c>
      <c r="E159" s="52">
        <v>1.8</v>
      </c>
      <c r="F159" s="52">
        <v>7</v>
      </c>
      <c r="G159" s="52">
        <v>7.9</v>
      </c>
      <c r="H159" s="52">
        <v>12</v>
      </c>
      <c r="I159" s="52">
        <v>12.5</v>
      </c>
      <c r="J159" s="52">
        <v>13.1</v>
      </c>
      <c r="K159" s="52">
        <v>4.5</v>
      </c>
      <c r="L159" s="52">
        <v>1.9</v>
      </c>
      <c r="M159" s="52">
        <v>-3</v>
      </c>
    </row>
    <row r="160" spans="1:13" x14ac:dyDescent="0.4">
      <c r="A160" s="1">
        <f t="shared" si="42"/>
        <v>2017</v>
      </c>
      <c r="B160" s="52">
        <v>-4.4000000000000004</v>
      </c>
      <c r="C160" s="52">
        <v>-1.2</v>
      </c>
      <c r="D160" s="52">
        <v>3.1</v>
      </c>
      <c r="E160" s="52">
        <v>4</v>
      </c>
      <c r="F160" s="52">
        <v>6.4</v>
      </c>
      <c r="G160" s="52">
        <v>12</v>
      </c>
      <c r="H160" s="52">
        <v>11.4</v>
      </c>
      <c r="I160" s="52">
        <v>10.8</v>
      </c>
      <c r="J160" s="52">
        <v>8.1999999999999993</v>
      </c>
      <c r="K160" s="52">
        <v>1.9</v>
      </c>
      <c r="L160" s="52">
        <v>-1.4</v>
      </c>
      <c r="M160" s="52">
        <v>-8.5</v>
      </c>
    </row>
    <row r="161" spans="1:13" x14ac:dyDescent="0.4">
      <c r="A161" s="1">
        <f t="shared" si="42"/>
        <v>2018</v>
      </c>
      <c r="B161" s="52">
        <v>-6.9</v>
      </c>
      <c r="C161" s="52">
        <v>4.5999999999999996</v>
      </c>
      <c r="D161" s="52">
        <v>4.5</v>
      </c>
      <c r="E161" s="52">
        <v>0.8</v>
      </c>
      <c r="F161" s="52">
        <v>9</v>
      </c>
      <c r="G161" s="52">
        <v>13</v>
      </c>
      <c r="H161" s="52">
        <v>10.199999999999999</v>
      </c>
      <c r="I161" s="52">
        <v>11.8</v>
      </c>
      <c r="J161" s="52">
        <v>11.4</v>
      </c>
      <c r="K161" s="52">
        <v>6.8</v>
      </c>
      <c r="L161" s="52">
        <v>-6.4</v>
      </c>
      <c r="M161" s="52">
        <v>-3.2</v>
      </c>
    </row>
    <row r="162" spans="1:13" x14ac:dyDescent="0.4">
      <c r="A162" s="1">
        <f t="shared" si="42"/>
        <v>2019</v>
      </c>
      <c r="B162" s="52">
        <v>-1.2</v>
      </c>
      <c r="C162" s="52"/>
      <c r="D162" s="52"/>
      <c r="E162" s="52"/>
      <c r="F162" s="52">
        <v>7</v>
      </c>
      <c r="G162" s="52">
        <v>12.8</v>
      </c>
      <c r="H162" s="52">
        <v>8.6</v>
      </c>
      <c r="I162" s="52">
        <v>11.7</v>
      </c>
      <c r="J162" s="52">
        <v>9.8000000000000007</v>
      </c>
      <c r="K162" s="52">
        <v>0.3</v>
      </c>
      <c r="L162" s="52">
        <v>-1</v>
      </c>
      <c r="M162" s="52">
        <v>-4.2</v>
      </c>
    </row>
    <row r="163" spans="1:13" x14ac:dyDescent="0.4">
      <c r="A163" s="1">
        <f t="shared" si="42"/>
        <v>2020</v>
      </c>
      <c r="B163" s="45">
        <v>-2.8</v>
      </c>
      <c r="C163" s="45"/>
      <c r="D163" s="45"/>
      <c r="E163" s="45"/>
      <c r="F163" s="52"/>
      <c r="G163" s="45"/>
      <c r="H163" s="45"/>
      <c r="I163" s="52"/>
      <c r="J163" s="45"/>
      <c r="K163" s="45"/>
      <c r="L163" s="45"/>
      <c r="M163" s="45"/>
    </row>
    <row r="164" spans="1:13" x14ac:dyDescent="0.4">
      <c r="A164" s="1"/>
      <c r="B164" s="50"/>
      <c r="C164" s="45"/>
      <c r="D164" s="50"/>
      <c r="E164" s="50"/>
      <c r="F164" s="50"/>
      <c r="G164" s="50"/>
      <c r="H164" s="50"/>
      <c r="I164" s="50"/>
      <c r="J164" s="50"/>
      <c r="K164" s="50"/>
      <c r="L164" s="51"/>
      <c r="M164" s="52"/>
    </row>
    <row r="165" spans="1:13" x14ac:dyDescent="0.4">
      <c r="A165" s="1"/>
      <c r="B165" s="82" t="s">
        <v>78</v>
      </c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</row>
    <row r="166" spans="1:13" x14ac:dyDescent="0.4">
      <c r="A166" s="1">
        <v>1991</v>
      </c>
      <c r="B166" s="52">
        <v>1016</v>
      </c>
      <c r="C166" s="52">
        <v>1018.6</v>
      </c>
      <c r="D166" s="52">
        <v>1008.3</v>
      </c>
      <c r="E166" s="52">
        <v>1007.5</v>
      </c>
      <c r="F166" s="52">
        <v>1005.2</v>
      </c>
      <c r="G166" s="52">
        <v>1006.9</v>
      </c>
      <c r="H166" s="52">
        <v>1010.4</v>
      </c>
      <c r="I166" s="52">
        <v>1010.4</v>
      </c>
      <c r="J166" s="52">
        <v>1012.2</v>
      </c>
      <c r="K166" s="52">
        <v>1011.5</v>
      </c>
      <c r="L166" s="62">
        <v>1015.2</v>
      </c>
      <c r="M166" s="52">
        <v>1015.8</v>
      </c>
    </row>
    <row r="167" spans="1:13" x14ac:dyDescent="0.4">
      <c r="A167" s="1">
        <f>A166+1</f>
        <v>1992</v>
      </c>
      <c r="B167" s="60">
        <v>1015.3</v>
      </c>
      <c r="C167" s="59">
        <v>1013.5</v>
      </c>
      <c r="D167" s="60">
        <v>1010.4</v>
      </c>
      <c r="E167" s="60">
        <v>1009.2</v>
      </c>
      <c r="F167" s="60">
        <v>1009.1</v>
      </c>
      <c r="G167" s="59">
        <v>1004.7</v>
      </c>
      <c r="H167" s="60">
        <v>1008.2</v>
      </c>
      <c r="I167" s="60">
        <v>1011</v>
      </c>
      <c r="J167" s="59">
        <v>1010.6</v>
      </c>
      <c r="K167" s="59">
        <v>1012.6</v>
      </c>
      <c r="L167" s="45">
        <v>1013.4</v>
      </c>
      <c r="M167" s="52">
        <v>1013</v>
      </c>
    </row>
    <row r="168" spans="1:13" x14ac:dyDescent="0.4">
      <c r="A168" s="1">
        <f t="shared" ref="A168:A195" si="43">A167+1</f>
        <v>1993</v>
      </c>
      <c r="B168" s="45">
        <v>1014.9</v>
      </c>
      <c r="C168" s="52">
        <v>1012.3</v>
      </c>
      <c r="D168" s="45">
        <v>1011.7</v>
      </c>
      <c r="E168" s="45">
        <v>1006.3</v>
      </c>
      <c r="F168" s="52">
        <v>1006.4</v>
      </c>
      <c r="G168" s="45">
        <v>1006.4</v>
      </c>
      <c r="H168" s="45">
        <v>1007.7</v>
      </c>
      <c r="I168" s="52">
        <v>1008.9</v>
      </c>
      <c r="J168" s="52">
        <v>1011.1</v>
      </c>
      <c r="K168" s="52">
        <v>1012</v>
      </c>
      <c r="L168" s="45">
        <v>1014.4</v>
      </c>
      <c r="M168" s="52">
        <v>1014.7</v>
      </c>
    </row>
    <row r="169" spans="1:13" x14ac:dyDescent="0.4">
      <c r="A169" s="1">
        <f t="shared" si="43"/>
        <v>1994</v>
      </c>
      <c r="B169" s="45">
        <v>1015.5</v>
      </c>
      <c r="C169" s="45">
        <v>1012.7</v>
      </c>
      <c r="D169" s="45">
        <v>1010.9</v>
      </c>
      <c r="E169" s="45">
        <v>1007.9</v>
      </c>
      <c r="F169" s="52">
        <v>1006.8</v>
      </c>
      <c r="G169" s="45">
        <v>1007.1</v>
      </c>
      <c r="H169" s="45">
        <v>1008.1</v>
      </c>
      <c r="I169" s="45">
        <v>1009.7</v>
      </c>
      <c r="J169" s="52">
        <v>1011.5</v>
      </c>
      <c r="K169" s="52">
        <v>1009</v>
      </c>
      <c r="L169" s="45">
        <v>1011.4</v>
      </c>
      <c r="M169" s="52">
        <v>1014.6</v>
      </c>
    </row>
    <row r="170" spans="1:13" x14ac:dyDescent="0.4">
      <c r="A170" s="1">
        <f t="shared" si="43"/>
        <v>1995</v>
      </c>
      <c r="B170" s="52">
        <v>1014.6</v>
      </c>
      <c r="C170" s="45">
        <v>1014.1</v>
      </c>
      <c r="D170" s="45">
        <v>1010.1</v>
      </c>
      <c r="E170" s="45">
        <v>1005.4</v>
      </c>
      <c r="F170" s="52">
        <v>1002.7</v>
      </c>
      <c r="G170" s="52">
        <v>1006.4</v>
      </c>
      <c r="H170" s="52">
        <v>1008.6</v>
      </c>
      <c r="I170" s="52">
        <v>1007.8</v>
      </c>
      <c r="J170" s="52">
        <v>1010</v>
      </c>
      <c r="K170" s="45">
        <v>1011.5</v>
      </c>
      <c r="L170" s="52">
        <v>1014.3</v>
      </c>
      <c r="M170" s="52">
        <v>1015</v>
      </c>
    </row>
    <row r="171" spans="1:13" x14ac:dyDescent="0.4">
      <c r="A171" s="1">
        <f t="shared" si="43"/>
        <v>1996</v>
      </c>
      <c r="B171" s="52">
        <v>1014</v>
      </c>
      <c r="C171" s="45">
        <v>1012.2</v>
      </c>
      <c r="D171" s="45">
        <v>1011.4</v>
      </c>
      <c r="E171" s="45">
        <v>1008.9</v>
      </c>
      <c r="F171" s="52">
        <v>1004.2</v>
      </c>
      <c r="G171" s="52">
        <v>1007.2</v>
      </c>
      <c r="H171" s="45">
        <v>1008.2</v>
      </c>
      <c r="I171" s="52">
        <v>1010</v>
      </c>
      <c r="J171" s="45">
        <v>1008.1</v>
      </c>
      <c r="K171" s="45">
        <v>1010.9</v>
      </c>
      <c r="L171" s="45">
        <v>1013.7</v>
      </c>
      <c r="M171" s="52">
        <v>1014.9</v>
      </c>
    </row>
    <row r="172" spans="1:13" x14ac:dyDescent="0.4">
      <c r="A172" s="1">
        <f t="shared" si="43"/>
        <v>1997</v>
      </c>
      <c r="B172" s="45">
        <v>1015.5</v>
      </c>
      <c r="C172" s="45">
        <v>1012.3</v>
      </c>
      <c r="D172" s="45">
        <v>1011.7</v>
      </c>
      <c r="E172" s="45">
        <v>1007.8</v>
      </c>
      <c r="F172" s="52">
        <v>1008.7</v>
      </c>
      <c r="G172" s="45">
        <v>1005.4</v>
      </c>
      <c r="H172" s="45">
        <v>1008.8</v>
      </c>
      <c r="I172" s="52">
        <v>1009.5</v>
      </c>
      <c r="J172" s="45">
        <v>1009.3</v>
      </c>
      <c r="K172" s="45">
        <v>1011.2</v>
      </c>
      <c r="L172" s="52">
        <v>1011.7</v>
      </c>
      <c r="M172" s="45">
        <v>1013.9</v>
      </c>
    </row>
    <row r="173" spans="1:13" x14ac:dyDescent="0.4">
      <c r="A173" s="1">
        <f t="shared" si="43"/>
        <v>1998</v>
      </c>
      <c r="B173" s="45">
        <v>1011.4</v>
      </c>
      <c r="C173" s="52">
        <v>1008</v>
      </c>
      <c r="D173" s="45">
        <v>1008.5</v>
      </c>
      <c r="E173" s="52">
        <v>1006.4</v>
      </c>
      <c r="F173" s="52">
        <v>1003.8</v>
      </c>
      <c r="G173" s="52">
        <v>1004.4</v>
      </c>
      <c r="H173" s="52">
        <v>1008.2</v>
      </c>
      <c r="I173" s="45">
        <v>1009.8</v>
      </c>
      <c r="J173" s="52">
        <v>1007.1</v>
      </c>
      <c r="K173" s="45">
        <v>1011.4</v>
      </c>
      <c r="L173" s="52">
        <v>1012.1</v>
      </c>
      <c r="M173" s="45">
        <v>1015.3</v>
      </c>
    </row>
    <row r="174" spans="1:13" x14ac:dyDescent="0.4">
      <c r="A174" s="1">
        <f t="shared" si="43"/>
        <v>1999</v>
      </c>
      <c r="B174" s="45">
        <v>1014.4</v>
      </c>
      <c r="C174" s="45">
        <v>1013.3</v>
      </c>
      <c r="D174" s="52">
        <v>1008.9</v>
      </c>
      <c r="E174" s="45">
        <v>1005.4</v>
      </c>
      <c r="F174" s="52">
        <v>1004.9</v>
      </c>
      <c r="G174" s="52">
        <v>1005.8</v>
      </c>
      <c r="H174" s="45">
        <v>1010.1</v>
      </c>
      <c r="I174" s="52">
        <v>1008.3</v>
      </c>
      <c r="J174" s="45">
        <v>1008.3</v>
      </c>
      <c r="K174" s="52">
        <v>1014</v>
      </c>
      <c r="L174" s="52">
        <v>1017.8</v>
      </c>
      <c r="M174" s="45">
        <v>1017.3</v>
      </c>
    </row>
    <row r="175" spans="1:13" x14ac:dyDescent="0.4">
      <c r="A175" s="1">
        <f t="shared" si="43"/>
        <v>2000</v>
      </c>
      <c r="B175" s="56">
        <v>1015.4</v>
      </c>
      <c r="C175" s="57">
        <v>1014.3</v>
      </c>
      <c r="D175" s="57">
        <v>1007.2</v>
      </c>
      <c r="E175" s="56">
        <v>1008.1</v>
      </c>
      <c r="F175" s="56">
        <v>1004.6</v>
      </c>
      <c r="G175" s="57">
        <v>1007.8</v>
      </c>
      <c r="H175" s="56">
        <v>1008.4</v>
      </c>
      <c r="I175" s="57">
        <v>1010.2</v>
      </c>
      <c r="J175" s="56">
        <v>1008.6</v>
      </c>
      <c r="K175" s="56">
        <v>1012.5</v>
      </c>
      <c r="L175" s="45">
        <v>1011.3</v>
      </c>
      <c r="M175" s="45">
        <v>1016.9</v>
      </c>
    </row>
    <row r="176" spans="1:13" x14ac:dyDescent="0.4">
      <c r="A176" s="1">
        <f t="shared" si="43"/>
        <v>2001</v>
      </c>
      <c r="B176" s="52">
        <v>1014.9</v>
      </c>
      <c r="C176" s="52">
        <v>1012.2</v>
      </c>
      <c r="D176" s="52">
        <v>1008.8</v>
      </c>
      <c r="E176" s="52">
        <v>1007.3</v>
      </c>
      <c r="F176" s="52">
        <v>1006.7</v>
      </c>
      <c r="G176" s="52">
        <v>1006.8</v>
      </c>
      <c r="H176" s="52">
        <v>1007.1</v>
      </c>
      <c r="I176" s="52">
        <v>1008.6</v>
      </c>
      <c r="J176" s="52">
        <v>1009.3</v>
      </c>
      <c r="K176" s="52">
        <v>1011.9</v>
      </c>
      <c r="L176" s="64">
        <v>1012.8</v>
      </c>
      <c r="M176" s="52">
        <v>1013.2</v>
      </c>
    </row>
    <row r="177" spans="1:13" x14ac:dyDescent="0.4">
      <c r="A177" s="1">
        <f t="shared" si="43"/>
        <v>2002</v>
      </c>
      <c r="B177" s="59">
        <v>1013.5</v>
      </c>
      <c r="C177" s="59">
        <v>1016.7</v>
      </c>
      <c r="D177" s="59">
        <v>1009.8</v>
      </c>
      <c r="E177" s="59">
        <v>1006.7</v>
      </c>
      <c r="F177" s="60">
        <v>1005.2</v>
      </c>
      <c r="G177" s="59">
        <v>1005.4</v>
      </c>
      <c r="H177" s="60">
        <v>1009</v>
      </c>
      <c r="I177" s="59">
        <v>1008.3</v>
      </c>
      <c r="J177" s="59">
        <v>1008.4</v>
      </c>
      <c r="K177" s="60">
        <v>1008</v>
      </c>
      <c r="L177" s="52">
        <v>1015.1</v>
      </c>
      <c r="M177" s="45">
        <v>1013.6</v>
      </c>
    </row>
    <row r="178" spans="1:13" x14ac:dyDescent="0.4">
      <c r="A178" s="1">
        <f t="shared" si="43"/>
        <v>2003</v>
      </c>
      <c r="B178" s="52">
        <v>1018</v>
      </c>
      <c r="C178" s="52">
        <v>1009.4</v>
      </c>
      <c r="D178" s="52">
        <v>1007.6</v>
      </c>
      <c r="E178" s="45">
        <v>1006.4</v>
      </c>
      <c r="F178" s="52">
        <v>1004.1</v>
      </c>
      <c r="G178" s="45">
        <v>1003.9</v>
      </c>
      <c r="H178" s="45">
        <v>1009.6</v>
      </c>
      <c r="I178" s="45">
        <v>1009.6</v>
      </c>
      <c r="J178" s="45">
        <v>1010.6</v>
      </c>
      <c r="K178" s="45">
        <v>1011.7</v>
      </c>
      <c r="L178" s="45">
        <v>1014.3</v>
      </c>
      <c r="M178" s="52">
        <v>1017.5</v>
      </c>
    </row>
    <row r="179" spans="1:13" x14ac:dyDescent="0.4">
      <c r="A179" s="1">
        <f t="shared" si="43"/>
        <v>2004</v>
      </c>
      <c r="B179" s="52">
        <v>1016</v>
      </c>
      <c r="C179" s="52">
        <v>1014</v>
      </c>
      <c r="D179" s="45">
        <v>1013.2</v>
      </c>
      <c r="E179" s="45">
        <v>1009.3</v>
      </c>
      <c r="F179" s="52">
        <v>1008.7</v>
      </c>
      <c r="G179" s="45">
        <v>1010.1</v>
      </c>
      <c r="H179" s="45">
        <v>1011.1</v>
      </c>
      <c r="I179" s="52">
        <v>1012.8</v>
      </c>
      <c r="J179" s="45">
        <v>1012.5</v>
      </c>
      <c r="K179" s="45">
        <v>1010.7</v>
      </c>
      <c r="L179" s="45">
        <v>1014.9</v>
      </c>
      <c r="M179" s="45">
        <v>1018.8</v>
      </c>
    </row>
    <row r="180" spans="1:13" x14ac:dyDescent="0.4">
      <c r="A180" s="1">
        <f t="shared" si="43"/>
        <v>2005</v>
      </c>
      <c r="B180" s="52">
        <v>1017</v>
      </c>
      <c r="C180" s="45">
        <v>1015.5</v>
      </c>
      <c r="D180" s="52">
        <v>1010.1</v>
      </c>
      <c r="E180" s="45">
        <v>1010.2</v>
      </c>
      <c r="F180" s="52">
        <v>1008.7</v>
      </c>
      <c r="G180" s="45">
        <v>1006.5</v>
      </c>
      <c r="H180" s="52">
        <v>1011.5</v>
      </c>
      <c r="I180" s="45">
        <v>1012.2</v>
      </c>
      <c r="J180" s="45">
        <v>1013.2</v>
      </c>
      <c r="K180" s="45">
        <v>1013.9</v>
      </c>
      <c r="L180" s="45">
        <v>1016.9</v>
      </c>
      <c r="M180" s="45">
        <v>1017.3</v>
      </c>
    </row>
    <row r="181" spans="1:13" x14ac:dyDescent="0.4">
      <c r="A181" s="1">
        <f t="shared" si="43"/>
        <v>2006</v>
      </c>
      <c r="B181" s="45">
        <v>1018.1</v>
      </c>
      <c r="C181" s="45">
        <v>1015.9</v>
      </c>
      <c r="D181" s="45">
        <v>1014.4</v>
      </c>
      <c r="E181" s="45">
        <v>1008.4</v>
      </c>
      <c r="F181" s="52">
        <v>1008.9</v>
      </c>
      <c r="G181" s="52">
        <v>1011.2</v>
      </c>
      <c r="H181" s="45">
        <v>1012.5</v>
      </c>
      <c r="I181" s="52">
        <v>1012.3</v>
      </c>
      <c r="J181" s="45">
        <v>1013.1</v>
      </c>
      <c r="K181" s="45">
        <v>1013.1</v>
      </c>
      <c r="L181" s="45">
        <v>1016.1</v>
      </c>
      <c r="M181" s="52">
        <v>1019.5</v>
      </c>
    </row>
    <row r="182" spans="1:13" x14ac:dyDescent="0.4">
      <c r="A182" s="1">
        <f t="shared" si="43"/>
        <v>2007</v>
      </c>
      <c r="B182" s="45">
        <v>1018.2</v>
      </c>
      <c r="C182" s="52">
        <v>1015.2</v>
      </c>
      <c r="D182" s="52" t="s">
        <v>91</v>
      </c>
      <c r="E182" s="45">
        <v>1009.1</v>
      </c>
      <c r="F182" s="52">
        <v>1008.7</v>
      </c>
      <c r="G182" s="52">
        <v>1008.2</v>
      </c>
      <c r="H182" s="52">
        <v>1011.1</v>
      </c>
      <c r="I182" s="52">
        <v>1011.4</v>
      </c>
      <c r="J182" s="45">
        <v>1012.4</v>
      </c>
      <c r="K182" s="52">
        <v>1013.3</v>
      </c>
      <c r="L182" s="52">
        <v>1016.3</v>
      </c>
      <c r="M182" s="45">
        <v>1014.1</v>
      </c>
    </row>
    <row r="183" spans="1:13" x14ac:dyDescent="0.4">
      <c r="A183" s="1">
        <f t="shared" si="43"/>
        <v>2008</v>
      </c>
      <c r="B183" s="45">
        <v>1017.2</v>
      </c>
      <c r="C183" s="45">
        <v>1012.6</v>
      </c>
      <c r="D183" s="52">
        <v>1011.3</v>
      </c>
      <c r="E183" s="45">
        <v>1008.3</v>
      </c>
      <c r="F183" s="52">
        <v>1006</v>
      </c>
      <c r="G183" s="45">
        <v>1007.9</v>
      </c>
      <c r="H183" s="45">
        <v>1010.4</v>
      </c>
      <c r="I183" s="45">
        <v>1009.2</v>
      </c>
      <c r="J183" s="45">
        <v>1013.6</v>
      </c>
      <c r="K183" s="45">
        <v>1016.8</v>
      </c>
      <c r="L183" s="45">
        <v>1017.2</v>
      </c>
      <c r="M183" s="52">
        <v>1016.4</v>
      </c>
    </row>
    <row r="184" spans="1:13" x14ac:dyDescent="0.4">
      <c r="A184" s="1">
        <f t="shared" si="43"/>
        <v>2009</v>
      </c>
      <c r="B184" s="45">
        <v>1017.5</v>
      </c>
      <c r="C184" s="52">
        <v>1015.8</v>
      </c>
      <c r="D184" s="52">
        <v>1011.4</v>
      </c>
      <c r="E184" s="52">
        <v>1009</v>
      </c>
      <c r="F184" s="52">
        <v>1008.5</v>
      </c>
      <c r="G184" s="52">
        <v>1007.5</v>
      </c>
      <c r="H184" s="45">
        <v>1010.4</v>
      </c>
      <c r="I184" s="52">
        <v>1011.4</v>
      </c>
      <c r="J184" s="52">
        <v>1013.7</v>
      </c>
      <c r="K184" s="52">
        <v>1010.5</v>
      </c>
      <c r="L184" s="52">
        <v>1016.9</v>
      </c>
      <c r="M184" s="45">
        <v>1014.7</v>
      </c>
    </row>
    <row r="185" spans="1:13" x14ac:dyDescent="0.4">
      <c r="A185" s="1">
        <f t="shared" si="43"/>
        <v>2010</v>
      </c>
      <c r="B185" s="45">
        <v>1016.9</v>
      </c>
      <c r="C185" s="45">
        <v>1013.2</v>
      </c>
      <c r="D185" s="45">
        <v>1012.6</v>
      </c>
      <c r="E185" s="45">
        <v>1008.1</v>
      </c>
      <c r="F185" s="52">
        <v>1006.8</v>
      </c>
      <c r="G185" s="45">
        <v>1008.1</v>
      </c>
      <c r="H185" s="45">
        <v>1011.1</v>
      </c>
      <c r="I185" s="52">
        <v>1010.7</v>
      </c>
      <c r="J185" s="45">
        <v>1011.5</v>
      </c>
      <c r="K185" s="45">
        <v>1015.8</v>
      </c>
      <c r="L185" s="45">
        <v>1015.4</v>
      </c>
      <c r="M185" s="45">
        <v>1016.7</v>
      </c>
    </row>
    <row r="186" spans="1:13" x14ac:dyDescent="0.4">
      <c r="A186" s="1">
        <f t="shared" si="43"/>
        <v>2011</v>
      </c>
      <c r="B186" s="45">
        <v>1015.7</v>
      </c>
      <c r="C186" s="45">
        <v>1014.4</v>
      </c>
      <c r="D186" s="45">
        <v>1010.9</v>
      </c>
      <c r="E186" s="45">
        <v>1006.1</v>
      </c>
      <c r="F186" s="52">
        <v>1005.6</v>
      </c>
      <c r="G186" s="45">
        <v>1007.8</v>
      </c>
      <c r="H186" s="45">
        <v>1009.6</v>
      </c>
      <c r="I186" s="52">
        <v>1009.1</v>
      </c>
      <c r="J186" s="45">
        <v>1012.3</v>
      </c>
      <c r="K186" s="45">
        <v>1013.5</v>
      </c>
      <c r="L186" s="45">
        <v>1015.7</v>
      </c>
      <c r="M186" s="45">
        <v>1016.7</v>
      </c>
    </row>
    <row r="187" spans="1:13" x14ac:dyDescent="0.4">
      <c r="A187" s="1">
        <f t="shared" si="43"/>
        <v>2012</v>
      </c>
      <c r="B187" s="45">
        <v>1018.1</v>
      </c>
      <c r="C187" s="45">
        <v>1017.8</v>
      </c>
      <c r="D187" s="45">
        <v>1010.6</v>
      </c>
      <c r="E187" s="45">
        <v>1008.9</v>
      </c>
      <c r="F187" s="52">
        <v>1008.1</v>
      </c>
      <c r="G187" s="45">
        <v>1007.6</v>
      </c>
      <c r="H187" s="45">
        <v>1011.4</v>
      </c>
      <c r="I187" s="52">
        <v>1010.2</v>
      </c>
      <c r="J187" s="45">
        <v>1013.3</v>
      </c>
      <c r="K187" s="45">
        <v>1012.9</v>
      </c>
      <c r="L187" s="45">
        <v>1018.3</v>
      </c>
      <c r="M187" s="45">
        <v>1014.2</v>
      </c>
    </row>
    <row r="188" spans="1:13" x14ac:dyDescent="0.4">
      <c r="A188" s="1">
        <f t="shared" si="43"/>
        <v>2013</v>
      </c>
      <c r="B188" s="52">
        <v>1017.9</v>
      </c>
      <c r="C188" s="52">
        <v>1012.3</v>
      </c>
      <c r="D188" s="52">
        <v>1013.9</v>
      </c>
      <c r="E188" s="52">
        <v>1007.5</v>
      </c>
      <c r="F188" s="52">
        <v>1009.2</v>
      </c>
      <c r="G188" s="52">
        <v>1008.8</v>
      </c>
      <c r="H188" s="52">
        <v>1011.7</v>
      </c>
      <c r="I188" s="52">
        <v>1012.2</v>
      </c>
      <c r="J188" s="52">
        <v>1011.2</v>
      </c>
      <c r="K188" s="52">
        <v>1012.9</v>
      </c>
      <c r="L188" s="52">
        <v>1018.3</v>
      </c>
      <c r="M188" s="52">
        <v>1017.6</v>
      </c>
    </row>
    <row r="189" spans="1:13" x14ac:dyDescent="0.4">
      <c r="A189" s="1">
        <f t="shared" si="43"/>
        <v>2014</v>
      </c>
      <c r="B189" s="52">
        <v>1019.7</v>
      </c>
      <c r="C189" s="52">
        <v>1012.3</v>
      </c>
      <c r="D189" s="52">
        <v>1012.2</v>
      </c>
      <c r="E189" s="52">
        <v>1008.9</v>
      </c>
      <c r="F189" s="52">
        <v>1010.6</v>
      </c>
      <c r="G189" s="52">
        <v>1008.4</v>
      </c>
      <c r="H189" s="52">
        <v>1012.6</v>
      </c>
      <c r="I189" s="52">
        <v>1011.9</v>
      </c>
      <c r="J189" s="52">
        <v>1012.5</v>
      </c>
      <c r="K189" s="52">
        <v>1013.3</v>
      </c>
      <c r="L189" s="52">
        <v>1018.1</v>
      </c>
      <c r="M189" s="52">
        <v>1016.3</v>
      </c>
    </row>
    <row r="190" spans="1:13" ht="15" thickBot="1" x14ac:dyDescent="0.45">
      <c r="A190" s="1">
        <f t="shared" si="43"/>
        <v>2015</v>
      </c>
      <c r="B190" s="52">
        <v>1019.7</v>
      </c>
      <c r="C190" s="53">
        <v>1016.3</v>
      </c>
      <c r="D190" s="53">
        <v>1016.1</v>
      </c>
      <c r="E190" s="53">
        <v>1009.4</v>
      </c>
      <c r="F190" s="53">
        <v>1009.4</v>
      </c>
      <c r="G190" s="53">
        <v>1010.8</v>
      </c>
      <c r="H190" s="53">
        <v>1010.7</v>
      </c>
      <c r="I190" s="53">
        <v>1011.1</v>
      </c>
      <c r="J190" s="52">
        <v>1011.4</v>
      </c>
      <c r="K190" s="53">
        <v>1013.2</v>
      </c>
      <c r="L190" s="53">
        <v>1014.2</v>
      </c>
      <c r="M190" s="54">
        <v>1014.5</v>
      </c>
    </row>
    <row r="191" spans="1:13" x14ac:dyDescent="0.4">
      <c r="A191" s="1">
        <f t="shared" si="43"/>
        <v>2016</v>
      </c>
      <c r="B191" s="55">
        <v>1017.7</v>
      </c>
      <c r="C191" s="53">
        <v>1016.6</v>
      </c>
      <c r="D191" s="52">
        <v>1010.9</v>
      </c>
      <c r="E191" s="52">
        <v>1009.2</v>
      </c>
      <c r="F191" s="52">
        <v>1008.9</v>
      </c>
      <c r="G191" s="52">
        <v>1011</v>
      </c>
      <c r="H191" s="52">
        <v>1010.8</v>
      </c>
      <c r="I191" s="52">
        <v>1010.7</v>
      </c>
      <c r="J191" s="52">
        <v>1012.7</v>
      </c>
      <c r="K191" s="52">
        <v>1014</v>
      </c>
      <c r="L191" s="52">
        <v>1016.8</v>
      </c>
      <c r="M191" s="52">
        <v>1015.3</v>
      </c>
    </row>
    <row r="192" spans="1:13" x14ac:dyDescent="0.4">
      <c r="A192" s="1">
        <f t="shared" si="43"/>
        <v>2017</v>
      </c>
      <c r="B192" s="52">
        <v>1014</v>
      </c>
      <c r="C192" s="52">
        <v>1011.7</v>
      </c>
      <c r="D192" s="52">
        <v>1013.2</v>
      </c>
      <c r="E192" s="52">
        <v>1007.2</v>
      </c>
      <c r="F192" s="52">
        <v>1005.4</v>
      </c>
      <c r="G192" s="52">
        <v>1006.4</v>
      </c>
      <c r="H192" s="52">
        <v>1011</v>
      </c>
      <c r="I192" s="52">
        <v>1010.4</v>
      </c>
      <c r="J192" s="52">
        <v>1010.7</v>
      </c>
      <c r="K192" s="52">
        <v>1013.3</v>
      </c>
      <c r="L192" s="52">
        <v>1014.8</v>
      </c>
      <c r="M192" s="52">
        <v>1017.9</v>
      </c>
    </row>
    <row r="193" spans="1:13" x14ac:dyDescent="0.4">
      <c r="A193" s="1">
        <f t="shared" si="43"/>
        <v>2018</v>
      </c>
      <c r="B193" s="52">
        <v>1019.8</v>
      </c>
      <c r="C193" s="52">
        <v>1012.8</v>
      </c>
      <c r="D193" s="52">
        <v>1010.8</v>
      </c>
      <c r="E193" s="52">
        <v>1009.9</v>
      </c>
      <c r="F193" s="52">
        <v>1007.6</v>
      </c>
      <c r="G193" s="52">
        <v>1007.1</v>
      </c>
      <c r="H193" s="52">
        <v>1011.2</v>
      </c>
      <c r="I193" s="52">
        <v>1010.5</v>
      </c>
      <c r="J193" s="52">
        <v>1011</v>
      </c>
      <c r="K193" s="52">
        <v>1012</v>
      </c>
      <c r="L193" s="52">
        <v>1015.1</v>
      </c>
      <c r="M193" s="52">
        <v>1015.3</v>
      </c>
    </row>
    <row r="194" spans="1:13" x14ac:dyDescent="0.4">
      <c r="A194" s="1">
        <f t="shared" si="43"/>
        <v>2019</v>
      </c>
      <c r="B194" s="52">
        <v>1015.7</v>
      </c>
      <c r="C194" s="52"/>
      <c r="D194" s="52"/>
      <c r="E194" s="52"/>
      <c r="F194" s="52">
        <v>1004.1</v>
      </c>
      <c r="G194" s="52">
        <v>1008.1</v>
      </c>
      <c r="H194" s="52">
        <v>1010.7</v>
      </c>
      <c r="I194" s="52">
        <v>1008.8</v>
      </c>
      <c r="J194" s="52">
        <v>1011</v>
      </c>
      <c r="K194" s="52">
        <v>1010.5</v>
      </c>
      <c r="L194" s="52">
        <v>1014.2</v>
      </c>
      <c r="M194" s="52">
        <v>1015.8</v>
      </c>
    </row>
    <row r="195" spans="1:13" x14ac:dyDescent="0.4">
      <c r="A195" s="1">
        <f t="shared" si="43"/>
        <v>2020</v>
      </c>
      <c r="B195" s="45">
        <v>1016.4</v>
      </c>
      <c r="C195" s="45"/>
      <c r="D195" s="45"/>
      <c r="E195" s="45"/>
      <c r="F195" s="52"/>
      <c r="G195" s="45"/>
      <c r="H195" s="45"/>
      <c r="I195" s="52"/>
      <c r="J195" s="45"/>
      <c r="K195" s="45"/>
      <c r="L195" s="45"/>
      <c r="M195" s="45"/>
    </row>
    <row r="196" spans="1:13" x14ac:dyDescent="0.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4">
      <c r="A197" s="1"/>
      <c r="B197" s="2"/>
      <c r="C197" s="2" t="s">
        <v>79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4">
      <c r="A198" s="1">
        <v>1991</v>
      </c>
      <c r="B198" s="52">
        <v>8.6</v>
      </c>
      <c r="C198" s="52">
        <v>9</v>
      </c>
      <c r="D198" s="52">
        <v>9.4</v>
      </c>
      <c r="E198" s="52">
        <v>11.5</v>
      </c>
      <c r="F198" s="52">
        <v>14.7</v>
      </c>
      <c r="G198" s="52">
        <v>15</v>
      </c>
      <c r="H198" s="52">
        <v>16.2</v>
      </c>
      <c r="I198" s="52">
        <v>15.9</v>
      </c>
      <c r="J198" s="52">
        <v>15.6</v>
      </c>
      <c r="K198" s="52">
        <v>11.6</v>
      </c>
      <c r="L198" s="45">
        <v>8.6</v>
      </c>
      <c r="M198" s="52">
        <v>9.6999999999999993</v>
      </c>
    </row>
    <row r="199" spans="1:13" x14ac:dyDescent="0.4">
      <c r="A199" s="1">
        <f>A198+1</f>
        <v>1992</v>
      </c>
      <c r="B199" s="45">
        <v>8.9</v>
      </c>
      <c r="C199" s="45">
        <v>8.1999999999999993</v>
      </c>
      <c r="D199" s="52">
        <v>8.8000000000000007</v>
      </c>
      <c r="E199" s="52">
        <v>10</v>
      </c>
      <c r="F199" s="52">
        <v>12.5</v>
      </c>
      <c r="G199" s="45">
        <v>12.4</v>
      </c>
      <c r="H199" s="52">
        <v>13.5</v>
      </c>
      <c r="I199" s="52">
        <v>14.2</v>
      </c>
      <c r="J199" s="45">
        <v>13.8</v>
      </c>
      <c r="K199" s="45">
        <v>11.4</v>
      </c>
      <c r="L199" s="45">
        <v>7.9</v>
      </c>
      <c r="M199" s="45">
        <v>7.9</v>
      </c>
    </row>
    <row r="200" spans="1:13" x14ac:dyDescent="0.4">
      <c r="A200" s="1">
        <f t="shared" ref="A200:A227" si="44">A199+1</f>
        <v>1993</v>
      </c>
      <c r="B200" s="45">
        <v>8.6999999999999993</v>
      </c>
      <c r="C200" s="52">
        <v>9</v>
      </c>
      <c r="D200" s="45">
        <v>7.6</v>
      </c>
      <c r="E200" s="52">
        <v>10</v>
      </c>
      <c r="F200" s="52">
        <v>13</v>
      </c>
      <c r="G200" s="45">
        <v>15.9</v>
      </c>
      <c r="H200" s="45">
        <v>15.2</v>
      </c>
      <c r="I200" s="52">
        <v>14.7</v>
      </c>
      <c r="J200" s="52">
        <v>15.7</v>
      </c>
      <c r="K200" s="45">
        <v>11.6</v>
      </c>
      <c r="L200" s="45">
        <v>9.6999999999999993</v>
      </c>
      <c r="M200" s="52">
        <v>8.1999999999999993</v>
      </c>
    </row>
    <row r="201" spans="1:13" x14ac:dyDescent="0.4">
      <c r="A201" s="1">
        <f t="shared" si="44"/>
        <v>1994</v>
      </c>
      <c r="B201" s="52">
        <v>6.8</v>
      </c>
      <c r="C201" s="45">
        <v>6.5</v>
      </c>
      <c r="D201" s="45">
        <v>7.7</v>
      </c>
      <c r="E201" s="45">
        <v>8.5</v>
      </c>
      <c r="F201" s="52">
        <v>12.4</v>
      </c>
      <c r="G201" s="45">
        <v>14.2</v>
      </c>
      <c r="H201" s="45">
        <v>14.1</v>
      </c>
      <c r="I201" s="45">
        <v>15.3</v>
      </c>
      <c r="J201" s="52">
        <v>15.7</v>
      </c>
      <c r="K201" s="45">
        <v>12.7</v>
      </c>
      <c r="L201" s="45">
        <v>11.4</v>
      </c>
      <c r="M201" s="52">
        <v>10.199999999999999</v>
      </c>
    </row>
    <row r="202" spans="1:13" x14ac:dyDescent="0.4">
      <c r="A202" s="1">
        <f t="shared" si="44"/>
        <v>1995</v>
      </c>
      <c r="B202" s="45">
        <v>7.3</v>
      </c>
      <c r="C202" s="45">
        <v>8.9</v>
      </c>
      <c r="D202" s="45">
        <v>7.7</v>
      </c>
      <c r="E202" s="45">
        <v>6.8</v>
      </c>
      <c r="F202" s="52">
        <v>10.8</v>
      </c>
      <c r="G202" s="52">
        <v>12.6</v>
      </c>
      <c r="H202" s="52">
        <v>13.1</v>
      </c>
      <c r="I202" s="52">
        <v>16.3</v>
      </c>
      <c r="J202" s="52">
        <v>13.9</v>
      </c>
      <c r="K202" s="45">
        <v>9.9</v>
      </c>
      <c r="L202" s="52">
        <v>9.1999999999999993</v>
      </c>
      <c r="M202" s="52">
        <v>7</v>
      </c>
    </row>
    <row r="203" spans="1:13" x14ac:dyDescent="0.4">
      <c r="A203" s="1">
        <f t="shared" si="44"/>
        <v>1996</v>
      </c>
      <c r="B203" s="45">
        <v>5.0999999999999996</v>
      </c>
      <c r="C203" s="45">
        <v>5.8</v>
      </c>
      <c r="D203" s="45">
        <v>7.8</v>
      </c>
      <c r="E203" s="45">
        <v>6.7</v>
      </c>
      <c r="F203" s="52">
        <v>11.4</v>
      </c>
      <c r="G203" s="52">
        <v>13.5</v>
      </c>
      <c r="H203" s="45">
        <v>14.7</v>
      </c>
      <c r="I203" s="45">
        <v>15.3</v>
      </c>
      <c r="J203" s="45">
        <v>15.3</v>
      </c>
      <c r="K203" s="45">
        <v>11.9</v>
      </c>
      <c r="L203" s="45">
        <v>9.1</v>
      </c>
      <c r="M203" s="52">
        <v>7.3</v>
      </c>
    </row>
    <row r="204" spans="1:13" x14ac:dyDescent="0.4">
      <c r="A204" s="1">
        <f t="shared" si="44"/>
        <v>1997</v>
      </c>
      <c r="B204" s="45">
        <v>6.5</v>
      </c>
      <c r="C204" s="52">
        <v>7</v>
      </c>
      <c r="D204" s="45">
        <v>8.5</v>
      </c>
      <c r="E204" s="45">
        <v>8.9</v>
      </c>
      <c r="F204" s="52">
        <v>11.3</v>
      </c>
      <c r="G204" s="45">
        <v>14.5</v>
      </c>
      <c r="H204" s="45">
        <v>14.1</v>
      </c>
      <c r="I204" s="52">
        <v>14.3</v>
      </c>
      <c r="J204" s="45">
        <v>14.3</v>
      </c>
      <c r="K204" s="45">
        <v>11.2</v>
      </c>
      <c r="L204" s="52">
        <v>9.1</v>
      </c>
      <c r="M204" s="45">
        <v>6.1</v>
      </c>
    </row>
    <row r="205" spans="1:13" x14ac:dyDescent="0.4">
      <c r="A205" s="1">
        <f t="shared" si="44"/>
        <v>1998</v>
      </c>
      <c r="B205" s="45">
        <v>5.8</v>
      </c>
      <c r="C205" s="45">
        <v>4.5</v>
      </c>
      <c r="D205" s="45">
        <v>6.2</v>
      </c>
      <c r="E205" s="52">
        <v>8.5</v>
      </c>
      <c r="F205" s="52">
        <v>9.1</v>
      </c>
      <c r="G205" s="52">
        <v>14</v>
      </c>
      <c r="H205" s="52">
        <v>14.4</v>
      </c>
      <c r="I205" s="45">
        <v>16.100000000000001</v>
      </c>
      <c r="J205" s="52">
        <v>16.399999999999999</v>
      </c>
      <c r="K205" s="45">
        <v>13.9</v>
      </c>
      <c r="L205" s="52">
        <v>11.3</v>
      </c>
      <c r="M205" s="45">
        <v>8.1999999999999993</v>
      </c>
    </row>
    <row r="206" spans="1:13" x14ac:dyDescent="0.4">
      <c r="A206" s="1">
        <f t="shared" si="44"/>
        <v>1999</v>
      </c>
      <c r="B206" s="52">
        <v>5.3</v>
      </c>
      <c r="C206" s="45">
        <v>8.1999999999999993</v>
      </c>
      <c r="D206" s="52">
        <v>7.9</v>
      </c>
      <c r="E206" s="45">
        <v>9.1999999999999993</v>
      </c>
      <c r="F206" s="52">
        <v>11.3</v>
      </c>
      <c r="G206" s="52">
        <v>16.2</v>
      </c>
      <c r="H206" s="45">
        <v>15.1</v>
      </c>
      <c r="I206" s="52">
        <v>14.1</v>
      </c>
      <c r="J206" s="45">
        <v>14.6</v>
      </c>
      <c r="K206" s="45">
        <v>10.4</v>
      </c>
      <c r="L206" s="52">
        <v>7.4</v>
      </c>
      <c r="M206" s="52">
        <v>6</v>
      </c>
    </row>
    <row r="207" spans="1:13" x14ac:dyDescent="0.4">
      <c r="A207" s="1">
        <f t="shared" si="44"/>
        <v>2000</v>
      </c>
      <c r="B207" s="52">
        <v>6.3</v>
      </c>
      <c r="C207" s="45">
        <v>8.1</v>
      </c>
      <c r="D207" s="45">
        <v>11.3</v>
      </c>
      <c r="E207" s="52">
        <v>12.1</v>
      </c>
      <c r="F207" s="52">
        <v>13.3</v>
      </c>
      <c r="G207" s="45">
        <v>15.9</v>
      </c>
      <c r="H207" s="52">
        <v>13.3</v>
      </c>
      <c r="I207" s="45">
        <v>14.5</v>
      </c>
      <c r="J207" s="52">
        <v>12.9</v>
      </c>
      <c r="K207" s="52">
        <v>13.1</v>
      </c>
      <c r="L207" s="45">
        <v>9.4</v>
      </c>
      <c r="M207" s="45">
        <v>7.1</v>
      </c>
    </row>
    <row r="208" spans="1:13" x14ac:dyDescent="0.4">
      <c r="A208" s="1">
        <f t="shared" si="44"/>
        <v>2001</v>
      </c>
      <c r="B208" s="45">
        <v>7.5</v>
      </c>
      <c r="C208" s="52">
        <v>8.1</v>
      </c>
      <c r="D208" s="52">
        <v>7.9</v>
      </c>
      <c r="E208" s="52">
        <v>11.7</v>
      </c>
      <c r="F208" s="52">
        <v>11.6</v>
      </c>
      <c r="G208" s="52">
        <v>13.1</v>
      </c>
      <c r="H208" s="52">
        <v>13.7</v>
      </c>
      <c r="I208" s="52">
        <v>14.9</v>
      </c>
      <c r="J208" s="52">
        <v>14.6</v>
      </c>
      <c r="K208" s="52">
        <v>11.3</v>
      </c>
      <c r="L208" s="52">
        <v>9.3000000000000007</v>
      </c>
      <c r="M208" s="52">
        <v>7.8</v>
      </c>
    </row>
    <row r="209" spans="1:13" x14ac:dyDescent="0.4">
      <c r="A209" s="1">
        <f t="shared" si="44"/>
        <v>2002</v>
      </c>
      <c r="B209" s="45">
        <v>5.9</v>
      </c>
      <c r="C209" s="45">
        <v>6.5</v>
      </c>
      <c r="D209" s="45">
        <v>6.6</v>
      </c>
      <c r="E209" s="45">
        <v>10.7</v>
      </c>
      <c r="F209" s="52">
        <v>12.5</v>
      </c>
      <c r="G209" s="45">
        <v>14.7</v>
      </c>
      <c r="H209" s="45">
        <v>15.4</v>
      </c>
      <c r="I209" s="45">
        <v>14.9</v>
      </c>
      <c r="J209" s="45">
        <v>13.9</v>
      </c>
      <c r="K209" s="45">
        <v>14.1</v>
      </c>
      <c r="L209" s="52">
        <v>9.6999999999999993</v>
      </c>
      <c r="M209" s="45">
        <v>6.7</v>
      </c>
    </row>
    <row r="210" spans="1:13" x14ac:dyDescent="0.4">
      <c r="A210" s="1">
        <f t="shared" si="44"/>
        <v>2003</v>
      </c>
      <c r="B210" s="45">
        <v>7.1</v>
      </c>
      <c r="C210" s="52">
        <v>7.8</v>
      </c>
      <c r="D210" s="52">
        <v>6.4</v>
      </c>
      <c r="E210" s="45">
        <v>7.8</v>
      </c>
      <c r="F210" s="52">
        <v>11.1</v>
      </c>
      <c r="G210" s="45">
        <v>14.4</v>
      </c>
      <c r="H210" s="45">
        <v>15.3</v>
      </c>
      <c r="I210" s="45">
        <v>15.6</v>
      </c>
      <c r="J210" s="45">
        <v>16.8</v>
      </c>
      <c r="K210" s="45">
        <v>13.1</v>
      </c>
      <c r="L210" s="45">
        <v>10.5</v>
      </c>
      <c r="M210" s="52">
        <v>8.1999999999999993</v>
      </c>
    </row>
    <row r="211" spans="1:13" x14ac:dyDescent="0.4">
      <c r="A211" s="1">
        <f t="shared" si="44"/>
        <v>2004</v>
      </c>
      <c r="B211" s="45">
        <v>9.8000000000000007</v>
      </c>
      <c r="C211" s="45">
        <v>9.5</v>
      </c>
      <c r="D211" s="52">
        <v>13</v>
      </c>
      <c r="E211" s="45">
        <v>13.2</v>
      </c>
      <c r="F211" s="52">
        <v>16.100000000000001</v>
      </c>
      <c r="G211" s="45">
        <v>17.2</v>
      </c>
      <c r="H211" s="45">
        <v>17.3</v>
      </c>
      <c r="I211" s="52">
        <v>18.100000000000001</v>
      </c>
      <c r="J211" s="45">
        <v>17.100000000000001</v>
      </c>
      <c r="K211" s="45">
        <v>15.1</v>
      </c>
      <c r="L211" s="45">
        <v>8.9</v>
      </c>
      <c r="M211" s="45">
        <v>7.5</v>
      </c>
    </row>
    <row r="212" spans="1:13" x14ac:dyDescent="0.4">
      <c r="A212" s="1">
        <f t="shared" si="44"/>
        <v>2005</v>
      </c>
      <c r="B212" s="45">
        <v>8.8000000000000007</v>
      </c>
      <c r="C212" s="45">
        <v>9.1999999999999993</v>
      </c>
      <c r="D212" s="52">
        <v>7.7</v>
      </c>
      <c r="E212" s="45">
        <v>8.4</v>
      </c>
      <c r="F212" s="52">
        <v>10.7</v>
      </c>
      <c r="G212" s="45">
        <v>14.3</v>
      </c>
      <c r="H212" s="52">
        <v>15.6</v>
      </c>
      <c r="I212" s="45">
        <v>16.3</v>
      </c>
      <c r="J212" s="45">
        <v>14.6</v>
      </c>
      <c r="K212" s="45">
        <v>14.2</v>
      </c>
      <c r="L212" s="45">
        <v>7.7</v>
      </c>
      <c r="M212" s="45">
        <v>6.4</v>
      </c>
    </row>
    <row r="213" spans="1:13" x14ac:dyDescent="0.4">
      <c r="A213" s="1">
        <f t="shared" si="44"/>
        <v>2006</v>
      </c>
      <c r="B213" s="45">
        <v>5.6</v>
      </c>
      <c r="C213" s="45">
        <v>6.6</v>
      </c>
      <c r="D213" s="52">
        <v>8</v>
      </c>
      <c r="E213" s="45">
        <v>9.9</v>
      </c>
      <c r="F213" s="52">
        <v>10.9</v>
      </c>
      <c r="G213" s="52">
        <v>13.3</v>
      </c>
      <c r="H213" s="45">
        <v>15.5</v>
      </c>
      <c r="I213" s="52">
        <v>16.2</v>
      </c>
      <c r="J213" s="45">
        <v>15.9</v>
      </c>
      <c r="K213" s="45">
        <v>13.5</v>
      </c>
      <c r="L213" s="45">
        <v>13.1</v>
      </c>
      <c r="M213" s="52">
        <v>7.2</v>
      </c>
    </row>
    <row r="214" spans="1:13" x14ac:dyDescent="0.4">
      <c r="A214" s="1">
        <f t="shared" si="44"/>
        <v>2007</v>
      </c>
      <c r="B214" s="45">
        <v>7.6</v>
      </c>
      <c r="C214" s="52">
        <v>6.6</v>
      </c>
      <c r="D214" s="52">
        <v>8.6</v>
      </c>
      <c r="E214" s="45">
        <v>9.3000000000000007</v>
      </c>
      <c r="F214" s="52">
        <v>12.1</v>
      </c>
      <c r="G214" s="52">
        <v>14.7</v>
      </c>
      <c r="H214" s="52">
        <v>17.3</v>
      </c>
      <c r="I214" s="52">
        <v>17</v>
      </c>
      <c r="J214" s="45">
        <v>16.7</v>
      </c>
      <c r="K214" s="52">
        <v>11.2</v>
      </c>
      <c r="L214" s="52">
        <v>9.5</v>
      </c>
      <c r="M214" s="45">
        <v>5.9</v>
      </c>
    </row>
    <row r="215" spans="1:13" x14ac:dyDescent="0.4">
      <c r="A215" s="1">
        <f t="shared" si="44"/>
        <v>2008</v>
      </c>
      <c r="B215" s="45">
        <v>5.7</v>
      </c>
      <c r="C215" s="45">
        <v>4.9000000000000004</v>
      </c>
      <c r="D215" s="52">
        <v>6.1</v>
      </c>
      <c r="E215" s="45">
        <v>8.6999999999999993</v>
      </c>
      <c r="F215" s="52">
        <v>11.6</v>
      </c>
      <c r="G215" s="45">
        <v>14.5</v>
      </c>
      <c r="H215" s="45">
        <v>15.8</v>
      </c>
      <c r="I215" s="52">
        <v>17</v>
      </c>
      <c r="J215" s="45">
        <v>15.9</v>
      </c>
      <c r="K215" s="45">
        <v>11.4</v>
      </c>
      <c r="L215" s="52">
        <v>8</v>
      </c>
      <c r="M215" s="52">
        <v>6.5</v>
      </c>
    </row>
    <row r="216" spans="1:13" x14ac:dyDescent="0.4">
      <c r="A216" s="1">
        <f t="shared" si="44"/>
        <v>2009</v>
      </c>
      <c r="B216" s="45">
        <v>6.6</v>
      </c>
      <c r="C216" s="52">
        <v>6.4</v>
      </c>
      <c r="D216" s="52">
        <v>7.6</v>
      </c>
      <c r="E216" s="45">
        <v>7.8</v>
      </c>
      <c r="F216" s="52">
        <v>12</v>
      </c>
      <c r="G216" s="52">
        <v>13.6</v>
      </c>
      <c r="H216" s="52">
        <v>14</v>
      </c>
      <c r="I216" s="52">
        <v>13.7</v>
      </c>
      <c r="J216" s="52">
        <v>16.2</v>
      </c>
      <c r="K216" s="52">
        <v>13.4</v>
      </c>
      <c r="L216" s="52">
        <v>8.6999999999999993</v>
      </c>
      <c r="M216" s="45">
        <v>7.7</v>
      </c>
    </row>
    <row r="217" spans="1:13" x14ac:dyDescent="0.4">
      <c r="A217" s="1">
        <f t="shared" si="44"/>
        <v>2010</v>
      </c>
      <c r="B217" s="45">
        <v>6.5</v>
      </c>
      <c r="C217" s="45">
        <v>6.4</v>
      </c>
      <c r="D217" s="45">
        <v>5.9</v>
      </c>
      <c r="E217" s="45">
        <v>9.8000000000000007</v>
      </c>
      <c r="F217" s="52">
        <v>11.9</v>
      </c>
      <c r="G217" s="45">
        <v>14.3</v>
      </c>
      <c r="H217" s="52">
        <v>18</v>
      </c>
      <c r="I217" s="52">
        <v>16.399999999999999</v>
      </c>
      <c r="J217" s="45">
        <v>16.7</v>
      </c>
      <c r="K217" s="45">
        <v>9.9</v>
      </c>
      <c r="L217" s="45">
        <v>6.4</v>
      </c>
      <c r="M217" s="45">
        <v>5.2</v>
      </c>
    </row>
    <row r="218" spans="1:13" x14ac:dyDescent="0.4">
      <c r="A218" s="1">
        <f t="shared" si="44"/>
        <v>2011</v>
      </c>
      <c r="B218" s="45">
        <v>6.1</v>
      </c>
      <c r="C218" s="45">
        <v>5.0999999999999996</v>
      </c>
      <c r="D218" s="45">
        <v>7.2</v>
      </c>
      <c r="E218" s="45">
        <v>7.2</v>
      </c>
      <c r="F218" s="52">
        <v>10</v>
      </c>
      <c r="G218" s="45">
        <v>12.7</v>
      </c>
      <c r="H218" s="52">
        <v>15.2</v>
      </c>
      <c r="I218" s="52">
        <v>14.4</v>
      </c>
      <c r="J218" s="52">
        <v>12</v>
      </c>
      <c r="K218" s="52">
        <v>10</v>
      </c>
      <c r="L218" s="52">
        <v>7</v>
      </c>
      <c r="M218" s="45">
        <v>6.7</v>
      </c>
    </row>
    <row r="219" spans="1:13" x14ac:dyDescent="0.4">
      <c r="A219" s="1">
        <f t="shared" si="44"/>
        <v>2012</v>
      </c>
      <c r="B219" s="52">
        <v>6</v>
      </c>
      <c r="C219" s="52">
        <v>8</v>
      </c>
      <c r="D219" s="45">
        <v>8.1999999999999993</v>
      </c>
      <c r="E219" s="45">
        <v>9.5</v>
      </c>
      <c r="F219" s="52">
        <v>11.2</v>
      </c>
      <c r="G219" s="45">
        <v>12.1</v>
      </c>
      <c r="H219" s="52">
        <v>14.3</v>
      </c>
      <c r="I219" s="52">
        <v>14.4</v>
      </c>
      <c r="J219" s="45">
        <v>14.4</v>
      </c>
      <c r="K219" s="45">
        <v>11.5</v>
      </c>
      <c r="L219" s="52">
        <v>9.5</v>
      </c>
      <c r="M219" s="45">
        <v>6.4</v>
      </c>
    </row>
    <row r="220" spans="1:13" x14ac:dyDescent="0.4">
      <c r="A220" s="1">
        <f t="shared" si="44"/>
        <v>2013</v>
      </c>
      <c r="B220" s="52">
        <v>6.6</v>
      </c>
      <c r="C220" s="52">
        <v>6</v>
      </c>
      <c r="D220" s="52">
        <v>5.9</v>
      </c>
      <c r="E220" s="52">
        <v>8.1</v>
      </c>
      <c r="F220" s="52">
        <v>11.2</v>
      </c>
      <c r="G220" s="52">
        <v>14</v>
      </c>
      <c r="H220" s="52">
        <v>15</v>
      </c>
      <c r="I220" s="52">
        <v>13.9</v>
      </c>
      <c r="J220" s="52">
        <v>15.8</v>
      </c>
      <c r="K220" s="52">
        <v>13.3</v>
      </c>
      <c r="L220" s="52">
        <v>10.7</v>
      </c>
      <c r="M220" s="52">
        <v>7</v>
      </c>
    </row>
    <row r="221" spans="1:13" x14ac:dyDescent="0.4">
      <c r="A221" s="1">
        <f t="shared" si="44"/>
        <v>2014</v>
      </c>
      <c r="B221" s="52">
        <v>7.9</v>
      </c>
      <c r="C221" s="52">
        <v>6.8</v>
      </c>
      <c r="D221" s="52">
        <v>8.1</v>
      </c>
      <c r="E221" s="52">
        <v>8.3000000000000007</v>
      </c>
      <c r="F221" s="52">
        <v>11</v>
      </c>
      <c r="G221" s="52">
        <v>14.8</v>
      </c>
      <c r="H221" s="52">
        <v>14.6</v>
      </c>
      <c r="I221" s="52">
        <v>14.8</v>
      </c>
      <c r="J221" s="52">
        <v>15.9</v>
      </c>
      <c r="K221" s="52">
        <v>11.5</v>
      </c>
      <c r="L221" s="52">
        <v>8.3000000000000007</v>
      </c>
      <c r="M221" s="52">
        <v>8.6</v>
      </c>
    </row>
    <row r="222" spans="1:13" ht="15" thickBot="1" x14ac:dyDescent="0.45">
      <c r="A222" s="1">
        <f t="shared" si="44"/>
        <v>2015</v>
      </c>
      <c r="B222" s="52">
        <v>8.3000000000000007</v>
      </c>
      <c r="C222" s="53">
        <v>8.1999999999999993</v>
      </c>
      <c r="D222" s="53">
        <v>9.5</v>
      </c>
      <c r="E222" s="53">
        <v>11.4</v>
      </c>
      <c r="F222" s="53">
        <v>13.7</v>
      </c>
      <c r="G222" s="53">
        <v>16.100000000000001</v>
      </c>
      <c r="H222" s="53">
        <v>15.1</v>
      </c>
      <c r="I222" s="53">
        <v>13.7</v>
      </c>
      <c r="J222" s="52">
        <v>14.9</v>
      </c>
      <c r="K222" s="53">
        <v>13.3</v>
      </c>
      <c r="L222" s="53">
        <v>10</v>
      </c>
      <c r="M222" s="54">
        <v>7.2</v>
      </c>
    </row>
    <row r="223" spans="1:13" x14ac:dyDescent="0.4">
      <c r="A223" s="1">
        <f t="shared" si="44"/>
        <v>2016</v>
      </c>
      <c r="B223" s="55">
        <v>5.5</v>
      </c>
      <c r="C223" s="53">
        <v>5.8</v>
      </c>
      <c r="D223" s="52">
        <v>7.5</v>
      </c>
      <c r="E223" s="52">
        <v>9.6999999999999993</v>
      </c>
      <c r="F223" s="52">
        <v>13.6</v>
      </c>
      <c r="G223" s="52">
        <v>14.2</v>
      </c>
      <c r="H223" s="52">
        <v>14.5</v>
      </c>
      <c r="I223" s="52">
        <v>17</v>
      </c>
      <c r="J223" s="52">
        <v>16.600000000000001</v>
      </c>
      <c r="K223" s="52">
        <v>12.3</v>
      </c>
      <c r="L223" s="52">
        <v>12.3</v>
      </c>
      <c r="M223" s="52">
        <v>9.1</v>
      </c>
    </row>
    <row r="224" spans="1:13" x14ac:dyDescent="0.4">
      <c r="A224" s="1">
        <f t="shared" si="44"/>
        <v>2017</v>
      </c>
      <c r="B224" s="52">
        <v>5.7</v>
      </c>
      <c r="C224" s="52">
        <v>5.8</v>
      </c>
      <c r="D224" s="52">
        <v>7.7</v>
      </c>
      <c r="E224" s="52">
        <v>7.8</v>
      </c>
      <c r="F224" s="52">
        <v>11.3</v>
      </c>
      <c r="G224" s="52">
        <v>12.3</v>
      </c>
      <c r="H224" s="52">
        <v>14.6</v>
      </c>
      <c r="I224" s="52">
        <v>15.6</v>
      </c>
      <c r="J224" s="52">
        <v>16.399999999999999</v>
      </c>
      <c r="K224" s="52">
        <v>12.8</v>
      </c>
      <c r="L224" s="52">
        <v>8</v>
      </c>
      <c r="M224" s="52">
        <v>8</v>
      </c>
    </row>
    <row r="225" spans="1:13" x14ac:dyDescent="0.4">
      <c r="A225" s="1">
        <f t="shared" si="44"/>
        <v>2018</v>
      </c>
      <c r="B225" s="52">
        <v>6</v>
      </c>
      <c r="C225" s="52">
        <v>10.4</v>
      </c>
      <c r="D225" s="52">
        <v>11.6</v>
      </c>
      <c r="E225" s="52">
        <v>11.4</v>
      </c>
      <c r="F225" s="52">
        <v>11.9</v>
      </c>
      <c r="G225" s="52">
        <v>13.8</v>
      </c>
      <c r="H225" s="52">
        <v>17.8</v>
      </c>
      <c r="I225" s="52">
        <v>16.7</v>
      </c>
      <c r="J225" s="52">
        <v>18.100000000000001</v>
      </c>
      <c r="K225" s="52">
        <v>15</v>
      </c>
      <c r="L225" s="52">
        <v>10.3</v>
      </c>
      <c r="M225" s="52">
        <v>8.3000000000000007</v>
      </c>
    </row>
    <row r="226" spans="1:13" x14ac:dyDescent="0.4">
      <c r="A226" s="1">
        <f t="shared" si="44"/>
        <v>2019</v>
      </c>
      <c r="B226" s="52">
        <v>9.1999999999999993</v>
      </c>
      <c r="C226" s="52"/>
      <c r="D226" s="52"/>
      <c r="E226" s="52"/>
      <c r="F226" s="52">
        <v>15.4</v>
      </c>
      <c r="G226" s="52">
        <v>12.7</v>
      </c>
      <c r="H226" s="52">
        <v>15.8</v>
      </c>
      <c r="I226" s="52">
        <v>16.399999999999999</v>
      </c>
      <c r="J226" s="52">
        <v>16.399999999999999</v>
      </c>
      <c r="K226" s="52">
        <v>12.7</v>
      </c>
      <c r="L226" s="52">
        <v>10.4</v>
      </c>
      <c r="M226" s="52">
        <v>6.4</v>
      </c>
    </row>
    <row r="227" spans="1:13" x14ac:dyDescent="0.4">
      <c r="A227" s="1">
        <f t="shared" si="44"/>
        <v>2020</v>
      </c>
      <c r="B227" s="45">
        <v>7.3</v>
      </c>
      <c r="C227" s="45"/>
      <c r="D227" s="45"/>
      <c r="E227" s="45"/>
      <c r="F227" s="52"/>
      <c r="G227" s="45"/>
      <c r="H227" s="52"/>
      <c r="I227" s="52"/>
      <c r="J227" s="45"/>
      <c r="K227" s="45"/>
      <c r="L227" s="45"/>
      <c r="M227" s="45"/>
    </row>
    <row r="228" spans="1:13" x14ac:dyDescent="0.4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4">
      <c r="A229" s="1"/>
      <c r="B229" s="2"/>
      <c r="C229" s="2" t="s">
        <v>80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4">
      <c r="A230" s="1">
        <v>1991</v>
      </c>
      <c r="B230" s="44">
        <v>204</v>
      </c>
      <c r="C230" s="44">
        <v>176</v>
      </c>
      <c r="D230" s="44">
        <v>281</v>
      </c>
      <c r="E230" s="44">
        <v>266</v>
      </c>
      <c r="F230" s="44">
        <v>297</v>
      </c>
      <c r="G230" s="44">
        <v>281</v>
      </c>
      <c r="H230" s="44">
        <v>194</v>
      </c>
      <c r="I230" s="44">
        <v>275</v>
      </c>
      <c r="J230" s="44">
        <v>148</v>
      </c>
      <c r="K230" s="44">
        <v>212</v>
      </c>
      <c r="L230" s="45">
        <v>201</v>
      </c>
      <c r="M230" s="44">
        <v>120</v>
      </c>
    </row>
    <row r="231" spans="1:13" x14ac:dyDescent="0.4">
      <c r="A231" s="1">
        <f>A230+1</f>
        <v>1992</v>
      </c>
      <c r="B231" s="44">
        <v>103</v>
      </c>
      <c r="C231" s="45">
        <v>193</v>
      </c>
      <c r="D231" s="44">
        <v>232</v>
      </c>
      <c r="E231" s="44">
        <v>236</v>
      </c>
      <c r="F231" s="44">
        <v>257</v>
      </c>
      <c r="G231" s="45">
        <v>326</v>
      </c>
      <c r="H231" s="44">
        <v>272</v>
      </c>
      <c r="I231" s="44">
        <v>265</v>
      </c>
      <c r="J231" s="45">
        <v>217</v>
      </c>
      <c r="K231" s="45">
        <v>214</v>
      </c>
      <c r="L231" s="45">
        <v>220</v>
      </c>
      <c r="M231" s="45">
        <v>203</v>
      </c>
    </row>
    <row r="232" spans="1:13" x14ac:dyDescent="0.4">
      <c r="A232" s="1">
        <f t="shared" ref="A232:A259" si="45">A231+1</f>
        <v>1993</v>
      </c>
      <c r="B232" s="45">
        <v>178</v>
      </c>
      <c r="C232" s="44">
        <v>221</v>
      </c>
      <c r="D232" s="45">
        <v>268</v>
      </c>
      <c r="E232" s="45">
        <v>267</v>
      </c>
      <c r="F232" s="44">
        <v>293</v>
      </c>
      <c r="G232" s="45">
        <v>191</v>
      </c>
      <c r="H232" s="45">
        <v>289</v>
      </c>
      <c r="I232" s="44">
        <v>286</v>
      </c>
      <c r="J232" s="44">
        <v>192</v>
      </c>
      <c r="K232" s="45">
        <v>241</v>
      </c>
      <c r="L232" s="45">
        <v>200</v>
      </c>
      <c r="M232" s="44">
        <v>224</v>
      </c>
    </row>
    <row r="233" spans="1:13" x14ac:dyDescent="0.4">
      <c r="A233" s="1">
        <f t="shared" si="45"/>
        <v>1994</v>
      </c>
      <c r="B233" s="45">
        <v>216</v>
      </c>
      <c r="C233" s="45">
        <v>210</v>
      </c>
      <c r="D233" s="45">
        <v>257</v>
      </c>
      <c r="E233" s="45">
        <v>266</v>
      </c>
      <c r="F233" s="44">
        <v>284</v>
      </c>
      <c r="G233" s="45">
        <v>278</v>
      </c>
      <c r="H233" s="45">
        <v>276</v>
      </c>
      <c r="I233" s="45">
        <v>154</v>
      </c>
      <c r="J233" s="44">
        <v>240</v>
      </c>
      <c r="K233" s="45">
        <v>230</v>
      </c>
      <c r="L233" s="45">
        <v>236</v>
      </c>
      <c r="M233" s="44">
        <v>172</v>
      </c>
    </row>
    <row r="234" spans="1:13" x14ac:dyDescent="0.4">
      <c r="A234" s="1">
        <f t="shared" si="45"/>
        <v>1995</v>
      </c>
      <c r="B234" s="44">
        <v>228</v>
      </c>
      <c r="C234" s="45">
        <v>169</v>
      </c>
      <c r="D234" s="45">
        <v>269</v>
      </c>
      <c r="E234" s="45">
        <v>312</v>
      </c>
      <c r="F234" s="44">
        <v>298</v>
      </c>
      <c r="G234" s="44">
        <v>305</v>
      </c>
      <c r="H234" s="44">
        <v>272</v>
      </c>
      <c r="I234" s="44">
        <v>233</v>
      </c>
      <c r="J234" s="44">
        <v>261</v>
      </c>
      <c r="K234" s="45">
        <v>289</v>
      </c>
      <c r="L234" s="44">
        <v>246</v>
      </c>
      <c r="M234" s="44">
        <v>188</v>
      </c>
    </row>
    <row r="235" spans="1:13" x14ac:dyDescent="0.4">
      <c r="A235" s="1">
        <f t="shared" si="45"/>
        <v>1996</v>
      </c>
      <c r="B235" s="45">
        <v>269</v>
      </c>
      <c r="C235" s="45">
        <v>251</v>
      </c>
      <c r="D235" s="45">
        <v>302</v>
      </c>
      <c r="E235" s="45">
        <v>279</v>
      </c>
      <c r="F235" s="44">
        <v>286</v>
      </c>
      <c r="G235" s="44">
        <v>301</v>
      </c>
      <c r="H235" s="45">
        <v>300</v>
      </c>
      <c r="I235" s="45">
        <v>209</v>
      </c>
      <c r="J235" s="45">
        <v>233</v>
      </c>
      <c r="K235" s="45">
        <v>244</v>
      </c>
      <c r="L235" s="45">
        <v>238</v>
      </c>
      <c r="M235" s="44">
        <v>233</v>
      </c>
    </row>
    <row r="236" spans="1:13" x14ac:dyDescent="0.4">
      <c r="A236" s="1">
        <f t="shared" si="45"/>
        <v>1997</v>
      </c>
      <c r="B236" s="45">
        <v>221</v>
      </c>
      <c r="C236" s="45">
        <v>222</v>
      </c>
      <c r="D236" s="45">
        <v>174</v>
      </c>
      <c r="E236" s="45">
        <v>229</v>
      </c>
      <c r="F236" s="44">
        <v>289</v>
      </c>
      <c r="G236" s="45">
        <v>273</v>
      </c>
      <c r="H236" s="45">
        <v>290</v>
      </c>
      <c r="I236" s="44">
        <v>302</v>
      </c>
      <c r="J236" s="45">
        <v>242</v>
      </c>
      <c r="K236" s="45">
        <v>233</v>
      </c>
      <c r="L236" s="44">
        <v>235</v>
      </c>
      <c r="M236" s="45">
        <v>222</v>
      </c>
    </row>
    <row r="237" spans="1:13" x14ac:dyDescent="0.4">
      <c r="A237" s="1">
        <f t="shared" si="45"/>
        <v>1998</v>
      </c>
      <c r="B237" s="45">
        <v>270</v>
      </c>
      <c r="C237" s="45">
        <v>244</v>
      </c>
      <c r="D237" s="45">
        <v>290</v>
      </c>
      <c r="E237" s="44">
        <v>308</v>
      </c>
      <c r="F237" s="44">
        <v>314</v>
      </c>
      <c r="G237" s="44">
        <v>283</v>
      </c>
      <c r="H237" s="44">
        <v>286</v>
      </c>
      <c r="I237" s="45">
        <v>245</v>
      </c>
      <c r="J237" s="44">
        <v>176</v>
      </c>
      <c r="K237" s="45">
        <v>206</v>
      </c>
      <c r="L237" s="44">
        <v>239</v>
      </c>
      <c r="M237" s="45">
        <v>257</v>
      </c>
    </row>
    <row r="238" spans="1:13" x14ac:dyDescent="0.4">
      <c r="A238" s="1">
        <f t="shared" si="45"/>
        <v>1999</v>
      </c>
      <c r="B238" s="45">
        <v>286</v>
      </c>
      <c r="C238" s="45">
        <v>251</v>
      </c>
      <c r="D238" s="44">
        <v>279</v>
      </c>
      <c r="E238" s="45">
        <v>285</v>
      </c>
      <c r="F238" s="44">
        <v>318</v>
      </c>
      <c r="G238" s="44">
        <v>213</v>
      </c>
      <c r="H238" s="45">
        <v>242</v>
      </c>
      <c r="I238" s="44">
        <v>298</v>
      </c>
      <c r="J238" s="45">
        <v>260</v>
      </c>
      <c r="K238" s="45">
        <v>273</v>
      </c>
      <c r="L238" s="44">
        <v>280</v>
      </c>
      <c r="M238" s="45">
        <v>250</v>
      </c>
    </row>
    <row r="239" spans="1:13" x14ac:dyDescent="0.4">
      <c r="A239" s="1">
        <f t="shared" si="45"/>
        <v>2000</v>
      </c>
      <c r="B239" s="44">
        <v>270</v>
      </c>
      <c r="C239" s="45">
        <v>261</v>
      </c>
      <c r="D239" s="45">
        <v>282</v>
      </c>
      <c r="E239" s="44">
        <v>274</v>
      </c>
      <c r="F239" s="44">
        <v>262</v>
      </c>
      <c r="G239" s="45">
        <v>215</v>
      </c>
      <c r="H239" s="44">
        <v>319</v>
      </c>
      <c r="I239" s="45">
        <v>273</v>
      </c>
      <c r="J239" s="44">
        <v>269</v>
      </c>
      <c r="K239" s="44">
        <v>211</v>
      </c>
      <c r="L239" s="45">
        <v>143</v>
      </c>
      <c r="M239" s="45">
        <v>235</v>
      </c>
    </row>
    <row r="240" spans="1:13" x14ac:dyDescent="0.4">
      <c r="A240" s="1">
        <f t="shared" si="45"/>
        <v>2001</v>
      </c>
      <c r="B240" s="44">
        <v>196</v>
      </c>
      <c r="C240" s="44">
        <v>212</v>
      </c>
      <c r="D240" s="44">
        <v>266</v>
      </c>
      <c r="E240" s="44">
        <v>233</v>
      </c>
      <c r="F240" s="44">
        <v>286</v>
      </c>
      <c r="G240" s="44">
        <v>288</v>
      </c>
      <c r="H240" s="44">
        <v>280</v>
      </c>
      <c r="I240" s="44">
        <v>250</v>
      </c>
      <c r="J240" s="44">
        <v>206</v>
      </c>
      <c r="K240" s="44">
        <v>267</v>
      </c>
      <c r="L240" s="44">
        <v>244</v>
      </c>
      <c r="M240" s="44">
        <v>208</v>
      </c>
    </row>
    <row r="241" spans="1:13" x14ac:dyDescent="0.4">
      <c r="A241" s="1">
        <f t="shared" si="45"/>
        <v>2002</v>
      </c>
      <c r="B241" s="45">
        <v>261</v>
      </c>
      <c r="C241" s="45">
        <v>204</v>
      </c>
      <c r="D241" s="45">
        <v>282</v>
      </c>
      <c r="E241" s="45">
        <v>275</v>
      </c>
      <c r="F241" s="44">
        <v>292</v>
      </c>
      <c r="G241" s="45">
        <v>296</v>
      </c>
      <c r="H241" s="45">
        <v>221</v>
      </c>
      <c r="I241" s="45">
        <v>297</v>
      </c>
      <c r="J241" s="45">
        <v>204</v>
      </c>
      <c r="K241" s="45">
        <v>243</v>
      </c>
      <c r="L241" s="44">
        <v>204</v>
      </c>
      <c r="M241" s="45">
        <v>216</v>
      </c>
    </row>
    <row r="242" spans="1:13" x14ac:dyDescent="0.4">
      <c r="A242" s="1">
        <f t="shared" si="45"/>
        <v>2003</v>
      </c>
      <c r="B242" s="45">
        <v>219</v>
      </c>
      <c r="C242" s="44">
        <v>227</v>
      </c>
      <c r="D242" s="44">
        <v>264</v>
      </c>
      <c r="E242" s="45">
        <v>234</v>
      </c>
      <c r="F242" s="44">
        <v>313</v>
      </c>
      <c r="G242" s="45">
        <v>282</v>
      </c>
      <c r="H242" s="45">
        <v>225</v>
      </c>
      <c r="I242" s="45">
        <v>268</v>
      </c>
      <c r="J242" s="45">
        <v>161</v>
      </c>
      <c r="K242" s="45">
        <v>241</v>
      </c>
      <c r="L242" s="45">
        <v>261</v>
      </c>
      <c r="M242" s="44">
        <v>243</v>
      </c>
    </row>
    <row r="243" spans="1:13" x14ac:dyDescent="0.4">
      <c r="A243" s="1">
        <f t="shared" si="45"/>
        <v>2004</v>
      </c>
      <c r="B243" s="45">
        <v>177</v>
      </c>
      <c r="C243" s="45">
        <v>234</v>
      </c>
      <c r="D243" s="45">
        <v>248</v>
      </c>
      <c r="E243" s="45">
        <v>283</v>
      </c>
      <c r="F243" s="44">
        <v>235</v>
      </c>
      <c r="G243" s="45">
        <v>232</v>
      </c>
      <c r="H243" s="45">
        <v>270</v>
      </c>
      <c r="I243" s="44">
        <v>246</v>
      </c>
      <c r="J243" s="45">
        <v>196</v>
      </c>
      <c r="K243" s="45">
        <v>263</v>
      </c>
      <c r="L243" s="45">
        <v>243</v>
      </c>
      <c r="M243" s="45">
        <v>196</v>
      </c>
    </row>
    <row r="244" spans="1:13" x14ac:dyDescent="0.4">
      <c r="A244" s="1">
        <f t="shared" si="45"/>
        <v>2005</v>
      </c>
      <c r="B244" s="45">
        <v>217</v>
      </c>
      <c r="C244" s="45">
        <v>156</v>
      </c>
      <c r="D244" s="44">
        <v>261</v>
      </c>
      <c r="E244" s="45">
        <v>276</v>
      </c>
      <c r="F244" s="44">
        <v>306</v>
      </c>
      <c r="G244" s="45">
        <v>341</v>
      </c>
      <c r="H244" s="44">
        <v>261</v>
      </c>
      <c r="I244" s="45">
        <v>259</v>
      </c>
      <c r="J244" s="45">
        <v>268</v>
      </c>
      <c r="K244" s="45">
        <v>225</v>
      </c>
      <c r="L244" s="45">
        <v>256</v>
      </c>
      <c r="M244" s="45">
        <v>210</v>
      </c>
    </row>
    <row r="245" spans="1:13" x14ac:dyDescent="0.4">
      <c r="A245" s="1">
        <f t="shared" si="45"/>
        <v>2006</v>
      </c>
      <c r="B245" s="45">
        <v>255</v>
      </c>
      <c r="C245" s="45">
        <v>261</v>
      </c>
      <c r="D245" s="45">
        <v>264</v>
      </c>
      <c r="E245" s="45">
        <v>298</v>
      </c>
      <c r="F245" s="44">
        <v>301</v>
      </c>
      <c r="G245" s="44">
        <v>291</v>
      </c>
      <c r="H245" s="45">
        <v>229</v>
      </c>
      <c r="I245" s="44">
        <v>245</v>
      </c>
      <c r="J245" s="45">
        <v>193</v>
      </c>
      <c r="K245" s="45">
        <v>209</v>
      </c>
      <c r="L245" s="45">
        <v>261</v>
      </c>
      <c r="M245" s="44">
        <v>209</v>
      </c>
    </row>
    <row r="246" spans="1:13" x14ac:dyDescent="0.4">
      <c r="A246" s="1">
        <f t="shared" si="45"/>
        <v>2007</v>
      </c>
      <c r="B246" s="45">
        <v>276</v>
      </c>
      <c r="C246" s="44">
        <v>230</v>
      </c>
      <c r="D246" s="44">
        <v>248</v>
      </c>
      <c r="E246" s="45">
        <v>273</v>
      </c>
      <c r="F246" s="44">
        <v>286</v>
      </c>
      <c r="G246" s="44">
        <v>254</v>
      </c>
      <c r="H246" s="44">
        <v>210</v>
      </c>
      <c r="I246" s="44">
        <v>257</v>
      </c>
      <c r="J246" s="45">
        <v>233</v>
      </c>
      <c r="K246" s="44">
        <v>294</v>
      </c>
      <c r="L246" s="44">
        <v>261</v>
      </c>
      <c r="M246" s="45">
        <v>249</v>
      </c>
    </row>
    <row r="247" spans="1:13" x14ac:dyDescent="0.4">
      <c r="A247" s="1">
        <f t="shared" si="45"/>
        <v>2008</v>
      </c>
      <c r="B247" s="45">
        <v>245</v>
      </c>
      <c r="C247" s="45">
        <v>272</v>
      </c>
      <c r="D247" s="44">
        <v>293</v>
      </c>
      <c r="E247" s="45">
        <v>306</v>
      </c>
      <c r="F247" s="44">
        <v>298</v>
      </c>
      <c r="G247" s="45">
        <v>304</v>
      </c>
      <c r="H247" s="45">
        <v>234</v>
      </c>
      <c r="I247" s="45">
        <v>196</v>
      </c>
      <c r="J247" s="45">
        <v>166</v>
      </c>
      <c r="K247" s="45">
        <v>268</v>
      </c>
      <c r="L247" s="45">
        <v>282</v>
      </c>
      <c r="M247" s="44">
        <v>268</v>
      </c>
    </row>
    <row r="248" spans="1:13" x14ac:dyDescent="0.4">
      <c r="A248" s="1">
        <f t="shared" si="45"/>
        <v>2009</v>
      </c>
      <c r="B248" s="45">
        <v>237</v>
      </c>
      <c r="C248" s="44">
        <v>257</v>
      </c>
      <c r="D248" s="44">
        <v>282</v>
      </c>
      <c r="E248" s="45">
        <v>295</v>
      </c>
      <c r="F248" s="44">
        <v>259</v>
      </c>
      <c r="G248" s="44">
        <v>297</v>
      </c>
      <c r="H248" s="45">
        <v>300</v>
      </c>
      <c r="I248" s="44">
        <v>280</v>
      </c>
      <c r="J248" s="44">
        <v>150</v>
      </c>
      <c r="K248" s="44">
        <v>232</v>
      </c>
      <c r="L248" s="44">
        <v>227</v>
      </c>
      <c r="M248" s="45">
        <v>209</v>
      </c>
    </row>
    <row r="249" spans="1:13" x14ac:dyDescent="0.4">
      <c r="A249" s="1">
        <f t="shared" si="45"/>
        <v>2010</v>
      </c>
      <c r="B249" s="45">
        <v>230</v>
      </c>
      <c r="C249" s="45">
        <v>202</v>
      </c>
      <c r="D249" s="45">
        <v>281</v>
      </c>
      <c r="E249" s="45">
        <v>285</v>
      </c>
      <c r="F249" s="44">
        <v>295</v>
      </c>
      <c r="G249" s="45">
        <v>286</v>
      </c>
      <c r="H249" s="45">
        <v>205</v>
      </c>
      <c r="I249" s="44">
        <v>280</v>
      </c>
      <c r="J249" s="45">
        <v>301</v>
      </c>
      <c r="K249" s="45">
        <v>302</v>
      </c>
      <c r="L249" s="45">
        <v>284</v>
      </c>
      <c r="M249" s="45">
        <v>281</v>
      </c>
    </row>
    <row r="250" spans="1:13" x14ac:dyDescent="0.4">
      <c r="A250" s="1">
        <f t="shared" si="45"/>
        <v>2011</v>
      </c>
      <c r="B250" s="45">
        <v>254</v>
      </c>
      <c r="C250" s="45">
        <v>280</v>
      </c>
      <c r="D250" s="45">
        <v>300</v>
      </c>
      <c r="E250" s="45">
        <v>312</v>
      </c>
      <c r="F250" s="44">
        <v>317</v>
      </c>
      <c r="G250" s="45">
        <v>336</v>
      </c>
      <c r="H250" s="45">
        <v>265</v>
      </c>
      <c r="I250" s="44">
        <v>302</v>
      </c>
      <c r="J250" s="45">
        <v>270</v>
      </c>
      <c r="K250" s="45">
        <v>292</v>
      </c>
      <c r="L250" s="45">
        <v>258</v>
      </c>
      <c r="M250" s="45">
        <v>226</v>
      </c>
    </row>
    <row r="251" spans="1:13" x14ac:dyDescent="0.4">
      <c r="A251" s="1">
        <f t="shared" si="45"/>
        <v>2012</v>
      </c>
      <c r="B251" s="45">
        <v>259</v>
      </c>
      <c r="C251" s="45">
        <v>190</v>
      </c>
      <c r="D251" s="45">
        <v>269</v>
      </c>
      <c r="E251" s="45">
        <v>277</v>
      </c>
      <c r="F251" s="44">
        <v>308</v>
      </c>
      <c r="G251" s="45">
        <v>302</v>
      </c>
      <c r="H251" s="45">
        <v>241</v>
      </c>
      <c r="I251" s="44">
        <v>284</v>
      </c>
      <c r="J251" s="45">
        <v>242</v>
      </c>
      <c r="K251" s="45">
        <v>284</v>
      </c>
      <c r="L251" s="45">
        <v>217</v>
      </c>
      <c r="M251" s="45">
        <v>234</v>
      </c>
    </row>
    <row r="252" spans="1:13" x14ac:dyDescent="0.4">
      <c r="A252" s="1">
        <f t="shared" si="45"/>
        <v>2013</v>
      </c>
      <c r="B252" s="44">
        <v>184</v>
      </c>
      <c r="C252" s="44">
        <v>242</v>
      </c>
      <c r="D252" s="44">
        <v>293</v>
      </c>
      <c r="E252" s="44">
        <v>288</v>
      </c>
      <c r="F252" s="44">
        <v>275</v>
      </c>
      <c r="G252" s="44">
        <v>275</v>
      </c>
      <c r="H252" s="44">
        <v>214</v>
      </c>
      <c r="I252" s="44">
        <v>258</v>
      </c>
      <c r="J252" s="44">
        <v>156</v>
      </c>
      <c r="K252" s="44">
        <v>244</v>
      </c>
      <c r="L252" s="44">
        <v>182</v>
      </c>
      <c r="M252" s="44">
        <v>209</v>
      </c>
    </row>
    <row r="253" spans="1:13" x14ac:dyDescent="0.4">
      <c r="A253" s="1">
        <f t="shared" si="45"/>
        <v>2014</v>
      </c>
      <c r="B253" s="44">
        <v>231</v>
      </c>
      <c r="C253" s="44">
        <v>262</v>
      </c>
      <c r="D253" s="44">
        <v>272</v>
      </c>
      <c r="E253" s="44">
        <v>287</v>
      </c>
      <c r="F253" s="44">
        <v>276</v>
      </c>
      <c r="G253" s="44">
        <v>252</v>
      </c>
      <c r="H253" s="44">
        <v>233</v>
      </c>
      <c r="I253" s="44">
        <v>274</v>
      </c>
      <c r="J253" s="44">
        <v>182</v>
      </c>
      <c r="K253" s="44">
        <v>281</v>
      </c>
      <c r="L253" s="44">
        <v>204</v>
      </c>
      <c r="M253" s="44">
        <v>226</v>
      </c>
    </row>
    <row r="254" spans="1:13" ht="15" thickBot="1" x14ac:dyDescent="0.45">
      <c r="A254" s="1">
        <f t="shared" si="45"/>
        <v>2015</v>
      </c>
      <c r="B254" s="44">
        <v>163</v>
      </c>
      <c r="C254" s="46">
        <v>217</v>
      </c>
      <c r="D254" s="46">
        <v>188</v>
      </c>
      <c r="E254" s="46">
        <v>253</v>
      </c>
      <c r="F254" s="46">
        <v>278</v>
      </c>
      <c r="G254" s="46">
        <v>244</v>
      </c>
      <c r="H254" s="46">
        <v>271</v>
      </c>
      <c r="I254" s="44">
        <v>306</v>
      </c>
      <c r="J254" s="44">
        <v>273</v>
      </c>
      <c r="K254" s="46">
        <v>225</v>
      </c>
      <c r="L254" s="46">
        <v>205</v>
      </c>
      <c r="M254" s="65">
        <v>207</v>
      </c>
    </row>
    <row r="255" spans="1:13" x14ac:dyDescent="0.4">
      <c r="A255" s="1">
        <f t="shared" si="45"/>
        <v>2016</v>
      </c>
      <c r="B255" s="66">
        <v>245</v>
      </c>
      <c r="C255" s="46">
        <v>265</v>
      </c>
      <c r="D255" s="44">
        <v>218</v>
      </c>
      <c r="E255" s="44">
        <v>258</v>
      </c>
      <c r="F255" s="44">
        <v>258</v>
      </c>
      <c r="G255" s="44">
        <v>272</v>
      </c>
      <c r="H255" s="44">
        <v>251</v>
      </c>
      <c r="I255" s="44">
        <v>220.7</v>
      </c>
      <c r="J255" s="44">
        <v>205</v>
      </c>
      <c r="K255" s="44">
        <v>252</v>
      </c>
      <c r="L255" s="44">
        <v>178</v>
      </c>
      <c r="M255" s="44">
        <v>236</v>
      </c>
    </row>
    <row r="256" spans="1:13" x14ac:dyDescent="0.4">
      <c r="A256" s="1">
        <f t="shared" si="45"/>
        <v>2017</v>
      </c>
      <c r="B256" s="44">
        <v>237</v>
      </c>
      <c r="C256" s="44">
        <v>258</v>
      </c>
      <c r="D256" s="44">
        <v>279</v>
      </c>
      <c r="E256" s="44">
        <v>292</v>
      </c>
      <c r="F256" s="44">
        <v>270</v>
      </c>
      <c r="G256" s="44">
        <v>322</v>
      </c>
      <c r="H256" s="44">
        <v>222</v>
      </c>
      <c r="I256" s="44">
        <v>243</v>
      </c>
      <c r="J256" s="44">
        <v>170</v>
      </c>
      <c r="K256" s="44">
        <v>237</v>
      </c>
      <c r="L256" s="44">
        <v>274</v>
      </c>
      <c r="M256" s="44">
        <v>156</v>
      </c>
    </row>
    <row r="257" spans="1:13" x14ac:dyDescent="0.4">
      <c r="A257" s="1">
        <f t="shared" si="45"/>
        <v>2018</v>
      </c>
      <c r="B257" s="44">
        <v>207</v>
      </c>
      <c r="C257" s="44">
        <v>186</v>
      </c>
      <c r="D257" s="44">
        <v>285</v>
      </c>
      <c r="E257" s="44">
        <v>263</v>
      </c>
      <c r="F257" s="44">
        <v>305</v>
      </c>
      <c r="G257" s="44">
        <v>251</v>
      </c>
      <c r="H257" s="44">
        <v>282</v>
      </c>
      <c r="I257" s="44">
        <v>273</v>
      </c>
      <c r="J257" s="44">
        <v>140</v>
      </c>
      <c r="K257" s="44">
        <v>204</v>
      </c>
      <c r="L257" s="44">
        <v>201</v>
      </c>
      <c r="M257" s="44">
        <v>222</v>
      </c>
    </row>
    <row r="258" spans="1:13" x14ac:dyDescent="0.4">
      <c r="A258" s="1">
        <f t="shared" si="45"/>
        <v>2019</v>
      </c>
      <c r="B258" s="44">
        <v>236</v>
      </c>
      <c r="C258" s="44"/>
      <c r="D258" s="44"/>
      <c r="E258" s="44"/>
      <c r="F258" s="44">
        <v>307</v>
      </c>
      <c r="G258" s="44">
        <v>265</v>
      </c>
      <c r="H258" s="44">
        <v>273</v>
      </c>
      <c r="I258" s="44">
        <v>300</v>
      </c>
      <c r="J258" s="44">
        <v>218</v>
      </c>
      <c r="K258" s="44">
        <v>269</v>
      </c>
      <c r="L258" s="44">
        <v>207</v>
      </c>
      <c r="M258" s="44">
        <v>228.7</v>
      </c>
    </row>
    <row r="259" spans="1:13" x14ac:dyDescent="0.4">
      <c r="A259" s="1">
        <f t="shared" si="45"/>
        <v>2020</v>
      </c>
      <c r="B259" s="45">
        <v>195</v>
      </c>
      <c r="C259" s="45"/>
      <c r="D259" s="45"/>
      <c r="E259" s="45"/>
      <c r="F259" s="44"/>
      <c r="G259" s="45"/>
      <c r="H259" s="45"/>
      <c r="I259" s="44"/>
      <c r="J259" s="45"/>
      <c r="K259" s="45"/>
      <c r="L259" s="45"/>
      <c r="M259" s="45"/>
    </row>
    <row r="260" spans="1:13" x14ac:dyDescent="0.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4">
      <c r="A261" s="85" t="s">
        <v>81</v>
      </c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</row>
    <row r="262" spans="1:13" x14ac:dyDescent="0.4">
      <c r="A262" s="1"/>
      <c r="B262" s="82" t="s">
        <v>82</v>
      </c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</row>
    <row r="263" spans="1:13" x14ac:dyDescent="0.4">
      <c r="A263" s="1">
        <v>1991</v>
      </c>
      <c r="B263" s="52">
        <v>823.2</v>
      </c>
      <c r="C263" s="52">
        <v>824.5</v>
      </c>
      <c r="D263" s="52">
        <v>820.8</v>
      </c>
      <c r="E263" s="52">
        <v>821.3</v>
      </c>
      <c r="F263" s="52">
        <v>820.8</v>
      </c>
      <c r="G263" s="52">
        <v>822.7</v>
      </c>
      <c r="H263" s="52">
        <v>824.6</v>
      </c>
      <c r="I263" s="52">
        <v>825.2</v>
      </c>
      <c r="J263" s="52">
        <v>824.7</v>
      </c>
      <c r="K263" s="52">
        <v>823.4</v>
      </c>
      <c r="L263" s="45">
        <v>823.9</v>
      </c>
      <c r="M263" s="52">
        <v>824</v>
      </c>
    </row>
    <row r="264" spans="1:13" x14ac:dyDescent="0.4">
      <c r="A264" s="1">
        <f>A263+1</f>
        <v>1992</v>
      </c>
      <c r="B264" s="52">
        <v>822</v>
      </c>
      <c r="C264" s="45">
        <v>821.2</v>
      </c>
      <c r="D264" s="52">
        <v>821.4</v>
      </c>
      <c r="E264" s="52">
        <v>821.4</v>
      </c>
      <c r="F264" s="52">
        <v>822.3</v>
      </c>
      <c r="G264" s="45">
        <v>821.5</v>
      </c>
      <c r="H264" s="52">
        <v>823.9</v>
      </c>
      <c r="I264" s="52">
        <v>825.3</v>
      </c>
      <c r="J264" s="45">
        <v>824.1</v>
      </c>
      <c r="K264" s="45">
        <v>824.3</v>
      </c>
      <c r="L264" s="52">
        <v>822</v>
      </c>
      <c r="M264" s="45">
        <v>823.2</v>
      </c>
    </row>
    <row r="265" spans="1:13" x14ac:dyDescent="0.4">
      <c r="A265" s="1">
        <f t="shared" ref="A265:A292" si="46">A264+1</f>
        <v>1993</v>
      </c>
      <c r="B265" s="45">
        <v>823.7</v>
      </c>
      <c r="C265" s="52">
        <v>822</v>
      </c>
      <c r="D265" s="45">
        <v>822.1</v>
      </c>
      <c r="E265" s="45">
        <v>820.2</v>
      </c>
      <c r="F265" s="52">
        <v>821.1</v>
      </c>
      <c r="G265" s="52">
        <v>822</v>
      </c>
      <c r="H265" s="45">
        <v>823.6</v>
      </c>
      <c r="I265" s="52">
        <v>824.2</v>
      </c>
      <c r="J265" s="52">
        <v>824.3</v>
      </c>
      <c r="K265" s="45">
        <v>823.8</v>
      </c>
      <c r="L265" s="52">
        <v>824</v>
      </c>
      <c r="M265" s="52">
        <v>823.5</v>
      </c>
    </row>
    <row r="266" spans="1:13" x14ac:dyDescent="0.4">
      <c r="A266" s="1">
        <f t="shared" si="46"/>
        <v>1994</v>
      </c>
      <c r="B266" s="45">
        <v>823.6</v>
      </c>
      <c r="C266" s="45">
        <v>822.4</v>
      </c>
      <c r="D266" s="45">
        <v>822.1</v>
      </c>
      <c r="E266" s="45">
        <v>821.5</v>
      </c>
      <c r="F266" s="52">
        <v>822.1</v>
      </c>
      <c r="G266" s="45">
        <v>822.9</v>
      </c>
      <c r="H266" s="45">
        <v>824.3</v>
      </c>
      <c r="I266" s="45">
        <v>824.3</v>
      </c>
      <c r="J266" s="52">
        <v>824.5</v>
      </c>
      <c r="K266" s="45">
        <v>821.9</v>
      </c>
      <c r="L266" s="45">
        <v>823.6</v>
      </c>
      <c r="M266" s="52">
        <v>823.5</v>
      </c>
    </row>
    <row r="267" spans="1:13" x14ac:dyDescent="0.4">
      <c r="A267" s="1">
        <f t="shared" si="46"/>
        <v>1995</v>
      </c>
      <c r="B267" s="52">
        <v>822.9</v>
      </c>
      <c r="C267" s="45">
        <v>824.1</v>
      </c>
      <c r="D267" s="45">
        <v>821.5</v>
      </c>
      <c r="E267" s="45">
        <v>819.3</v>
      </c>
      <c r="F267" s="52">
        <v>820.1</v>
      </c>
      <c r="G267" s="52">
        <v>822.4</v>
      </c>
      <c r="H267" s="52">
        <v>824</v>
      </c>
      <c r="I267" s="52">
        <v>822.6</v>
      </c>
      <c r="J267" s="52">
        <v>824</v>
      </c>
      <c r="K267" s="45">
        <v>823.8</v>
      </c>
      <c r="L267" s="52">
        <v>824.7</v>
      </c>
      <c r="M267" s="52">
        <v>822.7</v>
      </c>
    </row>
    <row r="268" spans="1:13" x14ac:dyDescent="0.4">
      <c r="A268" s="1">
        <f t="shared" si="46"/>
        <v>1996</v>
      </c>
      <c r="B268" s="45">
        <v>822.3</v>
      </c>
      <c r="C268" s="45">
        <v>822.5</v>
      </c>
      <c r="D268" s="45">
        <v>821.5</v>
      </c>
      <c r="E268" s="45">
        <v>821.5</v>
      </c>
      <c r="F268" s="52">
        <v>821.4</v>
      </c>
      <c r="G268" s="52">
        <v>823.3</v>
      </c>
      <c r="H268" s="45">
        <v>824.2</v>
      </c>
      <c r="I268" s="45">
        <v>824.5</v>
      </c>
      <c r="J268" s="45">
        <v>822.6</v>
      </c>
      <c r="K268" s="45">
        <v>823.2</v>
      </c>
      <c r="L268" s="45">
        <v>823.9</v>
      </c>
      <c r="M268" s="52">
        <v>823.2</v>
      </c>
    </row>
    <row r="269" spans="1:13" x14ac:dyDescent="0.4">
      <c r="A269" s="1">
        <f t="shared" si="46"/>
        <v>1997</v>
      </c>
      <c r="B269" s="45">
        <v>822.4</v>
      </c>
      <c r="C269" s="45">
        <v>821.5</v>
      </c>
      <c r="D269" s="45">
        <v>822.7</v>
      </c>
      <c r="E269" s="45">
        <v>819.6</v>
      </c>
      <c r="F269" s="52">
        <v>822.7</v>
      </c>
      <c r="G269" s="45">
        <v>821.5</v>
      </c>
      <c r="H269" s="45">
        <v>824.4</v>
      </c>
      <c r="I269" s="52">
        <v>824.7</v>
      </c>
      <c r="J269" s="45">
        <v>823.3</v>
      </c>
      <c r="K269" s="45">
        <v>822.6</v>
      </c>
      <c r="L269" s="52">
        <v>822.1</v>
      </c>
      <c r="M269" s="45">
        <v>820.6</v>
      </c>
    </row>
    <row r="270" spans="1:13" x14ac:dyDescent="0.4">
      <c r="A270" s="1">
        <f t="shared" si="46"/>
        <v>1998</v>
      </c>
      <c r="B270" s="45">
        <v>820.2</v>
      </c>
      <c r="C270" s="45">
        <v>817.7</v>
      </c>
      <c r="D270" s="45">
        <v>819.4</v>
      </c>
      <c r="E270" s="52">
        <v>820.1</v>
      </c>
      <c r="F270" s="52">
        <v>821.54</v>
      </c>
      <c r="G270" s="52">
        <v>822</v>
      </c>
      <c r="H270" s="52">
        <v>824.1</v>
      </c>
      <c r="I270" s="45">
        <v>824.5</v>
      </c>
      <c r="J270" s="52">
        <v>821.3</v>
      </c>
      <c r="K270" s="45">
        <v>823.6</v>
      </c>
      <c r="L270" s="52">
        <v>823.2</v>
      </c>
      <c r="M270" s="45">
        <v>823.9</v>
      </c>
    </row>
    <row r="271" spans="1:13" x14ac:dyDescent="0.4">
      <c r="A271" s="1">
        <f t="shared" si="46"/>
        <v>1999</v>
      </c>
      <c r="B271" s="45">
        <v>822.8</v>
      </c>
      <c r="C271" s="45">
        <v>823.5</v>
      </c>
      <c r="D271" s="52">
        <v>820.1</v>
      </c>
      <c r="E271" s="45">
        <v>820.7</v>
      </c>
      <c r="F271" s="52">
        <v>821.1</v>
      </c>
      <c r="G271" s="52">
        <v>821.9</v>
      </c>
      <c r="H271" s="45">
        <v>824.3</v>
      </c>
      <c r="I271" s="52">
        <v>823.5</v>
      </c>
      <c r="J271" s="45">
        <v>822.4</v>
      </c>
      <c r="K271" s="45">
        <v>824.7</v>
      </c>
      <c r="L271" s="52">
        <v>826</v>
      </c>
      <c r="M271" s="45">
        <v>823.9</v>
      </c>
    </row>
    <row r="272" spans="1:13" x14ac:dyDescent="0.4">
      <c r="A272" s="1">
        <f t="shared" si="46"/>
        <v>2000</v>
      </c>
      <c r="B272" s="52">
        <v>824.2</v>
      </c>
      <c r="C272" s="45">
        <v>824.5</v>
      </c>
      <c r="D272" s="45">
        <v>820.7</v>
      </c>
      <c r="E272" s="52">
        <v>822.6</v>
      </c>
      <c r="F272" s="52">
        <v>821.3</v>
      </c>
      <c r="G272" s="45">
        <v>823.1</v>
      </c>
      <c r="H272" s="52">
        <v>824.2</v>
      </c>
      <c r="I272" s="45">
        <v>824.6</v>
      </c>
      <c r="J272" s="52">
        <v>822.9</v>
      </c>
      <c r="K272" s="52">
        <v>824.2</v>
      </c>
      <c r="L272" s="45">
        <v>820.8</v>
      </c>
      <c r="M272" s="45">
        <v>824.4</v>
      </c>
    </row>
    <row r="273" spans="1:13" x14ac:dyDescent="0.4">
      <c r="A273" s="1">
        <f t="shared" si="46"/>
        <v>2001</v>
      </c>
      <c r="B273" s="52">
        <v>822.5</v>
      </c>
      <c r="C273" s="52">
        <v>822.3</v>
      </c>
      <c r="D273" s="52">
        <v>819.8</v>
      </c>
      <c r="E273" s="52">
        <v>821.9</v>
      </c>
      <c r="F273" s="52">
        <v>822</v>
      </c>
      <c r="G273" s="52">
        <v>822.7</v>
      </c>
      <c r="H273" s="52">
        <v>823.2</v>
      </c>
      <c r="I273" s="52">
        <v>824.1</v>
      </c>
      <c r="J273" s="52">
        <v>823.1</v>
      </c>
      <c r="K273" s="52">
        <v>824.2</v>
      </c>
      <c r="L273" s="52">
        <v>823</v>
      </c>
      <c r="M273" s="52">
        <v>822</v>
      </c>
    </row>
    <row r="274" spans="1:13" x14ac:dyDescent="0.4">
      <c r="A274" s="1">
        <f t="shared" si="46"/>
        <v>2002</v>
      </c>
      <c r="B274" s="45">
        <v>822.3</v>
      </c>
      <c r="C274" s="52">
        <v>824</v>
      </c>
      <c r="D274" s="45">
        <v>821.6</v>
      </c>
      <c r="E274" s="52">
        <v>822</v>
      </c>
      <c r="F274" s="52">
        <v>821.6</v>
      </c>
      <c r="G274" s="45">
        <v>821.8</v>
      </c>
      <c r="H274" s="45">
        <v>824.2</v>
      </c>
      <c r="I274" s="45">
        <v>823.9</v>
      </c>
      <c r="J274" s="52">
        <v>822</v>
      </c>
      <c r="K274" s="45">
        <v>821.7</v>
      </c>
      <c r="L274" s="52">
        <v>824.2</v>
      </c>
      <c r="M274" s="45">
        <v>822.1</v>
      </c>
    </row>
    <row r="275" spans="1:13" x14ac:dyDescent="0.4">
      <c r="A275" s="1">
        <f t="shared" si="46"/>
        <v>2003</v>
      </c>
      <c r="B275" s="52">
        <v>825</v>
      </c>
      <c r="C275" s="52">
        <v>820</v>
      </c>
      <c r="D275" s="45">
        <v>819.3</v>
      </c>
      <c r="E275" s="45">
        <v>820.9</v>
      </c>
      <c r="F275" s="52">
        <v>821.3</v>
      </c>
      <c r="G275" s="45">
        <v>820.9</v>
      </c>
      <c r="H275" s="45">
        <v>824.2</v>
      </c>
      <c r="I275" s="45">
        <v>824.2</v>
      </c>
      <c r="J275" s="45">
        <v>823.2</v>
      </c>
      <c r="K275" s="45">
        <v>823.5</v>
      </c>
      <c r="L275" s="52">
        <v>824.8</v>
      </c>
      <c r="M275" s="45">
        <v>824.5</v>
      </c>
    </row>
    <row r="276" spans="1:13" x14ac:dyDescent="0.4">
      <c r="A276" s="1">
        <f t="shared" si="46"/>
        <v>2004</v>
      </c>
      <c r="B276" s="45">
        <v>823.2</v>
      </c>
      <c r="C276" s="52">
        <v>822</v>
      </c>
      <c r="D276" s="52">
        <v>823.9</v>
      </c>
      <c r="E276" s="45">
        <v>821.5</v>
      </c>
      <c r="F276" s="52">
        <v>822.9</v>
      </c>
      <c r="G276" s="45">
        <v>824.1</v>
      </c>
      <c r="H276" s="45">
        <v>824.9</v>
      </c>
      <c r="I276" s="45">
        <v>825.8</v>
      </c>
      <c r="J276" s="45">
        <v>824.2</v>
      </c>
      <c r="K276" s="45">
        <v>823.5</v>
      </c>
      <c r="L276" s="45">
        <v>824.3</v>
      </c>
      <c r="M276" s="52">
        <v>825.1</v>
      </c>
    </row>
    <row r="277" spans="1:13" x14ac:dyDescent="0.4">
      <c r="A277" s="1">
        <f t="shared" si="46"/>
        <v>2005</v>
      </c>
      <c r="B277" s="52">
        <v>825</v>
      </c>
      <c r="C277" s="45">
        <v>823.5</v>
      </c>
      <c r="D277" s="52">
        <v>821</v>
      </c>
      <c r="E277" s="45">
        <v>822.9</v>
      </c>
      <c r="F277" s="52">
        <v>822.4</v>
      </c>
      <c r="G277" s="45">
        <v>822.4</v>
      </c>
      <c r="H277" s="45">
        <v>825.1</v>
      </c>
      <c r="I277" s="52">
        <v>825.2</v>
      </c>
      <c r="J277" s="45">
        <v>825.9</v>
      </c>
      <c r="K277" s="45">
        <v>824.7</v>
      </c>
      <c r="L277" s="45">
        <v>825.7</v>
      </c>
      <c r="M277" s="45">
        <v>824.9</v>
      </c>
    </row>
    <row r="278" spans="1:13" x14ac:dyDescent="0.4">
      <c r="A278" s="1">
        <f t="shared" si="46"/>
        <v>2006</v>
      </c>
      <c r="B278" s="45">
        <v>825.5</v>
      </c>
      <c r="C278" s="45">
        <v>824.5</v>
      </c>
      <c r="D278" s="52">
        <v>822.8</v>
      </c>
      <c r="E278" s="45">
        <v>822.9</v>
      </c>
      <c r="F278" s="52">
        <v>823.2</v>
      </c>
      <c r="G278" s="45">
        <v>824.9</v>
      </c>
      <c r="H278" s="52">
        <v>825.8</v>
      </c>
      <c r="I278" s="45">
        <v>825.3</v>
      </c>
      <c r="J278" s="52">
        <v>825</v>
      </c>
      <c r="K278" s="45">
        <v>824.4</v>
      </c>
      <c r="L278" s="52">
        <v>825</v>
      </c>
      <c r="M278" s="45">
        <v>825.5</v>
      </c>
    </row>
    <row r="279" spans="1:13" x14ac:dyDescent="0.4">
      <c r="A279" s="1">
        <f t="shared" si="46"/>
        <v>2007</v>
      </c>
      <c r="B279" s="45">
        <v>824.2</v>
      </c>
      <c r="C279" s="45">
        <v>823.4</v>
      </c>
      <c r="D279" s="52">
        <v>823</v>
      </c>
      <c r="E279" s="45">
        <v>821.7</v>
      </c>
      <c r="F279" s="52">
        <v>822.5</v>
      </c>
      <c r="G279" s="52">
        <v>822.9</v>
      </c>
      <c r="H279" s="45">
        <v>824.2</v>
      </c>
      <c r="I279" s="52">
        <v>824.3</v>
      </c>
      <c r="J279" s="45">
        <v>824.7</v>
      </c>
      <c r="K279" s="45">
        <v>824.2</v>
      </c>
      <c r="L279" s="52">
        <v>825</v>
      </c>
      <c r="M279" s="52">
        <v>823.7</v>
      </c>
    </row>
    <row r="280" spans="1:13" x14ac:dyDescent="0.4">
      <c r="A280" s="1">
        <f t="shared" si="46"/>
        <v>2008</v>
      </c>
      <c r="B280" s="45">
        <v>823.9</v>
      </c>
      <c r="C280" s="52">
        <v>822.8</v>
      </c>
      <c r="D280" s="52">
        <v>822</v>
      </c>
      <c r="E280" s="45">
        <v>821.7</v>
      </c>
      <c r="F280" s="52">
        <v>821.1</v>
      </c>
      <c r="G280" s="52">
        <v>823</v>
      </c>
      <c r="H280" s="52">
        <v>823.8</v>
      </c>
      <c r="I280" s="52">
        <v>822.8</v>
      </c>
      <c r="J280" s="45">
        <v>824.3</v>
      </c>
      <c r="K280" s="52">
        <v>826.1</v>
      </c>
      <c r="L280" s="52">
        <v>824.8</v>
      </c>
      <c r="M280" s="45">
        <v>824.3</v>
      </c>
    </row>
    <row r="281" spans="1:13" x14ac:dyDescent="0.4">
      <c r="A281" s="1">
        <f t="shared" si="46"/>
        <v>2009</v>
      </c>
      <c r="B281" s="45">
        <v>824.8</v>
      </c>
      <c r="C281" s="45">
        <v>824.5</v>
      </c>
      <c r="D281" s="52">
        <v>822.1</v>
      </c>
      <c r="E281" s="52">
        <v>822</v>
      </c>
      <c r="F281" s="52">
        <v>822.3</v>
      </c>
      <c r="G281" s="45">
        <v>822.3</v>
      </c>
      <c r="H281" s="45">
        <v>824.8</v>
      </c>
      <c r="I281" s="52">
        <v>825</v>
      </c>
      <c r="J281" s="45">
        <v>824.7</v>
      </c>
      <c r="K281" s="45">
        <v>822.2</v>
      </c>
      <c r="L281" s="45">
        <v>824.2</v>
      </c>
      <c r="M281" s="52">
        <v>821.6</v>
      </c>
    </row>
    <row r="282" spans="1:13" x14ac:dyDescent="0.4">
      <c r="A282" s="1">
        <f t="shared" si="46"/>
        <v>2010</v>
      </c>
      <c r="B282" s="45">
        <v>822.3</v>
      </c>
      <c r="C282" s="52">
        <v>819.9</v>
      </c>
      <c r="D282" s="52">
        <v>821.3</v>
      </c>
      <c r="E282" s="45">
        <v>820.5</v>
      </c>
      <c r="F282" s="52">
        <v>821.7</v>
      </c>
      <c r="G282" s="52">
        <v>823.1</v>
      </c>
      <c r="H282" s="45">
        <v>823.8</v>
      </c>
      <c r="I282" s="52">
        <v>824</v>
      </c>
      <c r="J282" s="52">
        <v>823.3</v>
      </c>
      <c r="K282" s="52">
        <v>825.6</v>
      </c>
      <c r="L282" s="52">
        <v>824</v>
      </c>
      <c r="M282" s="45">
        <v>823.5</v>
      </c>
    </row>
    <row r="283" spans="1:13" x14ac:dyDescent="0.4">
      <c r="A283" s="1">
        <f t="shared" si="46"/>
        <v>2011</v>
      </c>
      <c r="B283" s="45">
        <v>822.3</v>
      </c>
      <c r="C283" s="52">
        <v>822.2</v>
      </c>
      <c r="D283" s="52">
        <v>822.6</v>
      </c>
      <c r="E283" s="45">
        <v>821.1</v>
      </c>
      <c r="F283" s="52">
        <v>821.1</v>
      </c>
      <c r="G283" s="52">
        <v>822.6</v>
      </c>
      <c r="H283" s="45">
        <v>823.4</v>
      </c>
      <c r="I283" s="52">
        <v>823.5</v>
      </c>
      <c r="J283" s="52">
        <v>824.7</v>
      </c>
      <c r="K283" s="52">
        <v>824.3</v>
      </c>
      <c r="L283" s="52">
        <v>824.6</v>
      </c>
      <c r="M283" s="45">
        <v>823.8</v>
      </c>
    </row>
    <row r="284" spans="1:13" x14ac:dyDescent="0.4">
      <c r="A284" s="1">
        <f t="shared" si="46"/>
        <v>2012</v>
      </c>
      <c r="B284" s="45">
        <v>824.8</v>
      </c>
      <c r="C284" s="52">
        <v>823</v>
      </c>
      <c r="D284" s="52">
        <v>822</v>
      </c>
      <c r="E284" s="45">
        <v>821.7</v>
      </c>
      <c r="F284" s="52">
        <v>822.3</v>
      </c>
      <c r="G284" s="52">
        <v>822.3</v>
      </c>
      <c r="H284" s="45">
        <v>824.7</v>
      </c>
      <c r="I284" s="52">
        <v>823.9</v>
      </c>
      <c r="J284" s="52">
        <v>825</v>
      </c>
      <c r="K284" s="52">
        <v>824.1</v>
      </c>
      <c r="L284" s="52">
        <v>826.1</v>
      </c>
      <c r="M284" s="45">
        <v>822.9</v>
      </c>
    </row>
    <row r="285" spans="1:13" x14ac:dyDescent="0.4">
      <c r="A285" s="1">
        <f t="shared" si="46"/>
        <v>2013</v>
      </c>
      <c r="B285" s="52">
        <v>824</v>
      </c>
      <c r="C285" s="52">
        <v>821.6</v>
      </c>
      <c r="D285" s="52">
        <v>823.1</v>
      </c>
      <c r="E285" s="52">
        <v>820.6</v>
      </c>
      <c r="F285" s="52">
        <v>822.7</v>
      </c>
      <c r="G285" s="52">
        <v>823.3</v>
      </c>
      <c r="H285" s="52">
        <v>824.5</v>
      </c>
      <c r="I285" s="52">
        <v>825.1</v>
      </c>
      <c r="J285" s="52">
        <v>822.7</v>
      </c>
      <c r="K285" s="52">
        <v>824</v>
      </c>
      <c r="L285" s="52">
        <v>825.3</v>
      </c>
      <c r="M285" s="52">
        <v>824.3</v>
      </c>
    </row>
    <row r="286" spans="1:13" x14ac:dyDescent="0.4">
      <c r="A286" s="1">
        <f t="shared" si="46"/>
        <v>2014</v>
      </c>
      <c r="B286" s="52">
        <v>824.8</v>
      </c>
      <c r="C286" s="52">
        <v>822.1</v>
      </c>
      <c r="D286" s="52">
        <v>822.1</v>
      </c>
      <c r="E286" s="52">
        <v>821.8</v>
      </c>
      <c r="F286" s="52">
        <v>823.1</v>
      </c>
      <c r="G286" s="52">
        <v>822.6</v>
      </c>
      <c r="H286" s="52">
        <v>825.6</v>
      </c>
      <c r="I286" s="52">
        <v>824.8</v>
      </c>
      <c r="J286" s="52">
        <v>824</v>
      </c>
      <c r="K286" s="52">
        <v>824.2</v>
      </c>
      <c r="L286" s="52">
        <v>824.5</v>
      </c>
      <c r="M286" s="52">
        <v>823.9</v>
      </c>
    </row>
    <row r="287" spans="1:13" ht="15" thickBot="1" x14ac:dyDescent="0.45">
      <c r="A287" s="1">
        <f t="shared" si="46"/>
        <v>2015</v>
      </c>
      <c r="B287" s="52">
        <v>825.4</v>
      </c>
      <c r="C287" s="53">
        <v>823.4</v>
      </c>
      <c r="D287" s="53">
        <v>823.9</v>
      </c>
      <c r="E287" s="53">
        <v>821.7</v>
      </c>
      <c r="F287" s="53">
        <v>822.4</v>
      </c>
      <c r="G287" s="53">
        <v>823.6</v>
      </c>
      <c r="H287" s="53">
        <v>824.6</v>
      </c>
      <c r="I287" s="53">
        <v>824.7</v>
      </c>
      <c r="J287" s="52">
        <v>823.8</v>
      </c>
      <c r="K287" s="53">
        <v>824.1</v>
      </c>
      <c r="L287" s="53">
        <v>823.7</v>
      </c>
      <c r="M287" s="54">
        <v>822.3</v>
      </c>
    </row>
    <row r="288" spans="1:13" x14ac:dyDescent="0.4">
      <c r="A288" s="1">
        <f t="shared" si="46"/>
        <v>2016</v>
      </c>
      <c r="B288" s="55">
        <v>823</v>
      </c>
      <c r="C288" s="53">
        <v>824.6</v>
      </c>
      <c r="D288" s="52">
        <v>821.5</v>
      </c>
      <c r="E288" s="52">
        <v>821.9</v>
      </c>
      <c r="F288" s="52">
        <v>822.9</v>
      </c>
      <c r="G288" s="52">
        <v>824.5</v>
      </c>
      <c r="H288" s="52">
        <v>825.3</v>
      </c>
      <c r="I288" s="52">
        <v>824.2</v>
      </c>
      <c r="J288" s="52">
        <v>825.3</v>
      </c>
      <c r="K288" s="52">
        <v>825.6</v>
      </c>
      <c r="L288" s="52">
        <v>825.5</v>
      </c>
      <c r="M288" s="52">
        <v>826.6</v>
      </c>
    </row>
    <row r="289" spans="1:13" x14ac:dyDescent="0.4">
      <c r="A289" s="1">
        <f t="shared" si="46"/>
        <v>2017</v>
      </c>
      <c r="B289" s="52">
        <v>823.3</v>
      </c>
      <c r="C289" s="52">
        <v>822.8</v>
      </c>
      <c r="D289" s="52">
        <v>824.5</v>
      </c>
      <c r="E289" s="52">
        <v>821.2</v>
      </c>
      <c r="F289" s="52">
        <v>821.4</v>
      </c>
      <c r="G289" s="52">
        <v>822.4</v>
      </c>
      <c r="H289" s="52">
        <v>825.4</v>
      </c>
      <c r="I289" s="52">
        <v>824.7</v>
      </c>
      <c r="J289" s="52">
        <v>823.8</v>
      </c>
      <c r="K289" s="52">
        <v>824.6</v>
      </c>
      <c r="L289" s="52">
        <v>825.2</v>
      </c>
      <c r="M289" s="52">
        <v>825.3</v>
      </c>
    </row>
    <row r="290" spans="1:13" x14ac:dyDescent="0.4">
      <c r="A290" s="1">
        <f t="shared" si="46"/>
        <v>2018</v>
      </c>
      <c r="B290" s="52">
        <v>825.7</v>
      </c>
      <c r="C290" s="52">
        <v>824</v>
      </c>
      <c r="D290" s="52">
        <v>822.6</v>
      </c>
      <c r="E290" s="52">
        <v>822.7</v>
      </c>
      <c r="F290" s="52">
        <v>822.8</v>
      </c>
      <c r="G290" s="52">
        <v>822.8</v>
      </c>
      <c r="H290" s="52">
        <v>825.9</v>
      </c>
      <c r="I290" s="52">
        <v>825</v>
      </c>
      <c r="J290" s="52">
        <v>823.7</v>
      </c>
      <c r="K290" s="52">
        <v>823.5</v>
      </c>
      <c r="L290" s="52">
        <v>823.6</v>
      </c>
      <c r="M290" s="52">
        <v>823.3</v>
      </c>
    </row>
    <row r="291" spans="1:13" x14ac:dyDescent="0.4">
      <c r="A291" s="1">
        <f t="shared" si="46"/>
        <v>2019</v>
      </c>
      <c r="B291" s="52">
        <v>823.9</v>
      </c>
      <c r="C291" s="52"/>
      <c r="D291" s="52"/>
      <c r="E291" s="52"/>
      <c r="F291" s="52">
        <v>820.2</v>
      </c>
      <c r="G291" s="52">
        <v>823.6</v>
      </c>
      <c r="H291" s="52">
        <v>825</v>
      </c>
      <c r="I291" s="52">
        <v>824.3</v>
      </c>
      <c r="J291" s="52">
        <v>824.3</v>
      </c>
      <c r="K291" s="52">
        <v>823.2</v>
      </c>
      <c r="L291" s="52">
        <v>824.5</v>
      </c>
      <c r="M291" s="52">
        <v>824</v>
      </c>
    </row>
    <row r="292" spans="1:13" x14ac:dyDescent="0.4">
      <c r="A292" s="1">
        <f t="shared" si="46"/>
        <v>2020</v>
      </c>
      <c r="B292" s="45">
        <v>827.5</v>
      </c>
      <c r="C292" s="52"/>
      <c r="D292" s="52"/>
      <c r="E292" s="45"/>
      <c r="F292" s="52"/>
      <c r="G292" s="52"/>
      <c r="H292" s="45"/>
      <c r="I292" s="52"/>
      <c r="J292" s="52"/>
      <c r="K292" s="52"/>
      <c r="L292" s="52"/>
      <c r="M292" s="45"/>
    </row>
    <row r="293" spans="1:13" x14ac:dyDescent="0.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4">
      <c r="A294" s="1"/>
      <c r="B294" s="82" t="s">
        <v>83</v>
      </c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</row>
    <row r="295" spans="1:13" x14ac:dyDescent="0.4">
      <c r="A295" s="1">
        <v>1991</v>
      </c>
      <c r="B295" s="60">
        <v>24.5</v>
      </c>
      <c r="C295" s="52">
        <v>26.2</v>
      </c>
      <c r="D295" s="52">
        <v>32</v>
      </c>
      <c r="E295" s="52">
        <v>32</v>
      </c>
      <c r="F295" s="70">
        <v>35.200000000000003</v>
      </c>
      <c r="G295" s="52">
        <v>34.4</v>
      </c>
      <c r="H295" s="52">
        <v>30.4</v>
      </c>
      <c r="I295" s="52">
        <v>30.2</v>
      </c>
      <c r="J295" s="52">
        <v>28.4</v>
      </c>
      <c r="K295" s="52">
        <v>29.8</v>
      </c>
      <c r="L295" s="52">
        <v>26.7</v>
      </c>
      <c r="M295" s="52">
        <v>27.4</v>
      </c>
    </row>
    <row r="296" spans="1:13" x14ac:dyDescent="0.4">
      <c r="A296" s="1">
        <f>A295+1</f>
        <v>1992</v>
      </c>
      <c r="B296" s="45">
        <v>21.7</v>
      </c>
      <c r="C296" s="45">
        <v>24.5</v>
      </c>
      <c r="D296" s="45">
        <v>28.5</v>
      </c>
      <c r="E296" s="52">
        <v>30.8</v>
      </c>
      <c r="F296" s="52">
        <v>29.5</v>
      </c>
      <c r="G296" s="70">
        <v>34.799999999999997</v>
      </c>
      <c r="H296" s="52">
        <v>34.5</v>
      </c>
      <c r="I296" s="52">
        <v>31</v>
      </c>
      <c r="J296" s="52">
        <v>30.8</v>
      </c>
      <c r="K296" s="52">
        <v>28.4</v>
      </c>
      <c r="L296" s="52">
        <v>28.6</v>
      </c>
      <c r="M296" s="52">
        <v>26.5</v>
      </c>
    </row>
    <row r="297" spans="1:13" x14ac:dyDescent="0.4">
      <c r="A297" s="1">
        <f t="shared" ref="A297:A324" si="47">A296+1</f>
        <v>1993</v>
      </c>
      <c r="B297" s="45">
        <v>23.8</v>
      </c>
      <c r="C297" s="45">
        <v>28.2</v>
      </c>
      <c r="D297" s="45">
        <v>29.4</v>
      </c>
      <c r="E297" s="45">
        <v>31.5</v>
      </c>
      <c r="F297" s="45">
        <v>31.5</v>
      </c>
      <c r="G297" s="71">
        <v>35.299999999999997</v>
      </c>
      <c r="H297" s="52">
        <v>32</v>
      </c>
      <c r="I297" s="45">
        <v>30.5</v>
      </c>
      <c r="J297" s="45">
        <v>28.5</v>
      </c>
      <c r="K297" s="52">
        <v>32</v>
      </c>
      <c r="L297" s="45">
        <v>26.6</v>
      </c>
      <c r="M297" s="45">
        <v>26.5</v>
      </c>
    </row>
    <row r="298" spans="1:13" x14ac:dyDescent="0.4">
      <c r="A298" s="1">
        <f t="shared" si="47"/>
        <v>1994</v>
      </c>
      <c r="B298" s="45">
        <v>26.2</v>
      </c>
      <c r="C298" s="45">
        <v>29.3</v>
      </c>
      <c r="D298" s="45">
        <v>32.5</v>
      </c>
      <c r="E298" s="45">
        <v>32.1</v>
      </c>
      <c r="F298" s="52">
        <v>33</v>
      </c>
      <c r="G298" s="71">
        <v>33.6</v>
      </c>
      <c r="H298" s="45">
        <v>33.200000000000003</v>
      </c>
      <c r="I298" s="45">
        <v>31.3</v>
      </c>
      <c r="J298" s="45">
        <v>29.6</v>
      </c>
      <c r="K298" s="52">
        <v>31</v>
      </c>
      <c r="L298" s="45">
        <v>28.5</v>
      </c>
      <c r="M298" s="45">
        <v>26.7</v>
      </c>
    </row>
    <row r="299" spans="1:13" x14ac:dyDescent="0.4">
      <c r="A299" s="1">
        <f t="shared" si="47"/>
        <v>1995</v>
      </c>
      <c r="B299" s="45">
        <v>26.5</v>
      </c>
      <c r="C299" s="45">
        <v>28.2</v>
      </c>
      <c r="D299" s="45">
        <v>31.8</v>
      </c>
      <c r="E299" s="45">
        <v>32.200000000000003</v>
      </c>
      <c r="F299" s="45">
        <v>35.5</v>
      </c>
      <c r="G299" s="71">
        <v>35.6</v>
      </c>
      <c r="H299" s="52">
        <v>33</v>
      </c>
      <c r="I299" s="45">
        <v>28.6</v>
      </c>
      <c r="J299" s="45">
        <v>29.8</v>
      </c>
      <c r="K299" s="45">
        <v>28.5</v>
      </c>
      <c r="L299" s="45">
        <v>29.1</v>
      </c>
      <c r="M299" s="45">
        <v>27.5</v>
      </c>
    </row>
    <row r="300" spans="1:13" x14ac:dyDescent="0.4">
      <c r="A300" s="1">
        <f t="shared" si="47"/>
        <v>1996</v>
      </c>
      <c r="B300" s="45">
        <v>28.3</v>
      </c>
      <c r="C300" s="45">
        <v>31.6</v>
      </c>
      <c r="D300" s="45">
        <v>29.5</v>
      </c>
      <c r="E300" s="45">
        <v>34.200000000000003</v>
      </c>
      <c r="F300" s="71">
        <v>36.5</v>
      </c>
      <c r="G300" s="45">
        <v>31.8</v>
      </c>
      <c r="H300" s="45">
        <v>31.7</v>
      </c>
      <c r="I300" s="45">
        <v>32.700000000000003</v>
      </c>
      <c r="J300" s="45">
        <v>28.7</v>
      </c>
      <c r="K300" s="45">
        <v>30.5</v>
      </c>
      <c r="L300" s="45">
        <v>28.5</v>
      </c>
      <c r="M300" s="45">
        <v>25.8</v>
      </c>
    </row>
    <row r="301" spans="1:13" x14ac:dyDescent="0.4">
      <c r="A301" s="1">
        <f t="shared" si="47"/>
        <v>1997</v>
      </c>
      <c r="B301" s="45">
        <v>25.8</v>
      </c>
      <c r="C301" s="45">
        <v>28.8</v>
      </c>
      <c r="D301" s="52">
        <v>30</v>
      </c>
      <c r="E301" s="45">
        <v>29.8</v>
      </c>
      <c r="F301" s="45">
        <v>32.299999999999997</v>
      </c>
      <c r="G301" s="70">
        <v>33</v>
      </c>
      <c r="H301" s="45">
        <v>31.4</v>
      </c>
      <c r="I301" s="45">
        <v>31.5</v>
      </c>
      <c r="J301" s="45">
        <v>28.5</v>
      </c>
      <c r="K301" s="45">
        <v>27.6</v>
      </c>
      <c r="L301" s="45">
        <v>27.2</v>
      </c>
      <c r="M301" s="45">
        <v>25.8</v>
      </c>
    </row>
    <row r="302" spans="1:13" x14ac:dyDescent="0.4">
      <c r="A302" s="1">
        <f t="shared" si="47"/>
        <v>1998</v>
      </c>
      <c r="B302" s="52">
        <v>25</v>
      </c>
      <c r="C302" s="52">
        <v>29</v>
      </c>
      <c r="D302" s="52">
        <v>33</v>
      </c>
      <c r="E302" s="45">
        <v>34.9</v>
      </c>
      <c r="F302" s="70">
        <v>37</v>
      </c>
      <c r="G302" s="70">
        <v>36.5</v>
      </c>
      <c r="H302" s="52">
        <v>32.799999999999997</v>
      </c>
      <c r="I302" s="52">
        <v>30.2</v>
      </c>
      <c r="J302" s="52">
        <v>28.6</v>
      </c>
      <c r="K302" s="52">
        <v>31.8</v>
      </c>
      <c r="L302" s="52">
        <v>27.2</v>
      </c>
      <c r="M302" s="45">
        <v>28.7</v>
      </c>
    </row>
    <row r="303" spans="1:13" x14ac:dyDescent="0.4">
      <c r="A303" s="1">
        <f t="shared" si="47"/>
        <v>1999</v>
      </c>
      <c r="B303" s="45">
        <v>27.2</v>
      </c>
      <c r="C303" s="45">
        <v>28.4</v>
      </c>
      <c r="D303" s="45">
        <v>29.6</v>
      </c>
      <c r="E303" s="71">
        <v>34.5</v>
      </c>
      <c r="F303" s="52">
        <v>34</v>
      </c>
      <c r="G303" s="52">
        <v>34</v>
      </c>
      <c r="H303" s="52">
        <v>30.5</v>
      </c>
      <c r="I303" s="52">
        <v>31.8</v>
      </c>
      <c r="J303" s="52">
        <v>31</v>
      </c>
      <c r="K303" s="52">
        <v>29.8</v>
      </c>
      <c r="L303" s="52">
        <v>25.7</v>
      </c>
      <c r="M303" s="52">
        <v>24.8</v>
      </c>
    </row>
    <row r="304" spans="1:13" x14ac:dyDescent="0.4">
      <c r="A304" s="1">
        <f t="shared" si="47"/>
        <v>2000</v>
      </c>
      <c r="B304" s="57">
        <v>26.5</v>
      </c>
      <c r="C304" s="57">
        <v>29.8</v>
      </c>
      <c r="D304" s="57">
        <v>30.8</v>
      </c>
      <c r="E304" s="57">
        <v>34.6</v>
      </c>
      <c r="F304" s="72">
        <v>35.200000000000003</v>
      </c>
      <c r="G304" s="57">
        <v>30.5</v>
      </c>
      <c r="H304" s="57">
        <v>31.2</v>
      </c>
      <c r="I304" s="56">
        <v>30</v>
      </c>
      <c r="J304" s="56">
        <v>32</v>
      </c>
      <c r="K304" s="45">
        <v>29.2</v>
      </c>
      <c r="L304" s="56">
        <v>28</v>
      </c>
      <c r="M304" s="52">
        <v>28.5</v>
      </c>
    </row>
    <row r="305" spans="1:13" x14ac:dyDescent="0.4">
      <c r="A305" s="1">
        <f t="shared" si="47"/>
        <v>2001</v>
      </c>
      <c r="B305" s="61">
        <v>26</v>
      </c>
      <c r="C305" s="52">
        <v>28</v>
      </c>
      <c r="D305" s="52">
        <v>29</v>
      </c>
      <c r="E305" s="52">
        <v>34</v>
      </c>
      <c r="F305" s="70">
        <v>35</v>
      </c>
      <c r="G305" s="52">
        <v>33.299999999999997</v>
      </c>
      <c r="H305" s="52">
        <v>33</v>
      </c>
      <c r="I305" s="52">
        <v>33.700000000000003</v>
      </c>
      <c r="J305" s="52">
        <v>32</v>
      </c>
      <c r="K305" s="61">
        <v>30</v>
      </c>
      <c r="L305" s="52">
        <v>26</v>
      </c>
      <c r="M305" s="45">
        <v>25.2</v>
      </c>
    </row>
    <row r="306" spans="1:13" x14ac:dyDescent="0.4">
      <c r="A306" s="1">
        <f t="shared" si="47"/>
        <v>2002</v>
      </c>
      <c r="B306" s="60">
        <v>29.2</v>
      </c>
      <c r="C306" s="60">
        <v>28.5</v>
      </c>
      <c r="D306" s="60">
        <v>32.5</v>
      </c>
      <c r="E306" s="70">
        <v>37.1</v>
      </c>
      <c r="F306" s="52">
        <v>35.4</v>
      </c>
      <c r="G306" s="52">
        <v>35</v>
      </c>
      <c r="H306" s="52">
        <v>32.700000000000003</v>
      </c>
      <c r="I306" s="52">
        <v>32.5</v>
      </c>
      <c r="J306" s="52">
        <v>28</v>
      </c>
      <c r="K306" s="52">
        <v>30.2</v>
      </c>
      <c r="L306" s="61">
        <v>27.2</v>
      </c>
      <c r="M306" s="45">
        <v>25.5</v>
      </c>
    </row>
    <row r="307" spans="1:13" x14ac:dyDescent="0.4">
      <c r="A307" s="1">
        <f t="shared" si="47"/>
        <v>2003</v>
      </c>
      <c r="B307" s="52">
        <v>26</v>
      </c>
      <c r="C307" s="45">
        <v>26.1</v>
      </c>
      <c r="D307" s="45">
        <v>31.5</v>
      </c>
      <c r="E307" s="45">
        <v>32.700000000000003</v>
      </c>
      <c r="F307" s="70">
        <v>38</v>
      </c>
      <c r="G307" s="45">
        <v>34.35</v>
      </c>
      <c r="H307" s="45">
        <v>30.1</v>
      </c>
      <c r="I307" s="45">
        <v>31.2</v>
      </c>
      <c r="J307" s="45">
        <v>28.6</v>
      </c>
      <c r="K307" s="60">
        <v>28</v>
      </c>
      <c r="L307" s="45">
        <v>27.5</v>
      </c>
      <c r="M307" s="52">
        <v>25.8</v>
      </c>
    </row>
    <row r="308" spans="1:13" x14ac:dyDescent="0.4">
      <c r="A308" s="1">
        <f t="shared" si="47"/>
        <v>2004</v>
      </c>
      <c r="B308" s="45">
        <v>27.5</v>
      </c>
      <c r="C308" s="52">
        <v>27</v>
      </c>
      <c r="D308" s="52">
        <v>29</v>
      </c>
      <c r="E308" s="52">
        <v>31</v>
      </c>
      <c r="F308" s="71">
        <v>36.5</v>
      </c>
      <c r="G308" s="45">
        <v>32.200000000000003</v>
      </c>
      <c r="H308" s="45">
        <v>30.5</v>
      </c>
      <c r="I308" s="45">
        <v>30.3</v>
      </c>
      <c r="J308" s="45">
        <v>28.8</v>
      </c>
      <c r="K308" s="52">
        <v>32</v>
      </c>
      <c r="L308" s="52">
        <v>28</v>
      </c>
      <c r="M308" s="60">
        <v>26</v>
      </c>
    </row>
    <row r="309" spans="1:13" x14ac:dyDescent="0.4">
      <c r="A309" s="1">
        <f t="shared" si="47"/>
        <v>2005</v>
      </c>
      <c r="B309" s="45">
        <v>27.3</v>
      </c>
      <c r="C309" s="45">
        <v>28.2</v>
      </c>
      <c r="D309" s="52">
        <v>30</v>
      </c>
      <c r="E309" s="45">
        <v>32.200000000000003</v>
      </c>
      <c r="F309" s="52">
        <v>34</v>
      </c>
      <c r="G309" s="70">
        <v>36</v>
      </c>
      <c r="H309" s="52">
        <v>33.799999999999997</v>
      </c>
      <c r="I309" s="52">
        <v>30</v>
      </c>
      <c r="J309" s="52">
        <v>30.6</v>
      </c>
      <c r="K309" s="52">
        <v>29.3</v>
      </c>
      <c r="L309" s="52">
        <v>28</v>
      </c>
      <c r="M309" s="57">
        <v>27.5</v>
      </c>
    </row>
    <row r="310" spans="1:13" x14ac:dyDescent="0.4">
      <c r="A310" s="1">
        <f t="shared" si="47"/>
        <v>2006</v>
      </c>
      <c r="B310" s="52">
        <v>28</v>
      </c>
      <c r="C310" s="52">
        <v>29</v>
      </c>
      <c r="D310" s="52">
        <v>31</v>
      </c>
      <c r="E310" s="71">
        <v>34.5</v>
      </c>
      <c r="F310" s="45">
        <v>33.5</v>
      </c>
      <c r="G310" s="71">
        <v>34.5</v>
      </c>
      <c r="H310" s="52">
        <v>31</v>
      </c>
      <c r="I310" s="52">
        <v>30.5</v>
      </c>
      <c r="J310" s="52">
        <v>30.7</v>
      </c>
      <c r="K310" s="61">
        <v>28.6</v>
      </c>
      <c r="L310" s="61">
        <v>28.5</v>
      </c>
      <c r="M310" s="52">
        <v>25.5</v>
      </c>
    </row>
    <row r="311" spans="1:13" x14ac:dyDescent="0.4">
      <c r="A311" s="1">
        <f t="shared" si="47"/>
        <v>2007</v>
      </c>
      <c r="B311" s="52">
        <v>26</v>
      </c>
      <c r="C311" s="45">
        <v>31.7</v>
      </c>
      <c r="D311" s="45">
        <v>30.5</v>
      </c>
      <c r="E311" s="52">
        <v>32</v>
      </c>
      <c r="F311" s="45">
        <v>34.5</v>
      </c>
      <c r="G311" s="70">
        <v>36</v>
      </c>
      <c r="H311" s="52">
        <v>30</v>
      </c>
      <c r="I311" s="45">
        <v>26.6</v>
      </c>
      <c r="J311" s="45">
        <v>26.1</v>
      </c>
      <c r="K311" s="45">
        <v>32.4</v>
      </c>
      <c r="L311" s="45">
        <v>27.2</v>
      </c>
      <c r="M311" s="59">
        <v>27.8</v>
      </c>
    </row>
    <row r="312" spans="1:13" x14ac:dyDescent="0.4">
      <c r="A312" s="1">
        <f t="shared" si="47"/>
        <v>2008</v>
      </c>
      <c r="B312" s="45">
        <v>26.4</v>
      </c>
      <c r="C312" s="45">
        <v>30.7</v>
      </c>
      <c r="D312" s="52">
        <v>32</v>
      </c>
      <c r="E312" s="45">
        <v>34.6</v>
      </c>
      <c r="F312" s="45">
        <v>34.6</v>
      </c>
      <c r="G312" s="70">
        <v>35</v>
      </c>
      <c r="H312" s="52">
        <v>31</v>
      </c>
      <c r="I312" s="45">
        <v>32.700000000000003</v>
      </c>
      <c r="J312" s="45">
        <v>27.4</v>
      </c>
      <c r="K312" s="45">
        <v>28.8</v>
      </c>
      <c r="L312" s="45">
        <v>27.8</v>
      </c>
      <c r="M312" s="45">
        <v>28.7</v>
      </c>
    </row>
    <row r="313" spans="1:13" x14ac:dyDescent="0.4">
      <c r="A313" s="1">
        <f t="shared" si="47"/>
        <v>2009</v>
      </c>
      <c r="B313" s="45">
        <v>29.6</v>
      </c>
      <c r="C313" s="45">
        <v>31.5</v>
      </c>
      <c r="D313" s="45">
        <v>31.2</v>
      </c>
      <c r="E313" s="52">
        <v>33</v>
      </c>
      <c r="F313" s="70">
        <v>35</v>
      </c>
      <c r="G313" s="45">
        <v>34.299999999999997</v>
      </c>
      <c r="H313" s="45">
        <v>33.299999999999997</v>
      </c>
      <c r="I313" s="45">
        <v>33.5</v>
      </c>
      <c r="J313" s="45">
        <v>28.2</v>
      </c>
      <c r="K313" s="45">
        <v>31.5</v>
      </c>
      <c r="L313" s="52">
        <v>27</v>
      </c>
      <c r="M313" s="52">
        <v>27</v>
      </c>
    </row>
    <row r="314" spans="1:13" x14ac:dyDescent="0.4">
      <c r="A314" s="1">
        <f t="shared" si="47"/>
        <v>2010</v>
      </c>
      <c r="B314" s="52">
        <v>27</v>
      </c>
      <c r="C314" s="45">
        <v>25.4</v>
      </c>
      <c r="D314" s="52">
        <v>30</v>
      </c>
      <c r="E314" s="52">
        <v>33</v>
      </c>
      <c r="F314" s="71">
        <v>35.5</v>
      </c>
      <c r="G314" s="45">
        <v>34.6</v>
      </c>
      <c r="H314" s="52">
        <v>31</v>
      </c>
      <c r="I314" s="45">
        <v>32.299999999999997</v>
      </c>
      <c r="J314" s="45">
        <v>29.5</v>
      </c>
      <c r="K314" s="45">
        <v>30.3</v>
      </c>
      <c r="L314" s="45">
        <v>28.6</v>
      </c>
      <c r="M314" s="45">
        <v>26.5</v>
      </c>
    </row>
    <row r="315" spans="1:13" x14ac:dyDescent="0.4">
      <c r="A315" s="1">
        <f t="shared" si="47"/>
        <v>2011</v>
      </c>
      <c r="B315" s="52">
        <v>25.5</v>
      </c>
      <c r="C315" s="52">
        <v>31</v>
      </c>
      <c r="D315" s="52">
        <v>31</v>
      </c>
      <c r="E315" s="52">
        <v>35.200000000000003</v>
      </c>
      <c r="F315" s="45">
        <v>37.4</v>
      </c>
      <c r="G315" s="71">
        <v>35.4</v>
      </c>
      <c r="H315" s="52">
        <v>31.7</v>
      </c>
      <c r="I315" s="45">
        <v>33.5</v>
      </c>
      <c r="J315" s="52">
        <v>32</v>
      </c>
      <c r="K315" s="45">
        <v>30.7</v>
      </c>
      <c r="L315" s="52">
        <v>28</v>
      </c>
      <c r="M315" s="45">
        <v>26.3</v>
      </c>
    </row>
    <row r="316" spans="1:13" x14ac:dyDescent="0.4">
      <c r="A316" s="1">
        <f t="shared" si="47"/>
        <v>2012</v>
      </c>
      <c r="B316" s="52">
        <v>26.6</v>
      </c>
      <c r="C316" s="52">
        <v>30</v>
      </c>
      <c r="D316" s="52">
        <v>30.4</v>
      </c>
      <c r="E316" s="52">
        <v>35</v>
      </c>
      <c r="F316" s="71">
        <v>36.6</v>
      </c>
      <c r="G316" s="45">
        <v>35.299999999999997</v>
      </c>
      <c r="H316" s="52">
        <v>32.1</v>
      </c>
      <c r="I316" s="45">
        <v>31.8</v>
      </c>
      <c r="J316" s="52">
        <v>30</v>
      </c>
      <c r="K316" s="45">
        <v>30.6</v>
      </c>
      <c r="L316" s="52">
        <v>28</v>
      </c>
      <c r="M316" s="45">
        <v>27.8</v>
      </c>
    </row>
    <row r="317" spans="1:13" x14ac:dyDescent="0.4">
      <c r="A317" s="1">
        <f t="shared" si="47"/>
        <v>2013</v>
      </c>
      <c r="B317" s="52">
        <v>26</v>
      </c>
      <c r="C317" s="52">
        <v>26.6</v>
      </c>
      <c r="D317" s="52">
        <v>30.2</v>
      </c>
      <c r="E317" s="52">
        <v>34.5</v>
      </c>
      <c r="F317" s="70">
        <v>35</v>
      </c>
      <c r="G317" s="45">
        <v>34.799999999999997</v>
      </c>
      <c r="H317" s="52">
        <v>31.8</v>
      </c>
      <c r="I317" s="45">
        <v>33.5</v>
      </c>
      <c r="J317" s="52">
        <v>29.2</v>
      </c>
      <c r="K317" s="45">
        <v>29.6</v>
      </c>
      <c r="L317" s="52">
        <v>26.2</v>
      </c>
      <c r="M317" s="45">
        <v>27.5</v>
      </c>
    </row>
    <row r="318" spans="1:13" x14ac:dyDescent="0.4">
      <c r="A318" s="1">
        <f t="shared" si="47"/>
        <v>2014</v>
      </c>
      <c r="B318" s="52">
        <v>26.2</v>
      </c>
      <c r="C318" s="52">
        <v>29.2</v>
      </c>
      <c r="D318" s="52">
        <v>30</v>
      </c>
      <c r="E318" s="52">
        <v>32.799999999999997</v>
      </c>
      <c r="F318" s="52">
        <v>33.5</v>
      </c>
      <c r="G318" s="70">
        <v>35</v>
      </c>
      <c r="H318" s="52">
        <v>31.5</v>
      </c>
      <c r="I318" s="45">
        <v>30.3</v>
      </c>
      <c r="J318" s="52">
        <v>29.5</v>
      </c>
      <c r="K318" s="45">
        <v>30.2</v>
      </c>
      <c r="L318" s="52">
        <v>26</v>
      </c>
      <c r="M318" s="45">
        <v>24.5</v>
      </c>
    </row>
    <row r="319" spans="1:13" x14ac:dyDescent="0.4">
      <c r="A319" s="1">
        <f t="shared" si="47"/>
        <v>2015</v>
      </c>
      <c r="B319" s="52">
        <v>24.5</v>
      </c>
      <c r="C319" s="52">
        <v>29.5</v>
      </c>
      <c r="D319" s="52">
        <v>28.1</v>
      </c>
      <c r="E319" s="52">
        <v>31.2</v>
      </c>
      <c r="F319" s="52">
        <v>32.200000000000003</v>
      </c>
      <c r="G319" s="70">
        <v>32.799999999999997</v>
      </c>
      <c r="H319" s="52">
        <v>31.6</v>
      </c>
      <c r="I319" s="45">
        <v>33.4</v>
      </c>
      <c r="J319" s="52">
        <v>31.5</v>
      </c>
      <c r="K319" s="45">
        <v>31.4</v>
      </c>
      <c r="L319" s="52">
        <v>30.3</v>
      </c>
      <c r="M319" s="52">
        <v>26</v>
      </c>
    </row>
    <row r="320" spans="1:13" x14ac:dyDescent="0.4">
      <c r="A320" s="1">
        <f t="shared" si="47"/>
        <v>2016</v>
      </c>
      <c r="B320" s="52">
        <v>26.5</v>
      </c>
      <c r="C320" s="52">
        <v>30</v>
      </c>
      <c r="D320" s="52">
        <v>29.2</v>
      </c>
      <c r="E320" s="52">
        <v>33.299999999999997</v>
      </c>
      <c r="F320" s="52">
        <v>34.5</v>
      </c>
      <c r="G320" s="70">
        <v>36.200000000000003</v>
      </c>
      <c r="H320" s="52">
        <v>33.799999999999997</v>
      </c>
      <c r="I320" s="45">
        <v>33.200000000000003</v>
      </c>
      <c r="J320" s="52">
        <v>30.6</v>
      </c>
      <c r="K320" s="45">
        <v>30.8</v>
      </c>
      <c r="L320" s="52">
        <v>29.5</v>
      </c>
      <c r="M320" s="52">
        <v>25</v>
      </c>
    </row>
    <row r="321" spans="1:13" x14ac:dyDescent="0.4">
      <c r="A321" s="1">
        <f t="shared" si="47"/>
        <v>2017</v>
      </c>
      <c r="B321" s="52">
        <v>29.8</v>
      </c>
      <c r="C321" s="52">
        <v>31.8</v>
      </c>
      <c r="D321" s="52">
        <v>32</v>
      </c>
      <c r="E321" s="52">
        <v>35.6</v>
      </c>
      <c r="F321" s="52">
        <v>37</v>
      </c>
      <c r="G321" s="70">
        <v>36.5</v>
      </c>
      <c r="H321" s="52">
        <v>34</v>
      </c>
      <c r="I321" s="45">
        <v>33.6</v>
      </c>
      <c r="J321" s="52">
        <v>33</v>
      </c>
      <c r="K321" s="45">
        <v>31</v>
      </c>
      <c r="L321" s="52">
        <v>32.6</v>
      </c>
      <c r="M321" s="52">
        <v>28.7</v>
      </c>
    </row>
    <row r="322" spans="1:13" x14ac:dyDescent="0.4">
      <c r="A322" s="1">
        <f t="shared" si="47"/>
        <v>2018</v>
      </c>
      <c r="B322" s="52">
        <v>29.2</v>
      </c>
      <c r="C322" s="52">
        <v>30.4</v>
      </c>
      <c r="D322" s="52">
        <v>31.6</v>
      </c>
      <c r="E322" s="52">
        <v>32.6</v>
      </c>
      <c r="F322" s="52">
        <v>38</v>
      </c>
      <c r="G322" s="45">
        <v>36.799999999999997</v>
      </c>
      <c r="H322" s="52">
        <v>33.6</v>
      </c>
      <c r="I322" s="45">
        <v>32.4</v>
      </c>
      <c r="J322" s="52">
        <v>30.2</v>
      </c>
      <c r="K322" s="45">
        <v>32.799999999999997</v>
      </c>
      <c r="L322" s="45">
        <v>28.2</v>
      </c>
      <c r="M322" s="45">
        <v>27.4</v>
      </c>
    </row>
    <row r="323" spans="1:13" x14ac:dyDescent="0.4">
      <c r="A323" s="1">
        <f t="shared" si="47"/>
        <v>2019</v>
      </c>
      <c r="B323" s="52">
        <v>29.2</v>
      </c>
      <c r="C323" s="52"/>
      <c r="D323" s="52"/>
      <c r="E323" s="52"/>
      <c r="F323" s="52">
        <v>38</v>
      </c>
      <c r="G323" s="45">
        <v>36</v>
      </c>
      <c r="H323" s="52">
        <v>34</v>
      </c>
      <c r="I323" s="45">
        <v>33.799999999999997</v>
      </c>
      <c r="J323" s="52">
        <v>29.6</v>
      </c>
      <c r="K323" s="45">
        <v>31.2</v>
      </c>
      <c r="L323" s="45">
        <v>29.8</v>
      </c>
      <c r="M323" s="45">
        <v>29.6</v>
      </c>
    </row>
    <row r="324" spans="1:13" x14ac:dyDescent="0.4">
      <c r="A324" s="1">
        <f t="shared" si="47"/>
        <v>2020</v>
      </c>
      <c r="B324" s="52">
        <v>27</v>
      </c>
      <c r="C324" s="45"/>
      <c r="D324" s="52"/>
      <c r="E324" s="52"/>
      <c r="F324" s="45"/>
      <c r="G324" s="45"/>
      <c r="H324" s="52"/>
      <c r="I324" s="45"/>
      <c r="J324" s="45"/>
      <c r="K324" s="45"/>
      <c r="L324" s="45"/>
      <c r="M324" s="45"/>
    </row>
    <row r="325" spans="1:13" x14ac:dyDescent="0.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4">
      <c r="A326" s="1"/>
      <c r="B326" s="82" t="s">
        <v>84</v>
      </c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</row>
    <row r="327" spans="1:13" x14ac:dyDescent="0.4">
      <c r="A327" s="1">
        <v>1991</v>
      </c>
      <c r="B327" s="52">
        <v>-1.5</v>
      </c>
      <c r="C327" s="52">
        <v>-2</v>
      </c>
      <c r="D327" s="52">
        <v>1.5</v>
      </c>
      <c r="E327" s="52">
        <v>4.8</v>
      </c>
      <c r="F327" s="52">
        <v>11.4</v>
      </c>
      <c r="G327" s="52">
        <v>12.2</v>
      </c>
      <c r="H327" s="52">
        <v>12.4</v>
      </c>
      <c r="I327" s="52">
        <v>12.5</v>
      </c>
      <c r="J327" s="52">
        <v>5</v>
      </c>
      <c r="K327" s="52">
        <v>7.5</v>
      </c>
      <c r="L327" s="45">
        <v>-6.1</v>
      </c>
      <c r="M327" s="52">
        <v>-3</v>
      </c>
    </row>
    <row r="328" spans="1:13" x14ac:dyDescent="0.4">
      <c r="A328" s="1">
        <f>A327+1</f>
        <v>1992</v>
      </c>
      <c r="B328" s="52">
        <v>-4</v>
      </c>
      <c r="C328" s="45">
        <v>-1.2</v>
      </c>
      <c r="D328" s="52">
        <v>1</v>
      </c>
      <c r="E328" s="52">
        <v>6</v>
      </c>
      <c r="F328" s="52">
        <v>8.3000000000000007</v>
      </c>
      <c r="G328" s="45">
        <v>12.5</v>
      </c>
      <c r="H328" s="52">
        <v>14</v>
      </c>
      <c r="I328" s="52">
        <v>11</v>
      </c>
      <c r="J328" s="45">
        <v>4.5</v>
      </c>
      <c r="K328" s="45">
        <v>3.2</v>
      </c>
      <c r="L328" s="45">
        <v>-4.2</v>
      </c>
      <c r="M328" s="45">
        <v>1.3</v>
      </c>
    </row>
    <row r="329" spans="1:13" x14ac:dyDescent="0.4">
      <c r="A329" s="1">
        <f t="shared" ref="A329:A356" si="48">A328+1</f>
        <v>1993</v>
      </c>
      <c r="B329" s="45">
        <v>-1.5</v>
      </c>
      <c r="C329" s="52">
        <v>0</v>
      </c>
      <c r="D329" s="45">
        <v>-2.5</v>
      </c>
      <c r="E329" s="45">
        <v>3.9</v>
      </c>
      <c r="F329" s="52">
        <v>7.2</v>
      </c>
      <c r="G329" s="45">
        <v>11.8</v>
      </c>
      <c r="H329" s="45">
        <v>14.8</v>
      </c>
      <c r="I329" s="52">
        <v>13</v>
      </c>
      <c r="J329" s="52">
        <v>2</v>
      </c>
      <c r="K329" s="45">
        <v>-0.3</v>
      </c>
      <c r="L329" s="45">
        <v>-0.7</v>
      </c>
      <c r="M329" s="52">
        <v>-2</v>
      </c>
    </row>
    <row r="330" spans="1:13" x14ac:dyDescent="0.4">
      <c r="A330" s="1">
        <f t="shared" si="48"/>
        <v>1994</v>
      </c>
      <c r="B330" s="45">
        <v>-2.4</v>
      </c>
      <c r="C330" s="45">
        <v>-1.6</v>
      </c>
      <c r="D330" s="45">
        <v>-1.8</v>
      </c>
      <c r="E330" s="45">
        <v>5.5</v>
      </c>
      <c r="F330" s="52">
        <v>10.5</v>
      </c>
      <c r="G330" s="45">
        <v>13.5</v>
      </c>
      <c r="H330" s="45">
        <v>13.5</v>
      </c>
      <c r="I330" s="45">
        <v>11.5</v>
      </c>
      <c r="J330" s="52">
        <v>7</v>
      </c>
      <c r="K330" s="45">
        <v>3.6</v>
      </c>
      <c r="L330" s="45">
        <v>3.8</v>
      </c>
      <c r="M330" s="52">
        <v>-1</v>
      </c>
    </row>
    <row r="331" spans="1:13" x14ac:dyDescent="0.4">
      <c r="A331" s="1">
        <f t="shared" si="48"/>
        <v>1995</v>
      </c>
      <c r="B331" s="52">
        <v>-1</v>
      </c>
      <c r="C331" s="45">
        <v>0.3</v>
      </c>
      <c r="D331" s="45">
        <v>-2.2000000000000002</v>
      </c>
      <c r="E331" s="45">
        <v>3.8</v>
      </c>
      <c r="F331" s="52">
        <v>11.1</v>
      </c>
      <c r="G331" s="52">
        <v>11</v>
      </c>
      <c r="H331" s="52">
        <v>13</v>
      </c>
      <c r="I331" s="52">
        <v>12</v>
      </c>
      <c r="J331" s="52">
        <v>9</v>
      </c>
      <c r="K331" s="45">
        <v>3.5</v>
      </c>
      <c r="L331" s="52">
        <v>5</v>
      </c>
      <c r="M331" s="52">
        <v>-2</v>
      </c>
    </row>
    <row r="332" spans="1:13" x14ac:dyDescent="0.4">
      <c r="A332" s="1">
        <f t="shared" si="48"/>
        <v>1996</v>
      </c>
      <c r="B332" s="45">
        <v>-3.5</v>
      </c>
      <c r="C332" s="45">
        <v>-3.3</v>
      </c>
      <c r="D332" s="45">
        <v>-6.2</v>
      </c>
      <c r="E332" s="45">
        <v>1.5</v>
      </c>
      <c r="F332" s="52">
        <v>10.4</v>
      </c>
      <c r="G332" s="52">
        <v>13</v>
      </c>
      <c r="H332" s="45">
        <v>12.5</v>
      </c>
      <c r="I332" s="45">
        <v>12.9</v>
      </c>
      <c r="J332" s="45">
        <v>7.4</v>
      </c>
      <c r="K332" s="45">
        <v>4.5</v>
      </c>
      <c r="L332" s="45">
        <v>0.4</v>
      </c>
      <c r="M332" s="52">
        <v>-9</v>
      </c>
    </row>
    <row r="333" spans="1:13" x14ac:dyDescent="0.4">
      <c r="A333" s="1">
        <f t="shared" si="48"/>
        <v>1997</v>
      </c>
      <c r="B333" s="45">
        <v>-4.5999999999999996</v>
      </c>
      <c r="C333" s="45">
        <v>0.7</v>
      </c>
      <c r="D333" s="45">
        <v>0.8</v>
      </c>
      <c r="E333" s="45">
        <v>3.5</v>
      </c>
      <c r="F333" s="52">
        <v>8.3000000000000007</v>
      </c>
      <c r="G333" s="45">
        <v>11.5</v>
      </c>
      <c r="H333" s="45">
        <v>14.5</v>
      </c>
      <c r="I333" s="52">
        <v>12</v>
      </c>
      <c r="J333" s="45">
        <v>8.4</v>
      </c>
      <c r="K333" s="45">
        <v>0.3</v>
      </c>
      <c r="L333" s="52">
        <v>2</v>
      </c>
      <c r="M333" s="45">
        <v>-8.1999999999999993</v>
      </c>
    </row>
    <row r="334" spans="1:13" x14ac:dyDescent="0.4">
      <c r="A334" s="1">
        <f t="shared" si="48"/>
        <v>1998</v>
      </c>
      <c r="B334" s="45">
        <v>-0.8</v>
      </c>
      <c r="C334" s="45">
        <v>-1.4</v>
      </c>
      <c r="D334" s="45">
        <v>-2.7</v>
      </c>
      <c r="E334" s="52">
        <v>6</v>
      </c>
      <c r="F334" s="52">
        <v>9.8000000000000007</v>
      </c>
      <c r="G334" s="52">
        <v>11</v>
      </c>
      <c r="H334" s="52">
        <v>15</v>
      </c>
      <c r="I334" s="45">
        <v>12.8</v>
      </c>
      <c r="J334" s="52">
        <v>12</v>
      </c>
      <c r="K334" s="45">
        <v>5.5</v>
      </c>
      <c r="L334" s="52">
        <v>5</v>
      </c>
      <c r="M334" s="45">
        <v>-0.4</v>
      </c>
    </row>
    <row r="335" spans="1:13" x14ac:dyDescent="0.4">
      <c r="A335" s="1">
        <f t="shared" si="48"/>
        <v>1999</v>
      </c>
      <c r="B335" s="45">
        <v>-3.5</v>
      </c>
      <c r="C335" s="45">
        <v>-4.2</v>
      </c>
      <c r="D335" s="52">
        <v>0</v>
      </c>
      <c r="E335" s="45">
        <v>3.6</v>
      </c>
      <c r="F335" s="52">
        <v>10</v>
      </c>
      <c r="G335" s="52">
        <v>13</v>
      </c>
      <c r="H335" s="45">
        <v>12.5</v>
      </c>
      <c r="I335" s="52">
        <v>10</v>
      </c>
      <c r="J335" s="45">
        <v>7.6</v>
      </c>
      <c r="K335" s="45">
        <v>1.6</v>
      </c>
      <c r="L335" s="52">
        <v>0</v>
      </c>
      <c r="M335" s="45">
        <v>-5.6</v>
      </c>
    </row>
    <row r="336" spans="1:13" x14ac:dyDescent="0.4">
      <c r="A336" s="1">
        <f t="shared" si="48"/>
        <v>2000</v>
      </c>
      <c r="B336" s="52">
        <v>-1</v>
      </c>
      <c r="C336" s="45">
        <v>0.5</v>
      </c>
      <c r="D336" s="45">
        <v>3.6</v>
      </c>
      <c r="E336" s="52">
        <v>3</v>
      </c>
      <c r="F336" s="52">
        <v>11</v>
      </c>
      <c r="G336" s="45">
        <v>13.8</v>
      </c>
      <c r="H336" s="52">
        <v>13</v>
      </c>
      <c r="I336" s="45">
        <v>11.5</v>
      </c>
      <c r="J336" s="52">
        <v>4</v>
      </c>
      <c r="K336" s="52">
        <v>-1</v>
      </c>
      <c r="L336" s="45">
        <v>1.5</v>
      </c>
      <c r="M336" s="45">
        <v>-3.3</v>
      </c>
    </row>
    <row r="337" spans="1:13" x14ac:dyDescent="0.4">
      <c r="A337" s="1">
        <f t="shared" si="48"/>
        <v>2001</v>
      </c>
      <c r="B337" s="52">
        <v>-5.4</v>
      </c>
      <c r="C337" s="52">
        <v>-1.5</v>
      </c>
      <c r="D337" s="52">
        <v>1</v>
      </c>
      <c r="E337" s="52">
        <v>8</v>
      </c>
      <c r="F337" s="52">
        <v>8.5</v>
      </c>
      <c r="G337" s="52">
        <v>11.2</v>
      </c>
      <c r="H337" s="52">
        <v>12</v>
      </c>
      <c r="I337" s="52">
        <v>12</v>
      </c>
      <c r="J337" s="52">
        <v>8</v>
      </c>
      <c r="K337" s="52">
        <v>5</v>
      </c>
      <c r="L337" s="52">
        <v>0</v>
      </c>
      <c r="M337" s="52">
        <v>-2</v>
      </c>
    </row>
    <row r="338" spans="1:13" x14ac:dyDescent="0.4">
      <c r="A338" s="1">
        <f t="shared" si="48"/>
        <v>2002</v>
      </c>
      <c r="B338" s="45">
        <v>-3.4</v>
      </c>
      <c r="C338" s="45">
        <v>-5.5</v>
      </c>
      <c r="D338" s="45">
        <v>-4.4000000000000004</v>
      </c>
      <c r="E338" s="45">
        <v>8.8000000000000007</v>
      </c>
      <c r="F338" s="52">
        <v>9.4</v>
      </c>
      <c r="G338" s="45">
        <v>11.5</v>
      </c>
      <c r="H338" s="45">
        <v>10.5</v>
      </c>
      <c r="I338" s="45">
        <v>12.8</v>
      </c>
      <c r="J338" s="45">
        <v>6.5</v>
      </c>
      <c r="K338" s="45">
        <v>7.3</v>
      </c>
      <c r="L338" s="52">
        <v>0</v>
      </c>
      <c r="M338" s="45">
        <v>0.5</v>
      </c>
    </row>
    <row r="339" spans="1:13" x14ac:dyDescent="0.4">
      <c r="A339" s="1">
        <f t="shared" si="48"/>
        <v>2003</v>
      </c>
      <c r="B339" s="45">
        <v>-2.2000000000000002</v>
      </c>
      <c r="C339" s="52">
        <v>0</v>
      </c>
      <c r="D339" s="52">
        <v>-4</v>
      </c>
      <c r="E339" s="45">
        <v>2.7</v>
      </c>
      <c r="F339" s="52">
        <v>11</v>
      </c>
      <c r="G339" s="45">
        <v>10.5</v>
      </c>
      <c r="H339" s="45">
        <v>12.2</v>
      </c>
      <c r="I339" s="45">
        <v>10.199999999999999</v>
      </c>
      <c r="J339" s="45">
        <v>9.6999999999999993</v>
      </c>
      <c r="K339" s="45">
        <v>3.2</v>
      </c>
      <c r="L339" s="45">
        <v>-0.5</v>
      </c>
      <c r="M339" s="52">
        <v>-4</v>
      </c>
    </row>
    <row r="340" spans="1:13" x14ac:dyDescent="0.4">
      <c r="A340" s="1">
        <f t="shared" si="48"/>
        <v>2004</v>
      </c>
      <c r="B340" s="45">
        <v>-2.2000000000000002</v>
      </c>
      <c r="C340" s="45">
        <v>-0.6</v>
      </c>
      <c r="D340" s="45">
        <v>5.6</v>
      </c>
      <c r="E340" s="45">
        <v>1.8</v>
      </c>
      <c r="F340" s="52">
        <v>4</v>
      </c>
      <c r="G340" s="45">
        <v>13.4</v>
      </c>
      <c r="H340" s="45">
        <v>12.2</v>
      </c>
      <c r="I340" s="52">
        <v>12</v>
      </c>
      <c r="J340" s="45">
        <v>9.1999999999999993</v>
      </c>
      <c r="K340" s="45">
        <v>7.4</v>
      </c>
      <c r="L340" s="45">
        <v>1.4</v>
      </c>
      <c r="M340" s="45">
        <v>-6.6</v>
      </c>
    </row>
    <row r="341" spans="1:13" x14ac:dyDescent="0.4">
      <c r="A341" s="1">
        <f t="shared" si="48"/>
        <v>2005</v>
      </c>
      <c r="B341" s="45">
        <v>-1.6</v>
      </c>
      <c r="C341" s="45">
        <v>-0.2</v>
      </c>
      <c r="D341" s="52">
        <v>2</v>
      </c>
      <c r="E341" s="45">
        <v>0.4</v>
      </c>
      <c r="F341" s="52">
        <v>6.6</v>
      </c>
      <c r="G341" s="45">
        <v>10.4</v>
      </c>
      <c r="H341" s="52">
        <v>13</v>
      </c>
      <c r="I341" s="45">
        <v>11.4</v>
      </c>
      <c r="J341" s="45">
        <v>9.1999999999999993</v>
      </c>
      <c r="K341" s="45">
        <v>4.5</v>
      </c>
      <c r="L341" s="45">
        <v>-1.8</v>
      </c>
      <c r="M341" s="45">
        <v>-1.3</v>
      </c>
    </row>
    <row r="342" spans="1:13" x14ac:dyDescent="0.4">
      <c r="A342" s="1">
        <f t="shared" si="48"/>
        <v>2006</v>
      </c>
      <c r="B342" s="45">
        <v>-2.6</v>
      </c>
      <c r="C342" s="45">
        <v>-5.8</v>
      </c>
      <c r="D342" s="45">
        <v>0.6</v>
      </c>
      <c r="E342" s="45">
        <v>5.5</v>
      </c>
      <c r="F342" s="52">
        <v>10.199999999999999</v>
      </c>
      <c r="G342" s="52">
        <v>9</v>
      </c>
      <c r="H342" s="45">
        <v>11.8</v>
      </c>
      <c r="I342" s="52">
        <v>11</v>
      </c>
      <c r="J342" s="45">
        <v>8.5</v>
      </c>
      <c r="K342" s="45">
        <v>1.2</v>
      </c>
      <c r="L342" s="45">
        <v>-1.5</v>
      </c>
      <c r="M342" s="52">
        <v>-3</v>
      </c>
    </row>
    <row r="343" spans="1:13" x14ac:dyDescent="0.4">
      <c r="A343" s="1">
        <f t="shared" si="48"/>
        <v>2007</v>
      </c>
      <c r="B343" s="45">
        <v>-5.5</v>
      </c>
      <c r="C343" s="52">
        <v>-2</v>
      </c>
      <c r="D343" s="52">
        <v>-4</v>
      </c>
      <c r="E343" s="45">
        <v>0.5</v>
      </c>
      <c r="F343" s="52">
        <v>9.1999999999999993</v>
      </c>
      <c r="G343" s="52">
        <v>11</v>
      </c>
      <c r="H343" s="52">
        <v>11</v>
      </c>
      <c r="I343" s="52">
        <v>14</v>
      </c>
      <c r="J343" s="45">
        <v>13.1</v>
      </c>
      <c r="K343" s="52">
        <v>9</v>
      </c>
      <c r="L343" s="52">
        <v>-3</v>
      </c>
      <c r="M343" s="45">
        <v>-5.8</v>
      </c>
    </row>
    <row r="344" spans="1:13" x14ac:dyDescent="0.4">
      <c r="A344" s="1">
        <f t="shared" si="48"/>
        <v>2008</v>
      </c>
      <c r="B344" s="45">
        <v>-0.7</v>
      </c>
      <c r="C344" s="45">
        <v>-2.2999999999999998</v>
      </c>
      <c r="D344" s="52">
        <v>-2</v>
      </c>
      <c r="E344" s="45">
        <v>4.0999999999999996</v>
      </c>
      <c r="F344" s="52">
        <v>9</v>
      </c>
      <c r="G344" s="45">
        <v>11.4</v>
      </c>
      <c r="H344" s="45">
        <v>11.7</v>
      </c>
      <c r="I344" s="45">
        <v>12.4</v>
      </c>
      <c r="J344" s="45">
        <v>3.5</v>
      </c>
      <c r="K344" s="45">
        <v>1.6</v>
      </c>
      <c r="L344" s="45">
        <v>-2.8</v>
      </c>
      <c r="M344" s="52">
        <v>-5</v>
      </c>
    </row>
    <row r="345" spans="1:13" x14ac:dyDescent="0.4">
      <c r="A345" s="1">
        <f t="shared" si="48"/>
        <v>2009</v>
      </c>
      <c r="B345" s="45">
        <v>-2.2000000000000002</v>
      </c>
      <c r="C345" s="52">
        <v>-4</v>
      </c>
      <c r="D345" s="52">
        <v>0</v>
      </c>
      <c r="E345" s="45">
        <v>0.4</v>
      </c>
      <c r="F345" s="52">
        <v>6</v>
      </c>
      <c r="G345" s="52">
        <v>10</v>
      </c>
      <c r="H345" s="45">
        <v>12.2</v>
      </c>
      <c r="I345" s="52">
        <v>11</v>
      </c>
      <c r="J345" s="52">
        <v>9</v>
      </c>
      <c r="K345" s="52">
        <v>1</v>
      </c>
      <c r="L345" s="52">
        <v>0</v>
      </c>
      <c r="M345" s="45">
        <v>-2.2999999999999998</v>
      </c>
    </row>
    <row r="346" spans="1:13" x14ac:dyDescent="0.4">
      <c r="A346" s="1">
        <f t="shared" si="48"/>
        <v>2010</v>
      </c>
      <c r="B346" s="45">
        <v>-8.5</v>
      </c>
      <c r="C346" s="45">
        <v>-4.8</v>
      </c>
      <c r="D346" s="45">
        <v>-3.5</v>
      </c>
      <c r="E346" s="45">
        <v>5.8</v>
      </c>
      <c r="F346" s="52">
        <v>6</v>
      </c>
      <c r="G346" s="63">
        <v>12.5</v>
      </c>
      <c r="H346" s="45">
        <v>6.5</v>
      </c>
      <c r="I346" s="52">
        <v>11</v>
      </c>
      <c r="J346" s="45">
        <v>6.5</v>
      </c>
      <c r="K346" s="45">
        <v>0.8</v>
      </c>
      <c r="L346" s="45">
        <v>-2.5</v>
      </c>
      <c r="M346" s="45">
        <v>-4.7</v>
      </c>
    </row>
    <row r="347" spans="1:13" x14ac:dyDescent="0.4">
      <c r="A347" s="1">
        <f t="shared" si="48"/>
        <v>2011</v>
      </c>
      <c r="B347" s="45">
        <v>-4.5</v>
      </c>
      <c r="C347" s="52">
        <v>3</v>
      </c>
      <c r="D347" s="45">
        <v>-0.4</v>
      </c>
      <c r="E347" s="45">
        <v>12.1</v>
      </c>
      <c r="F347" s="52">
        <v>14.3</v>
      </c>
      <c r="G347" s="45">
        <v>10.5</v>
      </c>
      <c r="H347" s="45">
        <v>11.5</v>
      </c>
      <c r="I347" s="52">
        <v>7.4</v>
      </c>
      <c r="J347" s="45">
        <v>6.1</v>
      </c>
      <c r="K347" s="45">
        <v>0.5</v>
      </c>
      <c r="L347" s="45">
        <v>-3.2</v>
      </c>
      <c r="M347" s="45">
        <v>-2.5</v>
      </c>
    </row>
    <row r="348" spans="1:13" x14ac:dyDescent="0.4">
      <c r="A348" s="1">
        <f t="shared" si="48"/>
        <v>2012</v>
      </c>
      <c r="B348" s="45">
        <v>-5.4</v>
      </c>
      <c r="C348" s="52">
        <v>5.5</v>
      </c>
      <c r="D348" s="45">
        <v>0.5</v>
      </c>
      <c r="E348" s="52">
        <v>6</v>
      </c>
      <c r="F348" s="52">
        <v>6</v>
      </c>
      <c r="G348" s="52">
        <v>9</v>
      </c>
      <c r="H348" s="52">
        <v>11</v>
      </c>
      <c r="I348" s="52">
        <v>9</v>
      </c>
      <c r="J348" s="45">
        <v>7.2</v>
      </c>
      <c r="K348" s="45">
        <v>1.7</v>
      </c>
      <c r="L348" s="45">
        <v>-0.2</v>
      </c>
      <c r="M348" s="45">
        <v>-4.5999999999999996</v>
      </c>
    </row>
    <row r="349" spans="1:13" x14ac:dyDescent="0.4">
      <c r="A349" s="1">
        <f t="shared" si="48"/>
        <v>2013</v>
      </c>
      <c r="B349" s="52">
        <v>-5.6</v>
      </c>
      <c r="C349" s="52">
        <v>-2.4</v>
      </c>
      <c r="D349" s="52">
        <v>-3.7</v>
      </c>
      <c r="E349" s="52">
        <v>2.6</v>
      </c>
      <c r="F349" s="52">
        <v>1.6</v>
      </c>
      <c r="G349" s="52">
        <v>11.3</v>
      </c>
      <c r="H349" s="52">
        <v>10.8</v>
      </c>
      <c r="I349" s="52">
        <v>16.3</v>
      </c>
      <c r="J349" s="52">
        <v>8.5</v>
      </c>
      <c r="K349" s="52">
        <v>3.7</v>
      </c>
      <c r="L349" s="52">
        <v>-2.8</v>
      </c>
      <c r="M349" s="52">
        <v>-2</v>
      </c>
    </row>
    <row r="350" spans="1:13" x14ac:dyDescent="0.4">
      <c r="A350" s="1">
        <f t="shared" si="48"/>
        <v>2014</v>
      </c>
      <c r="B350" s="52">
        <v>-6</v>
      </c>
      <c r="C350" s="52">
        <v>-0.9</v>
      </c>
      <c r="D350" s="52">
        <v>-2</v>
      </c>
      <c r="E350" s="52">
        <v>1.6</v>
      </c>
      <c r="F350" s="52">
        <v>2.2000000000000002</v>
      </c>
      <c r="G350" s="52">
        <v>8.5</v>
      </c>
      <c r="H350" s="52">
        <v>10.4</v>
      </c>
      <c r="I350" s="52">
        <v>11</v>
      </c>
      <c r="J350" s="52">
        <v>11.8</v>
      </c>
      <c r="K350" s="52">
        <v>4.3</v>
      </c>
      <c r="L350" s="52">
        <v>-3.7</v>
      </c>
      <c r="M350" s="52">
        <v>-4.5</v>
      </c>
    </row>
    <row r="351" spans="1:13" ht="15" thickBot="1" x14ac:dyDescent="0.45">
      <c r="A351" s="1">
        <f t="shared" si="48"/>
        <v>2015</v>
      </c>
      <c r="B351" s="52">
        <v>3.2</v>
      </c>
      <c r="C351" s="53">
        <v>-2.4</v>
      </c>
      <c r="D351" s="53">
        <v>-4</v>
      </c>
      <c r="E351" s="53">
        <v>3.9</v>
      </c>
      <c r="F351" s="53">
        <v>5.6</v>
      </c>
      <c r="G351" s="53">
        <v>12.2</v>
      </c>
      <c r="H351" s="53">
        <v>11</v>
      </c>
      <c r="I351" s="53">
        <v>8.4</v>
      </c>
      <c r="J351" s="52">
        <v>6</v>
      </c>
      <c r="K351" s="53">
        <v>3.8</v>
      </c>
      <c r="L351" s="53">
        <v>0</v>
      </c>
      <c r="M351" s="54">
        <v>-5.2</v>
      </c>
    </row>
    <row r="352" spans="1:13" x14ac:dyDescent="0.4">
      <c r="A352" s="1">
        <f t="shared" si="48"/>
        <v>2016</v>
      </c>
      <c r="B352" s="55">
        <v>-6.1</v>
      </c>
      <c r="C352" s="53">
        <v>-5.6</v>
      </c>
      <c r="D352" s="52">
        <v>-4</v>
      </c>
      <c r="E352" s="52">
        <v>1.8</v>
      </c>
      <c r="F352" s="52">
        <v>7</v>
      </c>
      <c r="G352" s="52">
        <v>7.9</v>
      </c>
      <c r="H352" s="52">
        <v>12</v>
      </c>
      <c r="I352" s="52">
        <v>12.5</v>
      </c>
      <c r="J352" s="52">
        <v>13.1</v>
      </c>
      <c r="K352" s="52">
        <v>4.5</v>
      </c>
      <c r="L352" s="52">
        <v>1.9</v>
      </c>
      <c r="M352" s="52">
        <v>-3</v>
      </c>
    </row>
    <row r="353" spans="1:13" x14ac:dyDescent="0.4">
      <c r="A353" s="1">
        <f t="shared" si="48"/>
        <v>2017</v>
      </c>
      <c r="B353" s="52">
        <v>-4.4000000000000004</v>
      </c>
      <c r="C353" s="52">
        <v>-1.2</v>
      </c>
      <c r="D353" s="52">
        <v>3.1</v>
      </c>
      <c r="E353" s="52">
        <v>4</v>
      </c>
      <c r="F353" s="52">
        <v>6.4</v>
      </c>
      <c r="G353" s="52">
        <v>12</v>
      </c>
      <c r="H353" s="52">
        <v>11.4</v>
      </c>
      <c r="I353" s="52">
        <v>10.8</v>
      </c>
      <c r="J353" s="52">
        <v>8.1999999999999993</v>
      </c>
      <c r="K353" s="52">
        <v>1.9</v>
      </c>
      <c r="L353" s="52">
        <v>-1.4</v>
      </c>
      <c r="M353" s="52">
        <v>-8.5</v>
      </c>
    </row>
    <row r="354" spans="1:13" x14ac:dyDescent="0.4">
      <c r="A354" s="1">
        <f t="shared" si="48"/>
        <v>2018</v>
      </c>
      <c r="B354" s="52">
        <v>-6.9</v>
      </c>
      <c r="C354" s="52">
        <v>4.5999999999999996</v>
      </c>
      <c r="D354" s="52">
        <v>4.5</v>
      </c>
      <c r="E354" s="52">
        <v>0.8</v>
      </c>
      <c r="F354" s="52">
        <v>9</v>
      </c>
      <c r="G354" s="52">
        <v>13</v>
      </c>
      <c r="H354" s="52">
        <v>10.199999999999999</v>
      </c>
      <c r="I354" s="52">
        <v>11.8</v>
      </c>
      <c r="J354" s="52">
        <v>11.4</v>
      </c>
      <c r="K354" s="52">
        <v>6.8</v>
      </c>
      <c r="L354" s="52">
        <v>-6.4</v>
      </c>
      <c r="M354" s="52">
        <v>-3.2</v>
      </c>
    </row>
    <row r="355" spans="1:13" x14ac:dyDescent="0.4">
      <c r="A355" s="1">
        <f t="shared" si="48"/>
        <v>2019</v>
      </c>
      <c r="B355" s="52">
        <v>-1.2</v>
      </c>
      <c r="C355" s="52"/>
      <c r="D355" s="52"/>
      <c r="E355" s="52"/>
      <c r="F355" s="52">
        <v>7</v>
      </c>
      <c r="G355" s="52">
        <v>12.8</v>
      </c>
      <c r="H355" s="52">
        <v>8.6</v>
      </c>
      <c r="I355" s="52">
        <v>11.7</v>
      </c>
      <c r="J355" s="52">
        <v>9.8000000000000007</v>
      </c>
      <c r="K355" s="52">
        <v>0.3</v>
      </c>
      <c r="L355" s="52">
        <v>-1</v>
      </c>
      <c r="M355" s="52">
        <v>-4.2</v>
      </c>
    </row>
    <row r="356" spans="1:13" x14ac:dyDescent="0.4">
      <c r="A356" s="1">
        <f t="shared" si="48"/>
        <v>2020</v>
      </c>
      <c r="B356" s="45">
        <v>-2.8</v>
      </c>
      <c r="C356" s="45"/>
      <c r="D356" s="45"/>
      <c r="E356" s="45"/>
      <c r="F356" s="52"/>
      <c r="G356" s="45"/>
      <c r="H356" s="45"/>
      <c r="I356" s="52"/>
      <c r="J356" s="45"/>
      <c r="K356" s="45"/>
      <c r="L356" s="45"/>
      <c r="M356" s="45"/>
    </row>
    <row r="357" spans="1:13" x14ac:dyDescent="0.4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4">
      <c r="A358" s="1"/>
      <c r="B358" s="2"/>
      <c r="C358" s="2"/>
      <c r="D358" s="2"/>
      <c r="E358" s="2"/>
      <c r="F358" s="2" t="s">
        <v>85</v>
      </c>
      <c r="G358" s="2"/>
      <c r="H358" s="2"/>
      <c r="I358" s="2"/>
      <c r="J358" s="2"/>
      <c r="K358" s="2"/>
      <c r="L358" s="2"/>
      <c r="M358" s="2"/>
    </row>
    <row r="359" spans="1:13" x14ac:dyDescent="0.4">
      <c r="A359" s="1">
        <v>1991</v>
      </c>
      <c r="B359" s="74">
        <v>2.6</v>
      </c>
      <c r="C359" s="74">
        <v>3.8</v>
      </c>
      <c r="D359" s="74">
        <v>0</v>
      </c>
      <c r="E359" s="74">
        <v>1</v>
      </c>
      <c r="F359" s="74">
        <v>9.4</v>
      </c>
      <c r="G359" s="75">
        <v>37.9</v>
      </c>
      <c r="H359" s="74">
        <v>12.2</v>
      </c>
      <c r="I359" s="74">
        <v>14.4</v>
      </c>
      <c r="J359" s="74">
        <v>3</v>
      </c>
      <c r="K359" s="74">
        <v>1.7</v>
      </c>
      <c r="L359" s="74">
        <v>0.7</v>
      </c>
      <c r="M359" s="76">
        <v>5.9</v>
      </c>
    </row>
    <row r="360" spans="1:13" x14ac:dyDescent="0.4">
      <c r="A360" s="1">
        <f>A359+1</f>
        <v>1992</v>
      </c>
      <c r="B360" s="74">
        <v>5.6</v>
      </c>
      <c r="C360" s="74">
        <v>4.0999999999999996</v>
      </c>
      <c r="D360" s="74">
        <v>4.9000000000000004</v>
      </c>
      <c r="E360" s="74">
        <v>1.9</v>
      </c>
      <c r="F360" s="74">
        <v>19.8</v>
      </c>
      <c r="G360" s="75">
        <v>13</v>
      </c>
      <c r="H360" s="74">
        <v>7</v>
      </c>
      <c r="I360" s="74">
        <v>14.8</v>
      </c>
      <c r="J360" s="74">
        <v>14.2</v>
      </c>
      <c r="K360" s="74">
        <v>2.1</v>
      </c>
      <c r="L360" s="74">
        <v>7.5</v>
      </c>
      <c r="M360" s="76">
        <v>7</v>
      </c>
    </row>
    <row r="361" spans="1:13" x14ac:dyDescent="0.4">
      <c r="A361" s="1">
        <f t="shared" ref="A361:A388" si="49">A360+1</f>
        <v>1993</v>
      </c>
      <c r="B361" s="74">
        <v>2.1</v>
      </c>
      <c r="C361" s="74">
        <v>1.9</v>
      </c>
      <c r="D361" s="74">
        <v>4.9000000000000004</v>
      </c>
      <c r="E361" s="74">
        <v>1.2</v>
      </c>
      <c r="F361" s="74">
        <v>4.5999999999999996</v>
      </c>
      <c r="G361" s="75">
        <v>29.7</v>
      </c>
      <c r="H361" s="74">
        <v>9.6</v>
      </c>
      <c r="I361" s="74">
        <v>16.7</v>
      </c>
      <c r="J361" s="74">
        <v>38.200000000000003</v>
      </c>
      <c r="K361" s="74">
        <v>1.2</v>
      </c>
      <c r="L361" s="74">
        <v>2.1</v>
      </c>
      <c r="M361" s="76">
        <v>3</v>
      </c>
    </row>
    <row r="362" spans="1:13" x14ac:dyDescent="0.4">
      <c r="A362" s="1">
        <f t="shared" si="49"/>
        <v>1994</v>
      </c>
      <c r="B362" s="74">
        <v>0.4</v>
      </c>
      <c r="C362" s="74">
        <v>0</v>
      </c>
      <c r="D362" s="74">
        <v>2.8</v>
      </c>
      <c r="E362" s="74">
        <v>5.4</v>
      </c>
      <c r="F362" s="74">
        <v>14.8</v>
      </c>
      <c r="G362" s="75">
        <v>11.7</v>
      </c>
      <c r="H362" s="74">
        <v>9.5</v>
      </c>
      <c r="I362" s="74">
        <v>13.5</v>
      </c>
      <c r="J362" s="74">
        <v>5</v>
      </c>
      <c r="K362" s="74">
        <v>5.8</v>
      </c>
      <c r="L362" s="74">
        <v>0.8</v>
      </c>
      <c r="M362" s="76">
        <v>3.5</v>
      </c>
    </row>
    <row r="363" spans="1:13" x14ac:dyDescent="0.4">
      <c r="A363" s="1">
        <f t="shared" si="49"/>
        <v>1995</v>
      </c>
      <c r="B363" s="74">
        <v>2.6</v>
      </c>
      <c r="C363" s="74">
        <v>1.1000000000000001</v>
      </c>
      <c r="D363" s="74">
        <v>0.8</v>
      </c>
      <c r="E363" s="74">
        <v>0.5</v>
      </c>
      <c r="F363" s="74">
        <v>6.8</v>
      </c>
      <c r="G363" s="75">
        <v>4.5999999999999996</v>
      </c>
      <c r="H363" s="74">
        <v>10.6</v>
      </c>
      <c r="I363" s="74">
        <v>17.5</v>
      </c>
      <c r="J363" s="74">
        <v>9.6999999999999993</v>
      </c>
      <c r="K363" s="74">
        <v>1.8</v>
      </c>
      <c r="L363" s="74">
        <v>4.5</v>
      </c>
      <c r="M363" s="76">
        <v>2.4</v>
      </c>
    </row>
    <row r="364" spans="1:13" x14ac:dyDescent="0.4">
      <c r="A364" s="1">
        <f t="shared" si="49"/>
        <v>1996</v>
      </c>
      <c r="B364" s="74">
        <v>0.9</v>
      </c>
      <c r="C364" s="74">
        <v>0.3</v>
      </c>
      <c r="D364" s="74">
        <v>0</v>
      </c>
      <c r="E364" s="74">
        <v>0.3</v>
      </c>
      <c r="F364" s="74">
        <v>9.1</v>
      </c>
      <c r="G364" s="75">
        <v>2.6</v>
      </c>
      <c r="H364" s="74">
        <v>11.9</v>
      </c>
      <c r="I364" s="74">
        <v>10.8</v>
      </c>
      <c r="J364" s="74">
        <v>29.5</v>
      </c>
      <c r="K364" s="74">
        <v>1.1000000000000001</v>
      </c>
      <c r="L364" s="74">
        <v>2.5</v>
      </c>
      <c r="M364" s="76">
        <v>0</v>
      </c>
    </row>
    <row r="365" spans="1:13" x14ac:dyDescent="0.4">
      <c r="A365" s="1">
        <f t="shared" si="49"/>
        <v>1997</v>
      </c>
      <c r="B365" s="74">
        <v>3.1</v>
      </c>
      <c r="C365" s="74">
        <v>6.5</v>
      </c>
      <c r="D365" s="74">
        <v>11.9</v>
      </c>
      <c r="E365" s="74">
        <v>4.0999999999999996</v>
      </c>
      <c r="F365" s="74">
        <v>10.9</v>
      </c>
      <c r="G365" s="75">
        <v>30.4</v>
      </c>
      <c r="H365" s="74">
        <v>30.4</v>
      </c>
      <c r="I365" s="74">
        <v>26.5</v>
      </c>
      <c r="J365" s="74">
        <v>10</v>
      </c>
      <c r="K365" s="74">
        <v>4</v>
      </c>
      <c r="L365" s="74">
        <v>13.3</v>
      </c>
      <c r="M365" s="76">
        <v>1.5</v>
      </c>
    </row>
    <row r="366" spans="1:13" x14ac:dyDescent="0.4">
      <c r="A366" s="1">
        <f t="shared" si="49"/>
        <v>1998</v>
      </c>
      <c r="B366" s="74">
        <v>0</v>
      </c>
      <c r="C366" s="74">
        <v>3.9</v>
      </c>
      <c r="D366" s="74">
        <v>0.1</v>
      </c>
      <c r="E366" s="74" t="s">
        <v>93</v>
      </c>
      <c r="F366" s="74">
        <v>7</v>
      </c>
      <c r="G366" s="75">
        <v>39.5</v>
      </c>
      <c r="H366" s="74">
        <v>18.7</v>
      </c>
      <c r="I366" s="74">
        <v>11.7</v>
      </c>
      <c r="J366" s="74">
        <v>11.8</v>
      </c>
      <c r="K366" s="74">
        <v>19.5</v>
      </c>
      <c r="L366" s="74">
        <v>2.6</v>
      </c>
      <c r="M366" s="76">
        <v>0</v>
      </c>
    </row>
    <row r="367" spans="1:13" x14ac:dyDescent="0.4">
      <c r="A367" s="1">
        <f t="shared" si="49"/>
        <v>1999</v>
      </c>
      <c r="B367" s="74">
        <v>0</v>
      </c>
      <c r="C367" s="74">
        <v>0</v>
      </c>
      <c r="D367" s="74">
        <v>3.6</v>
      </c>
      <c r="E367" s="74">
        <v>0.8</v>
      </c>
      <c r="F367" s="74">
        <v>7.8</v>
      </c>
      <c r="G367" s="75">
        <v>17.600000000000001</v>
      </c>
      <c r="H367" s="74">
        <v>13.8</v>
      </c>
      <c r="I367" s="74">
        <v>13.3</v>
      </c>
      <c r="J367" s="74">
        <v>3</v>
      </c>
      <c r="K367" s="74">
        <v>0.4</v>
      </c>
      <c r="L367" s="74">
        <v>0</v>
      </c>
      <c r="M367" s="76" t="s">
        <v>92</v>
      </c>
    </row>
    <row r="368" spans="1:13" x14ac:dyDescent="0.4">
      <c r="A368" s="1">
        <f t="shared" si="49"/>
        <v>2000</v>
      </c>
      <c r="B368" s="74">
        <v>0</v>
      </c>
      <c r="C368" s="74">
        <v>0.7</v>
      </c>
      <c r="D368" s="74">
        <v>6.3</v>
      </c>
      <c r="E368" s="74">
        <v>2</v>
      </c>
      <c r="F368" s="74">
        <v>9.3000000000000007</v>
      </c>
      <c r="G368" s="75">
        <v>24.8</v>
      </c>
      <c r="H368" s="74">
        <v>15.7</v>
      </c>
      <c r="I368" s="74">
        <v>9.3000000000000007</v>
      </c>
      <c r="J368" s="74">
        <v>4.4000000000000004</v>
      </c>
      <c r="K368" s="74">
        <v>8</v>
      </c>
      <c r="L368" s="74">
        <v>12.6</v>
      </c>
      <c r="M368" s="76">
        <v>1.7</v>
      </c>
    </row>
    <row r="369" spans="1:13" x14ac:dyDescent="0.4">
      <c r="A369" s="1">
        <f t="shared" si="49"/>
        <v>2001</v>
      </c>
      <c r="B369" s="74">
        <v>1.6</v>
      </c>
      <c r="C369" s="74">
        <v>5</v>
      </c>
      <c r="D369" s="74">
        <v>4.2</v>
      </c>
      <c r="E369" s="74">
        <v>7.3</v>
      </c>
      <c r="F369" s="74">
        <v>14.1</v>
      </c>
      <c r="G369" s="75">
        <v>14.5</v>
      </c>
      <c r="H369" s="74">
        <v>7</v>
      </c>
      <c r="I369" s="74">
        <v>7.4</v>
      </c>
      <c r="J369" s="74">
        <v>5.6</v>
      </c>
      <c r="K369" s="74">
        <v>9.6999999999999993</v>
      </c>
      <c r="L369" s="74">
        <v>3.5</v>
      </c>
      <c r="M369" s="76">
        <v>0.9</v>
      </c>
    </row>
    <row r="370" spans="1:13" x14ac:dyDescent="0.4">
      <c r="A370" s="1">
        <f t="shared" si="49"/>
        <v>2002</v>
      </c>
      <c r="B370" s="74">
        <v>0.7</v>
      </c>
      <c r="C370" s="74">
        <v>2.5</v>
      </c>
      <c r="D370" s="74">
        <v>0.7</v>
      </c>
      <c r="E370" s="74">
        <v>5.9</v>
      </c>
      <c r="F370" s="74">
        <v>5.6</v>
      </c>
      <c r="G370" s="75">
        <v>8.6</v>
      </c>
      <c r="H370" s="74">
        <v>11.9</v>
      </c>
      <c r="I370" s="74">
        <v>5.8</v>
      </c>
      <c r="J370" s="74">
        <v>19.2</v>
      </c>
      <c r="K370" s="74">
        <v>18</v>
      </c>
      <c r="L370" s="74">
        <v>0.8</v>
      </c>
      <c r="M370" s="76">
        <v>0.9</v>
      </c>
    </row>
    <row r="371" spans="1:13" x14ac:dyDescent="0.4">
      <c r="A371" s="1">
        <f t="shared" si="49"/>
        <v>2003</v>
      </c>
      <c r="B371" s="74">
        <v>0.6</v>
      </c>
      <c r="C371" s="74">
        <v>5.8</v>
      </c>
      <c r="D371" s="74">
        <v>2.1</v>
      </c>
      <c r="E371" s="74">
        <v>3</v>
      </c>
      <c r="F371" s="74">
        <v>3.5</v>
      </c>
      <c r="G371" s="75">
        <v>5.2</v>
      </c>
      <c r="H371" s="74">
        <v>33</v>
      </c>
      <c r="I371" s="74">
        <v>15.5</v>
      </c>
      <c r="J371" s="74">
        <v>48</v>
      </c>
      <c r="K371" s="74">
        <v>32.700000000000003</v>
      </c>
      <c r="L371" s="74">
        <v>5.5</v>
      </c>
      <c r="M371" s="76">
        <v>2.2000000000000002</v>
      </c>
    </row>
    <row r="372" spans="1:13" x14ac:dyDescent="0.4">
      <c r="A372" s="1">
        <f t="shared" si="49"/>
        <v>2004</v>
      </c>
      <c r="B372" s="74">
        <v>5.6</v>
      </c>
      <c r="C372" s="74">
        <v>3.2</v>
      </c>
      <c r="D372" s="74">
        <v>4.5</v>
      </c>
      <c r="E372" s="74">
        <v>3</v>
      </c>
      <c r="F372" s="74">
        <v>2.4</v>
      </c>
      <c r="G372" s="75">
        <v>13.8</v>
      </c>
      <c r="H372" s="74">
        <v>21.6</v>
      </c>
      <c r="I372" s="74">
        <v>26.9</v>
      </c>
      <c r="J372" s="74">
        <v>9.5</v>
      </c>
      <c r="K372" s="74">
        <v>1.5</v>
      </c>
      <c r="L372" s="74">
        <v>8.3000000000000007</v>
      </c>
      <c r="M372" s="76">
        <v>0</v>
      </c>
    </row>
    <row r="373" spans="1:13" x14ac:dyDescent="0.4">
      <c r="A373" s="1">
        <f t="shared" si="49"/>
        <v>2005</v>
      </c>
      <c r="B373" s="74">
        <v>1.8</v>
      </c>
      <c r="C373" s="74">
        <v>2.5</v>
      </c>
      <c r="D373" s="74">
        <v>1.6</v>
      </c>
      <c r="E373" s="74">
        <v>2</v>
      </c>
      <c r="F373" s="74">
        <v>8.8000000000000007</v>
      </c>
      <c r="G373" s="75">
        <v>2.4</v>
      </c>
      <c r="H373" s="74">
        <v>27.1</v>
      </c>
      <c r="I373" s="74">
        <v>9.1</v>
      </c>
      <c r="J373" s="74">
        <v>18.3</v>
      </c>
      <c r="K373" s="74">
        <v>14.5</v>
      </c>
      <c r="L373" s="74">
        <v>3.8</v>
      </c>
      <c r="M373" s="76" t="s">
        <v>92</v>
      </c>
    </row>
    <row r="374" spans="1:13" x14ac:dyDescent="0.4">
      <c r="A374" s="1">
        <v>2006</v>
      </c>
      <c r="B374" s="74">
        <v>4.5</v>
      </c>
      <c r="C374" s="74">
        <v>0</v>
      </c>
      <c r="D374" s="74">
        <v>0.9</v>
      </c>
      <c r="E374" s="74">
        <v>8</v>
      </c>
      <c r="F374" s="74">
        <v>3.2</v>
      </c>
      <c r="G374" s="75">
        <v>12.5</v>
      </c>
      <c r="H374" s="74">
        <v>12.1</v>
      </c>
      <c r="I374" s="74">
        <v>61.8</v>
      </c>
      <c r="J374" s="74">
        <v>15.1</v>
      </c>
      <c r="K374" s="74">
        <v>3</v>
      </c>
      <c r="L374" s="74" t="s">
        <v>92</v>
      </c>
      <c r="M374" s="76">
        <v>2.2999999999999998</v>
      </c>
    </row>
    <row r="375" spans="1:13" x14ac:dyDescent="0.4">
      <c r="A375" s="1">
        <f t="shared" si="49"/>
        <v>2007</v>
      </c>
      <c r="B375" s="74">
        <v>8.1999999999999993</v>
      </c>
      <c r="C375" s="74">
        <v>3</v>
      </c>
      <c r="D375" s="74">
        <v>1.9</v>
      </c>
      <c r="E375" s="74">
        <v>5.6</v>
      </c>
      <c r="F375" s="74">
        <v>6</v>
      </c>
      <c r="G375" s="75">
        <v>17.5</v>
      </c>
      <c r="H375" s="74">
        <v>28.4</v>
      </c>
      <c r="I375" s="74">
        <v>37.9</v>
      </c>
      <c r="J375" s="74">
        <v>11.6</v>
      </c>
      <c r="K375" s="74">
        <v>9.5</v>
      </c>
      <c r="L375" s="74">
        <v>1.7</v>
      </c>
      <c r="M375" s="76">
        <v>0</v>
      </c>
    </row>
    <row r="376" spans="1:13" x14ac:dyDescent="0.4">
      <c r="A376" s="1">
        <f t="shared" si="49"/>
        <v>2008</v>
      </c>
      <c r="B376" s="74">
        <v>0.1</v>
      </c>
      <c r="C376" s="74">
        <v>0</v>
      </c>
      <c r="D376" s="74">
        <v>0.6</v>
      </c>
      <c r="E376" s="74">
        <v>3.2</v>
      </c>
      <c r="F376" s="74">
        <v>9.3000000000000007</v>
      </c>
      <c r="G376" s="75">
        <v>48.6</v>
      </c>
      <c r="H376" s="74">
        <v>14.9</v>
      </c>
      <c r="I376" s="74">
        <v>19.7</v>
      </c>
      <c r="J376" s="74">
        <v>18.3</v>
      </c>
      <c r="K376" s="74">
        <v>1.7</v>
      </c>
      <c r="L376" s="74">
        <v>0</v>
      </c>
      <c r="M376" s="76">
        <v>0.6</v>
      </c>
    </row>
    <row r="377" spans="1:13" x14ac:dyDescent="0.4">
      <c r="A377" s="1">
        <f t="shared" si="49"/>
        <v>2009</v>
      </c>
      <c r="B377" s="74">
        <v>0.21</v>
      </c>
      <c r="C377" s="74">
        <v>0</v>
      </c>
      <c r="D377" s="74">
        <v>2.5</v>
      </c>
      <c r="E377" s="74">
        <v>0.4</v>
      </c>
      <c r="F377" s="74">
        <v>9.6</v>
      </c>
      <c r="G377" s="75">
        <v>38.200000000000003</v>
      </c>
      <c r="H377" s="74">
        <v>1.9</v>
      </c>
      <c r="I377" s="74">
        <v>27.9</v>
      </c>
      <c r="J377" s="74">
        <v>15.5</v>
      </c>
      <c r="K377" s="74">
        <v>7</v>
      </c>
      <c r="L377" s="74">
        <v>12.8</v>
      </c>
      <c r="M377" s="76">
        <v>8.1999999999999993</v>
      </c>
    </row>
    <row r="378" spans="1:13" x14ac:dyDescent="0.4">
      <c r="A378" s="1">
        <f t="shared" si="49"/>
        <v>2010</v>
      </c>
      <c r="B378" s="74">
        <v>3.7</v>
      </c>
      <c r="C378" s="74">
        <v>2.9</v>
      </c>
      <c r="D378" s="74">
        <v>2.2999999999999998</v>
      </c>
      <c r="E378" s="74">
        <v>10.3</v>
      </c>
      <c r="F378" s="74">
        <v>23.3</v>
      </c>
      <c r="G378" s="75">
        <v>19</v>
      </c>
      <c r="H378" s="74">
        <v>26.2</v>
      </c>
      <c r="I378" s="74">
        <v>279</v>
      </c>
      <c r="J378" s="74">
        <v>23.6</v>
      </c>
      <c r="K378" s="74">
        <v>0.3</v>
      </c>
      <c r="L378" s="74">
        <v>0</v>
      </c>
      <c r="M378" s="76">
        <v>0</v>
      </c>
    </row>
    <row r="379" spans="1:13" x14ac:dyDescent="0.4">
      <c r="A379" s="1">
        <f t="shared" si="49"/>
        <v>2011</v>
      </c>
      <c r="B379" s="74">
        <v>2</v>
      </c>
      <c r="C379" s="74">
        <v>0</v>
      </c>
      <c r="D379" s="74">
        <v>0</v>
      </c>
      <c r="E379" s="74">
        <v>2.5</v>
      </c>
      <c r="F379" s="74">
        <v>2.1</v>
      </c>
      <c r="G379" s="75">
        <v>6.1</v>
      </c>
      <c r="H379" s="74">
        <v>42.8</v>
      </c>
      <c r="I379" s="74">
        <v>9.3000000000000007</v>
      </c>
      <c r="J379" s="74">
        <v>2.5</v>
      </c>
      <c r="K379" s="74">
        <v>1.4</v>
      </c>
      <c r="L379" s="74">
        <v>0</v>
      </c>
      <c r="M379" s="76">
        <v>0.5</v>
      </c>
    </row>
    <row r="380" spans="1:13" x14ac:dyDescent="0.4">
      <c r="A380" s="1">
        <f t="shared" si="49"/>
        <v>2012</v>
      </c>
      <c r="B380" s="74">
        <v>4.5</v>
      </c>
      <c r="C380" s="74">
        <v>8.9</v>
      </c>
      <c r="D380" s="74">
        <v>7.5</v>
      </c>
      <c r="E380" s="74">
        <v>1.6</v>
      </c>
      <c r="F380" s="74">
        <v>4.7</v>
      </c>
      <c r="G380" s="75">
        <v>6.7</v>
      </c>
      <c r="H380" s="74">
        <v>17.7</v>
      </c>
      <c r="I380" s="74">
        <v>30</v>
      </c>
      <c r="J380" s="74">
        <v>20</v>
      </c>
      <c r="K380" s="74">
        <v>9.1</v>
      </c>
      <c r="L380" s="74">
        <v>0.8</v>
      </c>
      <c r="M380" s="76">
        <v>0</v>
      </c>
    </row>
    <row r="381" spans="1:13" x14ac:dyDescent="0.4">
      <c r="A381" s="1">
        <f t="shared" si="49"/>
        <v>2013</v>
      </c>
      <c r="B381" s="74">
        <v>18</v>
      </c>
      <c r="C381" s="74">
        <v>0</v>
      </c>
      <c r="D381" s="74">
        <v>0.6</v>
      </c>
      <c r="E381" s="74" t="s">
        <v>93</v>
      </c>
      <c r="F381" s="74">
        <v>16.7</v>
      </c>
      <c r="G381" s="75">
        <v>23</v>
      </c>
      <c r="H381" s="74">
        <v>18.100000000000001</v>
      </c>
      <c r="I381" s="74">
        <v>20.8</v>
      </c>
      <c r="J381" s="74">
        <v>25.2</v>
      </c>
      <c r="K381" s="74">
        <v>8.1999999999999993</v>
      </c>
      <c r="L381" s="74">
        <v>13.5</v>
      </c>
      <c r="M381" s="76">
        <v>21.1</v>
      </c>
    </row>
    <row r="382" spans="1:13" x14ac:dyDescent="0.4">
      <c r="A382" s="1">
        <f t="shared" si="49"/>
        <v>2014</v>
      </c>
      <c r="B382" s="74">
        <v>9</v>
      </c>
      <c r="C382" s="74">
        <v>0</v>
      </c>
      <c r="D382" s="74">
        <v>7.1</v>
      </c>
      <c r="E382" s="74">
        <v>20.2</v>
      </c>
      <c r="F382" s="74">
        <v>31.6</v>
      </c>
      <c r="G382" s="75">
        <v>21.8</v>
      </c>
      <c r="H382" s="74">
        <v>43.9</v>
      </c>
      <c r="I382" s="74">
        <v>35.6</v>
      </c>
      <c r="J382" s="74">
        <v>55.5</v>
      </c>
      <c r="K382" s="74">
        <v>0.7</v>
      </c>
      <c r="L382" s="74">
        <v>53.9</v>
      </c>
      <c r="M382" s="76">
        <v>21.3</v>
      </c>
    </row>
    <row r="383" spans="1:13" x14ac:dyDescent="0.4">
      <c r="A383" s="1">
        <f t="shared" si="49"/>
        <v>2015</v>
      </c>
      <c r="B383" s="74">
        <v>1.9</v>
      </c>
      <c r="C383" s="74">
        <v>18.399999999999999</v>
      </c>
      <c r="D383" s="74">
        <v>23.9</v>
      </c>
      <c r="E383" s="74">
        <v>12.1</v>
      </c>
      <c r="F383" s="74">
        <v>10</v>
      </c>
      <c r="G383" s="75">
        <v>49.9</v>
      </c>
      <c r="H383" s="74">
        <v>12.2</v>
      </c>
      <c r="I383" s="74">
        <v>14.8</v>
      </c>
      <c r="J383" s="74">
        <v>32.5</v>
      </c>
      <c r="K383" s="74">
        <v>44.3</v>
      </c>
      <c r="L383" s="74">
        <v>1.1000000000000001</v>
      </c>
      <c r="M383" s="76">
        <v>0.1</v>
      </c>
    </row>
    <row r="384" spans="1:13" x14ac:dyDescent="0.4">
      <c r="A384" s="1">
        <f t="shared" si="49"/>
        <v>2016</v>
      </c>
      <c r="B384" s="74">
        <v>19.399999999999999</v>
      </c>
      <c r="C384" s="74">
        <v>0</v>
      </c>
      <c r="D384" s="74">
        <v>14.4</v>
      </c>
      <c r="E384" s="74">
        <v>12.7</v>
      </c>
      <c r="F384" s="74">
        <v>21.7</v>
      </c>
      <c r="G384" s="75">
        <v>12.3</v>
      </c>
      <c r="H384" s="74">
        <v>42.6</v>
      </c>
      <c r="I384" s="74">
        <v>54.2</v>
      </c>
      <c r="J384" s="74">
        <v>20.7</v>
      </c>
      <c r="K384" s="74">
        <v>6.6</v>
      </c>
      <c r="L384" s="74">
        <v>20.100000000000001</v>
      </c>
      <c r="M384" s="76">
        <v>10.7</v>
      </c>
    </row>
    <row r="385" spans="1:17" x14ac:dyDescent="0.4">
      <c r="A385" s="1">
        <f t="shared" si="49"/>
        <v>2017</v>
      </c>
      <c r="B385" s="74">
        <v>0.4</v>
      </c>
      <c r="C385" s="74">
        <v>0.1</v>
      </c>
      <c r="D385" s="74">
        <v>6.5</v>
      </c>
      <c r="E385" s="74">
        <v>3.3</v>
      </c>
      <c r="F385" s="74">
        <v>5.8</v>
      </c>
      <c r="G385" s="75">
        <v>3</v>
      </c>
      <c r="H385" s="74">
        <v>25.4</v>
      </c>
      <c r="I385" s="74">
        <v>8.5</v>
      </c>
      <c r="J385" s="74">
        <v>7.4</v>
      </c>
      <c r="K385" s="74">
        <v>3.7</v>
      </c>
      <c r="L385" s="74">
        <v>0.2</v>
      </c>
      <c r="M385" s="76">
        <v>2.9</v>
      </c>
    </row>
    <row r="386" spans="1:17" x14ac:dyDescent="0.4">
      <c r="A386" s="1">
        <f t="shared" si="49"/>
        <v>2018</v>
      </c>
      <c r="B386" s="74">
        <v>3</v>
      </c>
      <c r="C386" s="74">
        <v>7.9</v>
      </c>
      <c r="D386" s="74">
        <v>0.7</v>
      </c>
      <c r="E386" s="74">
        <v>17.8</v>
      </c>
      <c r="F386" s="74">
        <v>8.1</v>
      </c>
      <c r="G386" s="75">
        <v>42</v>
      </c>
      <c r="H386" s="74">
        <v>4.8</v>
      </c>
      <c r="I386" s="74">
        <v>50.2</v>
      </c>
      <c r="J386" s="74">
        <v>39.200000000000003</v>
      </c>
      <c r="K386" s="74">
        <v>8.6999999999999993</v>
      </c>
      <c r="L386" s="74">
        <v>2</v>
      </c>
      <c r="M386" s="76">
        <v>5.9</v>
      </c>
    </row>
    <row r="387" spans="1:17" x14ac:dyDescent="0.4">
      <c r="A387" s="1">
        <f t="shared" si="49"/>
        <v>2019</v>
      </c>
      <c r="B387" s="74">
        <v>4</v>
      </c>
      <c r="C387" s="74">
        <v>0.4</v>
      </c>
      <c r="D387" s="74">
        <v>0</v>
      </c>
      <c r="E387" s="74">
        <v>0</v>
      </c>
      <c r="F387" s="74">
        <v>8.6</v>
      </c>
      <c r="G387" s="75">
        <v>22</v>
      </c>
      <c r="H387" s="74">
        <v>25.4</v>
      </c>
      <c r="I387" s="74">
        <v>20</v>
      </c>
      <c r="J387" s="74">
        <v>82.2</v>
      </c>
      <c r="K387" s="74">
        <v>4</v>
      </c>
      <c r="L387" s="74">
        <v>1.1000000000000001</v>
      </c>
      <c r="M387" s="76">
        <v>1</v>
      </c>
    </row>
    <row r="388" spans="1:17" x14ac:dyDescent="0.4">
      <c r="A388" s="1">
        <f t="shared" si="49"/>
        <v>2020</v>
      </c>
      <c r="B388" s="74">
        <v>46.1</v>
      </c>
      <c r="C388" s="74"/>
      <c r="D388" s="74"/>
      <c r="E388" s="74"/>
      <c r="F388" s="74"/>
      <c r="G388" s="75"/>
      <c r="H388" s="74"/>
      <c r="I388" s="74"/>
      <c r="J388" s="74"/>
      <c r="K388" s="74"/>
      <c r="L388" s="74"/>
      <c r="M388" s="77"/>
    </row>
    <row r="389" spans="1:17" x14ac:dyDescent="0.4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7" x14ac:dyDescent="0.4">
      <c r="A390" s="1"/>
      <c r="B390" s="82" t="s">
        <v>86</v>
      </c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</row>
    <row r="391" spans="1:17" x14ac:dyDescent="0.4">
      <c r="A391" s="1">
        <v>1991</v>
      </c>
      <c r="B391" s="78">
        <v>2</v>
      </c>
      <c r="C391" s="78">
        <v>1</v>
      </c>
      <c r="D391" s="78">
        <v>0</v>
      </c>
      <c r="E391" s="78">
        <v>5</v>
      </c>
      <c r="F391" s="78">
        <v>6</v>
      </c>
      <c r="G391" s="79">
        <v>13</v>
      </c>
      <c r="H391" s="78">
        <v>8</v>
      </c>
      <c r="I391" s="78">
        <v>13</v>
      </c>
      <c r="J391" s="78">
        <v>8</v>
      </c>
      <c r="K391" s="78">
        <v>12</v>
      </c>
      <c r="L391" s="78">
        <v>1</v>
      </c>
      <c r="M391" s="80">
        <v>0</v>
      </c>
    </row>
    <row r="392" spans="1:17" x14ac:dyDescent="0.4">
      <c r="A392" s="1">
        <f>A391+1</f>
        <v>1992</v>
      </c>
      <c r="B392" s="78">
        <v>1</v>
      </c>
      <c r="C392" s="78">
        <v>6</v>
      </c>
      <c r="D392" s="78">
        <v>2</v>
      </c>
      <c r="E392" s="78">
        <v>9</v>
      </c>
      <c r="F392" s="78">
        <v>26</v>
      </c>
      <c r="G392" s="79">
        <v>10</v>
      </c>
      <c r="H392" s="78">
        <v>17</v>
      </c>
      <c r="I392" s="78">
        <v>15</v>
      </c>
      <c r="J392" s="78">
        <v>13</v>
      </c>
      <c r="K392" s="78">
        <v>5</v>
      </c>
      <c r="L392" s="78">
        <v>6</v>
      </c>
      <c r="M392" s="80">
        <v>0</v>
      </c>
    </row>
    <row r="393" spans="1:17" x14ac:dyDescent="0.4">
      <c r="A393" s="1">
        <f t="shared" ref="A393:A420" si="50">A392+1</f>
        <v>1993</v>
      </c>
      <c r="B393" s="78">
        <v>0</v>
      </c>
      <c r="C393" s="78">
        <v>1</v>
      </c>
      <c r="D393" s="78">
        <v>1</v>
      </c>
      <c r="E393" s="78">
        <v>2</v>
      </c>
      <c r="F393" s="78">
        <v>10</v>
      </c>
      <c r="G393" s="79">
        <v>10</v>
      </c>
      <c r="H393" s="78">
        <v>17</v>
      </c>
      <c r="I393" s="78">
        <v>17</v>
      </c>
      <c r="J393" s="78">
        <v>10</v>
      </c>
      <c r="K393" s="78">
        <v>5</v>
      </c>
      <c r="L393" s="78">
        <v>0</v>
      </c>
      <c r="M393" s="80">
        <v>0</v>
      </c>
    </row>
    <row r="394" spans="1:17" x14ac:dyDescent="0.4">
      <c r="A394" s="1">
        <f t="shared" si="50"/>
        <v>1994</v>
      </c>
      <c r="B394" s="78">
        <v>1</v>
      </c>
      <c r="C394" s="78">
        <v>0</v>
      </c>
      <c r="D394" s="78">
        <v>3</v>
      </c>
      <c r="E394" s="78">
        <v>4</v>
      </c>
      <c r="F394" s="78">
        <v>12</v>
      </c>
      <c r="G394" s="79">
        <v>15</v>
      </c>
      <c r="H394" s="78">
        <v>15</v>
      </c>
      <c r="I394" s="78">
        <v>16</v>
      </c>
      <c r="J394" s="78">
        <v>8</v>
      </c>
      <c r="K394" s="78">
        <v>2</v>
      </c>
      <c r="L394" s="78">
        <v>1</v>
      </c>
      <c r="M394" s="80">
        <v>0</v>
      </c>
    </row>
    <row r="395" spans="1:17" x14ac:dyDescent="0.4">
      <c r="A395" s="1">
        <f t="shared" si="50"/>
        <v>1995</v>
      </c>
      <c r="B395" s="78">
        <v>0</v>
      </c>
      <c r="C395" s="78">
        <v>1</v>
      </c>
      <c r="D395" s="78">
        <v>1</v>
      </c>
      <c r="E395" s="78">
        <v>1</v>
      </c>
      <c r="F395" s="78">
        <v>11</v>
      </c>
      <c r="G395" s="79">
        <v>9</v>
      </c>
      <c r="H395" s="78">
        <v>15</v>
      </c>
      <c r="I395" s="78">
        <v>16</v>
      </c>
      <c r="J395" s="78">
        <v>3</v>
      </c>
      <c r="K395" s="78">
        <v>0</v>
      </c>
      <c r="L395" s="78">
        <v>1</v>
      </c>
      <c r="M395" s="80">
        <v>0</v>
      </c>
      <c r="N395" s="73"/>
      <c r="O395" s="73"/>
      <c r="P395" s="73"/>
      <c r="Q395" s="73"/>
    </row>
    <row r="396" spans="1:17" x14ac:dyDescent="0.4">
      <c r="A396" s="1">
        <f t="shared" si="50"/>
        <v>1996</v>
      </c>
      <c r="B396" s="78">
        <v>1</v>
      </c>
      <c r="C396" s="78">
        <v>0</v>
      </c>
      <c r="D396" s="78">
        <v>2</v>
      </c>
      <c r="E396" s="78">
        <v>2</v>
      </c>
      <c r="F396" s="78">
        <v>9</v>
      </c>
      <c r="G396" s="79">
        <v>7</v>
      </c>
      <c r="H396" s="78">
        <v>14</v>
      </c>
      <c r="I396" s="78">
        <v>13</v>
      </c>
      <c r="J396" s="78">
        <v>11</v>
      </c>
      <c r="K396" s="78">
        <v>4</v>
      </c>
      <c r="L396" s="78">
        <v>1</v>
      </c>
      <c r="M396" s="80">
        <v>0</v>
      </c>
    </row>
    <row r="397" spans="1:17" x14ac:dyDescent="0.4">
      <c r="A397" s="1">
        <f t="shared" si="50"/>
        <v>1997</v>
      </c>
      <c r="B397" s="78">
        <v>0</v>
      </c>
      <c r="C397" s="78">
        <v>1</v>
      </c>
      <c r="D397" s="78">
        <v>6</v>
      </c>
      <c r="E397" s="78">
        <v>6</v>
      </c>
      <c r="F397" s="78">
        <v>11</v>
      </c>
      <c r="G397" s="79">
        <v>16</v>
      </c>
      <c r="H397" s="78">
        <v>16</v>
      </c>
      <c r="I397" s="78">
        <v>12</v>
      </c>
      <c r="J397" s="78">
        <v>9</v>
      </c>
      <c r="K397" s="78">
        <v>6</v>
      </c>
      <c r="L397" s="78">
        <v>1</v>
      </c>
      <c r="M397" s="80">
        <v>0</v>
      </c>
    </row>
    <row r="398" spans="1:17" x14ac:dyDescent="0.4">
      <c r="A398" s="1">
        <f t="shared" si="50"/>
        <v>1998</v>
      </c>
      <c r="B398" s="78">
        <v>0</v>
      </c>
      <c r="C398" s="78">
        <v>2</v>
      </c>
      <c r="D398" s="78">
        <v>0</v>
      </c>
      <c r="E398" s="78">
        <v>0</v>
      </c>
      <c r="F398" s="78">
        <v>3</v>
      </c>
      <c r="G398" s="79">
        <v>12</v>
      </c>
      <c r="H398" s="78">
        <v>12</v>
      </c>
      <c r="I398" s="78">
        <v>17</v>
      </c>
      <c r="J398" s="78">
        <v>1</v>
      </c>
      <c r="K398" s="78">
        <v>5</v>
      </c>
      <c r="L398" s="78">
        <v>0</v>
      </c>
      <c r="M398" s="80">
        <v>0</v>
      </c>
    </row>
    <row r="399" spans="1:17" x14ac:dyDescent="0.4">
      <c r="A399" s="1">
        <f t="shared" si="50"/>
        <v>1999</v>
      </c>
      <c r="B399" s="78">
        <v>0</v>
      </c>
      <c r="C399" s="78">
        <v>0</v>
      </c>
      <c r="D399" s="78">
        <v>0</v>
      </c>
      <c r="E399" s="78">
        <v>4</v>
      </c>
      <c r="F399" s="78">
        <v>2</v>
      </c>
      <c r="G399" s="79">
        <v>9</v>
      </c>
      <c r="H399" s="78">
        <v>13</v>
      </c>
      <c r="I399" s="78">
        <v>9</v>
      </c>
      <c r="J399" s="78">
        <v>0</v>
      </c>
      <c r="K399" s="78">
        <v>0</v>
      </c>
      <c r="L399" s="78">
        <v>0</v>
      </c>
      <c r="M399" s="80">
        <v>0</v>
      </c>
    </row>
    <row r="400" spans="1:17" x14ac:dyDescent="0.4">
      <c r="A400" s="1">
        <f t="shared" si="50"/>
        <v>2000</v>
      </c>
      <c r="B400" s="78">
        <v>0</v>
      </c>
      <c r="C400" s="78">
        <v>0</v>
      </c>
      <c r="D400" s="78">
        <v>2</v>
      </c>
      <c r="E400" s="78">
        <v>6</v>
      </c>
      <c r="F400" s="78">
        <v>5</v>
      </c>
      <c r="G400" s="79">
        <v>15</v>
      </c>
      <c r="H400" s="78">
        <v>11</v>
      </c>
      <c r="I400" s="78">
        <v>12</v>
      </c>
      <c r="J400" s="78">
        <v>4</v>
      </c>
      <c r="K400" s="78">
        <v>1</v>
      </c>
      <c r="L400" s="78">
        <v>2</v>
      </c>
      <c r="M400" s="80">
        <v>1</v>
      </c>
    </row>
    <row r="401" spans="1:17" x14ac:dyDescent="0.4">
      <c r="A401" s="1">
        <f t="shared" si="50"/>
        <v>2001</v>
      </c>
      <c r="B401" s="78">
        <v>0</v>
      </c>
      <c r="C401" s="78">
        <v>0</v>
      </c>
      <c r="D401" s="78">
        <v>1</v>
      </c>
      <c r="E401" s="78">
        <v>2</v>
      </c>
      <c r="F401" s="78">
        <v>7</v>
      </c>
      <c r="G401" s="79">
        <v>8</v>
      </c>
      <c r="H401" s="78">
        <v>11</v>
      </c>
      <c r="I401" s="78">
        <v>13</v>
      </c>
      <c r="J401" s="78">
        <v>5</v>
      </c>
      <c r="K401" s="78">
        <v>2</v>
      </c>
      <c r="L401" s="78">
        <v>1</v>
      </c>
      <c r="M401" s="80">
        <v>1</v>
      </c>
    </row>
    <row r="402" spans="1:17" x14ac:dyDescent="0.4">
      <c r="A402" s="1">
        <f t="shared" si="50"/>
        <v>2002</v>
      </c>
      <c r="B402" s="78">
        <v>0</v>
      </c>
      <c r="C402" s="78">
        <v>0</v>
      </c>
      <c r="D402" s="78">
        <v>0</v>
      </c>
      <c r="E402" s="78">
        <v>7</v>
      </c>
      <c r="F402" s="78">
        <v>6</v>
      </c>
      <c r="G402" s="79">
        <v>5</v>
      </c>
      <c r="H402" s="78">
        <v>7</v>
      </c>
      <c r="I402" s="78">
        <v>8</v>
      </c>
      <c r="J402" s="78">
        <v>4</v>
      </c>
      <c r="K402" s="78">
        <v>4</v>
      </c>
      <c r="L402" s="78">
        <v>0</v>
      </c>
      <c r="M402" s="80">
        <v>0</v>
      </c>
    </row>
    <row r="403" spans="1:17" x14ac:dyDescent="0.4">
      <c r="A403" s="1">
        <f t="shared" si="50"/>
        <v>2003</v>
      </c>
      <c r="B403" s="78">
        <v>0</v>
      </c>
      <c r="C403" s="78">
        <v>0</v>
      </c>
      <c r="D403" s="78">
        <v>3</v>
      </c>
      <c r="E403" s="78">
        <v>1</v>
      </c>
      <c r="F403" s="78">
        <v>1</v>
      </c>
      <c r="G403" s="79">
        <v>8</v>
      </c>
      <c r="H403" s="78">
        <v>13</v>
      </c>
      <c r="I403" s="78">
        <v>4</v>
      </c>
      <c r="J403" s="78">
        <v>6</v>
      </c>
      <c r="K403" s="78">
        <v>1</v>
      </c>
      <c r="L403" s="78">
        <v>1</v>
      </c>
      <c r="M403" s="80">
        <v>0</v>
      </c>
    </row>
    <row r="404" spans="1:17" x14ac:dyDescent="0.4">
      <c r="A404" s="1">
        <f t="shared" si="50"/>
        <v>2004</v>
      </c>
      <c r="B404" s="78">
        <v>1</v>
      </c>
      <c r="C404" s="78">
        <v>1</v>
      </c>
      <c r="D404" s="78">
        <v>2</v>
      </c>
      <c r="E404" s="78">
        <v>0</v>
      </c>
      <c r="F404" s="78">
        <v>5</v>
      </c>
      <c r="G404" s="79">
        <v>11</v>
      </c>
      <c r="H404" s="78">
        <v>11</v>
      </c>
      <c r="I404" s="78">
        <v>9</v>
      </c>
      <c r="J404" s="78">
        <v>3</v>
      </c>
      <c r="K404" s="78">
        <v>4</v>
      </c>
      <c r="L404" s="78">
        <v>2</v>
      </c>
      <c r="M404" s="80">
        <v>0</v>
      </c>
    </row>
    <row r="405" spans="1:17" x14ac:dyDescent="0.4">
      <c r="A405" s="1">
        <f t="shared" si="50"/>
        <v>2005</v>
      </c>
      <c r="B405" s="78">
        <v>0</v>
      </c>
      <c r="C405" s="78">
        <v>3</v>
      </c>
      <c r="D405" s="78">
        <v>0</v>
      </c>
      <c r="E405" s="78">
        <v>0</v>
      </c>
      <c r="F405" s="78">
        <v>6</v>
      </c>
      <c r="G405" s="79">
        <v>3</v>
      </c>
      <c r="H405" s="78">
        <v>6</v>
      </c>
      <c r="I405" s="78">
        <v>5</v>
      </c>
      <c r="J405" s="78">
        <v>1</v>
      </c>
      <c r="K405" s="78">
        <v>0</v>
      </c>
      <c r="L405" s="78">
        <v>0</v>
      </c>
      <c r="M405" s="80">
        <v>0</v>
      </c>
    </row>
    <row r="406" spans="1:17" x14ac:dyDescent="0.4">
      <c r="A406" s="1">
        <f t="shared" si="50"/>
        <v>2006</v>
      </c>
      <c r="B406" s="78">
        <v>0</v>
      </c>
      <c r="C406" s="78">
        <v>0</v>
      </c>
      <c r="D406" s="78">
        <v>0</v>
      </c>
      <c r="E406" s="78">
        <v>2</v>
      </c>
      <c r="F406" s="78">
        <v>1</v>
      </c>
      <c r="G406" s="79">
        <v>4</v>
      </c>
      <c r="H406" s="78">
        <v>7</v>
      </c>
      <c r="I406" s="78">
        <v>7</v>
      </c>
      <c r="J406" s="78">
        <v>0</v>
      </c>
      <c r="K406" s="78">
        <v>2</v>
      </c>
      <c r="L406" s="78">
        <v>0</v>
      </c>
      <c r="M406" s="80">
        <v>0</v>
      </c>
    </row>
    <row r="407" spans="1:17" x14ac:dyDescent="0.4">
      <c r="A407" s="1">
        <f t="shared" si="50"/>
        <v>2007</v>
      </c>
      <c r="B407" s="78">
        <v>0</v>
      </c>
      <c r="C407" s="78">
        <v>0</v>
      </c>
      <c r="D407" s="78">
        <v>0</v>
      </c>
      <c r="E407" s="78">
        <v>0</v>
      </c>
      <c r="F407" s="78">
        <v>0</v>
      </c>
      <c r="G407" s="79">
        <v>4</v>
      </c>
      <c r="H407" s="78">
        <v>3</v>
      </c>
      <c r="I407" s="78">
        <v>6</v>
      </c>
      <c r="J407" s="78">
        <v>1</v>
      </c>
      <c r="K407" s="78">
        <v>0</v>
      </c>
      <c r="L407" s="78">
        <v>0</v>
      </c>
      <c r="M407" s="80">
        <v>0</v>
      </c>
      <c r="N407" s="73"/>
      <c r="O407" s="73"/>
      <c r="P407" s="73"/>
      <c r="Q407" s="73"/>
    </row>
    <row r="408" spans="1:17" x14ac:dyDescent="0.4">
      <c r="A408" s="1">
        <f t="shared" si="50"/>
        <v>2008</v>
      </c>
      <c r="B408" s="78">
        <v>0</v>
      </c>
      <c r="C408" s="78">
        <v>0</v>
      </c>
      <c r="D408" s="78">
        <v>0</v>
      </c>
      <c r="E408" s="78">
        <v>2</v>
      </c>
      <c r="F408" s="78">
        <v>0</v>
      </c>
      <c r="G408" s="79">
        <v>5</v>
      </c>
      <c r="H408" s="78">
        <v>2</v>
      </c>
      <c r="I408" s="78">
        <v>8</v>
      </c>
      <c r="J408" s="78">
        <v>3</v>
      </c>
      <c r="K408" s="78">
        <v>0</v>
      </c>
      <c r="L408" s="78">
        <v>0</v>
      </c>
      <c r="M408" s="80">
        <v>0</v>
      </c>
    </row>
    <row r="409" spans="1:17" x14ac:dyDescent="0.4">
      <c r="A409" s="1">
        <f t="shared" si="50"/>
        <v>2009</v>
      </c>
      <c r="B409" s="78">
        <v>0</v>
      </c>
      <c r="C409" s="78">
        <v>0</v>
      </c>
      <c r="D409" s="78">
        <v>0</v>
      </c>
      <c r="E409" s="78">
        <v>1</v>
      </c>
      <c r="F409" s="78">
        <v>5</v>
      </c>
      <c r="G409" s="79">
        <v>7</v>
      </c>
      <c r="H409" s="78">
        <v>5</v>
      </c>
      <c r="I409" s="78">
        <v>3</v>
      </c>
      <c r="J409" s="78">
        <v>5</v>
      </c>
      <c r="K409" s="78">
        <v>5</v>
      </c>
      <c r="L409" s="78">
        <v>0</v>
      </c>
      <c r="M409" s="80">
        <v>0</v>
      </c>
    </row>
    <row r="410" spans="1:17" x14ac:dyDescent="0.4">
      <c r="A410" s="1">
        <f t="shared" si="50"/>
        <v>2010</v>
      </c>
      <c r="B410" s="78">
        <v>0</v>
      </c>
      <c r="C410" s="78">
        <v>0</v>
      </c>
      <c r="D410" s="78">
        <v>0</v>
      </c>
      <c r="E410" s="78">
        <v>2</v>
      </c>
      <c r="F410" s="78">
        <v>5</v>
      </c>
      <c r="G410" s="79">
        <v>6</v>
      </c>
      <c r="H410" s="78">
        <v>4</v>
      </c>
      <c r="I410" s="78">
        <v>1</v>
      </c>
      <c r="J410" s="78">
        <v>2</v>
      </c>
      <c r="K410" s="78">
        <v>0</v>
      </c>
      <c r="L410" s="78">
        <v>0</v>
      </c>
      <c r="M410" s="80">
        <v>0</v>
      </c>
    </row>
    <row r="411" spans="1:17" x14ac:dyDescent="0.4">
      <c r="A411" s="1">
        <f t="shared" si="50"/>
        <v>2011</v>
      </c>
      <c r="B411" s="78">
        <v>0</v>
      </c>
      <c r="C411" s="78">
        <v>0</v>
      </c>
      <c r="D411" s="78">
        <v>0</v>
      </c>
      <c r="E411" s="78">
        <v>0</v>
      </c>
      <c r="F411" s="78">
        <v>2</v>
      </c>
      <c r="G411" s="79">
        <v>0</v>
      </c>
      <c r="H411" s="78">
        <v>8</v>
      </c>
      <c r="I411" s="78">
        <v>1</v>
      </c>
      <c r="J411" s="78">
        <v>0</v>
      </c>
      <c r="K411" s="78">
        <v>0</v>
      </c>
      <c r="L411" s="78">
        <v>0</v>
      </c>
      <c r="M411" s="80">
        <v>0</v>
      </c>
    </row>
    <row r="412" spans="1:17" x14ac:dyDescent="0.4">
      <c r="A412" s="1">
        <f t="shared" si="50"/>
        <v>2012</v>
      </c>
      <c r="B412" s="78">
        <v>0</v>
      </c>
      <c r="C412" s="78">
        <v>0</v>
      </c>
      <c r="D412" s="78">
        <v>0</v>
      </c>
      <c r="E412" s="78">
        <v>0</v>
      </c>
      <c r="F412" s="78">
        <v>2</v>
      </c>
      <c r="G412" s="79">
        <v>0</v>
      </c>
      <c r="H412" s="78">
        <v>8</v>
      </c>
      <c r="I412" s="78">
        <v>7</v>
      </c>
      <c r="J412" s="78">
        <v>2</v>
      </c>
      <c r="K412" s="78">
        <v>1</v>
      </c>
      <c r="L412" s="78">
        <v>0</v>
      </c>
      <c r="M412" s="80">
        <v>0</v>
      </c>
    </row>
    <row r="413" spans="1:17" x14ac:dyDescent="0.4">
      <c r="A413" s="1">
        <f t="shared" si="50"/>
        <v>2013</v>
      </c>
      <c r="B413" s="78">
        <v>0</v>
      </c>
      <c r="C413" s="78">
        <v>0</v>
      </c>
      <c r="D413" s="78">
        <v>0</v>
      </c>
      <c r="E413" s="78">
        <v>2</v>
      </c>
      <c r="F413" s="78">
        <v>2</v>
      </c>
      <c r="G413" s="79">
        <v>5</v>
      </c>
      <c r="H413" s="78">
        <v>2</v>
      </c>
      <c r="I413" s="78">
        <v>7</v>
      </c>
      <c r="J413" s="78">
        <v>2</v>
      </c>
      <c r="K413" s="78">
        <v>2</v>
      </c>
      <c r="L413" s="78">
        <v>0</v>
      </c>
      <c r="M413" s="80">
        <v>0</v>
      </c>
    </row>
    <row r="414" spans="1:17" x14ac:dyDescent="0.4">
      <c r="A414" s="1">
        <f t="shared" si="50"/>
        <v>2014</v>
      </c>
      <c r="B414" s="78">
        <v>0</v>
      </c>
      <c r="C414" s="78">
        <v>0</v>
      </c>
      <c r="D414" s="78">
        <v>0</v>
      </c>
      <c r="E414" s="78">
        <v>0</v>
      </c>
      <c r="F414" s="78">
        <v>2</v>
      </c>
      <c r="G414" s="79">
        <v>4</v>
      </c>
      <c r="H414" s="78">
        <v>3</v>
      </c>
      <c r="I414" s="78">
        <v>0</v>
      </c>
      <c r="J414" s="78">
        <v>5</v>
      </c>
      <c r="K414" s="78">
        <v>1</v>
      </c>
      <c r="L414" s="78">
        <v>0</v>
      </c>
      <c r="M414" s="80">
        <v>0</v>
      </c>
    </row>
    <row r="415" spans="1:17" x14ac:dyDescent="0.4">
      <c r="A415" s="1">
        <f t="shared" si="50"/>
        <v>2015</v>
      </c>
      <c r="B415" s="78">
        <v>0</v>
      </c>
      <c r="C415" s="78">
        <v>0</v>
      </c>
      <c r="D415" s="78">
        <v>1</v>
      </c>
      <c r="E415" s="78">
        <v>4</v>
      </c>
      <c r="F415" s="78">
        <v>6</v>
      </c>
      <c r="G415" s="79">
        <v>3</v>
      </c>
      <c r="H415" s="78">
        <v>8</v>
      </c>
      <c r="I415" s="78">
        <v>7</v>
      </c>
      <c r="J415" s="78">
        <v>2</v>
      </c>
      <c r="K415" s="78">
        <v>2</v>
      </c>
      <c r="L415" s="78">
        <v>0</v>
      </c>
      <c r="M415" s="80">
        <v>0</v>
      </c>
    </row>
    <row r="416" spans="1:17" x14ac:dyDescent="0.4">
      <c r="A416" s="1">
        <f t="shared" si="50"/>
        <v>2016</v>
      </c>
      <c r="B416" s="78">
        <v>0</v>
      </c>
      <c r="C416" s="78">
        <v>0</v>
      </c>
      <c r="D416" s="78">
        <v>1</v>
      </c>
      <c r="E416" s="78">
        <v>2</v>
      </c>
      <c r="F416" s="78">
        <v>5</v>
      </c>
      <c r="G416" s="79">
        <v>4</v>
      </c>
      <c r="H416" s="78">
        <v>8</v>
      </c>
      <c r="I416" s="78">
        <v>7</v>
      </c>
      <c r="J416" s="78">
        <v>0</v>
      </c>
      <c r="K416" s="78">
        <v>0</v>
      </c>
      <c r="L416" s="78">
        <v>0</v>
      </c>
      <c r="M416" s="80">
        <v>0</v>
      </c>
    </row>
    <row r="417" spans="1:13" x14ac:dyDescent="0.4">
      <c r="A417" s="1">
        <f t="shared" si="50"/>
        <v>2017</v>
      </c>
      <c r="B417" s="78">
        <v>0</v>
      </c>
      <c r="C417" s="78">
        <v>0</v>
      </c>
      <c r="D417" s="78">
        <v>2</v>
      </c>
      <c r="E417" s="78">
        <v>1</v>
      </c>
      <c r="F417" s="78">
        <v>3</v>
      </c>
      <c r="G417" s="79">
        <v>0</v>
      </c>
      <c r="H417" s="78">
        <v>10</v>
      </c>
      <c r="I417" s="78">
        <v>4</v>
      </c>
      <c r="J417" s="78">
        <v>3</v>
      </c>
      <c r="K417" s="78">
        <v>1</v>
      </c>
      <c r="L417" s="78">
        <v>0</v>
      </c>
      <c r="M417" s="80">
        <v>0</v>
      </c>
    </row>
    <row r="418" spans="1:13" x14ac:dyDescent="0.4">
      <c r="A418" s="1">
        <f t="shared" si="50"/>
        <v>2018</v>
      </c>
      <c r="B418" s="78">
        <v>0</v>
      </c>
      <c r="C418" s="78">
        <v>3</v>
      </c>
      <c r="D418" s="78">
        <v>0</v>
      </c>
      <c r="E418" s="78">
        <v>4</v>
      </c>
      <c r="F418" s="78">
        <v>4</v>
      </c>
      <c r="G418" s="79">
        <v>7</v>
      </c>
      <c r="H418" s="78">
        <v>4</v>
      </c>
      <c r="I418" s="78">
        <v>8</v>
      </c>
      <c r="J418" s="78">
        <v>9</v>
      </c>
      <c r="K418" s="78">
        <v>1</v>
      </c>
      <c r="L418" s="78">
        <v>0</v>
      </c>
      <c r="M418" s="80">
        <v>2</v>
      </c>
    </row>
    <row r="419" spans="1:13" x14ac:dyDescent="0.4">
      <c r="A419" s="1">
        <f t="shared" si="50"/>
        <v>2019</v>
      </c>
      <c r="B419" s="78">
        <v>0</v>
      </c>
      <c r="C419" s="78">
        <v>5</v>
      </c>
      <c r="D419" s="78">
        <v>0</v>
      </c>
      <c r="E419" s="78">
        <v>0</v>
      </c>
      <c r="F419" s="78">
        <v>0</v>
      </c>
      <c r="G419" s="79">
        <v>6</v>
      </c>
      <c r="H419" s="78">
        <v>10</v>
      </c>
      <c r="I419" s="78">
        <v>8</v>
      </c>
      <c r="J419" s="78">
        <v>9</v>
      </c>
      <c r="K419" s="78">
        <v>0</v>
      </c>
      <c r="L419" s="78">
        <v>0</v>
      </c>
      <c r="M419" s="80">
        <v>0</v>
      </c>
    </row>
    <row r="420" spans="1:13" x14ac:dyDescent="0.4">
      <c r="A420" s="1">
        <f t="shared" si="50"/>
        <v>2020</v>
      </c>
      <c r="B420" s="78">
        <v>1</v>
      </c>
      <c r="C420" s="78"/>
      <c r="D420" s="78"/>
      <c r="E420" s="78"/>
      <c r="F420" s="78"/>
      <c r="G420" s="79"/>
      <c r="H420" s="78"/>
      <c r="I420" s="78"/>
      <c r="J420" s="78"/>
      <c r="K420" s="78"/>
      <c r="L420" s="78"/>
      <c r="M420" s="81"/>
    </row>
    <row r="421" spans="1:13" x14ac:dyDescent="0.4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4">
      <c r="A422" s="82" t="s">
        <v>87</v>
      </c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</row>
    <row r="423" spans="1:13" x14ac:dyDescent="0.4">
      <c r="A423" s="1"/>
      <c r="B423" s="82" t="s">
        <v>88</v>
      </c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</row>
    <row r="424" spans="1:13" x14ac:dyDescent="0.4">
      <c r="A424" s="1">
        <v>1991</v>
      </c>
      <c r="B424" s="78">
        <v>0</v>
      </c>
      <c r="C424" s="78">
        <v>1</v>
      </c>
      <c r="D424" s="78">
        <v>0</v>
      </c>
      <c r="E424" s="78">
        <v>1</v>
      </c>
      <c r="F424" s="78">
        <v>3</v>
      </c>
      <c r="G424" s="79">
        <v>0</v>
      </c>
      <c r="H424" s="78">
        <v>0</v>
      </c>
      <c r="I424" s="78">
        <v>0</v>
      </c>
      <c r="J424" s="78">
        <v>0</v>
      </c>
      <c r="K424" s="78">
        <v>0</v>
      </c>
      <c r="L424" s="78">
        <v>0</v>
      </c>
      <c r="M424" s="80">
        <v>0</v>
      </c>
    </row>
    <row r="425" spans="1:13" x14ac:dyDescent="0.4">
      <c r="A425" s="1">
        <f>A424+1</f>
        <v>1992</v>
      </c>
      <c r="B425" s="78">
        <v>0</v>
      </c>
      <c r="C425" s="78">
        <v>0</v>
      </c>
      <c r="D425" s="78">
        <v>0</v>
      </c>
      <c r="E425" s="78">
        <v>0</v>
      </c>
      <c r="F425" s="78">
        <v>4</v>
      </c>
      <c r="G425" s="79">
        <v>0</v>
      </c>
      <c r="H425" s="78">
        <v>0</v>
      </c>
      <c r="I425" s="78">
        <v>0</v>
      </c>
      <c r="J425" s="78">
        <v>1</v>
      </c>
      <c r="K425" s="78">
        <v>0</v>
      </c>
      <c r="L425" s="78">
        <v>0</v>
      </c>
      <c r="M425" s="80">
        <v>0</v>
      </c>
    </row>
    <row r="426" spans="1:13" x14ac:dyDescent="0.4">
      <c r="A426" s="1">
        <f t="shared" ref="A426:A453" si="51">A425+1</f>
        <v>1993</v>
      </c>
      <c r="B426" s="78">
        <v>0</v>
      </c>
      <c r="C426" s="78">
        <v>0</v>
      </c>
      <c r="D426" s="78">
        <v>1</v>
      </c>
      <c r="E426" s="78">
        <v>0</v>
      </c>
      <c r="F426" s="78">
        <v>0</v>
      </c>
      <c r="G426" s="79">
        <v>1</v>
      </c>
      <c r="H426" s="78">
        <v>0</v>
      </c>
      <c r="I426" s="78">
        <v>0</v>
      </c>
      <c r="J426" s="78">
        <v>0</v>
      </c>
      <c r="K426" s="78">
        <v>0</v>
      </c>
      <c r="L426" s="78">
        <v>0</v>
      </c>
      <c r="M426" s="80">
        <v>0</v>
      </c>
    </row>
    <row r="427" spans="1:13" x14ac:dyDescent="0.4">
      <c r="A427" s="1">
        <f t="shared" si="51"/>
        <v>1994</v>
      </c>
      <c r="B427" s="78">
        <v>0</v>
      </c>
      <c r="C427" s="78">
        <v>0</v>
      </c>
      <c r="D427" s="78">
        <v>0</v>
      </c>
      <c r="E427" s="78">
        <v>0</v>
      </c>
      <c r="F427" s="78">
        <v>0</v>
      </c>
      <c r="G427" s="79">
        <v>1</v>
      </c>
      <c r="H427" s="78">
        <v>0</v>
      </c>
      <c r="I427" s="78">
        <v>1</v>
      </c>
      <c r="J427" s="78">
        <v>0</v>
      </c>
      <c r="K427" s="78">
        <v>0</v>
      </c>
      <c r="L427" s="78">
        <v>0</v>
      </c>
      <c r="M427" s="80">
        <v>0</v>
      </c>
    </row>
    <row r="428" spans="1:13" x14ac:dyDescent="0.4">
      <c r="A428" s="1">
        <f t="shared" si="51"/>
        <v>1995</v>
      </c>
      <c r="B428" s="78">
        <v>0</v>
      </c>
      <c r="C428" s="78">
        <v>0</v>
      </c>
      <c r="D428" s="78">
        <v>0</v>
      </c>
      <c r="E428" s="78">
        <v>0</v>
      </c>
      <c r="F428" s="78">
        <v>0</v>
      </c>
      <c r="G428" s="79">
        <v>0</v>
      </c>
      <c r="H428" s="78">
        <v>0</v>
      </c>
      <c r="I428" s="78">
        <v>0</v>
      </c>
      <c r="J428" s="78">
        <v>0</v>
      </c>
      <c r="K428" s="78">
        <v>0</v>
      </c>
      <c r="L428" s="78">
        <v>0</v>
      </c>
      <c r="M428" s="80">
        <v>0</v>
      </c>
    </row>
    <row r="429" spans="1:13" x14ac:dyDescent="0.4">
      <c r="A429" s="1">
        <f t="shared" si="51"/>
        <v>1996</v>
      </c>
      <c r="B429" s="78">
        <v>0</v>
      </c>
      <c r="C429" s="78">
        <v>0</v>
      </c>
      <c r="D429" s="78">
        <v>0</v>
      </c>
      <c r="E429" s="78">
        <v>1</v>
      </c>
      <c r="F429" s="78">
        <v>1</v>
      </c>
      <c r="G429" s="79">
        <v>0</v>
      </c>
      <c r="H429" s="78">
        <v>0</v>
      </c>
      <c r="I429" s="78">
        <v>0</v>
      </c>
      <c r="J429" s="78">
        <v>0</v>
      </c>
      <c r="K429" s="78">
        <v>0</v>
      </c>
      <c r="L429" s="78">
        <v>0</v>
      </c>
      <c r="M429" s="80">
        <v>0</v>
      </c>
    </row>
    <row r="430" spans="1:13" x14ac:dyDescent="0.4">
      <c r="A430" s="1">
        <f t="shared" si="51"/>
        <v>1997</v>
      </c>
      <c r="B430" s="78">
        <v>0</v>
      </c>
      <c r="C430" s="78">
        <v>0</v>
      </c>
      <c r="D430" s="78">
        <v>1</v>
      </c>
      <c r="E430" s="78">
        <v>0</v>
      </c>
      <c r="F430" s="78">
        <v>1</v>
      </c>
      <c r="G430" s="79">
        <v>0</v>
      </c>
      <c r="H430" s="78">
        <v>0</v>
      </c>
      <c r="I430" s="78">
        <v>1</v>
      </c>
      <c r="J430" s="78">
        <v>0</v>
      </c>
      <c r="K430" s="78">
        <v>0</v>
      </c>
      <c r="L430" s="78">
        <v>0</v>
      </c>
      <c r="M430" s="80">
        <v>0</v>
      </c>
    </row>
    <row r="431" spans="1:13" x14ac:dyDescent="0.4">
      <c r="A431" s="1">
        <f t="shared" si="51"/>
        <v>1998</v>
      </c>
      <c r="B431" s="78">
        <v>0</v>
      </c>
      <c r="C431" s="78">
        <v>2</v>
      </c>
      <c r="D431" s="78">
        <v>0</v>
      </c>
      <c r="E431" s="78">
        <v>0</v>
      </c>
      <c r="F431" s="78">
        <v>1</v>
      </c>
      <c r="G431" s="79">
        <v>1</v>
      </c>
      <c r="H431" s="78">
        <v>1</v>
      </c>
      <c r="I431" s="78">
        <v>0</v>
      </c>
      <c r="J431" s="78">
        <v>0</v>
      </c>
      <c r="K431" s="78">
        <v>0</v>
      </c>
      <c r="L431" s="78">
        <v>0</v>
      </c>
      <c r="M431" s="80">
        <v>0</v>
      </c>
    </row>
    <row r="432" spans="1:13" x14ac:dyDescent="0.4">
      <c r="A432" s="1">
        <f t="shared" si="51"/>
        <v>1999</v>
      </c>
      <c r="B432" s="78">
        <v>0</v>
      </c>
      <c r="C432" s="78">
        <v>0</v>
      </c>
      <c r="D432" s="78">
        <v>0</v>
      </c>
      <c r="E432" s="78">
        <v>0</v>
      </c>
      <c r="F432" s="78">
        <v>1</v>
      </c>
      <c r="G432" s="79">
        <v>1</v>
      </c>
      <c r="H432" s="78">
        <v>1</v>
      </c>
      <c r="I432" s="78">
        <v>1</v>
      </c>
      <c r="J432" s="78">
        <v>0</v>
      </c>
      <c r="K432" s="78">
        <v>0</v>
      </c>
      <c r="L432" s="78">
        <v>0</v>
      </c>
      <c r="M432" s="80">
        <v>0</v>
      </c>
    </row>
    <row r="433" spans="1:13" x14ac:dyDescent="0.4">
      <c r="A433" s="1">
        <f t="shared" si="51"/>
        <v>2000</v>
      </c>
      <c r="B433" s="78">
        <v>0</v>
      </c>
      <c r="C433" s="78">
        <v>0</v>
      </c>
      <c r="D433" s="78">
        <v>1</v>
      </c>
      <c r="E433" s="78">
        <v>2</v>
      </c>
      <c r="F433" s="78">
        <v>0</v>
      </c>
      <c r="G433" s="79">
        <v>0</v>
      </c>
      <c r="H433" s="78">
        <v>0</v>
      </c>
      <c r="I433" s="78">
        <v>0</v>
      </c>
      <c r="J433" s="78">
        <v>0</v>
      </c>
      <c r="K433" s="78">
        <v>0</v>
      </c>
      <c r="L433" s="78">
        <v>0</v>
      </c>
      <c r="M433" s="80">
        <v>1</v>
      </c>
    </row>
    <row r="434" spans="1:13" x14ac:dyDescent="0.4">
      <c r="A434" s="1">
        <f t="shared" si="51"/>
        <v>2001</v>
      </c>
      <c r="B434" s="78">
        <v>0</v>
      </c>
      <c r="C434" s="78">
        <v>0</v>
      </c>
      <c r="D434" s="78">
        <v>0</v>
      </c>
      <c r="E434" s="78">
        <v>0</v>
      </c>
      <c r="F434" s="78">
        <v>1</v>
      </c>
      <c r="G434" s="79">
        <v>1</v>
      </c>
      <c r="H434" s="78">
        <v>0</v>
      </c>
      <c r="I434" s="78">
        <v>0</v>
      </c>
      <c r="J434" s="78">
        <v>0</v>
      </c>
      <c r="K434" s="78">
        <v>0</v>
      </c>
      <c r="L434" s="78">
        <v>0</v>
      </c>
      <c r="M434" s="80">
        <v>0</v>
      </c>
    </row>
    <row r="435" spans="1:13" x14ac:dyDescent="0.4">
      <c r="A435" s="1">
        <f t="shared" si="51"/>
        <v>2002</v>
      </c>
      <c r="B435" s="78">
        <v>0</v>
      </c>
      <c r="C435" s="78">
        <v>0</v>
      </c>
      <c r="D435" s="78">
        <v>0</v>
      </c>
      <c r="E435" s="78">
        <v>1</v>
      </c>
      <c r="F435" s="78">
        <v>1</v>
      </c>
      <c r="G435" s="79">
        <v>0</v>
      </c>
      <c r="H435" s="78">
        <v>0</v>
      </c>
      <c r="I435" s="78">
        <v>1</v>
      </c>
      <c r="J435" s="78">
        <v>0</v>
      </c>
      <c r="K435" s="78">
        <v>1</v>
      </c>
      <c r="L435" s="78">
        <v>0</v>
      </c>
      <c r="M435" s="80">
        <v>0</v>
      </c>
    </row>
    <row r="436" spans="1:13" x14ac:dyDescent="0.4">
      <c r="A436" s="1">
        <f t="shared" si="51"/>
        <v>2003</v>
      </c>
      <c r="B436" s="78">
        <v>0</v>
      </c>
      <c r="C436" s="78">
        <v>0</v>
      </c>
      <c r="D436" s="78">
        <v>0</v>
      </c>
      <c r="E436" s="78">
        <v>0</v>
      </c>
      <c r="F436" s="78">
        <v>0</v>
      </c>
      <c r="G436" s="79">
        <v>1</v>
      </c>
      <c r="H436" s="78">
        <v>2</v>
      </c>
      <c r="I436" s="78">
        <v>0</v>
      </c>
      <c r="J436" s="78">
        <v>0</v>
      </c>
      <c r="K436" s="78">
        <v>0</v>
      </c>
      <c r="L436" s="78">
        <v>0</v>
      </c>
      <c r="M436" s="80">
        <v>0</v>
      </c>
    </row>
    <row r="437" spans="1:13" x14ac:dyDescent="0.4">
      <c r="A437" s="1">
        <f t="shared" si="51"/>
        <v>2004</v>
      </c>
      <c r="B437" s="78">
        <v>0</v>
      </c>
      <c r="C437" s="78">
        <v>0</v>
      </c>
      <c r="D437" s="78">
        <v>1</v>
      </c>
      <c r="E437" s="78">
        <v>0</v>
      </c>
      <c r="F437" s="78">
        <v>0</v>
      </c>
      <c r="G437" s="79">
        <v>0</v>
      </c>
      <c r="H437" s="78">
        <v>0</v>
      </c>
      <c r="I437" s="78">
        <v>0</v>
      </c>
      <c r="J437" s="78">
        <v>0</v>
      </c>
      <c r="K437" s="78">
        <v>0</v>
      </c>
      <c r="L437" s="78">
        <v>0</v>
      </c>
      <c r="M437" s="80">
        <v>0</v>
      </c>
    </row>
    <row r="438" spans="1:13" x14ac:dyDescent="0.4">
      <c r="A438" s="1">
        <f t="shared" si="51"/>
        <v>2005</v>
      </c>
      <c r="B438" s="78">
        <v>0</v>
      </c>
      <c r="C438" s="78">
        <v>0</v>
      </c>
      <c r="D438" s="78">
        <v>0</v>
      </c>
      <c r="E438" s="78">
        <v>0</v>
      </c>
      <c r="F438" s="78">
        <v>2</v>
      </c>
      <c r="G438" s="79">
        <v>0</v>
      </c>
      <c r="H438" s="78">
        <v>0</v>
      </c>
      <c r="I438" s="78">
        <v>0</v>
      </c>
      <c r="J438" s="78">
        <v>0</v>
      </c>
      <c r="K438" s="78">
        <v>0</v>
      </c>
      <c r="L438" s="78">
        <v>0</v>
      </c>
      <c r="M438" s="80">
        <v>0</v>
      </c>
    </row>
    <row r="439" spans="1:13" x14ac:dyDescent="0.4">
      <c r="A439" s="1">
        <f t="shared" si="51"/>
        <v>2006</v>
      </c>
      <c r="B439" s="78">
        <v>0</v>
      </c>
      <c r="C439" s="78">
        <v>0</v>
      </c>
      <c r="D439" s="78">
        <v>0</v>
      </c>
      <c r="E439" s="78">
        <v>1</v>
      </c>
      <c r="F439" s="78">
        <v>1</v>
      </c>
      <c r="G439" s="79">
        <v>1</v>
      </c>
      <c r="H439" s="78">
        <v>1</v>
      </c>
      <c r="I439" s="78">
        <v>2</v>
      </c>
      <c r="J439" s="78">
        <v>0</v>
      </c>
      <c r="K439" s="78">
        <v>0</v>
      </c>
      <c r="L439" s="78">
        <v>0</v>
      </c>
      <c r="M439" s="80">
        <v>0</v>
      </c>
    </row>
    <row r="440" spans="1:13" x14ac:dyDescent="0.4">
      <c r="A440" s="1">
        <f t="shared" si="51"/>
        <v>2007</v>
      </c>
      <c r="B440" s="78">
        <v>0</v>
      </c>
      <c r="C440" s="78">
        <v>0</v>
      </c>
      <c r="D440" s="78">
        <v>0</v>
      </c>
      <c r="E440" s="78">
        <v>0</v>
      </c>
      <c r="F440" s="78">
        <v>0</v>
      </c>
      <c r="G440" s="79">
        <v>0</v>
      </c>
      <c r="H440" s="78">
        <v>0</v>
      </c>
      <c r="I440" s="78">
        <v>1</v>
      </c>
      <c r="J440" s="78">
        <v>0</v>
      </c>
      <c r="K440" s="78">
        <v>0</v>
      </c>
      <c r="L440" s="78">
        <v>0</v>
      </c>
      <c r="M440" s="80">
        <v>0</v>
      </c>
    </row>
    <row r="441" spans="1:13" x14ac:dyDescent="0.4">
      <c r="A441" s="1">
        <f t="shared" si="51"/>
        <v>2008</v>
      </c>
      <c r="B441" s="78">
        <v>0</v>
      </c>
      <c r="C441" s="78">
        <v>0</v>
      </c>
      <c r="D441" s="78">
        <v>0</v>
      </c>
      <c r="E441" s="78">
        <v>0</v>
      </c>
      <c r="F441" s="78">
        <v>2</v>
      </c>
      <c r="G441" s="79">
        <v>1</v>
      </c>
      <c r="H441" s="78">
        <v>1</v>
      </c>
      <c r="I441" s="78">
        <v>0</v>
      </c>
      <c r="J441" s="78">
        <v>0</v>
      </c>
      <c r="K441" s="78">
        <v>0</v>
      </c>
      <c r="L441" s="78">
        <v>0</v>
      </c>
      <c r="M441" s="80">
        <v>0</v>
      </c>
    </row>
    <row r="442" spans="1:13" x14ac:dyDescent="0.4">
      <c r="A442" s="1">
        <f t="shared" si="51"/>
        <v>2009</v>
      </c>
      <c r="B442" s="78">
        <v>0</v>
      </c>
      <c r="C442" s="78">
        <v>0</v>
      </c>
      <c r="D442" s="78">
        <v>0</v>
      </c>
      <c r="E442" s="78">
        <v>0</v>
      </c>
      <c r="F442" s="78">
        <v>0</v>
      </c>
      <c r="G442" s="79">
        <v>0</v>
      </c>
      <c r="H442" s="78">
        <v>0</v>
      </c>
      <c r="I442" s="78">
        <v>0</v>
      </c>
      <c r="J442" s="78">
        <v>0</v>
      </c>
      <c r="K442" s="78">
        <v>0</v>
      </c>
      <c r="L442" s="78">
        <v>0</v>
      </c>
      <c r="M442" s="80">
        <v>0</v>
      </c>
    </row>
    <row r="443" spans="1:13" x14ac:dyDescent="0.4">
      <c r="A443" s="1">
        <f t="shared" si="51"/>
        <v>2010</v>
      </c>
      <c r="B443" s="78">
        <v>0</v>
      </c>
      <c r="C443" s="78">
        <v>0</v>
      </c>
      <c r="D443" s="78">
        <v>0</v>
      </c>
      <c r="E443" s="78">
        <v>0</v>
      </c>
      <c r="F443" s="78">
        <v>3</v>
      </c>
      <c r="G443" s="79">
        <v>0</v>
      </c>
      <c r="H443" s="78">
        <v>4</v>
      </c>
      <c r="I443" s="78">
        <v>0</v>
      </c>
      <c r="J443" s="78">
        <v>1</v>
      </c>
      <c r="K443" s="78">
        <v>0</v>
      </c>
      <c r="L443" s="78">
        <v>0</v>
      </c>
      <c r="M443" s="80">
        <v>0</v>
      </c>
    </row>
    <row r="444" spans="1:13" x14ac:dyDescent="0.4">
      <c r="A444" s="1">
        <f t="shared" si="51"/>
        <v>2011</v>
      </c>
      <c r="B444" s="78">
        <v>0</v>
      </c>
      <c r="C444" s="78">
        <v>0</v>
      </c>
      <c r="D444" s="78">
        <v>0</v>
      </c>
      <c r="E444" s="78">
        <v>0</v>
      </c>
      <c r="F444" s="78">
        <v>0</v>
      </c>
      <c r="G444" s="79">
        <v>0</v>
      </c>
      <c r="H444" s="78">
        <v>1</v>
      </c>
      <c r="I444" s="78">
        <v>0</v>
      </c>
      <c r="J444" s="78">
        <v>0</v>
      </c>
      <c r="K444" s="78">
        <v>0</v>
      </c>
      <c r="L444" s="78">
        <v>0</v>
      </c>
      <c r="M444" s="80">
        <v>0</v>
      </c>
    </row>
    <row r="445" spans="1:13" x14ac:dyDescent="0.4">
      <c r="A445" s="1">
        <f t="shared" si="51"/>
        <v>2012</v>
      </c>
      <c r="B445" s="78">
        <v>0</v>
      </c>
      <c r="C445" s="78">
        <v>2</v>
      </c>
      <c r="D445" s="78">
        <v>0</v>
      </c>
      <c r="E445" s="78">
        <v>0</v>
      </c>
      <c r="F445" s="78">
        <v>0</v>
      </c>
      <c r="G445" s="79">
        <v>1</v>
      </c>
      <c r="H445" s="78">
        <v>2</v>
      </c>
      <c r="I445" s="78">
        <v>0</v>
      </c>
      <c r="J445" s="78">
        <v>0</v>
      </c>
      <c r="K445" s="78">
        <v>0</v>
      </c>
      <c r="L445" s="78">
        <v>0</v>
      </c>
      <c r="M445" s="80">
        <v>0</v>
      </c>
    </row>
    <row r="446" spans="1:13" x14ac:dyDescent="0.4">
      <c r="A446" s="1">
        <f t="shared" si="51"/>
        <v>2013</v>
      </c>
      <c r="B446" s="78">
        <v>0</v>
      </c>
      <c r="C446" s="78">
        <v>0</v>
      </c>
      <c r="D446" s="78">
        <v>0</v>
      </c>
      <c r="E446" s="78">
        <v>0</v>
      </c>
      <c r="F446" s="78">
        <v>0</v>
      </c>
      <c r="G446" s="79">
        <v>0</v>
      </c>
      <c r="H446" s="78">
        <v>0</v>
      </c>
      <c r="I446" s="78">
        <v>0</v>
      </c>
      <c r="J446" s="78">
        <v>0</v>
      </c>
      <c r="K446" s="78">
        <v>0</v>
      </c>
      <c r="L446" s="78">
        <v>0</v>
      </c>
      <c r="M446" s="80">
        <v>0</v>
      </c>
    </row>
    <row r="447" spans="1:13" x14ac:dyDescent="0.4">
      <c r="A447" s="1">
        <f t="shared" si="51"/>
        <v>2014</v>
      </c>
      <c r="B447" s="78">
        <v>0</v>
      </c>
      <c r="C447" s="78">
        <v>0</v>
      </c>
      <c r="D447" s="78">
        <v>1</v>
      </c>
      <c r="E447" s="78">
        <v>0</v>
      </c>
      <c r="F447" s="78">
        <v>1</v>
      </c>
      <c r="G447" s="79">
        <v>0</v>
      </c>
      <c r="H447" s="78">
        <v>0</v>
      </c>
      <c r="I447" s="78">
        <v>1</v>
      </c>
      <c r="J447" s="78">
        <v>0</v>
      </c>
      <c r="K447" s="78">
        <v>0</v>
      </c>
      <c r="L447" s="78">
        <v>0</v>
      </c>
      <c r="M447" s="80">
        <v>0</v>
      </c>
    </row>
    <row r="448" spans="1:13" x14ac:dyDescent="0.4">
      <c r="A448" s="1">
        <f t="shared" si="51"/>
        <v>2015</v>
      </c>
      <c r="B448" s="78">
        <v>0</v>
      </c>
      <c r="C448" s="78">
        <v>0</v>
      </c>
      <c r="D448" s="78">
        <v>0</v>
      </c>
      <c r="E448" s="78">
        <v>0</v>
      </c>
      <c r="F448" s="78">
        <v>1</v>
      </c>
      <c r="G448" s="79">
        <v>0</v>
      </c>
      <c r="H448" s="78">
        <v>0</v>
      </c>
      <c r="I448" s="78">
        <v>1</v>
      </c>
      <c r="J448" s="78">
        <v>0</v>
      </c>
      <c r="K448" s="78">
        <v>0</v>
      </c>
      <c r="L448" s="78">
        <v>0</v>
      </c>
      <c r="M448" s="80">
        <v>0</v>
      </c>
    </row>
    <row r="449" spans="1:13" x14ac:dyDescent="0.4">
      <c r="A449" s="1">
        <f t="shared" si="51"/>
        <v>2016</v>
      </c>
      <c r="B449" s="78">
        <v>0</v>
      </c>
      <c r="C449" s="78">
        <v>0</v>
      </c>
      <c r="D449" s="78">
        <v>0</v>
      </c>
      <c r="E449" s="78">
        <v>0</v>
      </c>
      <c r="F449" s="78">
        <v>0</v>
      </c>
      <c r="G449" s="79">
        <v>0</v>
      </c>
      <c r="H449" s="78">
        <v>0</v>
      </c>
      <c r="I449" s="78">
        <v>0</v>
      </c>
      <c r="J449" s="78">
        <v>0</v>
      </c>
      <c r="K449" s="78">
        <v>0</v>
      </c>
      <c r="L449" s="78">
        <v>0</v>
      </c>
      <c r="M449" s="80">
        <v>0</v>
      </c>
    </row>
    <row r="450" spans="1:13" x14ac:dyDescent="0.4">
      <c r="A450" s="1">
        <f t="shared" si="51"/>
        <v>2017</v>
      </c>
      <c r="B450" s="78">
        <v>0</v>
      </c>
      <c r="C450" s="78">
        <v>0</v>
      </c>
      <c r="D450" s="78">
        <v>0</v>
      </c>
      <c r="E450" s="78">
        <v>1</v>
      </c>
      <c r="F450" s="78">
        <v>0</v>
      </c>
      <c r="G450" s="79">
        <v>0</v>
      </c>
      <c r="H450" s="78">
        <v>1</v>
      </c>
      <c r="I450" s="78">
        <v>0</v>
      </c>
      <c r="J450" s="78">
        <v>0</v>
      </c>
      <c r="K450" s="78">
        <v>0</v>
      </c>
      <c r="L450" s="78">
        <v>0</v>
      </c>
      <c r="M450" s="80">
        <v>0</v>
      </c>
    </row>
    <row r="451" spans="1:13" x14ac:dyDescent="0.4">
      <c r="A451" s="1">
        <f t="shared" si="51"/>
        <v>2018</v>
      </c>
      <c r="B451" s="78">
        <v>0</v>
      </c>
      <c r="C451" s="78">
        <v>1</v>
      </c>
      <c r="D451" s="78">
        <v>0</v>
      </c>
      <c r="E451" s="78">
        <v>1</v>
      </c>
      <c r="F451" s="78">
        <v>1</v>
      </c>
      <c r="G451" s="79">
        <v>0</v>
      </c>
      <c r="H451" s="78">
        <v>0</v>
      </c>
      <c r="I451" s="78">
        <v>0</v>
      </c>
      <c r="J451" s="78">
        <v>0</v>
      </c>
      <c r="K451" s="78">
        <v>0</v>
      </c>
      <c r="L451" s="78">
        <v>0</v>
      </c>
      <c r="M451" s="80">
        <v>0</v>
      </c>
    </row>
    <row r="452" spans="1:13" x14ac:dyDescent="0.4">
      <c r="A452" s="1">
        <f t="shared" si="51"/>
        <v>2019</v>
      </c>
      <c r="B452" s="78">
        <v>0</v>
      </c>
      <c r="C452" s="78"/>
      <c r="D452" s="78"/>
      <c r="E452" s="78"/>
      <c r="F452" s="78">
        <v>1</v>
      </c>
      <c r="G452" s="79">
        <v>1</v>
      </c>
      <c r="H452" s="78">
        <v>1</v>
      </c>
      <c r="I452" s="78">
        <v>1</v>
      </c>
      <c r="J452" s="78">
        <v>1</v>
      </c>
      <c r="K452" s="78">
        <v>0</v>
      </c>
      <c r="L452" s="78">
        <v>0</v>
      </c>
      <c r="M452" s="80">
        <v>0</v>
      </c>
    </row>
    <row r="453" spans="1:13" x14ac:dyDescent="0.4">
      <c r="A453" s="1">
        <f t="shared" si="51"/>
        <v>2020</v>
      </c>
      <c r="B453" s="78">
        <v>0</v>
      </c>
      <c r="C453" s="78"/>
      <c r="D453" s="78"/>
      <c r="E453" s="78"/>
      <c r="F453" s="78"/>
      <c r="G453" s="79"/>
      <c r="H453" s="78"/>
      <c r="I453" s="78"/>
      <c r="J453" s="78"/>
      <c r="K453" s="78"/>
      <c r="L453" s="78"/>
      <c r="M453" s="81"/>
    </row>
    <row r="454" spans="1:13" x14ac:dyDescent="0.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4">
      <c r="A455" s="1"/>
      <c r="B455" s="82" t="s">
        <v>89</v>
      </c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</row>
    <row r="456" spans="1:13" x14ac:dyDescent="0.4">
      <c r="A456" s="1">
        <v>1991</v>
      </c>
      <c r="B456" s="67">
        <v>65</v>
      </c>
      <c r="C456" s="67">
        <v>71</v>
      </c>
      <c r="D456" s="67">
        <v>48</v>
      </c>
      <c r="E456" s="67">
        <v>51</v>
      </c>
      <c r="F456" s="67">
        <v>62</v>
      </c>
      <c r="G456" s="67">
        <v>64</v>
      </c>
      <c r="H456" s="67">
        <v>70</v>
      </c>
      <c r="I456" s="67">
        <v>68</v>
      </c>
      <c r="J456" s="67">
        <v>82</v>
      </c>
      <c r="K456" s="67">
        <v>66</v>
      </c>
      <c r="L456" s="44">
        <v>62</v>
      </c>
      <c r="M456" s="44">
        <v>70</v>
      </c>
    </row>
    <row r="457" spans="1:13" x14ac:dyDescent="0.4">
      <c r="A457" s="1">
        <f>A456+1</f>
        <v>1992</v>
      </c>
      <c r="B457" s="44">
        <v>78</v>
      </c>
      <c r="C457" s="44">
        <v>67</v>
      </c>
      <c r="D457" s="44">
        <v>54</v>
      </c>
      <c r="E457" s="44">
        <v>58</v>
      </c>
      <c r="F457" s="44">
        <v>65</v>
      </c>
      <c r="G457" s="44">
        <v>46</v>
      </c>
      <c r="H457" s="44">
        <v>52</v>
      </c>
      <c r="I457" s="44">
        <v>61</v>
      </c>
      <c r="J457" s="44">
        <v>68</v>
      </c>
      <c r="K457" s="44">
        <v>63</v>
      </c>
      <c r="L457" s="68">
        <v>60</v>
      </c>
      <c r="M457" s="44">
        <v>48</v>
      </c>
    </row>
    <row r="458" spans="1:13" x14ac:dyDescent="0.4">
      <c r="A458" s="1">
        <f t="shared" ref="A458:A485" si="52">A457+1</f>
        <v>1993</v>
      </c>
      <c r="B458" s="49">
        <v>62</v>
      </c>
      <c r="C458" s="49">
        <v>62</v>
      </c>
      <c r="D458" s="49">
        <v>47</v>
      </c>
      <c r="E458" s="49">
        <v>49</v>
      </c>
      <c r="F458" s="49">
        <v>61</v>
      </c>
      <c r="G458" s="49">
        <v>69</v>
      </c>
      <c r="H458" s="49">
        <v>58</v>
      </c>
      <c r="I458" s="49">
        <v>59</v>
      </c>
      <c r="J458" s="49">
        <v>78</v>
      </c>
      <c r="K458" s="49">
        <v>65</v>
      </c>
      <c r="L458" s="44">
        <v>64</v>
      </c>
      <c r="M458" s="44">
        <v>59</v>
      </c>
    </row>
    <row r="459" spans="1:13" x14ac:dyDescent="0.4">
      <c r="A459" s="1">
        <f t="shared" si="52"/>
        <v>1994</v>
      </c>
      <c r="B459" s="44">
        <v>53</v>
      </c>
      <c r="C459" s="44">
        <v>46</v>
      </c>
      <c r="D459" s="44">
        <v>50</v>
      </c>
      <c r="E459" s="44">
        <v>45</v>
      </c>
      <c r="F459" s="44">
        <v>55</v>
      </c>
      <c r="G459" s="44">
        <v>37</v>
      </c>
      <c r="H459" s="44">
        <v>54</v>
      </c>
      <c r="I459" s="44">
        <v>64</v>
      </c>
      <c r="J459" s="44">
        <v>70</v>
      </c>
      <c r="K459" s="44">
        <v>65</v>
      </c>
      <c r="L459" s="44">
        <v>67</v>
      </c>
      <c r="M459" s="44">
        <v>51</v>
      </c>
    </row>
    <row r="460" spans="1:13" x14ac:dyDescent="0.4">
      <c r="A460" s="1">
        <f t="shared" si="52"/>
        <v>1995</v>
      </c>
      <c r="B460" s="44">
        <v>54</v>
      </c>
      <c r="C460" s="44">
        <v>58</v>
      </c>
      <c r="D460" s="44">
        <v>48</v>
      </c>
      <c r="E460" s="44">
        <v>37</v>
      </c>
      <c r="F460" s="44">
        <v>41</v>
      </c>
      <c r="G460" s="44">
        <v>50</v>
      </c>
      <c r="H460" s="44">
        <v>51</v>
      </c>
      <c r="I460" s="44">
        <v>73</v>
      </c>
      <c r="J460" s="44">
        <v>71</v>
      </c>
      <c r="K460" s="44">
        <v>56</v>
      </c>
      <c r="L460" s="44">
        <v>57</v>
      </c>
      <c r="M460" s="44">
        <v>59</v>
      </c>
    </row>
    <row r="461" spans="1:13" x14ac:dyDescent="0.4">
      <c r="A461" s="1">
        <f t="shared" si="52"/>
        <v>1996</v>
      </c>
      <c r="B461" s="44">
        <v>40</v>
      </c>
      <c r="C461" s="44">
        <v>42</v>
      </c>
      <c r="D461" s="44">
        <v>66</v>
      </c>
      <c r="E461" s="44">
        <v>38</v>
      </c>
      <c r="F461" s="44">
        <v>42</v>
      </c>
      <c r="G461" s="44">
        <v>54</v>
      </c>
      <c r="H461" s="44">
        <v>56</v>
      </c>
      <c r="I461" s="44">
        <v>69</v>
      </c>
      <c r="J461" s="44">
        <v>71</v>
      </c>
      <c r="K461" s="44">
        <v>64</v>
      </c>
      <c r="L461" s="44">
        <v>57</v>
      </c>
      <c r="M461" s="44">
        <v>53</v>
      </c>
    </row>
    <row r="462" spans="1:13" x14ac:dyDescent="0.4">
      <c r="A462" s="1">
        <f t="shared" si="52"/>
        <v>1997</v>
      </c>
      <c r="B462" s="44">
        <v>55</v>
      </c>
      <c r="C462" s="44">
        <v>53</v>
      </c>
      <c r="D462" s="44">
        <v>53</v>
      </c>
      <c r="E462" s="44">
        <v>57</v>
      </c>
      <c r="F462" s="44">
        <v>55</v>
      </c>
      <c r="G462" s="44">
        <v>59</v>
      </c>
      <c r="H462" s="44">
        <v>58</v>
      </c>
      <c r="I462" s="44">
        <v>60</v>
      </c>
      <c r="J462" s="44">
        <v>69</v>
      </c>
      <c r="K462" s="44">
        <v>65</v>
      </c>
      <c r="L462" s="44">
        <v>61</v>
      </c>
      <c r="M462" s="44">
        <v>57</v>
      </c>
    </row>
    <row r="463" spans="1:13" x14ac:dyDescent="0.4">
      <c r="A463" s="1">
        <f t="shared" si="52"/>
        <v>1998</v>
      </c>
      <c r="B463" s="44">
        <v>44</v>
      </c>
      <c r="C463" s="44">
        <v>35</v>
      </c>
      <c r="D463" s="44">
        <v>42</v>
      </c>
      <c r="E463" s="44">
        <v>45</v>
      </c>
      <c r="F463" s="44">
        <v>31</v>
      </c>
      <c r="G463" s="44">
        <v>49</v>
      </c>
      <c r="H463" s="44">
        <v>56</v>
      </c>
      <c r="I463" s="44">
        <v>70</v>
      </c>
      <c r="J463" s="44">
        <v>80</v>
      </c>
      <c r="K463" s="44">
        <v>77</v>
      </c>
      <c r="L463" s="44">
        <v>69</v>
      </c>
      <c r="M463" s="44">
        <v>60</v>
      </c>
    </row>
    <row r="464" spans="1:13" x14ac:dyDescent="0.4">
      <c r="A464" s="1">
        <f t="shared" si="52"/>
        <v>1999</v>
      </c>
      <c r="B464" s="44">
        <v>42</v>
      </c>
      <c r="C464" s="44">
        <v>51</v>
      </c>
      <c r="D464" s="44">
        <v>50</v>
      </c>
      <c r="E464" s="44">
        <v>40</v>
      </c>
      <c r="F464" s="44">
        <v>47</v>
      </c>
      <c r="G464" s="44">
        <v>66</v>
      </c>
      <c r="H464" s="44">
        <v>69</v>
      </c>
      <c r="I464" s="44">
        <v>60</v>
      </c>
      <c r="J464" s="44">
        <v>71</v>
      </c>
      <c r="K464" s="44">
        <v>57</v>
      </c>
      <c r="L464" s="44">
        <v>51</v>
      </c>
      <c r="M464" s="44">
        <v>53</v>
      </c>
    </row>
    <row r="465" spans="1:13" x14ac:dyDescent="0.4">
      <c r="A465" s="1">
        <f t="shared" si="52"/>
        <v>2000</v>
      </c>
      <c r="B465" s="44">
        <v>46</v>
      </c>
      <c r="C465" s="44">
        <v>52</v>
      </c>
      <c r="D465" s="44">
        <v>57</v>
      </c>
      <c r="E465" s="44">
        <v>55</v>
      </c>
      <c r="F465" s="44">
        <v>53</v>
      </c>
      <c r="G465" s="44">
        <v>69</v>
      </c>
      <c r="H465" s="44">
        <v>53</v>
      </c>
      <c r="I465" s="44">
        <v>64</v>
      </c>
      <c r="J465" s="44">
        <v>60</v>
      </c>
      <c r="K465" s="44">
        <v>74</v>
      </c>
      <c r="L465" s="44">
        <v>63</v>
      </c>
      <c r="M465" s="44">
        <v>57</v>
      </c>
    </row>
    <row r="466" spans="1:13" x14ac:dyDescent="0.4">
      <c r="A466" s="1">
        <f t="shared" si="52"/>
        <v>2001</v>
      </c>
      <c r="B466" s="67">
        <v>61</v>
      </c>
      <c r="C466" s="67">
        <v>53</v>
      </c>
      <c r="D466" s="67">
        <v>53</v>
      </c>
      <c r="E466" s="67">
        <v>57</v>
      </c>
      <c r="F466" s="67">
        <v>52</v>
      </c>
      <c r="G466" s="67">
        <v>54</v>
      </c>
      <c r="H466" s="67">
        <v>55</v>
      </c>
      <c r="I466" s="67">
        <v>62</v>
      </c>
      <c r="J466" s="67">
        <v>73</v>
      </c>
      <c r="K466" s="67">
        <v>62</v>
      </c>
      <c r="L466" s="44">
        <v>62</v>
      </c>
      <c r="M466" s="44">
        <v>58</v>
      </c>
    </row>
    <row r="467" spans="1:13" x14ac:dyDescent="0.4">
      <c r="A467" s="1">
        <f t="shared" si="52"/>
        <v>2002</v>
      </c>
      <c r="B467" s="44">
        <v>45</v>
      </c>
      <c r="C467" s="44">
        <v>55</v>
      </c>
      <c r="D467" s="44">
        <v>39</v>
      </c>
      <c r="E467" s="44">
        <v>47</v>
      </c>
      <c r="F467" s="44">
        <v>51</v>
      </c>
      <c r="G467" s="44">
        <v>60</v>
      </c>
      <c r="H467" s="44">
        <v>66</v>
      </c>
      <c r="I467" s="44">
        <v>62</v>
      </c>
      <c r="J467" s="44">
        <v>75</v>
      </c>
      <c r="K467" s="44">
        <v>72</v>
      </c>
      <c r="L467" s="68">
        <v>67</v>
      </c>
      <c r="M467" s="44">
        <v>51</v>
      </c>
    </row>
    <row r="468" spans="1:13" x14ac:dyDescent="0.4">
      <c r="A468" s="1">
        <f t="shared" si="52"/>
        <v>2003</v>
      </c>
      <c r="B468" s="49">
        <v>58</v>
      </c>
      <c r="C468" s="49">
        <v>51</v>
      </c>
      <c r="D468" s="49">
        <v>39</v>
      </c>
      <c r="E468" s="49">
        <v>36</v>
      </c>
      <c r="F468" s="49">
        <v>43</v>
      </c>
      <c r="G468" s="49">
        <v>57</v>
      </c>
      <c r="H468" s="49">
        <v>69</v>
      </c>
      <c r="I468" s="49">
        <v>70</v>
      </c>
      <c r="J468" s="49">
        <v>85</v>
      </c>
      <c r="K468" s="49">
        <v>74</v>
      </c>
      <c r="L468" s="44">
        <v>61</v>
      </c>
      <c r="M468" s="44">
        <v>62</v>
      </c>
    </row>
    <row r="469" spans="1:13" x14ac:dyDescent="0.4">
      <c r="A469" s="1">
        <f t="shared" si="52"/>
        <v>2004</v>
      </c>
      <c r="B469" s="44">
        <v>75</v>
      </c>
      <c r="C469" s="44">
        <v>68</v>
      </c>
      <c r="D469" s="44">
        <v>73</v>
      </c>
      <c r="E469" s="44">
        <v>68</v>
      </c>
      <c r="F469" s="44">
        <v>67</v>
      </c>
      <c r="G469" s="44">
        <v>72</v>
      </c>
      <c r="H469" s="44">
        <v>72</v>
      </c>
      <c r="I469" s="44">
        <v>79</v>
      </c>
      <c r="J469" s="44">
        <v>85</v>
      </c>
      <c r="K469" s="44">
        <v>70</v>
      </c>
      <c r="L469" s="44">
        <v>56</v>
      </c>
      <c r="M469" s="44">
        <v>59</v>
      </c>
    </row>
    <row r="470" spans="1:13" x14ac:dyDescent="0.4">
      <c r="A470" s="1">
        <f t="shared" si="52"/>
        <v>2005</v>
      </c>
      <c r="B470" s="44">
        <v>62</v>
      </c>
      <c r="C470" s="44">
        <v>69</v>
      </c>
      <c r="D470" s="44">
        <v>48</v>
      </c>
      <c r="E470" s="44">
        <v>43</v>
      </c>
      <c r="F470" s="44">
        <v>55</v>
      </c>
      <c r="G470" s="44">
        <v>54</v>
      </c>
      <c r="H470" s="44">
        <v>67</v>
      </c>
      <c r="I470" s="44">
        <v>73</v>
      </c>
      <c r="J470" s="44">
        <v>67</v>
      </c>
      <c r="K470" s="44">
        <v>78</v>
      </c>
      <c r="L470" s="44">
        <v>50</v>
      </c>
      <c r="M470" s="44">
        <v>51</v>
      </c>
    </row>
    <row r="471" spans="1:13" x14ac:dyDescent="0.4">
      <c r="A471" s="1">
        <f t="shared" si="52"/>
        <v>2006</v>
      </c>
      <c r="B471" s="44">
        <v>42</v>
      </c>
      <c r="C471" s="44">
        <v>43</v>
      </c>
      <c r="D471" s="44">
        <v>46</v>
      </c>
      <c r="E471" s="44">
        <v>43</v>
      </c>
      <c r="F471" s="44">
        <v>47</v>
      </c>
      <c r="G471" s="44">
        <v>58</v>
      </c>
      <c r="H471" s="44">
        <v>67</v>
      </c>
      <c r="I471" s="44">
        <v>72</v>
      </c>
      <c r="J471" s="44">
        <v>78</v>
      </c>
      <c r="K471" s="44">
        <v>71</v>
      </c>
      <c r="L471" s="44">
        <v>53</v>
      </c>
      <c r="M471" s="44">
        <v>62</v>
      </c>
    </row>
    <row r="472" spans="1:13" x14ac:dyDescent="0.4">
      <c r="A472" s="1">
        <f t="shared" si="52"/>
        <v>2007</v>
      </c>
      <c r="B472" s="44">
        <v>67</v>
      </c>
      <c r="C472" s="44">
        <v>50</v>
      </c>
      <c r="D472" s="44">
        <v>49</v>
      </c>
      <c r="E472" s="44">
        <v>49</v>
      </c>
      <c r="F472" s="44">
        <v>56</v>
      </c>
      <c r="G472" s="44">
        <v>61</v>
      </c>
      <c r="H472" s="44">
        <v>78</v>
      </c>
      <c r="I472" s="44">
        <v>78</v>
      </c>
      <c r="J472" s="44">
        <v>80</v>
      </c>
      <c r="K472" s="44">
        <v>60</v>
      </c>
      <c r="L472" s="44">
        <v>63</v>
      </c>
      <c r="M472" s="44">
        <v>37</v>
      </c>
    </row>
    <row r="473" spans="1:13" x14ac:dyDescent="0.4">
      <c r="A473" s="1">
        <f t="shared" si="52"/>
        <v>2008</v>
      </c>
      <c r="B473" s="44">
        <v>49</v>
      </c>
      <c r="C473" s="44">
        <v>32</v>
      </c>
      <c r="D473" s="44">
        <v>38</v>
      </c>
      <c r="E473" s="44">
        <v>43</v>
      </c>
      <c r="F473" s="44">
        <v>49</v>
      </c>
      <c r="G473" s="44">
        <v>57</v>
      </c>
      <c r="H473" s="44">
        <v>71</v>
      </c>
      <c r="I473" s="44">
        <v>76</v>
      </c>
      <c r="J473" s="44">
        <v>87</v>
      </c>
      <c r="K473" s="44">
        <v>69</v>
      </c>
      <c r="L473" s="44">
        <v>59</v>
      </c>
      <c r="M473" s="44">
        <v>47</v>
      </c>
    </row>
    <row r="474" spans="1:13" x14ac:dyDescent="0.4">
      <c r="A474" s="1">
        <f t="shared" si="52"/>
        <v>2009</v>
      </c>
      <c r="B474" s="44">
        <v>51</v>
      </c>
      <c r="C474" s="44">
        <v>45</v>
      </c>
      <c r="D474" s="44">
        <v>46</v>
      </c>
      <c r="E474" s="44">
        <v>39</v>
      </c>
      <c r="F474" s="44">
        <v>56</v>
      </c>
      <c r="G474" s="44">
        <v>56</v>
      </c>
      <c r="H474" s="44">
        <v>56</v>
      </c>
      <c r="I474" s="44">
        <v>59</v>
      </c>
      <c r="J474" s="44">
        <v>87</v>
      </c>
      <c r="K474" s="44">
        <v>71</v>
      </c>
      <c r="L474" s="44">
        <v>67</v>
      </c>
      <c r="M474" s="44">
        <v>66</v>
      </c>
    </row>
    <row r="475" spans="1:13" x14ac:dyDescent="0.4">
      <c r="A475" s="1">
        <f t="shared" si="52"/>
        <v>2010</v>
      </c>
      <c r="B475" s="44">
        <v>64</v>
      </c>
      <c r="C475" s="44">
        <v>58</v>
      </c>
      <c r="D475" s="44">
        <v>44</v>
      </c>
      <c r="E475" s="44">
        <v>54</v>
      </c>
      <c r="F475" s="44">
        <v>51</v>
      </c>
      <c r="G475" s="44">
        <v>57</v>
      </c>
      <c r="H475" s="44">
        <v>84</v>
      </c>
      <c r="I475" s="44">
        <v>74</v>
      </c>
      <c r="J475" s="44">
        <v>86</v>
      </c>
      <c r="K475" s="44">
        <v>61</v>
      </c>
      <c r="L475" s="44">
        <v>44</v>
      </c>
      <c r="M475" s="44">
        <v>42</v>
      </c>
    </row>
    <row r="476" spans="1:13" x14ac:dyDescent="0.4">
      <c r="A476" s="1">
        <f t="shared" si="52"/>
        <v>2011</v>
      </c>
      <c r="B476" s="45">
        <v>54</v>
      </c>
      <c r="C476" s="45">
        <v>39</v>
      </c>
      <c r="D476" s="45">
        <v>39</v>
      </c>
      <c r="E476" s="45">
        <v>30</v>
      </c>
      <c r="F476" s="44">
        <v>41</v>
      </c>
      <c r="G476" s="45">
        <v>53</v>
      </c>
      <c r="H476" s="45">
        <v>66</v>
      </c>
      <c r="I476" s="44">
        <v>60</v>
      </c>
      <c r="J476" s="45">
        <v>58</v>
      </c>
      <c r="K476" s="45">
        <v>56</v>
      </c>
      <c r="L476" s="45">
        <v>45</v>
      </c>
      <c r="M476" s="45">
        <v>54</v>
      </c>
    </row>
    <row r="477" spans="1:13" x14ac:dyDescent="0.4">
      <c r="A477" s="1">
        <f t="shared" si="52"/>
        <v>2012</v>
      </c>
      <c r="B477" s="45">
        <v>49</v>
      </c>
      <c r="C477" s="45">
        <v>61</v>
      </c>
      <c r="D477" s="69">
        <v>46</v>
      </c>
      <c r="E477" s="45">
        <v>47</v>
      </c>
      <c r="F477" s="45">
        <v>50</v>
      </c>
      <c r="G477" s="45">
        <v>51</v>
      </c>
      <c r="H477" s="45">
        <v>64</v>
      </c>
      <c r="I477" s="45">
        <v>63</v>
      </c>
      <c r="J477" s="45">
        <v>73</v>
      </c>
      <c r="K477" s="45">
        <v>63</v>
      </c>
      <c r="L477" s="45">
        <v>67</v>
      </c>
      <c r="M477" s="45">
        <v>44</v>
      </c>
    </row>
    <row r="478" spans="1:13" x14ac:dyDescent="0.4">
      <c r="A478" s="1">
        <f t="shared" si="52"/>
        <v>2013</v>
      </c>
      <c r="B478" s="45">
        <v>57</v>
      </c>
      <c r="C478" s="45">
        <v>41</v>
      </c>
      <c r="D478" s="69">
        <v>39</v>
      </c>
      <c r="E478" s="45">
        <v>43</v>
      </c>
      <c r="F478" s="45">
        <v>53</v>
      </c>
      <c r="G478" s="45">
        <v>59</v>
      </c>
      <c r="H478" s="45">
        <v>69</v>
      </c>
      <c r="I478" s="45">
        <v>64</v>
      </c>
      <c r="J478" s="45">
        <v>82</v>
      </c>
      <c r="K478" s="45">
        <v>72</v>
      </c>
      <c r="L478" s="45">
        <v>80</v>
      </c>
      <c r="M478" s="45">
        <v>65</v>
      </c>
    </row>
    <row r="479" spans="1:13" x14ac:dyDescent="0.4">
      <c r="A479" s="1">
        <f t="shared" si="52"/>
        <v>2014</v>
      </c>
      <c r="B479" s="45">
        <v>61</v>
      </c>
      <c r="C479" s="45">
        <v>46</v>
      </c>
      <c r="D479" s="69">
        <v>53</v>
      </c>
      <c r="E479" s="45">
        <v>42</v>
      </c>
      <c r="F479" s="45">
        <v>55</v>
      </c>
      <c r="G479" s="45">
        <v>64</v>
      </c>
      <c r="H479" s="45">
        <v>65</v>
      </c>
      <c r="I479" s="45">
        <v>67</v>
      </c>
      <c r="J479" s="45">
        <v>83</v>
      </c>
      <c r="K479" s="45">
        <v>65</v>
      </c>
      <c r="L479" s="45">
        <v>68</v>
      </c>
      <c r="M479" s="45">
        <v>65</v>
      </c>
    </row>
    <row r="480" spans="1:13" x14ac:dyDescent="0.4">
      <c r="A480" s="1">
        <f t="shared" si="52"/>
        <v>2015</v>
      </c>
      <c r="B480" s="45">
        <v>69</v>
      </c>
      <c r="C480" s="45">
        <v>67</v>
      </c>
      <c r="D480" s="69">
        <v>72</v>
      </c>
      <c r="E480" s="45">
        <v>60</v>
      </c>
      <c r="F480" s="45">
        <v>64</v>
      </c>
      <c r="G480" s="45">
        <v>76</v>
      </c>
      <c r="H480" s="45">
        <v>63</v>
      </c>
      <c r="I480" s="45">
        <v>59</v>
      </c>
      <c r="J480" s="45">
        <v>73</v>
      </c>
      <c r="K480" s="45">
        <v>74</v>
      </c>
      <c r="L480" s="45">
        <v>63</v>
      </c>
      <c r="M480" s="45">
        <v>54</v>
      </c>
    </row>
    <row r="481" spans="1:13" x14ac:dyDescent="0.4">
      <c r="A481" s="1">
        <f t="shared" si="52"/>
        <v>2016</v>
      </c>
      <c r="B481" s="45">
        <v>54</v>
      </c>
      <c r="C481" s="45">
        <v>43</v>
      </c>
      <c r="D481" s="69">
        <v>49</v>
      </c>
      <c r="E481" s="45">
        <v>51</v>
      </c>
      <c r="F481" s="45">
        <v>61</v>
      </c>
      <c r="G481" s="45">
        <v>62</v>
      </c>
      <c r="H481" s="45">
        <v>58</v>
      </c>
      <c r="I481" s="45">
        <v>72</v>
      </c>
      <c r="J481" s="45">
        <v>77</v>
      </c>
      <c r="K481" s="45">
        <v>64</v>
      </c>
      <c r="L481" s="45">
        <v>81</v>
      </c>
      <c r="M481" s="45">
        <v>59</v>
      </c>
    </row>
    <row r="482" spans="1:13" x14ac:dyDescent="0.4">
      <c r="A482" s="1">
        <f t="shared" si="52"/>
        <v>2017</v>
      </c>
      <c r="B482" s="45">
        <v>40</v>
      </c>
      <c r="C482" s="45">
        <v>35</v>
      </c>
      <c r="D482" s="69">
        <v>45</v>
      </c>
      <c r="E482" s="45">
        <v>38</v>
      </c>
      <c r="F482" s="45">
        <v>45</v>
      </c>
      <c r="G482" s="45">
        <v>47</v>
      </c>
      <c r="H482" s="45">
        <v>59</v>
      </c>
      <c r="I482" s="45">
        <v>64</v>
      </c>
      <c r="J482" s="45">
        <v>70</v>
      </c>
      <c r="K482" s="45">
        <v>67</v>
      </c>
      <c r="L482" s="45">
        <v>47</v>
      </c>
      <c r="M482" s="45">
        <v>60</v>
      </c>
    </row>
    <row r="483" spans="1:13" x14ac:dyDescent="0.4">
      <c r="A483" s="1">
        <f t="shared" si="52"/>
        <v>2018</v>
      </c>
      <c r="B483" s="45">
        <v>54</v>
      </c>
      <c r="C483" s="45">
        <v>56</v>
      </c>
      <c r="D483" s="69">
        <v>62</v>
      </c>
      <c r="E483" s="45">
        <v>56</v>
      </c>
      <c r="F483" s="45">
        <v>50</v>
      </c>
      <c r="G483" s="45">
        <v>54</v>
      </c>
      <c r="H483" s="45">
        <v>67</v>
      </c>
      <c r="I483" s="45">
        <v>65</v>
      </c>
      <c r="J483" s="45">
        <v>85</v>
      </c>
      <c r="K483" s="45">
        <v>79</v>
      </c>
      <c r="L483" s="45">
        <v>68</v>
      </c>
      <c r="M483" s="45">
        <v>60</v>
      </c>
    </row>
    <row r="484" spans="1:13" x14ac:dyDescent="0.4">
      <c r="A484" s="1">
        <f t="shared" si="52"/>
        <v>2019</v>
      </c>
      <c r="B484" s="45">
        <v>63</v>
      </c>
      <c r="C484" s="45" t="s">
        <v>94</v>
      </c>
      <c r="D484" s="45" t="s">
        <v>94</v>
      </c>
      <c r="E484" s="45" t="s">
        <v>94</v>
      </c>
      <c r="F484" s="45">
        <v>58</v>
      </c>
      <c r="G484" s="45">
        <v>60</v>
      </c>
      <c r="H484" s="45">
        <v>62</v>
      </c>
      <c r="I484" s="45">
        <v>59</v>
      </c>
      <c r="J484" s="45">
        <v>73</v>
      </c>
      <c r="K484" s="45">
        <v>62</v>
      </c>
      <c r="L484" s="45">
        <v>61</v>
      </c>
      <c r="M484" s="45">
        <v>48</v>
      </c>
    </row>
    <row r="485" spans="1:13" x14ac:dyDescent="0.4">
      <c r="A485" s="1">
        <f t="shared" si="52"/>
        <v>2020</v>
      </c>
      <c r="B485" s="45">
        <v>54</v>
      </c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</row>
  </sheetData>
  <mergeCells count="17">
    <mergeCell ref="B69:M69"/>
    <mergeCell ref="A3:M3"/>
    <mergeCell ref="B5:M5"/>
    <mergeCell ref="O7:P7"/>
    <mergeCell ref="O11:P11"/>
    <mergeCell ref="B37:M37"/>
    <mergeCell ref="B455:M455"/>
    <mergeCell ref="B101:M101"/>
    <mergeCell ref="B133:M133"/>
    <mergeCell ref="B165:M165"/>
    <mergeCell ref="A261:M261"/>
    <mergeCell ref="B262:M262"/>
    <mergeCell ref="B294:M294"/>
    <mergeCell ref="B326:M326"/>
    <mergeCell ref="B390:M390"/>
    <mergeCell ref="A422:M422"/>
    <mergeCell ref="B423:M4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Cervántes Sánchez Othon</dc:creator>
  <cp:lastModifiedBy>Portocarrero Resendiz Adolfo</cp:lastModifiedBy>
  <dcterms:created xsi:type="dcterms:W3CDTF">2020-02-05T17:20:26Z</dcterms:created>
  <dcterms:modified xsi:type="dcterms:W3CDTF">2023-03-31T22:51:40Z</dcterms:modified>
</cp:coreProperties>
</file>