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\Documents\"/>
    </mc:Choice>
  </mc:AlternateContent>
  <xr:revisionPtr revIDLastSave="0" documentId="13_ncr:1_{DC9E043A-4928-4F5B-A16C-1661285DD026}" xr6:coauthVersionLast="46" xr6:coauthVersionMax="46" xr10:uidLastSave="{00000000-0000-0000-0000-000000000000}"/>
  <bookViews>
    <workbookView xWindow="20370" yWindow="-120" windowWidth="29040" windowHeight="15720" activeTab="1" xr2:uid="{3822C677-5714-4879-9002-3A421AF19927}"/>
  </bookViews>
  <sheets>
    <sheet name="Dados" sheetId="1" r:id="rId1"/>
    <sheet name="Probabilidades" sheetId="3" r:id="rId2"/>
    <sheet name="Classificação - clientes novos" sheetId="2" r:id="rId3"/>
  </sheets>
  <definedNames>
    <definedName name="_xlnm._FilterDatabase" localSheetId="0" hidden="1">Dados!$B$1:$G$16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G6" i="2"/>
  <c r="F7" i="2"/>
  <c r="F6" i="2"/>
  <c r="E7" i="2"/>
  <c r="E6" i="2"/>
  <c r="D7" i="2"/>
  <c r="D6" i="2"/>
  <c r="C7" i="2"/>
  <c r="C6" i="2"/>
  <c r="H7" i="2" l="1"/>
  <c r="H6" i="2"/>
  <c r="H2" i="2" l="1"/>
  <c r="F14" i="3" l="1"/>
  <c r="G14" i="3" s="1"/>
  <c r="D14" i="3"/>
  <c r="E14" i="3" s="1"/>
  <c r="C14" i="3"/>
  <c r="F13" i="3"/>
  <c r="G13" i="3" s="1"/>
  <c r="D13" i="3"/>
  <c r="C13" i="3"/>
  <c r="F12" i="3"/>
  <c r="G12" i="3" s="1"/>
  <c r="D12" i="3"/>
  <c r="C12" i="3"/>
  <c r="F11" i="3"/>
  <c r="D11" i="3"/>
  <c r="C11" i="3"/>
  <c r="F10" i="3"/>
  <c r="G10" i="3" s="1"/>
  <c r="D10" i="3"/>
  <c r="E10" i="3" s="1"/>
  <c r="C10" i="3"/>
  <c r="F9" i="3"/>
  <c r="G9" i="3" s="1"/>
  <c r="D9" i="3"/>
  <c r="E9" i="3" s="1"/>
  <c r="C9" i="3"/>
  <c r="F8" i="3"/>
  <c r="G8" i="3" s="1"/>
  <c r="D8" i="3"/>
  <c r="C8" i="3"/>
  <c r="F7" i="3"/>
  <c r="G7" i="3" s="1"/>
  <c r="D7" i="3"/>
  <c r="C7" i="3"/>
  <c r="F6" i="3"/>
  <c r="D6" i="3"/>
  <c r="C6" i="3"/>
  <c r="Q5" i="3"/>
  <c r="F5" i="3"/>
  <c r="G5" i="3" s="1"/>
  <c r="D5" i="3"/>
  <c r="E5" i="3" s="1"/>
  <c r="C5" i="3"/>
  <c r="R4" i="3"/>
  <c r="Q4" i="3"/>
  <c r="F4" i="3"/>
  <c r="G4" i="3" s="1"/>
  <c r="D4" i="3"/>
  <c r="E4" i="3" s="1"/>
  <c r="C4" i="3"/>
  <c r="R3" i="3"/>
  <c r="R5" i="3" s="1"/>
  <c r="Q3" i="3"/>
  <c r="G6" i="3" s="1"/>
  <c r="F3" i="3"/>
  <c r="G3" i="3" s="1"/>
  <c r="I4" i="3" s="1"/>
  <c r="D3" i="3"/>
  <c r="C3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H5" i="3" l="1"/>
  <c r="H12" i="3"/>
  <c r="H7" i="3"/>
  <c r="H14" i="3"/>
  <c r="H10" i="3"/>
  <c r="E12" i="3"/>
  <c r="I9" i="3"/>
  <c r="E8" i="3"/>
  <c r="I10" i="3" s="1"/>
  <c r="E3" i="3"/>
  <c r="I5" i="3" s="1"/>
  <c r="E7" i="3"/>
  <c r="E11" i="3"/>
  <c r="G11" i="3"/>
  <c r="E6" i="3"/>
  <c r="E13" i="3"/>
  <c r="I14" i="3" s="1"/>
  <c r="I7" i="3" l="1"/>
  <c r="I12" i="3"/>
</calcChain>
</file>

<file path=xl/sharedStrings.xml><?xml version="1.0" encoding="utf-8"?>
<sst xmlns="http://schemas.openxmlformats.org/spreadsheetml/2006/main" count="167" uniqueCount="33">
  <si>
    <t>ID#</t>
  </si>
  <si>
    <t>Tipo Renda</t>
  </si>
  <si>
    <t>TipoResidencia</t>
  </si>
  <si>
    <t>Garantias</t>
  </si>
  <si>
    <t>Autonomo</t>
  </si>
  <si>
    <t>CLT</t>
  </si>
  <si>
    <t>Empresario</t>
  </si>
  <si>
    <t>Própria</t>
  </si>
  <si>
    <t>Alugada</t>
  </si>
  <si>
    <t>Renda</t>
  </si>
  <si>
    <t>&lt;5K</t>
  </si>
  <si>
    <t>&gt;5K</t>
  </si>
  <si>
    <t>&gt;15K</t>
  </si>
  <si>
    <t>Sim</t>
  </si>
  <si>
    <t>Não</t>
  </si>
  <si>
    <t>Risco</t>
  </si>
  <si>
    <t>Divida</t>
  </si>
  <si>
    <t>Alta</t>
  </si>
  <si>
    <t>Baixa</t>
  </si>
  <si>
    <t>Alto</t>
  </si>
  <si>
    <t>Baixo</t>
  </si>
  <si>
    <t>total</t>
  </si>
  <si>
    <t>Cont - alto</t>
  </si>
  <si>
    <t>Cont - baixo</t>
  </si>
  <si>
    <t>renda&lt;5K</t>
  </si>
  <si>
    <t>renda&gt;5K</t>
  </si>
  <si>
    <t>renda&gt;15K</t>
  </si>
  <si>
    <t>Check</t>
  </si>
  <si>
    <t>Categorias</t>
  </si>
  <si>
    <t>qtd</t>
  </si>
  <si>
    <t>prob</t>
  </si>
  <si>
    <t>P(Baixo)</t>
  </si>
  <si>
    <t>P(Alto)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</si>
</sst>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43" fontId="0" fillId="0" borderId="1" xfId="1" applyFont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3" xfId="0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0" fillId="0" borderId="2" xfId="0" applyBorder="1" applyAlignment="1">
      <alignment horizontal="center"/>
    </xf>
    <xf numFmtId="43" fontId="0" fillId="0" borderId="2" xfId="1" applyFont="1" applyBorder="1" applyAlignment="1">
      <alignment horizontal="center"/>
    </xf>
    <xf numFmtId="0" fontId="0" fillId="0" borderId="4" xfId="0" applyBorder="1" applyAlignment="1">
      <alignment horizontal="center"/>
    </xf>
    <xf numFmtId="43" fontId="0" fillId="0" borderId="4" xfId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0" borderId="5" xfId="0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12" fontId="0" fillId="0" borderId="0" xfId="1" applyNumberFormat="1" applyFont="1"/>
    <xf numFmtId="10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FD88-60F6-4EE8-9AAD-BA5A5254CD57}">
  <dimension ref="A1:G18"/>
  <sheetViews>
    <sheetView showGridLines="0" workbookViewId="0">
      <selection activeCell="E29" sqref="E29"/>
    </sheetView>
  </sheetViews>
  <sheetFormatPr defaultRowHeight="15" x14ac:dyDescent="0.25"/>
  <cols>
    <col min="1" max="1" width="3.85546875" style="1" bestFit="1" customWidth="1"/>
    <col min="2" max="2" width="13.140625" style="1" bestFit="1" customWidth="1"/>
    <col min="3" max="3" width="16.85546875" style="1" bestFit="1" customWidth="1"/>
    <col min="4" max="4" width="10.28515625" style="1" bestFit="1" customWidth="1"/>
    <col min="5" max="5" width="11.7109375" style="1" bestFit="1" customWidth="1"/>
    <col min="6" max="6" width="8.85546875" style="1" bestFit="1" customWidth="1"/>
    <col min="7" max="7" width="7.85546875" style="1" bestFit="1" customWidth="1"/>
    <col min="8" max="16384" width="9.140625" style="1"/>
  </cols>
  <sheetData>
    <row r="1" spans="1:7" x14ac:dyDescent="0.25">
      <c r="A1" s="19" t="s">
        <v>0</v>
      </c>
      <c r="B1" s="19" t="s">
        <v>1</v>
      </c>
      <c r="C1" s="19" t="s">
        <v>2</v>
      </c>
      <c r="D1" s="19" t="s">
        <v>9</v>
      </c>
      <c r="E1" s="19" t="s">
        <v>3</v>
      </c>
      <c r="F1" s="19" t="s">
        <v>16</v>
      </c>
      <c r="G1" s="19" t="s">
        <v>15</v>
      </c>
    </row>
    <row r="2" spans="1:7" x14ac:dyDescent="0.25">
      <c r="A2" s="1">
        <v>1</v>
      </c>
      <c r="B2" s="25" t="s">
        <v>4</v>
      </c>
      <c r="C2" s="1" t="s">
        <v>7</v>
      </c>
      <c r="D2" s="24" t="s">
        <v>24</v>
      </c>
      <c r="E2" s="1" t="s">
        <v>14</v>
      </c>
      <c r="F2" s="1" t="s">
        <v>17</v>
      </c>
      <c r="G2" s="1" t="s">
        <v>19</v>
      </c>
    </row>
    <row r="3" spans="1:7" x14ac:dyDescent="0.25">
      <c r="A3" s="1">
        <f t="shared" ref="A3:A16" si="0">A2+1</f>
        <v>2</v>
      </c>
      <c r="B3" s="25" t="s">
        <v>5</v>
      </c>
      <c r="C3" s="1" t="s">
        <v>7</v>
      </c>
      <c r="D3" s="1" t="s">
        <v>25</v>
      </c>
      <c r="E3" s="1" t="s">
        <v>14</v>
      </c>
      <c r="F3" s="1" t="s">
        <v>17</v>
      </c>
      <c r="G3" s="1" t="s">
        <v>19</v>
      </c>
    </row>
    <row r="4" spans="1:7" x14ac:dyDescent="0.25">
      <c r="A4" s="1">
        <f t="shared" si="0"/>
        <v>3</v>
      </c>
      <c r="B4" s="25" t="s">
        <v>6</v>
      </c>
      <c r="C4" s="1" t="s">
        <v>8</v>
      </c>
      <c r="D4" s="1" t="s">
        <v>26</v>
      </c>
      <c r="E4" s="1" t="s">
        <v>13</v>
      </c>
      <c r="F4" s="1" t="s">
        <v>18</v>
      </c>
      <c r="G4" s="1" t="s">
        <v>20</v>
      </c>
    </row>
    <row r="5" spans="1:7" x14ac:dyDescent="0.25">
      <c r="A5" s="1">
        <f t="shared" si="0"/>
        <v>4</v>
      </c>
      <c r="B5" s="25" t="s">
        <v>4</v>
      </c>
      <c r="C5" s="1" t="s">
        <v>7</v>
      </c>
      <c r="D5" s="1" t="s">
        <v>25</v>
      </c>
      <c r="E5" s="1" t="s">
        <v>13</v>
      </c>
      <c r="F5" s="1" t="s">
        <v>18</v>
      </c>
      <c r="G5" s="1" t="s">
        <v>20</v>
      </c>
    </row>
    <row r="6" spans="1:7" x14ac:dyDescent="0.25">
      <c r="A6" s="1">
        <f t="shared" si="0"/>
        <v>5</v>
      </c>
      <c r="B6" s="25" t="s">
        <v>5</v>
      </c>
      <c r="C6" s="1" t="s">
        <v>8</v>
      </c>
      <c r="D6" s="1" t="s">
        <v>26</v>
      </c>
      <c r="E6" s="1" t="s">
        <v>13</v>
      </c>
      <c r="F6" s="1" t="s">
        <v>17</v>
      </c>
      <c r="G6" s="1" t="s">
        <v>19</v>
      </c>
    </row>
    <row r="7" spans="1:7" x14ac:dyDescent="0.25">
      <c r="A7" s="1">
        <f t="shared" si="0"/>
        <v>6</v>
      </c>
      <c r="B7" s="25" t="s">
        <v>6</v>
      </c>
      <c r="C7" s="1" t="s">
        <v>7</v>
      </c>
      <c r="D7" s="1" t="s">
        <v>25</v>
      </c>
      <c r="E7" s="1" t="s">
        <v>13</v>
      </c>
      <c r="F7" s="1" t="s">
        <v>18</v>
      </c>
      <c r="G7" s="1" t="s">
        <v>20</v>
      </c>
    </row>
    <row r="8" spans="1:7" x14ac:dyDescent="0.25">
      <c r="A8" s="1">
        <f t="shared" si="0"/>
        <v>7</v>
      </c>
      <c r="B8" s="25" t="s">
        <v>4</v>
      </c>
      <c r="C8" s="1" t="s">
        <v>8</v>
      </c>
      <c r="D8" s="24" t="s">
        <v>24</v>
      </c>
      <c r="E8" s="1" t="s">
        <v>14</v>
      </c>
      <c r="F8" s="1" t="s">
        <v>17</v>
      </c>
      <c r="G8" s="1" t="s">
        <v>19</v>
      </c>
    </row>
    <row r="9" spans="1:7" x14ac:dyDescent="0.25">
      <c r="A9" s="1">
        <f t="shared" si="0"/>
        <v>8</v>
      </c>
      <c r="B9" s="25" t="s">
        <v>5</v>
      </c>
      <c r="C9" s="1" t="s">
        <v>7</v>
      </c>
      <c r="D9" s="24" t="s">
        <v>24</v>
      </c>
      <c r="E9" s="1" t="s">
        <v>14</v>
      </c>
      <c r="F9" s="1" t="s">
        <v>17</v>
      </c>
      <c r="G9" s="1" t="s">
        <v>19</v>
      </c>
    </row>
    <row r="10" spans="1:7" x14ac:dyDescent="0.25">
      <c r="A10" s="1">
        <f t="shared" si="0"/>
        <v>9</v>
      </c>
      <c r="B10" s="25" t="s">
        <v>6</v>
      </c>
      <c r="C10" s="1" t="s">
        <v>7</v>
      </c>
      <c r="D10" s="1" t="s">
        <v>25</v>
      </c>
      <c r="E10" s="1" t="s">
        <v>13</v>
      </c>
      <c r="F10" s="1" t="s">
        <v>18</v>
      </c>
      <c r="G10" s="1" t="s">
        <v>20</v>
      </c>
    </row>
    <row r="11" spans="1:7" x14ac:dyDescent="0.25">
      <c r="A11" s="1">
        <f t="shared" si="0"/>
        <v>10</v>
      </c>
      <c r="B11" s="25" t="s">
        <v>4</v>
      </c>
      <c r="C11" s="1" t="s">
        <v>7</v>
      </c>
      <c r="D11" s="24" t="s">
        <v>24</v>
      </c>
      <c r="E11" s="1" t="s">
        <v>13</v>
      </c>
      <c r="F11" s="1" t="s">
        <v>18</v>
      </c>
      <c r="G11" s="1" t="s">
        <v>20</v>
      </c>
    </row>
    <row r="12" spans="1:7" x14ac:dyDescent="0.25">
      <c r="A12" s="1">
        <f t="shared" si="0"/>
        <v>11</v>
      </c>
      <c r="B12" s="25" t="s">
        <v>5</v>
      </c>
      <c r="C12" s="1" t="s">
        <v>8</v>
      </c>
      <c r="D12" s="1" t="s">
        <v>25</v>
      </c>
      <c r="E12" s="1" t="s">
        <v>14</v>
      </c>
      <c r="F12" s="1" t="s">
        <v>17</v>
      </c>
      <c r="G12" s="1" t="s">
        <v>20</v>
      </c>
    </row>
    <row r="13" spans="1:7" x14ac:dyDescent="0.25">
      <c r="A13" s="1">
        <f t="shared" si="0"/>
        <v>12</v>
      </c>
      <c r="B13" s="25" t="s">
        <v>6</v>
      </c>
      <c r="C13" s="1" t="s">
        <v>7</v>
      </c>
      <c r="D13" s="1" t="s">
        <v>26</v>
      </c>
      <c r="E13" s="1" t="s">
        <v>13</v>
      </c>
      <c r="F13" s="1" t="s">
        <v>18</v>
      </c>
      <c r="G13" s="1" t="s">
        <v>20</v>
      </c>
    </row>
    <row r="14" spans="1:7" x14ac:dyDescent="0.25">
      <c r="A14" s="1">
        <f t="shared" si="0"/>
        <v>13</v>
      </c>
      <c r="B14" s="25" t="s">
        <v>4</v>
      </c>
      <c r="C14" s="1" t="s">
        <v>8</v>
      </c>
      <c r="D14" s="1" t="s">
        <v>25</v>
      </c>
      <c r="E14" s="1" t="s">
        <v>13</v>
      </c>
      <c r="F14" s="1" t="s">
        <v>18</v>
      </c>
      <c r="G14" s="1" t="s">
        <v>20</v>
      </c>
    </row>
    <row r="15" spans="1:7" x14ac:dyDescent="0.25">
      <c r="A15" s="1">
        <f t="shared" si="0"/>
        <v>14</v>
      </c>
      <c r="B15" s="25" t="s">
        <v>6</v>
      </c>
      <c r="C15" s="1" t="s">
        <v>8</v>
      </c>
      <c r="D15" s="1" t="s">
        <v>26</v>
      </c>
      <c r="E15" s="1" t="s">
        <v>13</v>
      </c>
      <c r="F15" s="1" t="s">
        <v>18</v>
      </c>
      <c r="G15" s="1" t="s">
        <v>20</v>
      </c>
    </row>
    <row r="16" spans="1:7" x14ac:dyDescent="0.25">
      <c r="A16" s="1">
        <f t="shared" si="0"/>
        <v>15</v>
      </c>
      <c r="B16" s="25" t="s">
        <v>6</v>
      </c>
      <c r="C16" s="1" t="s">
        <v>8</v>
      </c>
      <c r="D16" s="1" t="s">
        <v>25</v>
      </c>
      <c r="E16" s="1" t="s">
        <v>14</v>
      </c>
      <c r="F16" s="1" t="s">
        <v>17</v>
      </c>
      <c r="G16" s="1" t="s">
        <v>19</v>
      </c>
    </row>
    <row r="17" spans="1:7" x14ac:dyDescent="0.25">
      <c r="A17" s="1">
        <v>16</v>
      </c>
      <c r="B17" s="25" t="s">
        <v>4</v>
      </c>
      <c r="C17" s="1" t="s">
        <v>8</v>
      </c>
      <c r="D17" s="24" t="s">
        <v>24</v>
      </c>
      <c r="E17" s="1" t="s">
        <v>14</v>
      </c>
      <c r="F17" s="1" t="s">
        <v>18</v>
      </c>
      <c r="G17" s="1" t="s">
        <v>19</v>
      </c>
    </row>
    <row r="18" spans="1:7" x14ac:dyDescent="0.25">
      <c r="B18" s="25"/>
    </row>
  </sheetData>
  <autoFilter ref="B1:G16" xr:uid="{E5E03ADD-4964-4C9D-A868-DC7B46206941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C66C-EC2D-4C07-BC38-0B780A387FC9}">
  <dimension ref="A1:T15"/>
  <sheetViews>
    <sheetView showGridLines="0" tabSelected="1" workbookViewId="0">
      <selection activeCell="R5" sqref="R5"/>
    </sheetView>
  </sheetViews>
  <sheetFormatPr defaultRowHeight="15" x14ac:dyDescent="0.25"/>
  <cols>
    <col min="1" max="1" width="14.5703125" style="1" bestFit="1" customWidth="1"/>
    <col min="2" max="2" width="12.42578125" style="1" bestFit="1" customWidth="1"/>
    <col min="3" max="3" width="5.140625" style="1" bestFit="1" customWidth="1"/>
    <col min="4" max="4" width="11.5703125" style="1" bestFit="1" customWidth="1"/>
    <col min="5" max="5" width="13.5703125" style="1" bestFit="1" customWidth="1"/>
    <col min="6" max="6" width="10.140625" style="1" bestFit="1" customWidth="1"/>
    <col min="7" max="7" width="13.5703125" style="1" bestFit="1" customWidth="1"/>
    <col min="8" max="9" width="13.5703125" hidden="1" customWidth="1"/>
    <col min="11" max="11" width="11" hidden="1" customWidth="1"/>
    <col min="12" max="12" width="14.5703125" hidden="1" customWidth="1"/>
    <col min="13" max="13" width="6.5703125" hidden="1" customWidth="1"/>
    <col min="14" max="14" width="9.28515625" hidden="1" customWidth="1"/>
    <col min="15" max="15" width="6.5703125" hidden="1" customWidth="1"/>
    <col min="16" max="16" width="5.85546875" bestFit="1" customWidth="1"/>
  </cols>
  <sheetData>
    <row r="1" spans="1:20" x14ac:dyDescent="0.25">
      <c r="E1" s="1" t="s">
        <v>31</v>
      </c>
      <c r="G1" s="1" t="s">
        <v>32</v>
      </c>
      <c r="K1" t="s">
        <v>28</v>
      </c>
    </row>
    <row r="2" spans="1:20" x14ac:dyDescent="0.25">
      <c r="A2" s="22"/>
      <c r="B2" s="22"/>
      <c r="C2" s="22" t="s">
        <v>21</v>
      </c>
      <c r="D2" s="22" t="s">
        <v>23</v>
      </c>
      <c r="E2" s="22" t="s">
        <v>20</v>
      </c>
      <c r="F2" s="22" t="s">
        <v>22</v>
      </c>
      <c r="G2" s="22" t="s">
        <v>19</v>
      </c>
      <c r="H2" s="3" t="s">
        <v>27</v>
      </c>
      <c r="I2" s="3"/>
      <c r="K2" s="2" t="s">
        <v>1</v>
      </c>
      <c r="L2" s="2" t="s">
        <v>2</v>
      </c>
      <c r="M2" s="2" t="s">
        <v>9</v>
      </c>
      <c r="N2" s="2" t="s">
        <v>3</v>
      </c>
      <c r="O2" s="2" t="s">
        <v>16</v>
      </c>
      <c r="P2" s="23" t="s">
        <v>15</v>
      </c>
      <c r="Q2" s="22" t="s">
        <v>29</v>
      </c>
      <c r="R2" s="22" t="s">
        <v>30</v>
      </c>
    </row>
    <row r="3" spans="1:20" x14ac:dyDescent="0.25">
      <c r="A3" s="14" t="s">
        <v>1</v>
      </c>
      <c r="B3" s="5" t="s">
        <v>4</v>
      </c>
      <c r="C3" s="5">
        <f>COUNTIF(Dados!B:B,B3)</f>
        <v>6</v>
      </c>
      <c r="D3" s="5">
        <f>COUNTIFS(Dados!G:G,$E$2,Dados!B:B,B3)</f>
        <v>3</v>
      </c>
      <c r="E3" s="6">
        <f t="shared" ref="E3:E14" si="0">D3/$Q$4</f>
        <v>0.33333333333333331</v>
      </c>
      <c r="F3" s="5">
        <f>COUNTIFS(Dados!G:G,$G$2,Dados!B:B,B3)</f>
        <v>3</v>
      </c>
      <c r="G3" s="6">
        <f t="shared" ref="G3:G14" si="1">F3/$Q$3</f>
        <v>0.42857142857142855</v>
      </c>
      <c r="H3" s="4"/>
      <c r="I3" s="4"/>
      <c r="K3" s="2" t="s">
        <v>4</v>
      </c>
      <c r="L3" s="2" t="s">
        <v>7</v>
      </c>
      <c r="M3" s="2" t="s">
        <v>10</v>
      </c>
      <c r="N3" s="2" t="s">
        <v>14</v>
      </c>
      <c r="O3" s="2" t="s">
        <v>17</v>
      </c>
      <c r="P3" s="2" t="s">
        <v>19</v>
      </c>
      <c r="Q3" s="2">
        <f>COUNTIF(Dados!G:G,P3)</f>
        <v>7</v>
      </c>
      <c r="R3" s="13">
        <f>Q3/Q5</f>
        <v>0.4375</v>
      </c>
    </row>
    <row r="4" spans="1:20" x14ac:dyDescent="0.25">
      <c r="A4" s="14" t="s">
        <v>1</v>
      </c>
      <c r="B4" s="5" t="s">
        <v>5</v>
      </c>
      <c r="C4" s="5">
        <f>COUNTIF(Dados!B:B,B4)</f>
        <v>4</v>
      </c>
      <c r="D4" s="5">
        <f>COUNTIFS(Dados!G:G,$E$2,Dados!B:B,B4)</f>
        <v>1</v>
      </c>
      <c r="E4" s="6">
        <f t="shared" si="0"/>
        <v>0.1111111111111111</v>
      </c>
      <c r="F4" s="5">
        <f>COUNTIFS(Dados!G:G,$G$2,Dados!B:B,B4)</f>
        <v>3</v>
      </c>
      <c r="G4" s="6">
        <f t="shared" si="1"/>
        <v>0.42857142857142855</v>
      </c>
      <c r="H4" s="4"/>
      <c r="I4" s="4">
        <f>SUM(G3:G5)</f>
        <v>1</v>
      </c>
      <c r="K4" s="2" t="s">
        <v>5</v>
      </c>
      <c r="L4" s="2" t="s">
        <v>8</v>
      </c>
      <c r="M4" s="2" t="s">
        <v>11</v>
      </c>
      <c r="N4" s="2" t="s">
        <v>13</v>
      </c>
      <c r="O4" s="2" t="s">
        <v>18</v>
      </c>
      <c r="P4" s="2" t="s">
        <v>20</v>
      </c>
      <c r="Q4" s="2">
        <f>COUNTIF(Dados!G:G,P4)</f>
        <v>9</v>
      </c>
      <c r="R4" s="13">
        <f>Q4/Q5</f>
        <v>0.5625</v>
      </c>
    </row>
    <row r="5" spans="1:20" ht="15.75" thickBot="1" x14ac:dyDescent="0.3">
      <c r="A5" s="15" t="s">
        <v>1</v>
      </c>
      <c r="B5" s="7" t="s">
        <v>6</v>
      </c>
      <c r="C5" s="7">
        <f>COUNTIF(Dados!B:B,B5)</f>
        <v>6</v>
      </c>
      <c r="D5" s="7">
        <f>COUNTIFS(Dados!G:G,$E$2,Dados!B:B,B5)</f>
        <v>5</v>
      </c>
      <c r="E5" s="8">
        <f t="shared" si="0"/>
        <v>0.55555555555555558</v>
      </c>
      <c r="F5" s="7">
        <f>COUNTIFS(Dados!G:G,$G$2,Dados!B:B,B5)</f>
        <v>1</v>
      </c>
      <c r="G5" s="8">
        <f t="shared" si="1"/>
        <v>0.14285714285714285</v>
      </c>
      <c r="H5" s="4">
        <f>SUM(D3:D5,F3:F5)</f>
        <v>16</v>
      </c>
      <c r="I5" s="4">
        <f>SUM(E3:E5)</f>
        <v>1</v>
      </c>
      <c r="K5" s="2" t="s">
        <v>6</v>
      </c>
      <c r="L5" s="2"/>
      <c r="M5" s="2" t="s">
        <v>12</v>
      </c>
      <c r="N5" s="2"/>
      <c r="O5" s="2"/>
      <c r="P5" s="2" t="s">
        <v>21</v>
      </c>
      <c r="Q5" s="2">
        <f>SUM(Q3:Q4)</f>
        <v>16</v>
      </c>
      <c r="R5" s="2">
        <f>SUM(R3:R4)</f>
        <v>1</v>
      </c>
    </row>
    <row r="6" spans="1:20" ht="15.75" thickTop="1" x14ac:dyDescent="0.25">
      <c r="A6" s="17" t="s">
        <v>2</v>
      </c>
      <c r="B6" s="9" t="s">
        <v>7</v>
      </c>
      <c r="C6" s="9">
        <f>COUNTIF(Dados!C:C,B6)</f>
        <v>8</v>
      </c>
      <c r="D6" s="9">
        <f>COUNTIFS(Dados!G:G,$E$2,Dados!C:C,B6)</f>
        <v>5</v>
      </c>
      <c r="E6" s="10">
        <f t="shared" si="0"/>
        <v>0.55555555555555558</v>
      </c>
      <c r="F6" s="9">
        <f>COUNTIFS(Dados!G:G,$G$2,Dados!C:C,B6)</f>
        <v>3</v>
      </c>
      <c r="G6" s="10">
        <f t="shared" si="1"/>
        <v>0.42857142857142855</v>
      </c>
      <c r="H6" s="4"/>
      <c r="I6" s="4"/>
    </row>
    <row r="7" spans="1:20" ht="15.75" thickBot="1" x14ac:dyDescent="0.3">
      <c r="A7" s="15"/>
      <c r="B7" s="7" t="s">
        <v>8</v>
      </c>
      <c r="C7" s="7">
        <f>COUNTIF(Dados!C:C,B7)</f>
        <v>8</v>
      </c>
      <c r="D7" s="7">
        <f>COUNTIFS(Dados!G:G,$E$2,Dados!C:C,B7)</f>
        <v>4</v>
      </c>
      <c r="E7" s="8">
        <f t="shared" si="0"/>
        <v>0.44444444444444442</v>
      </c>
      <c r="F7" s="7">
        <f>COUNTIFS(Dados!G:G,$G$2,Dados!C:C,B7)</f>
        <v>4</v>
      </c>
      <c r="G7" s="8">
        <f t="shared" si="1"/>
        <v>0.5714285714285714</v>
      </c>
      <c r="H7" s="4">
        <f>SUM(D6:D7,F6:F7)</f>
        <v>16</v>
      </c>
      <c r="I7" s="4">
        <f>SUM(E6:E7)</f>
        <v>1</v>
      </c>
    </row>
    <row r="8" spans="1:20" ht="15.75" thickTop="1" x14ac:dyDescent="0.25">
      <c r="A8" s="16" t="s">
        <v>9</v>
      </c>
      <c r="B8" s="11" t="s">
        <v>24</v>
      </c>
      <c r="C8" s="11">
        <f>COUNTIF(Dados!D:D,B8)</f>
        <v>5</v>
      </c>
      <c r="D8" s="11">
        <f>COUNTIFS(Dados!G:G,$E$2,Dados!D:D,B8)</f>
        <v>1</v>
      </c>
      <c r="E8" s="12">
        <f t="shared" si="0"/>
        <v>0.1111111111111111</v>
      </c>
      <c r="F8" s="11">
        <f>COUNTIFS(Dados!G:G,$G$2,Dados!D:D,B8)</f>
        <v>4</v>
      </c>
      <c r="G8" s="12">
        <f t="shared" si="1"/>
        <v>0.5714285714285714</v>
      </c>
      <c r="H8" s="4"/>
      <c r="I8" s="4"/>
    </row>
    <row r="9" spans="1:20" x14ac:dyDescent="0.25">
      <c r="A9" s="14"/>
      <c r="B9" s="5" t="s">
        <v>25</v>
      </c>
      <c r="C9" s="5">
        <f>COUNTIF(Dados!D:D,B9)</f>
        <v>7</v>
      </c>
      <c r="D9" s="5">
        <f>COUNTIFS(Dados!G:G,$E$2,Dados!D:D,B9)</f>
        <v>5</v>
      </c>
      <c r="E9" s="6">
        <f t="shared" si="0"/>
        <v>0.55555555555555558</v>
      </c>
      <c r="F9" s="5">
        <f>COUNTIFS(Dados!G:G,$G$2,Dados!D:D,B9)</f>
        <v>2</v>
      </c>
      <c r="G9" s="6">
        <f t="shared" si="1"/>
        <v>0.2857142857142857</v>
      </c>
      <c r="H9" s="4"/>
      <c r="I9" s="4">
        <f>SUM(G8:G10)</f>
        <v>1</v>
      </c>
    </row>
    <row r="10" spans="1:20" ht="15.75" thickBot="1" x14ac:dyDescent="0.3">
      <c r="A10" s="15"/>
      <c r="B10" s="7" t="s">
        <v>26</v>
      </c>
      <c r="C10" s="7">
        <f>COUNTIF(Dados!D:D,B10)</f>
        <v>4</v>
      </c>
      <c r="D10" s="7">
        <f>COUNTIFS(Dados!G:G,$E$2,Dados!D:D,B10)</f>
        <v>3</v>
      </c>
      <c r="E10" s="8">
        <f t="shared" si="0"/>
        <v>0.33333333333333331</v>
      </c>
      <c r="F10" s="7">
        <f>COUNTIFS(Dados!G:G,$G$2,Dados!D:D,B10)</f>
        <v>1</v>
      </c>
      <c r="G10" s="8">
        <f t="shared" si="1"/>
        <v>0.14285714285714285</v>
      </c>
      <c r="H10" s="4">
        <f>SUM(D8:D10,F8:F10)</f>
        <v>16</v>
      </c>
      <c r="I10" s="4">
        <f>SUM(E8:E10)</f>
        <v>1</v>
      </c>
    </row>
    <row r="11" spans="1:20" ht="15.75" thickTop="1" x14ac:dyDescent="0.25">
      <c r="A11" s="16" t="s">
        <v>3</v>
      </c>
      <c r="B11" s="11" t="s">
        <v>14</v>
      </c>
      <c r="C11" s="11">
        <f>COUNTIF(Dados!E:E,B11)</f>
        <v>7</v>
      </c>
      <c r="D11" s="11">
        <f>COUNTIFS(Dados!G:G,$E$2,Dados!E:E,B11)</f>
        <v>1</v>
      </c>
      <c r="E11" s="12">
        <f t="shared" si="0"/>
        <v>0.1111111111111111</v>
      </c>
      <c r="F11" s="11">
        <f>COUNTIFS(Dados!G:G,$G$2,Dados!E:E,B11)</f>
        <v>6</v>
      </c>
      <c r="G11" s="12">
        <f t="shared" si="1"/>
        <v>0.8571428571428571</v>
      </c>
      <c r="H11" s="4"/>
      <c r="I11" s="4"/>
    </row>
    <row r="12" spans="1:20" ht="15.75" thickBot="1" x14ac:dyDescent="0.3">
      <c r="A12" s="15"/>
      <c r="B12" s="7" t="s">
        <v>13</v>
      </c>
      <c r="C12" s="7">
        <f>COUNTIF(Dados!E:E,B12)</f>
        <v>9</v>
      </c>
      <c r="D12" s="7">
        <f>COUNTIFS(Dados!G:G,$E$2,Dados!E:E,B12)</f>
        <v>8</v>
      </c>
      <c r="E12" s="8">
        <f t="shared" si="0"/>
        <v>0.88888888888888884</v>
      </c>
      <c r="F12" s="7">
        <f>COUNTIFS(Dados!G:G,$G$2,Dados!E:E,B12)</f>
        <v>1</v>
      </c>
      <c r="G12" s="8">
        <f t="shared" si="1"/>
        <v>0.14285714285714285</v>
      </c>
      <c r="H12" s="4">
        <f>SUM(D11:D12,F11:F12)</f>
        <v>16</v>
      </c>
      <c r="I12" s="4">
        <f>SUM(E11:E12)</f>
        <v>1</v>
      </c>
    </row>
    <row r="13" spans="1:20" ht="15.75" thickTop="1" x14ac:dyDescent="0.25">
      <c r="A13" s="16" t="s">
        <v>16</v>
      </c>
      <c r="B13" s="11" t="s">
        <v>17</v>
      </c>
      <c r="C13" s="11">
        <f>COUNTIF(Dados!F:F,B13)</f>
        <v>7</v>
      </c>
      <c r="D13" s="11">
        <f>COUNTIFS(Dados!G:G,$E$2,Dados!F:F,B13)</f>
        <v>1</v>
      </c>
      <c r="E13" s="12">
        <f t="shared" si="0"/>
        <v>0.1111111111111111</v>
      </c>
      <c r="F13" s="11">
        <f>COUNTIFS(Dados!G:G,$G$2,Dados!F:F,B13)</f>
        <v>6</v>
      </c>
      <c r="G13" s="12">
        <f t="shared" si="1"/>
        <v>0.8571428571428571</v>
      </c>
      <c r="H13" s="4"/>
      <c r="I13" s="4"/>
    </row>
    <row r="14" spans="1:20" ht="15.75" thickBot="1" x14ac:dyDescent="0.3">
      <c r="A14" s="15"/>
      <c r="B14" s="7" t="s">
        <v>18</v>
      </c>
      <c r="C14" s="7">
        <f>COUNTIF(Dados!F:F,B14)</f>
        <v>9</v>
      </c>
      <c r="D14" s="7">
        <f>COUNTIFS(Dados!G:G,$E$2,Dados!F:F,B14)</f>
        <v>8</v>
      </c>
      <c r="E14" s="8">
        <f t="shared" si="0"/>
        <v>0.88888888888888884</v>
      </c>
      <c r="F14" s="7">
        <f>COUNTIFS(Dados!G:G,$G$2,Dados!F:F,B14)</f>
        <v>1</v>
      </c>
      <c r="G14" s="8">
        <f t="shared" si="1"/>
        <v>0.14285714285714285</v>
      </c>
      <c r="H14" s="4">
        <f>SUM(D13:D14,F13:F14)</f>
        <v>16</v>
      </c>
      <c r="I14" s="4">
        <f>SUM(E13:E14)</f>
        <v>1</v>
      </c>
    </row>
    <row r="15" spans="1:20" ht="15.75" thickTop="1" x14ac:dyDescent="0.25">
      <c r="T15" s="26">
        <v>0.42857142857142855</v>
      </c>
    </row>
  </sheetData>
  <mergeCells count="5">
    <mergeCell ref="A3:A5"/>
    <mergeCell ref="A11:A12"/>
    <mergeCell ref="A13:A14"/>
    <mergeCell ref="A6:A7"/>
    <mergeCell ref="A8:A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90C7-9CA8-4232-AD29-7AB4D4A7C24E}">
  <dimension ref="B1:H7"/>
  <sheetViews>
    <sheetView showGridLines="0" workbookViewId="0">
      <selection activeCell="L4" sqref="L4"/>
    </sheetView>
  </sheetViews>
  <sheetFormatPr defaultRowHeight="15" x14ac:dyDescent="0.25"/>
  <cols>
    <col min="1" max="1" width="3.28515625" customWidth="1"/>
    <col min="2" max="2" width="5.85546875" bestFit="1" customWidth="1"/>
    <col min="3" max="3" width="12" bestFit="1" customWidth="1"/>
    <col min="4" max="4" width="14.5703125" bestFit="1" customWidth="1"/>
    <col min="5" max="8" width="12" bestFit="1" customWidth="1"/>
  </cols>
  <sheetData>
    <row r="1" spans="2:8" x14ac:dyDescent="0.25">
      <c r="C1" s="20" t="s">
        <v>1</v>
      </c>
      <c r="D1" s="20" t="s">
        <v>2</v>
      </c>
      <c r="E1" s="20" t="s">
        <v>9</v>
      </c>
      <c r="F1" s="20" t="s">
        <v>3</v>
      </c>
      <c r="G1" s="20" t="s">
        <v>16</v>
      </c>
      <c r="H1" s="20" t="s">
        <v>15</v>
      </c>
    </row>
    <row r="2" spans="2:8" x14ac:dyDescent="0.25">
      <c r="C2" s="21" t="s">
        <v>4</v>
      </c>
      <c r="D2" s="21" t="s">
        <v>8</v>
      </c>
      <c r="E2" s="21" t="s">
        <v>24</v>
      </c>
      <c r="F2" s="21" t="s">
        <v>13</v>
      </c>
      <c r="G2" s="21" t="s">
        <v>17</v>
      </c>
      <c r="H2" s="21" t="str">
        <f>IF(H6&gt;H7,"Baixo","Alto")</f>
        <v>Alto</v>
      </c>
    </row>
    <row r="6" spans="2:8" x14ac:dyDescent="0.25">
      <c r="B6" s="18" t="s">
        <v>20</v>
      </c>
      <c r="C6" s="27">
        <f>VLOOKUP(C2,Probabilidades!$B$3:$E$5,4,0)</f>
        <v>0.33333333333333331</v>
      </c>
      <c r="D6" s="27">
        <f>VLOOKUP(D2,Probabilidades!B6:E7,4,0)</f>
        <v>0.44444444444444442</v>
      </c>
      <c r="E6" s="27">
        <f>VLOOKUP(E2,Probabilidades!B8:E10,4,0)</f>
        <v>0.1111111111111111</v>
      </c>
      <c r="F6" s="27">
        <f>VLOOKUP(F2,Probabilidades!B11:E12,4,0)</f>
        <v>0.88888888888888884</v>
      </c>
      <c r="G6" s="27">
        <f>VLOOKUP(G2,Probabilidades!B13:E14,4,0)</f>
        <v>0.1111111111111111</v>
      </c>
      <c r="H6" s="27">
        <f>C6*D6*E6*F6*G6</f>
        <v>1.6257684296093072E-3</v>
      </c>
    </row>
    <row r="7" spans="2:8" x14ac:dyDescent="0.25">
      <c r="B7" s="18" t="s">
        <v>19</v>
      </c>
      <c r="C7" s="27">
        <f>VLOOKUP(C2,Probabilidades!$B$3:$G$5,6,0)</f>
        <v>0.42857142857142855</v>
      </c>
      <c r="D7" s="27">
        <f>VLOOKUP(D2,Probabilidades!B6:G7,6,0)</f>
        <v>0.5714285714285714</v>
      </c>
      <c r="E7" s="27">
        <f>VLOOKUP(E2,Probabilidades!B8:G10,6,0)</f>
        <v>0.5714285714285714</v>
      </c>
      <c r="F7" s="27">
        <f>VLOOKUP(F2,Probabilidades!B11:G12,6,0)</f>
        <v>0.14285714285714285</v>
      </c>
      <c r="G7" s="27">
        <f>VLOOKUP(G2,Probabilidades!B13:G14,6,0)</f>
        <v>0.8571428571428571</v>
      </c>
      <c r="H7" s="27">
        <f>C7*D7*E7*F7*G7</f>
        <v>1.7135717260665193E-2</v>
      </c>
    </row>
  </sheetData>
  <conditionalFormatting sqref="H2">
    <cfRule type="containsText" dxfId="1" priority="1" operator="containsText" text="Alto">
      <formula>NOT(ISERROR(SEARCH("Alto",H2)))</formula>
    </cfRule>
    <cfRule type="containsText" dxfId="0" priority="2" operator="containsText" text="Baixo">
      <formula>NOT(ISERROR(SEARCH("Baixo",H2)))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ADA02A67-42FB-4ED6-B325-08172F24BF78}">
          <x14:formula1>
            <xm:f>Probabilidades!$B$3:$B$5</xm:f>
          </x14:formula1>
          <xm:sqref>C2</xm:sqref>
        </x14:dataValidation>
        <x14:dataValidation type="list" allowBlank="1" showInputMessage="1" showErrorMessage="1" xr:uid="{EDA61939-AAA1-4DAC-8D0D-A5158365855A}">
          <x14:formula1>
            <xm:f>Probabilidades!$B$6:$B$7</xm:f>
          </x14:formula1>
          <xm:sqref>D2</xm:sqref>
        </x14:dataValidation>
        <x14:dataValidation type="list" allowBlank="1" showInputMessage="1" showErrorMessage="1" xr:uid="{C5E6D5FA-4423-4998-BA99-14F94BBFCF0A}">
          <x14:formula1>
            <xm:f>Probabilidades!$B$8:$B$10</xm:f>
          </x14:formula1>
          <xm:sqref>E2</xm:sqref>
        </x14:dataValidation>
        <x14:dataValidation type="list" allowBlank="1" showInputMessage="1" showErrorMessage="1" xr:uid="{6EB87EA3-9359-49F0-9AB2-6B8878FAA3A3}">
          <x14:formula1>
            <xm:f>Probabilidades!$B$11:$B$12</xm:f>
          </x14:formula1>
          <xm:sqref>F2</xm:sqref>
        </x14:dataValidation>
        <x14:dataValidation type="list" allowBlank="1" showInputMessage="1" showErrorMessage="1" xr:uid="{89D8206A-3608-430D-9FAF-912846EDD659}">
          <x14:formula1>
            <xm:f>Probabilidades!$B$13:$B$14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Probabilidades</vt:lpstr>
      <vt:lpstr>Classificação - clientes novos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monfrinato</dc:creator>
  <cp:lastModifiedBy>willian monfrinato</cp:lastModifiedBy>
  <dcterms:created xsi:type="dcterms:W3CDTF">2023-05-05T03:01:02Z</dcterms:created>
  <dcterms:modified xsi:type="dcterms:W3CDTF">2023-05-06T21:29:58Z</dcterms:modified>
</cp:coreProperties>
</file>