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" sheetId="1" r:id="rId4"/>
    <sheet state="visible" name="QD. ESQ" sheetId="2" r:id="rId5"/>
    <sheet state="visible" name="LEVTO ESQ" sheetId="3" r:id="rId6"/>
    <sheet state="visible" name="LEVTO ALV" sheetId="4" r:id="rId7"/>
    <sheet state="visible" name="LEVTO FACHADA" sheetId="5" r:id="rId8"/>
    <sheet state="visible" name="LEVTO COBERTURA" sheetId="6" r:id="rId9"/>
    <sheet state="visible" name="LEVTO LO" sheetId="7" r:id="rId10"/>
    <sheet state="visible" name="ORÇTO" sheetId="8" r:id="rId11"/>
    <sheet state="visible" name="BD_GOINFRA_1" sheetId="9" r:id="rId12"/>
  </sheets>
  <definedNames>
    <definedName name="Area">'QD. ESQ'!$F$9:$F$12</definedName>
    <definedName name="H">'QD. ESQ'!$E$9:$E$12</definedName>
    <definedName name="B">'QD. ESQ'!$D$9:$D$12</definedName>
  </definedNames>
  <calcPr/>
  <extLst>
    <ext uri="GoogleSheetsCustomDataVersion1">
      <go:sheetsCustomData xmlns:go="http://customooxmlschemas.google.com/" r:id="rId13" roundtripDataSignature="AMtx7mhJCGSWprWR/+V6jsKpvcweO+dL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LARGURA
======</t>
      </text>
    </comment>
    <comment authorId="0" ref="F2">
      <text>
        <t xml:space="preserve">ALTURA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Largura (m)
======</t>
      </text>
    </comment>
    <comment authorId="0" ref="E8">
      <text>
        <t xml:space="preserve">Altura (m) 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Largura da esquadria
======</t>
      </text>
    </comment>
    <comment authorId="0" ref="F7">
      <text>
        <t xml:space="preserve">Altura da esquadria
======</t>
      </text>
    </comment>
    <comment authorId="0" ref="M15">
      <text>
        <t xml:space="preserve">Digite o código que você deseja fazer o resumo.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Comprimento 
======</t>
      </text>
    </comment>
    <comment authorId="0" ref="E7">
      <text>
        <t xml:space="preserve">Pé direito
======</t>
      </text>
    </comment>
    <comment authorId="0" ref="W14">
      <text>
        <t xml:space="preserve">Digite o código que você deseja fazer o resumo.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Digite o código que você deseja fazer o resumo.
======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4">
      <text>
        <t xml:space="preserve">Digite o código que você deseja fazer o resumo.
======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4">
      <text>
        <t xml:space="preserve">Digite o código que você deseja fazer o resumo.
======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Área construída da edificação
======</t>
      </text>
    </comment>
    <comment authorId="0" ref="J6">
      <text>
        <t xml:space="preserve">Custo Unitário Básico
======</t>
      </text>
    </comment>
  </commentList>
</comments>
</file>

<file path=xl/sharedStrings.xml><?xml version="1.0" encoding="utf-8"?>
<sst xmlns="http://schemas.openxmlformats.org/spreadsheetml/2006/main" count="4385" uniqueCount="2207">
  <si>
    <t>Codigo</t>
  </si>
  <si>
    <t>Tipo</t>
  </si>
  <si>
    <t>Medida</t>
  </si>
  <si>
    <t xml:space="preserve">Material </t>
  </si>
  <si>
    <t>Dimensões</t>
  </si>
  <si>
    <t>Área (m²)</t>
  </si>
  <si>
    <t>B (m)</t>
  </si>
  <si>
    <t>H (m)</t>
  </si>
  <si>
    <t>P1</t>
  </si>
  <si>
    <t>Porta</t>
  </si>
  <si>
    <t>Un.</t>
  </si>
  <si>
    <t>Alumínio Fosco</t>
  </si>
  <si>
    <t>P2</t>
  </si>
  <si>
    <t>Especial Acústica. PU</t>
  </si>
  <si>
    <t>P3</t>
  </si>
  <si>
    <t>P4</t>
  </si>
  <si>
    <t>P5</t>
  </si>
  <si>
    <t>Alumínio/Vidro</t>
  </si>
  <si>
    <t>P6</t>
  </si>
  <si>
    <t>J1</t>
  </si>
  <si>
    <t>Janela</t>
  </si>
  <si>
    <t>J2</t>
  </si>
  <si>
    <t>J3</t>
  </si>
  <si>
    <t>J4</t>
  </si>
  <si>
    <t>J5</t>
  </si>
  <si>
    <t>J6</t>
  </si>
  <si>
    <t>Tipo de vedação</t>
  </si>
  <si>
    <t>Comprimento (m)</t>
  </si>
  <si>
    <t>Pé direito (m)</t>
  </si>
  <si>
    <t>Alvenaria 1</t>
  </si>
  <si>
    <t>Alvenaria 2</t>
  </si>
  <si>
    <t>Alvenaria 3</t>
  </si>
  <si>
    <t>Alvenaria 4</t>
  </si>
  <si>
    <t>Alvenaria 5</t>
  </si>
  <si>
    <t>Alvenaria 6</t>
  </si>
  <si>
    <t>Alvenaria 7</t>
  </si>
  <si>
    <t>Alvenaria 8</t>
  </si>
  <si>
    <t>Alvenaria 9</t>
  </si>
  <si>
    <t>Alvenaria 10</t>
  </si>
  <si>
    <t>Alvenaria 11</t>
  </si>
  <si>
    <t>Alvenaria 12</t>
  </si>
  <si>
    <t>Alvenaria 13</t>
  </si>
  <si>
    <t>Alvenaria 14</t>
  </si>
  <si>
    <t>EDIFICAÇÃO</t>
  </si>
  <si>
    <t>EDIFICAÇÃO EXEMPLO</t>
  </si>
  <si>
    <t>CLIENTE</t>
  </si>
  <si>
    <t>A PREENCHER</t>
  </si>
  <si>
    <t>TIPO</t>
  </si>
  <si>
    <t>LISTA DE ESQUADRIAS</t>
  </si>
  <si>
    <t>REVISÃO</t>
  </si>
  <si>
    <t>R00_20220806</t>
  </si>
  <si>
    <t>DATA</t>
  </si>
  <si>
    <t>20/07/2022</t>
  </si>
  <si>
    <t>ÁREA (m²)</t>
  </si>
  <si>
    <t>EQUIPE</t>
  </si>
  <si>
    <t>ENG. WANDERLEI M. P. JUNIOR; Pri</t>
  </si>
  <si>
    <t>OBS.</t>
  </si>
  <si>
    <t>CÓD</t>
  </si>
  <si>
    <t>Material</t>
  </si>
  <si>
    <t>MEDIDA</t>
  </si>
  <si>
    <t>Peitoril</t>
  </si>
  <si>
    <t>Existência?</t>
  </si>
  <si>
    <t>Comprimento</t>
  </si>
  <si>
    <r>
      <rPr>
        <rFont val="Courier New"/>
        <color theme="1"/>
        <sz val="10.0"/>
      </rPr>
      <t xml:space="preserve">Para colocar novas esquadrias add linhas abaixo da linha </t>
    </r>
    <r>
      <rPr>
        <rFont val="Courier New"/>
        <b/>
        <color theme="1"/>
        <sz val="10.0"/>
      </rPr>
      <t>12</t>
    </r>
  </si>
  <si>
    <t>EDIFICAÇÃO EXEMPLO SOMASE GPEE</t>
  </si>
  <si>
    <t>DISCENTES GPEE</t>
  </si>
  <si>
    <t>LEVTO DE ESQUADRIAS / RESUMO</t>
  </si>
  <si>
    <t>ENG. WANDERLEI MALAQUIAS PEREIRA JUNIOR</t>
  </si>
  <si>
    <t>LOCAL</t>
  </si>
  <si>
    <t>PAVTO</t>
  </si>
  <si>
    <t>ESQUADRIA</t>
  </si>
  <si>
    <t>TIPO MATERIAL</t>
  </si>
  <si>
    <t>QUANT.</t>
  </si>
  <si>
    <t>TOTAL (m²)</t>
  </si>
  <si>
    <t>WC 1</t>
  </si>
  <si>
    <t>WC 2</t>
  </si>
  <si>
    <t>WC 3</t>
  </si>
  <si>
    <t>WC 4</t>
  </si>
  <si>
    <r>
      <rPr>
        <rFont val="Courier New"/>
        <color theme="1"/>
        <sz val="10.0"/>
      </rPr>
      <t xml:space="preserve">Para colocar novas esquadrias add linhas abaixo da linha </t>
    </r>
    <r>
      <rPr>
        <rFont val="Courier New"/>
        <b/>
        <color theme="1"/>
        <sz val="10.0"/>
      </rPr>
      <t>12</t>
    </r>
  </si>
  <si>
    <t>ITEM</t>
  </si>
  <si>
    <t>DESCRIÇÃO</t>
  </si>
  <si>
    <t>CÓD.</t>
  </si>
  <si>
    <t>UNIDADE</t>
  </si>
  <si>
    <t>Maxim ar</t>
  </si>
  <si>
    <t>un.</t>
  </si>
  <si>
    <r>
      <rPr>
        <rFont val="Courier New"/>
        <color theme="1"/>
        <sz val="10.0"/>
      </rPr>
      <t xml:space="preserve">Para fazer novos resumos empregar a função </t>
    </r>
    <r>
      <rPr>
        <rFont val="Courier New"/>
        <b/>
        <color theme="1"/>
        <sz val="10.0"/>
      </rPr>
      <t>SOMASE()</t>
    </r>
    <r>
      <rPr>
        <rFont val="Courier New"/>
        <color theme="1"/>
        <sz val="10.0"/>
      </rPr>
      <t xml:space="preserve"> no tipo desejado</t>
    </r>
  </si>
  <si>
    <t>LEVTO DE ALVENARIA / RESUMO</t>
  </si>
  <si>
    <t>COD. ALV</t>
  </si>
  <si>
    <t>ÁREA BRUTA (m²)</t>
  </si>
  <si>
    <t>DESC PORTA</t>
  </si>
  <si>
    <t>DESC JANELA</t>
  </si>
  <si>
    <t>ÁREA DESC. (m2)</t>
  </si>
  <si>
    <t>ÁREA LIQ. (m²)</t>
  </si>
  <si>
    <t>Quant</t>
  </si>
  <si>
    <t>ALV CONCRETO</t>
  </si>
  <si>
    <t>TIJOLO</t>
  </si>
  <si>
    <t>Pvto</t>
  </si>
  <si>
    <t>Local</t>
  </si>
  <si>
    <t>Especificação</t>
  </si>
  <si>
    <t>Área total(m²)</t>
  </si>
  <si>
    <t>Térreo</t>
  </si>
  <si>
    <t>Calçada</t>
  </si>
  <si>
    <t xml:space="preserve">PASSEIO DE CONCRETO DESEMPENADO ACAB.
VASSOURADO C/ JUNTAS PLÁSTICAS A CADA 1,20m
</t>
  </si>
  <si>
    <t>215.45</t>
  </si>
  <si>
    <t>274.60</t>
  </si>
  <si>
    <t>Rampa</t>
  </si>
  <si>
    <t>18.86</t>
  </si>
  <si>
    <t>15.29</t>
  </si>
  <si>
    <t>25.00</t>
  </si>
  <si>
    <t>Pavto</t>
  </si>
  <si>
    <t>Ambiente</t>
  </si>
  <si>
    <t>Quantidades</t>
  </si>
  <si>
    <t>Quantidade de repetição</t>
  </si>
  <si>
    <t>Quantidade Total</t>
  </si>
  <si>
    <t>Código de levto</t>
  </si>
  <si>
    <t>Especificação (telha, rufo, calha e cumeeira)</t>
  </si>
  <si>
    <t>Material (tipo da telha e zinco para calha e rufo)</t>
  </si>
  <si>
    <t>Inclinação (%)</t>
  </si>
  <si>
    <t>Comprimento Total (m)</t>
  </si>
  <si>
    <t>Unidade de orçamento - QUANTIDADE</t>
  </si>
  <si>
    <t>Unidade de orçamento - PERÍMETRO</t>
  </si>
  <si>
    <t>Unidade de orçamento - ÁREA</t>
  </si>
  <si>
    <t>Área Total</t>
  </si>
  <si>
    <t>Perímetro Total</t>
  </si>
  <si>
    <t>Quantidade Geral</t>
  </si>
  <si>
    <t>COB</t>
  </si>
  <si>
    <t>COBERTURA - Reforma</t>
  </si>
  <si>
    <t>1 unid.</t>
  </si>
  <si>
    <t>TL01</t>
  </si>
  <si>
    <t>TELHA</t>
  </si>
  <si>
    <t>TELHA METÁLICA</t>
  </si>
  <si>
    <t>m²</t>
  </si>
  <si>
    <t>X</t>
  </si>
  <si>
    <t>TL03</t>
  </si>
  <si>
    <t>CL01</t>
  </si>
  <si>
    <t>CALHA</t>
  </si>
  <si>
    <t>CALHA METÁLICA</t>
  </si>
  <si>
    <t>m</t>
  </si>
  <si>
    <t>LEVTO DE LOUÇAS E METAIS / RESUMO</t>
  </si>
  <si>
    <t>LOUÇA</t>
  </si>
  <si>
    <t>LO 1</t>
  </si>
  <si>
    <t xml:space="preserve">LOUÇA </t>
  </si>
  <si>
    <t>LO 2</t>
  </si>
  <si>
    <t>METAL</t>
  </si>
  <si>
    <t>LO 3</t>
  </si>
  <si>
    <t>LO 4</t>
  </si>
  <si>
    <t>EDIFICAÇÃO EXEMPLO PROC GPEE</t>
  </si>
  <si>
    <t>ORÇAMENTO ANÁLITICO DE CUSTOS</t>
  </si>
  <si>
    <t>BDI (%)</t>
  </si>
  <si>
    <t>CUSTO TOTAL + BDI</t>
  </si>
  <si>
    <t>BD EMPREGADO</t>
  </si>
  <si>
    <t>GOINFRA JULHO/2022 (DESONERADO)</t>
  </si>
  <si>
    <t>CUB (R$/m²)</t>
  </si>
  <si>
    <t>CÓDIGO INTERNO</t>
  </si>
  <si>
    <t>BASE</t>
  </si>
  <si>
    <t>QUANTIDADE</t>
  </si>
  <si>
    <t>CUSTO UNITÁRIO (R$ / UNID.)</t>
  </si>
  <si>
    <t>CUSTO TOTAL (R$)</t>
  </si>
  <si>
    <t>INC. TOTAL (%)</t>
  </si>
  <si>
    <t>01</t>
  </si>
  <si>
    <t>01.01</t>
  </si>
  <si>
    <t>01.01.01</t>
  </si>
  <si>
    <t>01.01.01.01</t>
  </si>
  <si>
    <t>01.01.01.02</t>
  </si>
  <si>
    <t>01.01.01.03</t>
  </si>
  <si>
    <t>02</t>
  </si>
  <si>
    <t>02.01</t>
  </si>
  <si>
    <t>02.01.01</t>
  </si>
  <si>
    <t>02.01.01.01</t>
  </si>
  <si>
    <t>02.01.01.02</t>
  </si>
  <si>
    <t>02.01.01.03</t>
  </si>
  <si>
    <t>03</t>
  </si>
  <si>
    <t>Custo total s/ BDI unidade</t>
  </si>
  <si>
    <t>04</t>
  </si>
  <si>
    <t>BDI</t>
  </si>
  <si>
    <t>05</t>
  </si>
  <si>
    <t>Custo total c/ BDI unidade</t>
  </si>
  <si>
    <t>22/07/2022 - 10:35</t>
  </si>
  <si>
    <t>Tabela de Preços:</t>
  </si>
  <si>
    <t>TABELA DE CUSTOS DE OBRAS CIVIS - T175 - JULHO/2022 - SEM DESONERAÇÃO</t>
  </si>
  <si>
    <t>Data Base: 01/07/2022</t>
  </si>
  <si>
    <t>Código auxiliar</t>
  </si>
  <si>
    <t>Serviço</t>
  </si>
  <si>
    <t>Unidade</t>
  </si>
  <si>
    <t>Mão-de-obra</t>
  </si>
  <si>
    <t>Total</t>
  </si>
  <si>
    <t>SERVIÇOS PRELIMINARES</t>
  </si>
  <si>
    <t>S/U</t>
  </si>
  <si>
    <t>DEMOLIÇÃO MANUAL - COBERTURA TELHA METÁLICA C/ TRANSP. ATÉ CB. E CARGA</t>
  </si>
  <si>
    <t>m2</t>
  </si>
  <si>
    <t>DEMOLICAO MANUAL COBERTURA TELHA CERAMICA C/ TRANSP. ATÉ CB. E CARGA</t>
  </si>
  <si>
    <t>DEMOLICAO MANUAL COBERTURA TELHA FIBROCIMENTO/FIBRA DE VIDRO/SIMILARES C/ TRANSP. ATÉ CB. E CARGA</t>
  </si>
  <si>
    <t>DEMOLIÇÃO MANUAL ESTRUTURA EM MADEIRA TELHADO C/ TRANSP. ATÉ CB. E CARGA</t>
  </si>
  <si>
    <t>DEMOLIÇÃO MANUAL DE RIPA C/ TRANSP. ATÉ CB. E CARGA</t>
  </si>
  <si>
    <t>DEMOLIÇÃO MANUAL FORRO PAULISTA C/TRANSP.ATÉ CB.E CARGA</t>
  </si>
  <si>
    <t>REMOÇÃO MANUAL DE JANELA OU PORTAL C/ TRANSP. ATÉ CB. E CARGA</t>
  </si>
  <si>
    <t>CORTE/DESTOC./RETIRADA/REATERRO (MANUAIS) DE ÁRVORE GRANDE PORTE ( H = 8 A 10 M / DIÂMETRO TRONCO 60 A 70CM E COPA DE 10 A 13M ) C/TRANSP.ATE CB. E CARGA</t>
  </si>
  <si>
    <t>Un</t>
  </si>
  <si>
    <t>DEMOLIÇÃO MANUAL PISO/VIGA DE MAD.C/TRANSPORTE ATE CB. E CARGA</t>
  </si>
  <si>
    <t>DEMOLIÇÃO MANUAL DE PISO CIMENT.SOBRE LASTRO CONC.C/TR.ATE CB. E CARGA</t>
  </si>
  <si>
    <t>DEMOLIÇÃO MANUAL DE PISO LADRILHO/HIDRAUL.C/TR.ATE CB. E CARGA</t>
  </si>
  <si>
    <t>DEMOLIÇÃO MANUAL DE PISO CERÂMICO SOBRE LASTRO CONC.C/TR.CB.E CARGA</t>
  </si>
  <si>
    <t>DEMOLIÇÃO MANUAL DE PISO CERÂMICO INCLUSIVE RETIRADA DE CONTRAPISO SOBRE LASTRO CONC.C/TR.CB.E CARGA</t>
  </si>
  <si>
    <t>DEMOLIÇÃO MANUAL DE ASSOALHO DE MADEIRA C/TRANSP.ATÉ CB.E CARGA</t>
  </si>
  <si>
    <t>DEMOLIÇÃO MANUAL DE REVESTIMENTOS COM AZULEJO C/TRANSP.ATE CB. E CARGA</t>
  </si>
  <si>
    <t>DEMOLIÇÃO MANUAL DE LAMBRIL COM APROVEITAMENTO</t>
  </si>
  <si>
    <t>DEMOLIÇÃO MANUAL DE REVESTIMENTO C/ARGAMASSA C/TR.ATE CB.E CARGA</t>
  </si>
  <si>
    <t>DEMOLIÇÃO MANUAL ALVENARIA TIJOLO S/REAP. C/TR.ATE CB. E CARGA</t>
  </si>
  <si>
    <t>m3</t>
  </si>
  <si>
    <t>DEMOLICÃO MANUAL DE ALVENARIA TIJOLO C/REAPROVEITAMENTO</t>
  </si>
  <si>
    <t>DEMOLIÇÃO MANUAL EM CONCRETO SIMPLES C/TR.ATE CB.E CARGA (O.C.)</t>
  </si>
  <si>
    <t>DEMOLIÇÃO MANUAL DE LAJE PRÉ-MOLDADA C/TR.ATE CB.E CARGA</t>
  </si>
  <si>
    <t>DEMOLICÃO MANUAL PISO INTERTRAVADO C/ EMPILHAMENTO</t>
  </si>
  <si>
    <t>DEMOLIÇÃO MANUAL DE LAJE CONC. ARMADO C/TR.ATE CB.E CARGA (OC)</t>
  </si>
  <si>
    <t>DEMOLIÇÃO MANUAL DE PILAR CONC.ARMADO C/TR.ATE CB.E CARGA(OC)</t>
  </si>
  <si>
    <t>DEMOLIÇÃO MANUAL DE VIGA CONC. ARMADO C/TR.ATE CB. E CARGA</t>
  </si>
  <si>
    <t>DEMOLIÇÃO MANUAL DE ALAMBRADO - POSTE CONCRETO/TELA/VIGA COM TR. ATE CB. E CARGA</t>
  </si>
  <si>
    <t>DEMOLIÇÃO MANUAL DE FORRO TIPO PACOTE/ESTRUTURA C/TR.ATE CB. E CARGA</t>
  </si>
  <si>
    <t>DEMOLIÇÃO MANUAL DE PISO CARPETE C/TRANSP.ATE CB. E CARGA</t>
  </si>
  <si>
    <t>DEMOLIÇÃO MANUAL DE PISO VINÍLICO C/TRANSP.ATE CB. E CARGA</t>
  </si>
  <si>
    <t>DEMOLIÇÃO MANUAL DE FORRO GESSO C/ TRANSP. ATÉ CB.E CARGA</t>
  </si>
  <si>
    <t>DEMOLIÇÃO MANUAL ESTRUT. EM METALON PARA FORRO DE GESSO C/TR.CB E CARGA</t>
  </si>
  <si>
    <t>DEMOLIÇÃO MANUAL DE CAIBRO E RIPA C/ TRANSP. ATÉ CB. E CARGA</t>
  </si>
  <si>
    <t>REMOÇÃO MANUAL DE BACIA SANITÁRIA C/ TRANSP. ATÉ CB. E CARGA</t>
  </si>
  <si>
    <t>REMOÇÃO MANUAL DE LAVATÓRIO C/ TRANSP. ATÉ CB. E CARGA</t>
  </si>
  <si>
    <t>DEMOLIÇÃO MANUAL DE BANCADA C/ TRANSP. ATÉ CB. E CARGA</t>
  </si>
  <si>
    <t>REMOÇÃO MANUAL DE METAL SANITÁRIO (VÁLVULAS/SIFÃO/REGISTROS/TORNEIRAS/OUTROS) C/ TRANSP. ATÉ CB. E CARGA</t>
  </si>
  <si>
    <t>REMOÇÃO DE CAIXA DESCARGA EXTERNA C/ TRANSP. ATÉ CB. E CARGA</t>
  </si>
  <si>
    <t>DEMOLIÇÃO MANUAL DE MEIO FIO COM REAPROVEITAMENTO</t>
  </si>
  <si>
    <t>DEMOLIÇÃO MANUAL MEIO FIO SEM REAPROV.C/TR.ATE CB. E CARGA</t>
  </si>
  <si>
    <t>DEMOLIÇÃO MANUAL DE PAVIM. ASFÁLTICO C/TR.ATE CB. E CARGA</t>
  </si>
  <si>
    <t>REMOÇÃO MANUAL DE BACIA TURCA C/ TRANSP. ATÉ CB. E CARGA</t>
  </si>
  <si>
    <t>REMOÇÃO MANUAL DE MICTÓRIO C/ TRANSP. ATÉ CB. E CARGA</t>
  </si>
  <si>
    <t>DEMOLIÇÃO MANUAL DE FORRO PVC INCLUSIVE ESTRUTURA DE SUSTENTAÇÃO C/ TRANSP. ATÉ CB. E CARGA</t>
  </si>
  <si>
    <t>DEMOLIÇÃO MANUAL DE FORRO PVC (SOMENTE O FORRO) C/ TRANSP. ATÉ CB. E CARGA</t>
  </si>
  <si>
    <t>DEMOLIÇÃO MANUAL DE DIVISÓRIA PAINEL PRÉ-FABRIC. C/ REAPROVEITAMENTO</t>
  </si>
  <si>
    <t>DEMOLIÇÃO MANUAL DE DIVISÓRIA EM PEDRA/CONC.C/TRANSP. ATÉ CB. CARGA</t>
  </si>
  <si>
    <t>DEMOLIÇÃO MANUAL EM MURO/PAREDE PLACA PRÉ-MOLDADA C/TRANSP. ATÉ CB. E CARGA</t>
  </si>
  <si>
    <t>DEMOLIÇÃO MANUAL DE CALHA/RUFO EM CHAPA C/TR.ATÉ CB. E CARGA</t>
  </si>
  <si>
    <t>DEMOLIÇÃO MANUAL DE TELA DE ALAMBRADO C/ TRANSP. ATÉ CB. E CARGA</t>
  </si>
  <si>
    <t>REMOÇÃO MANUAL DE TUBULAÇÃO (TUBO E CONEXÃO) C/ TRANSP. ATÉ CB. E CARGA (EXCLUSO RASGOS E ESCAVAÇÕES)</t>
  </si>
  <si>
    <t>REMOÇÃO MANUAL DE FIO/CABO ELÉTRICO C/ TRANSP. ATÉ CB. E CARGA</t>
  </si>
  <si>
    <t>REMOÇÃO MANUAL DE ELETRODUTO (ELETRODUTO E CONEXÃO) C/ TRANSP. ATÉ CB. E CARGA (EXCLUSO RASGOS E ESCAVAÇÕES)</t>
  </si>
  <si>
    <t>REMOÇÃO MANUAL DE LUMINÁRIA C/ TRANSP. ATÉ CB. E CARGA</t>
  </si>
  <si>
    <t>un</t>
  </si>
  <si>
    <t>REMOÇÃO MANUAL DE INTERRUPTOR/TOMADA ELÉTRICA/DISJUNTOR C/ TRANSP. ATÉ CB. E CARGA</t>
  </si>
  <si>
    <t>LIMPEZA MECANICA DE TERRENO</t>
  </si>
  <si>
    <t>FERRAMENTAS (MANUAIS/ELÉTRICAS) E MATERIAL DE LIMPEZA PERMANENTE DA OBRA - ÁREAS EDIFICADAS/COBERTAS/FECHADAS</t>
  </si>
  <si>
    <t>CORTE EM CAPOEIRA FINA A FOICE</t>
  </si>
  <si>
    <t>RASPAGEM E LIMPEZA MANUAL DO TERRENO</t>
  </si>
  <si>
    <t>CAPINA - (OBRAS CIVIS)</t>
  </si>
  <si>
    <t>BARRACÃO DE OBRAS PADRÃO GOINFRA ( BLOCOS,COBERTURAS, PASSARELAS E MÓVEIS), COM ALOJAMENTO E LAVANDERIA , COM PINTURA, EM CONSONÂNCIA COM AS NR's, EM ESPECIAL A NR-18, INCLUSO INSTALAÇÕES ELÉTRICAS E HIDROSSANITÁRIAS - ( COM REAPROVEITAMENTO 1 VEZ ).</t>
  </si>
  <si>
    <t>BARRACÃO DE OBRAS PADRÃO GOINFRA ( BLOCOS,COBERTURAS,PASSARELAS E MÓVEIS), SEM ALOJAMENTO E LAVANDERIA , COM PINTURA, EM CONSONÂNCIA COM AS NR's, EM ESPECIAL A NR-18, INCLUSO INSTALAÇÕES ELÉTRICAS E HIDROSSANITÁRIAS - ( COM REAPROVEITAMENTO 1 VEZ ).</t>
  </si>
  <si>
    <t>DEPÓSITO PARA CIMENTO TIPO I COM PINTURA PADRÃO GOINFRA (2,20 X 2,262M) A=4,98 M2 ( C/ REAPROV. 1 VEZ ) - INCLUSO PALETES</t>
  </si>
  <si>
    <t>DEPÓSITO PARA CIMENTO TIPO II COM PINTURA PADRÃO GOINFRA (3,30 X 3,30 M) A=10,89 M2 ( C/ REAPROV. 1 VEZ ) - INCLUSO PALETES</t>
  </si>
  <si>
    <t>LIGAÇÃO PROVISÓRIA DE ÁGUA ( INCLUSO RETIRADA DO ESGOTO SANITÁRIO) - PD. GOINFRA</t>
  </si>
  <si>
    <t>LIGAÇÃO PROVISÓRIA LUZ E FORÇA - PD. GOINFRA</t>
  </si>
  <si>
    <t>TAPUME EM CHAPA COMPENSADA RESINADA 6MM COM PORTÕES E FERRAGENS - PADRÃO GOINFRA</t>
  </si>
  <si>
    <t>LOCAÇÃO DA OBRA, EXECUÇÃO DE GABARITO SEM REAPROVEITAMENTO, INCLUSO PINTURA (FACE INTERNA DO RIPÃO 15CM) E PIQUETE COM TESTEMUNHA</t>
  </si>
  <si>
    <t>LOCAÇÃO DE OBRAS DE PEQUENO PORTE COM CAVALETE, INCLUSO PINTURA ( FACE INTERNA DO SARRAFO 10CM) E PIQUETE COM TESTEMUNHA</t>
  </si>
  <si>
    <t>LOCAÇÃO DE PRAÇA, QUADRA, IMPLANTAÇÃO UTILIZANDO CAVALETE, INCLUSO PIQUETE COM TESTEMUNHA</t>
  </si>
  <si>
    <t>ABERTURA DE POÇOS (CISTERNA) - ÁGUA POTÁVEL</t>
  </si>
  <si>
    <t>REVESTIMENTO DE POCOS (CISTERNA) C/TUBOS</t>
  </si>
  <si>
    <t>LAJE CIRCULAR PARA POÇOS (CISTERNA) COM ENCABEÇAMENTO</t>
  </si>
  <si>
    <t>CONSTRUÇÃO DE BANDEJA SALVA VIDAS PRIMÁRIA DE MADEIRA - LARGURA 2,50M</t>
  </si>
  <si>
    <t>CONSTRUÇÃO DE BANDEJA SALVA VIDAS SECUNDÁRIA DE MADEIRA - LARGURA 1,40M</t>
  </si>
  <si>
    <t>CONSTRUÇÃO DE BANDEJA SALVA VIDAS TERCIÁRIA DE MADEIRA - LARGURA 2,20M</t>
  </si>
  <si>
    <t>PLACA DE OBRA PLOTADA EM CHAPA METÁLICA 26 , AFIXADA EM CAVALETES DE MADEIRA DE LEI (VIGOTAS 6X12CM) - PADRÃO GOINFRA</t>
  </si>
  <si>
    <t>CONSUMO DE ESGOTO</t>
  </si>
  <si>
    <t>CONSUMO DE ÁGUA</t>
  </si>
  <si>
    <t>CONSUMO DE ENERGIA ELÉTRICA</t>
  </si>
  <si>
    <t>KWH</t>
  </si>
  <si>
    <t>EPI/PGR/PCMSO/EXAMES/TREINAMENTOS/VISITAS - ÁREAS EDIFICADAS/COBERTAS/FECHADAS</t>
  </si>
  <si>
    <t>TRANSPORTES</t>
  </si>
  <si>
    <t>TRANSPORTE DE ENTULHO EM CAMINHÃO INCLUSO A CARGA MANUAL</t>
  </si>
  <si>
    <t>TRANSPORTE DE ENTULHO CAÇAMBA ESTACIONÁRIA SEM CARGA</t>
  </si>
  <si>
    <t>TRANSPORTE DE ENTULHO EM CAÇAMBA ESTACIONÁRIA INCLUSO A CARGA MANUAL</t>
  </si>
  <si>
    <t>TRANSPORTE DE ENTULHO EM CAMINHÃO SEM CARGA</t>
  </si>
  <si>
    <t>TRANSPORTE DE MATERIAIS/EQUIPAMENTOS/OUTROS ( INCLUSIVE OS DA MOBILIZAÇÃO E DESMOBILIZAÇÃO ) - CAMINHÃO CARROCERIA MADEIRA 15 T ( INCLUSO NO VALOR O RETORNO )</t>
  </si>
  <si>
    <t>tkm</t>
  </si>
  <si>
    <t>CARGA DOS MATERIAIS/EQUIPAMENTOS/OUTROS ( INCLUSO HORA IMPRODUTIVA DO CAMINHÃO)</t>
  </si>
  <si>
    <t>DESCARGA DOS MATERIAIS/EQUIPAMENTOS/OUTROS ( INCLUSO HORA IMPRODUTIVA DO CAMINHÃO)</t>
  </si>
  <si>
    <t>MOBILIZAÇÃO DO CANTEIRO DE OBRAS - INCLUSIVE CARGA E DESCARGA E A HORA IMPRODUTIVA DO CAMINHÃO - ( EXCLUSO O TRANSPORTE )</t>
  </si>
  <si>
    <t>DESMOBILIZAÇÃO DO CANTEIRO DE OBRAS - INCLUSIVE CARGA E DESCARGA E A HORA IMPRODUTIVA DO CAMINHÃO - ( EXCLUSO O TRANSPORTE )</t>
  </si>
  <si>
    <t>SERVIÇO EM TERRA</t>
  </si>
  <si>
    <t>SERVICO EM TERRA</t>
  </si>
  <si>
    <t>ESCAVACAO MANUAL DE VALAS &lt; 1 MTS. (OBRAS CIVIS)</t>
  </si>
  <si>
    <t>ESCAVAÇAO MANUAL DE VALAS PROF.1 A 2 M</t>
  </si>
  <si>
    <t>ESCAVAÇAO MANUAL DE VALAS PROF. 2 A 4 M</t>
  </si>
  <si>
    <t>REATERRO COM APILOAMENTO</t>
  </si>
  <si>
    <t>REATERRO COM APILOAMENTO MECÂNICO</t>
  </si>
  <si>
    <t>APILOAMENTO MECÂNICO</t>
  </si>
  <si>
    <t>ESC.CAMPO ABERTO C/TRANP.MANUAL DE TERRA(OC)</t>
  </si>
  <si>
    <t>APILOAMENTO</t>
  </si>
  <si>
    <t>ATERRO INTERNO SEM APILOAMENTO C/ TRANSPORTE EM CARRINHO MÃO</t>
  </si>
  <si>
    <t>ESCAVACAO MECANICA</t>
  </si>
  <si>
    <t>CARGA MECANIZADA</t>
  </si>
  <si>
    <t>TRANSPORTE DE MATERIAL ESCAVADO M3.KM</t>
  </si>
  <si>
    <t>m3km</t>
  </si>
  <si>
    <t>ESPALHAMENTO MECANICO</t>
  </si>
  <si>
    <t>COMPACTAÇÃO MECÂNICA COM CONTROLE DA UMIDADE (95% PN)</t>
  </si>
  <si>
    <t>COMPACTAÇÃO MECÂNICA SEM CONTROLE LABORATÓRIO</t>
  </si>
  <si>
    <t>TRANSPORTE COM LÂMINA ATE 100 M - (OBRAS CIVIS)</t>
  </si>
  <si>
    <t>INDENIZAÇÃO DE JAZIDA</t>
  </si>
  <si>
    <t>REGULARIZAÇÃO DO TERRENO SEM APILOAMENTO COM TRANSPORTE MANUAL DA TERRA ESCAVADA</t>
  </si>
  <si>
    <t>SOLO CIMENTO 1:12</t>
  </si>
  <si>
    <t>FUNDAÇÕES E SONDAGENS</t>
  </si>
  <si>
    <t>FUNDACOES E SONDAGENS</t>
  </si>
  <si>
    <t>SONDAGENS P/INTERIOR - (OBRAS CIVIS)</t>
  </si>
  <si>
    <t>TRANSPORTE EQUIPAMENTOS P/SONDAGEM ( INCLUSO NO VALOR O RETORNO)</t>
  </si>
  <si>
    <t>Km</t>
  </si>
  <si>
    <t>SONDAGENS P/GOIANIA - (OBRAS CIVIS)</t>
  </si>
  <si>
    <t>EMBASAMENTO COM TIJOLO COMUM</t>
  </si>
  <si>
    <t>EMBASAMENTO COM PEDRA MARROADA</t>
  </si>
  <si>
    <t>TRAÇO DE CONCRETO</t>
  </si>
  <si>
    <t>CORPO DE PROVA</t>
  </si>
  <si>
    <t>ESTACA A TRADO DIAM.25 CM SEM FERRO</t>
  </si>
  <si>
    <t>M</t>
  </si>
  <si>
    <t>ESTACA A TRADO DIAM.30 CM SEM FERRO</t>
  </si>
  <si>
    <t>PEDRA MARROADA COM LANCAMENTO</t>
  </si>
  <si>
    <t>ESCAVACAO MANUAL DE VALAS (SAPATAS/BLOCOS)</t>
  </si>
  <si>
    <t>APILOAMENTO (BLOCOS/SAPATAS)</t>
  </si>
  <si>
    <t>REATERRO C/APILOAMENTO (BLOCOS/SAPATAS)</t>
  </si>
  <si>
    <t>REATERRO C/APILOAMENTO MECÂNICO (BLOCOS/SAPATAS)</t>
  </si>
  <si>
    <t>APILOAMENTO MECÂNICO (BLOCOS/SAPATAS)</t>
  </si>
  <si>
    <t>ESCAVACAO TUBULOES A CEU ABERTO - (OBRAS CIVIS)</t>
  </si>
  <si>
    <t>ALARGAMENTO DE BASE PARA TUBULOES - (OBRAS CIVIS)</t>
  </si>
  <si>
    <t>FORMA TABUA PINHO P/FUNDACOES U=3V - (OBRAS CIVIS)</t>
  </si>
  <si>
    <t>PREPARO COM BETONEIRA E TRANSPORTE MANUAL DE CONCRETO FCK-15 - (O.C.)</t>
  </si>
  <si>
    <t>PREPARO COM BETONEIRA E TRANSPORTE MANUAL DE CONCRETO FCK-20 - (O.C.)</t>
  </si>
  <si>
    <t>CONCRETO USINADO BOMBEAVEL FCK-15 - (O.C.)</t>
  </si>
  <si>
    <t>CONCRETO USINADO CONVENCIONAL FCK-15 COM TRANSPORTE MANUAL - (O.C.)</t>
  </si>
  <si>
    <t>PREPARO COM BETONEIRA E TRANSPORTE MANUAL DE CONCRETO PARA LASTRO - (O.C.)</t>
  </si>
  <si>
    <t>PREPARO SEM BETONEIRA E TRANSPORTE MANUAL DE CONCRETO PARA LASTRO - (O.C.)</t>
  </si>
  <si>
    <t>LANÇAMENTO/APLICAÇÃO/ADENSAMENTO DE CONCRETO EM FUNDAÇÃO- (O.C.)</t>
  </si>
  <si>
    <t>LASTRO DE BRITA (OBRAS CIVIS)</t>
  </si>
  <si>
    <t>PREPARO COM BETONEIRA E TRANSPORTE MANUAL DE CONCRETO FCK=30 MPA</t>
  </si>
  <si>
    <t>PREPARO COM BETONEIRA E TRANSPORTE MANUAL DE CONCRETO FCK=25 MPA</t>
  </si>
  <si>
    <t>CONCRETO USINADO CONVENCIONAL FCK=20 MPA COM TRANSPORTE MANUAL (O.C .)</t>
  </si>
  <si>
    <t>CONCRETO USINADO CONVENCIONAL FCK=25 MPA COM TRANSPORTE MANUAL (O.C.)</t>
  </si>
  <si>
    <t>CONCRETO USINADO CONVENCIONAL FCK=30 MPA COM TRANSPORTE MANUAL (O.C.)</t>
  </si>
  <si>
    <t>CONCRETO USINADO BOMBEÁVEL FCK=20 MPA (O.C.)</t>
  </si>
  <si>
    <t>CONCRETO USINADO BOMBEÁVEL FCK=25 MPA (O.C.)</t>
  </si>
  <si>
    <t>CONCRETO USINADO BOMBEÁVEL FCK=30 MPA (O.C.)</t>
  </si>
  <si>
    <t>TAXA DE BOMBEAMENTO CONCRETO MÍNIMO - 10 M3 (O.C.)</t>
  </si>
  <si>
    <t>LANÇAMENTO/APLICAÇÃO/ADENSAMENTO MANUAL DE CONCRETO - (O.C.)</t>
  </si>
  <si>
    <t>LANÇAMENTO/APLICAÇÃO/ADENSAMENTO DE CONCRETO USINADO BOMBEADO EM FUNDAÇÃO</t>
  </si>
  <si>
    <t>ACO CA-25 - 6,3 MM (1/4") - (OBRAS CIVIS)</t>
  </si>
  <si>
    <t>Kg</t>
  </si>
  <si>
    <t>ACO CA-50A - 6,3 MM (1/4") - (OBRAS CIVIS)</t>
  </si>
  <si>
    <t>ACO CA 50-A - 8,0 MM (5/16") - (OBRAS CIVIS)</t>
  </si>
  <si>
    <t>ACO CA-50A - 10,0 MM (3/8") - (OBRAS CIVIS)</t>
  </si>
  <si>
    <t>ACO CA 50-A - 12,5 MM (1/2") - (OBRAS CIVIS)</t>
  </si>
  <si>
    <t>ACO CA - 50 - 16,0 MM (5/8") - (OBRAS CIVIS)</t>
  </si>
  <si>
    <t>ACO CA-50 A - 20,0 MM (3/4") - (OBRAS CIVIS)</t>
  </si>
  <si>
    <t>ACO CA 50-A - 25,0 MM (1") - (OBRAS CIVIS)</t>
  </si>
  <si>
    <t>ACO CA 60-B 4,2 MM - (OBRAS CIVIS)</t>
  </si>
  <si>
    <t>ACO CA-60 - 5,0 MM - (OBRAS CIVIS)</t>
  </si>
  <si>
    <t>ESTRUTURA</t>
  </si>
  <si>
    <t>VERGA/CONTRAVERGA EM CONCRETO ARMADO FCK = 20 MPA</t>
  </si>
  <si>
    <t>ESCORAMENTO METALICO - VIGAS/LAJES (ALUGUEL/MES)</t>
  </si>
  <si>
    <t>ANDAIME METALICO TORRE (ALUGUEL/MES)</t>
  </si>
  <si>
    <t>ANDAIME METALICO FACHADEIRO (ALUGUEL/MES)</t>
  </si>
  <si>
    <t>EPS 20 MM PARA JUNTA DILATAÇÃO</t>
  </si>
  <si>
    <t>FORMA CHAPA COMPENSADA 6 MM U=3V ( PARA PLACAS/TAMPAS E DIVISÓRIAS PRÉ-MOLDADAS EM CONCRETO)</t>
  </si>
  <si>
    <t>FORMA DE TABUA CINTA BALDRAME U=8 VEZES</t>
  </si>
  <si>
    <t>FORMA DE TABUA CINTA/PILAR SOBRE/ENTRE ALVENARIA U=8 VEZES</t>
  </si>
  <si>
    <t>FORMA CURVA C/TABUA E CH.COMPENSADO U=2 V - (O.C.)</t>
  </si>
  <si>
    <t>FORMA-TABUA C/REAPROV. 2 VEZES - (OBRAS CIVIS)</t>
  </si>
  <si>
    <t>FORMA- CH.COMPENSADA 12 MM UTILIZAÇÃO 3 VEZES - (OBRAS CIVIS)</t>
  </si>
  <si>
    <t>FORMA - CH.COMPENSADA 17MM PLAST REAP 4 V.-(OBRAS CIVIS)</t>
  </si>
  <si>
    <t>FORMA - CH.COMPENSADA 17MM PLAST REAP 7 V. - (OBRAS CIVIS</t>
  </si>
  <si>
    <t>FORMA CH.COMPENSADA 12MM-VIGA/PILAR U=1V - (OBRAS CIVIS</t>
  </si>
  <si>
    <t>FORMA CH.COMPENSADA 12MM-VIGA/PILAR U=2V - (OBRAS CIVIS</t>
  </si>
  <si>
    <t>FORMA CH.COMPENSADA 12MM-VIGA/PILAR U=3V - (OBRAS CIVIS</t>
  </si>
  <si>
    <t>FORMA CH.COMPENSADA 12MM-VIGA/PILAR U=4V - (OBRAS CIVIS</t>
  </si>
  <si>
    <t>FORMA CH.COMPENSADA PLASTIF. 12MM-U=5V - (OBRAS CIVIS)</t>
  </si>
  <si>
    <t>FORMA CH.COMPENSADA PLASTIF.12MM-VIGA/PILAR U=3V-(O.C.)</t>
  </si>
  <si>
    <t>FORMA CH.COMPENSADA PLASTIF.12MM-VIGA/PILAR U=2V-(O.C.)</t>
  </si>
  <si>
    <t>FORMA CH.COMPENSADA PLASTIF.12 MM-VIGA/PILAR U=1V-(O.C)</t>
  </si>
  <si>
    <t>ACO CA-50-A - 6,3 MM (1/4") - (OBRAS CIVIS)</t>
  </si>
  <si>
    <t>ACO CA-50 A - 8,0 MM (5/16") - (OBRAS CIVIS)</t>
  </si>
  <si>
    <t>ACO CA-50A - 12,5 MM (1/2") - (OBRAS CIVIS)</t>
  </si>
  <si>
    <t>ACO CA-50 - 16,0 MM (5/8") - (OBRAS CIVIS)</t>
  </si>
  <si>
    <t>ACO CA 50-A - 20,0 MM (3/4") - (OBRAS CIVIS)</t>
  </si>
  <si>
    <t>ACO CA-60B - 4,2 MM - (OBRAS CIVIS)</t>
  </si>
  <si>
    <t>ACO CA - 60 - 5,0 MM - (OBRAS CIVIS)</t>
  </si>
  <si>
    <t>LASTRO DE BRITA - (OBRAS CIVIS)</t>
  </si>
  <si>
    <t>CONCRETO USINADO BOMBEÁVEL FCK-15 - (O.C.)</t>
  </si>
  <si>
    <t>CONCRETO USINADO CONVENCIONAL FCK-20 COM TRANSPORTE MANUAL- (O.C.)</t>
  </si>
  <si>
    <t>CONCRETO USINADO CONVENCIONAL FCK=25 MPA COM TRANSPORTE MANUAL - (O.C.)</t>
  </si>
  <si>
    <t>CONCRETO USINADO CONVENCIONAL FCK=30 MPA COM TRANSPORTE MANUAL - (O.C.)</t>
  </si>
  <si>
    <t>LANÇAMENTO/APLICAÇÃO/ADENSAMENTO DE CONCRETO USINADO BOMBEADO EM ESTRUTURA - (O.C.)</t>
  </si>
  <si>
    <t>LANÇAMENTO/APLICAÇÃO/ADENSAMENTO MANUAL DE CONCRETO - (OBRAS CIVIS)</t>
  </si>
  <si>
    <t>LANÇAMENTO/APLICAÇÃO/ADENSAMENTO DE CONCRETO EM ESTRUTURA - (O.C.)</t>
  </si>
  <si>
    <t>TAXA DE BOMBEAMENTO CONCRETO-MÍNIMO 10 M3 - (O.C.)</t>
  </si>
  <si>
    <t>FORRO EM LAJE PRE-MOLDADA INC.CAPEAMENTO/FERR.DISTRIB./ESCORAMENTO E FORMA/DESFORMA</t>
  </si>
  <si>
    <t>PISO EM LAJE PRÉ-MOLDADA INC. CAPEAMENTO/FERR.DISTRIB./ESCORAMENTO E FORMA/DESFORMA</t>
  </si>
  <si>
    <t>ESCORAMENTO, MONTAGEM E DESFORMA DA LAJE "TRELIÇADA" - U=1 VEZ</t>
  </si>
  <si>
    <t>ESCORAMENTO, MONTAGEM E DESFORMA DA LAJE "TRELIÇADA" - U=2 VEZES</t>
  </si>
  <si>
    <t>ESCORAMENTO, MONTAGEM E DESFORMA DA LAJE "TRELIÇADA" - U=3 VEZES</t>
  </si>
  <si>
    <t>MURO ARRIMO PADRÃO GOINFRA EM CANALETA SEM REVESTIMENTO-(COM ALTURA ATÉ 2,50M)-INCLUSO FUNDAÇÃO</t>
  </si>
  <si>
    <t>RECUPERAÇÃO E TRATAMENTO EM ESTRUTURAS DE CONCRETO:</t>
  </si>
  <si>
    <t>DEFINIÇÃO E DEMARCAÇÃO DA ÁREA DE REPARO DE ESTRUTURAS UTILIZANDO DISCO DE CORTE</t>
  </si>
  <si>
    <t>PREPARAÇÃO DO SUBSTRATO PARA REPARO EM ESTRUTURA DE CONCRETO POR APICOAMENTO MANUAL DA SUPERFÍCIE</t>
  </si>
  <si>
    <t>ESCARIFICAÇÃO MANUAL, CORTE DE CONCRETO ATÉ 3CM DE PROFUNDIDADE</t>
  </si>
  <si>
    <t>LIMPEZA DE ARMADURA OU CHAPA METÁLICA COM FURADEIRA E BROCA</t>
  </si>
  <si>
    <t>ESCOVAMENTO MANUAL DE ARMADURA OU CHAPA METÁLICA</t>
  </si>
  <si>
    <t>ESCOVAMENTO MANUAL DE SUBSTRATO</t>
  </si>
  <si>
    <t>LIMPEZA DO SUBSTRATO COM APLICAÇÃO DE JATO DE ÁGUA FRIA</t>
  </si>
  <si>
    <t>PROTEÇÃO DE ARMADURA CONTRA CORROSÃO A BASE DE ZINCO - 2 DEMÃOS</t>
  </si>
  <si>
    <t>PINTURA A BASE DE SILANO SILOXANO PARA PROTEÇÃO DE SUPERFÍCIES INTERNAS/EXTERNAS DE ESTRUTURA DE CONCRETO - 2 DEMÃOS</t>
  </si>
  <si>
    <t>REPARO PROFUNDO EM ESTRUTURA COM ARGAMASSA SECA TIPO "DRY PACK" ISENTA DE RETRAÇÃO - ESPESSURA DE 3 A 10CM E FCK &gt; 25 MPA</t>
  </si>
  <si>
    <t>CURA QUÍMICA PARA SUBSTRATO CIMENTÍCIO</t>
  </si>
  <si>
    <t>APLICAÇÃO, COM POSTERIOR REMOÇÃO COM JATO DE ÁGUA, DE ÁCIDO MURIÁTICO (1:20) E APLICAÇÃO, COM POSTERIOR REMOÇÃO COM JATO DE ÁGUA, DE AMÔNIA (1:14)</t>
  </si>
  <si>
    <t>TRATAMENTO DE CONCRETO APARENTE 2 DEMÃOS (COM PINTURA DE CIMENTO CP32/CIMENTO BRANCO/POLÍMEROS ACRÍLICOS/ÁGUA - TRAÇO: 1 POLÍM.:6,6667 CP32: 3,3333 CIBRANCO - EM VOLUME) - INCLUSA A LAVAGEM COM JATO D'ÁGUA</t>
  </si>
  <si>
    <t>INST. ELÉT./TELEFÔNICA/CABEAMENTO ESTRUTURADO</t>
  </si>
  <si>
    <t>INST. ELET./TELEFONICA/CABEAMENTO ESTRUTURADO</t>
  </si>
  <si>
    <t>ALCA PREFORMADA DE DISTRIBUICAO</t>
  </si>
  <si>
    <t>ANEL GUIA No. 2</t>
  </si>
  <si>
    <t>ANILHA PLÁSTICA 2,5 CM</t>
  </si>
  <si>
    <t>ARAME DE AÇO GALVANIZADO No. 12 BWG</t>
  </si>
  <si>
    <t>ARAME GALVANIZADO 12 BWG</t>
  </si>
  <si>
    <t>ARMACAO SECUNDARIA LEVE 1 ELEMENTO</t>
  </si>
  <si>
    <t>ARMACAO SECUNDARIA LEVE 2 ELEMENTOS</t>
  </si>
  <si>
    <t>ARMACAO SECUNDARIA LEVE 3 ELEMENTOS</t>
  </si>
  <si>
    <t>ARMACAO SECUNDARIA LEVE 4 ELEMENTOS</t>
  </si>
  <si>
    <t>ARMACAO SECUNDARIA PESADA 1 ELEMENTO</t>
  </si>
  <si>
    <t>ARMACAO SECUNDARIA PESADA 2 ELEMENTOS</t>
  </si>
  <si>
    <t>ARMACAO SECUNDARIA PESADA 3 ELEMENTOS</t>
  </si>
  <si>
    <t>ARMACAO SECUNDARIA PESADA 4 ELEMENTOS</t>
  </si>
  <si>
    <t>ARRUELA QUADRADA EM ACO GALVANIZADO 3X38X38MM FURO 18MM</t>
  </si>
  <si>
    <t>ARRUELA LISA D=1/4"</t>
  </si>
  <si>
    <t>ARRUELA LISA D=5/16"</t>
  </si>
  <si>
    <t>ATERRAMENTO - SOLDA EXOTÉRMICA - CARTUCHO 32 G</t>
  </si>
  <si>
    <t>ATERRAMENTO - SOLDA EXOTÉRMICA - CARTUCHO 45 G</t>
  </si>
  <si>
    <t>ATERRAMENTO - SOLDA EXOTÉRMICA - CARTUCHO 90 G</t>
  </si>
  <si>
    <t>ATERRAMENTO - SOLDA EXOTÉRMICA - CARTUCHO 115 G</t>
  </si>
  <si>
    <t>ATERRAMENTO - SOLDA EXOTÉRMICA - CARTUCHO 150 G</t>
  </si>
  <si>
    <t>BARRA DE COBRE 1" X 1/8" (0,8052 KG/M)</t>
  </si>
  <si>
    <t>BARRA DE COBRE 1" X 3/16" (1,0432 KG/M)</t>
  </si>
  <si>
    <t>BARRA DE COBRE 1.1/2" X 1/8" (1,0483 KG/M)</t>
  </si>
  <si>
    <t>BARRA DE COBRE 1.1/2" X 3/16" (1,5648 KG/M)</t>
  </si>
  <si>
    <t>BARRA DE COBRE 1.1/4" X 3/16" (1,3040 KG/M)</t>
  </si>
  <si>
    <t>BARRA DE COBRE 1/2" X 3/16" (0,5216 KG/M)</t>
  </si>
  <si>
    <t>BARRA DE COBRE 2" X 1/8" (1,3905 KG/M)</t>
  </si>
  <si>
    <t>BARRA DE COBRE 2" X 3/16" (2,0865 KG/M)</t>
  </si>
  <si>
    <t>BARRA DE COBRE 3/4" X 3/16" (0,7823 KG/M)</t>
  </si>
  <si>
    <t>BARRA DE COBRE 3/4"X1/8" (0,5214 KG/M)</t>
  </si>
  <si>
    <t>BARRA DE COBRE 2" X 1/4" ( 2,870 KG/M)</t>
  </si>
  <si>
    <t>BASE METÁLICA PARA MASTRO 1.1/2"</t>
  </si>
  <si>
    <t>BLOCO BER-10 (BLOCO DE ENGATE RAPIDO)</t>
  </si>
  <si>
    <t>BLOCO TELEFONICO BLI-10 C/CANALETA</t>
  </si>
  <si>
    <t>BORNE TERMINAL SAK 2,5 MM2</t>
  </si>
  <si>
    <t>BORNE TERMINAL SAK 4 MM2</t>
  </si>
  <si>
    <t>BORNE TERMINAL SAK 6 MM2</t>
  </si>
  <si>
    <t>BORNE TERMINAL SAK 10 MM2</t>
  </si>
  <si>
    <t>BORNE TERMINAL SAK 16 MM2</t>
  </si>
  <si>
    <t>BORNE TERMINAL SAK 25 MM2</t>
  </si>
  <si>
    <t>BORNE TERMINAL SAK 35 MM2</t>
  </si>
  <si>
    <t>BORNE TERMINAL SAK 50 MM2</t>
  </si>
  <si>
    <t>BORNE TERMINAL SAK 70 MM2</t>
  </si>
  <si>
    <t>BORNE TERMINAL SAK 95 MM2</t>
  </si>
  <si>
    <t>BORNE TERMINAL SAK 120 MM2</t>
  </si>
  <si>
    <t>BORNE TERMINAL SAK 150 MM2</t>
  </si>
  <si>
    <t>BOTOEIRA "LIGA-DESLIGA" DE EMBUTIR</t>
  </si>
  <si>
    <t>BOTOEIRA "LIGA-DESLIGA" P/ INSTALAÇÃO EM PORTA DE QUADRO</t>
  </si>
  <si>
    <t>BOX CURVO DIAMETRO 1/2"</t>
  </si>
  <si>
    <t>BOX CURVO DIAMETRO 3/4"</t>
  </si>
  <si>
    <t>BOX CURVO DIAMETRO 1"</t>
  </si>
  <si>
    <t>BOX RETO DIAMETRO 1/2"</t>
  </si>
  <si>
    <t>BOX RETO DIAMETRO 3/4"</t>
  </si>
  <si>
    <t>BOX RETO DIAMETRO 1"</t>
  </si>
  <si>
    <t>BRACADEIRA METALICA TIPO "U" DIAM.1/2"</t>
  </si>
  <si>
    <t>BRACADEIRA METALICA TIPO "U" DIAM. 3/4"</t>
  </si>
  <si>
    <t>BRACADEIRA METALICA TIPO "U" DIAM. 1"</t>
  </si>
  <si>
    <t>BRACADEIRA METALICA TIPO "U" DIAM. 1.1/4"</t>
  </si>
  <si>
    <t>BRACADEIRA METALICA TIPO "U" DIAM. 1.1/2"</t>
  </si>
  <si>
    <t>BRACADEIRA METALICA TIPO "U" DIAM. 2"</t>
  </si>
  <si>
    <t>BRACADEIRA METALICA TIPO "U" DIAM. 2.1/2"</t>
  </si>
  <si>
    <t>BRACADEIRA METALICA TIPO "U" DIAM. 3"</t>
  </si>
  <si>
    <t>BRACADEIRA METALICA TIPO "U" DIAM. 4"</t>
  </si>
  <si>
    <t>BRACADEIRA METALICA TIPO "D" DIAM. 1/2"</t>
  </si>
  <si>
    <t>BRACADEIRA METALICA TIPO "D" DIAM. 3/4"</t>
  </si>
  <si>
    <t>BRACADEIRA METALICA TIPO "D" DIAM. 1"</t>
  </si>
  <si>
    <t>BRACADEIRA METALICA TIPO "D" DIAM. 1.1/4"</t>
  </si>
  <si>
    <t>BRACADEIRA METALICA TIPO "D" DIAM. 1.1/2"</t>
  </si>
  <si>
    <t>BRACADEIRA METALICA TIPO "D" DIAM. 2"</t>
  </si>
  <si>
    <t>BRACADEIRA METALICA TIPO "D" DIAM. 2.1/2"</t>
  </si>
  <si>
    <t>BRACADEIRA METALICA TIPO "D" DIAM. 3"</t>
  </si>
  <si>
    <t>BRACADEIRA METALICA TIPO "D" DIAM. 4"</t>
  </si>
  <si>
    <t>BRAÇADEIRA PARA 3 ESTAIS 1.1/2"</t>
  </si>
  <si>
    <t>BRAÇADEIRA METÁLICA CIRCULAR 2" C/CHUMBADOR</t>
  </si>
  <si>
    <t>BRAÇO C AÇO GALVANIZADO , CONFORME NTD-17</t>
  </si>
  <si>
    <t>BUCHA DE NYLON S-5</t>
  </si>
  <si>
    <t>BUCHA DE NYLON S-6</t>
  </si>
  <si>
    <t>BUCHA DE NYLON S-8</t>
  </si>
  <si>
    <t>BUCHA DE NYLON S-10</t>
  </si>
  <si>
    <t>BUCHA DE NYLON S-12</t>
  </si>
  <si>
    <t>BUCHA E ARRUELA METALICA DIAM. 1/2"</t>
  </si>
  <si>
    <t>PR</t>
  </si>
  <si>
    <t>BUCHA E ARRUELA METALICA DIAM. 3/4"</t>
  </si>
  <si>
    <t>BUCHA E ARRUELA METALICA DIAM. 1"</t>
  </si>
  <si>
    <t>BUCHA E ARRUELA METALICA DIAM. 1.1/4"</t>
  </si>
  <si>
    <t>BUCHA E ARRUELA METALICA DIAM. 1.1/2"</t>
  </si>
  <si>
    <t>BUCHA E ARRUELA METALICA DIAM. 2"</t>
  </si>
  <si>
    <t>BUCHA E ARRUELA METALICA DIAM. 2.1/2"</t>
  </si>
  <si>
    <t>BUCHA E ARRUELA METALICA DIAM. 3"</t>
  </si>
  <si>
    <t>BUCHA E ARRUELA METALICA DIAM. 4"</t>
  </si>
  <si>
    <t>BUCHA P/TIJOLO FURADO S-6</t>
  </si>
  <si>
    <t>BUCHA P/TIJOLO FURADO S-8</t>
  </si>
  <si>
    <t>BUCHA P/TIJOLO FURADO S-10</t>
  </si>
  <si>
    <t>CABECOTE DE LIGA DE ALUMINIO DIAM. 3/4"</t>
  </si>
  <si>
    <t>CABECOTE DE LIGA DE ALUMINIO DIAM. 1"</t>
  </si>
  <si>
    <t>CABECOTE DE LIGA DE ALUMINIO DIAM. 1.1/4"</t>
  </si>
  <si>
    <t>CABECOTE DE LIGA DE ALUMINIO DIAM. 1.1/2"</t>
  </si>
  <si>
    <t>CABECOTE DE LIGA DE ALUMINIO DIAM. 2"</t>
  </si>
  <si>
    <t>CABECOTE DE LIGA DE ALUMINIO DIAM. 2.1/2"</t>
  </si>
  <si>
    <t>CABECOTE DE LIGA DE ALUMINIO DIAM. 3"</t>
  </si>
  <si>
    <t>CABECOTE DE LIGA DE ALUMINIO DIAM. 4"</t>
  </si>
  <si>
    <t>CABO EPR/XLPE (90°C) 1KV - 10MM2</t>
  </si>
  <si>
    <t>CABO EPR/XLPE (90°C) 1 KV - 16 MM2</t>
  </si>
  <si>
    <t>CABO EPR/XLPE (90°C) 1 KV - 25 MM2</t>
  </si>
  <si>
    <t>CABO EPR/XLPE (90°C) 1 KV - 35 MM2</t>
  </si>
  <si>
    <t>CABO EPR/XLPE (90°C) 1 KV - 50 MM2</t>
  </si>
  <si>
    <t>CABO EPR/XLPE (90°C) 1 KV - 70 MM2</t>
  </si>
  <si>
    <t>CABO EPR/XLPE (90°C) 1 KV - 95 MM2</t>
  </si>
  <si>
    <t>CABO EPR/XLPE (90ºC) 1 KV - 120 MM2</t>
  </si>
  <si>
    <t>CABO EPR/XLPE (90°C) 1 KV - 150 MM2</t>
  </si>
  <si>
    <t>CABO EPR/XLPE (90°C) 1 KV - 185 MM2</t>
  </si>
  <si>
    <t>CABO DE COBRE XLPE (90°C) 15 KV - 50 MM2</t>
  </si>
  <si>
    <t>CABO DE AÇO ALMA DE FIBRA 1/4"</t>
  </si>
  <si>
    <t>CABO DE ALUMÍNIO 2 CA</t>
  </si>
  <si>
    <t>CABO AGRUPADO PVC (70ºC) 1KV 4 X 2,5 MM2</t>
  </si>
  <si>
    <t>CABO AGRUPADO PVC (70ºC) 1KV 4 X 4 MM2</t>
  </si>
  <si>
    <t>CABO AGRUPADO PVC (70ºC) 1KV 4 X 6 MM2</t>
  </si>
  <si>
    <t>CABO AGRUPADO PVC (70ºC) 1KV 4 X 10 MM2</t>
  </si>
  <si>
    <t>CABO AGRUPADO PVC (70ºC) 1KV 4 X 16 MM2</t>
  </si>
  <si>
    <t>CABO AGRUPADO PVC (70ºC) 1KV 4 X 25 MM2</t>
  </si>
  <si>
    <t>CABO DE COBRE NU No. 10 MM2 (11,11M /KG)</t>
  </si>
  <si>
    <t>CABO DE COBRE NU No. 16 MM2 (6,94 M/KG)</t>
  </si>
  <si>
    <t>CABO DE COBRE NU No. 25 MM2 (4,73 M /KG)</t>
  </si>
  <si>
    <t>CABO DE COBRE NÚ No. 35 MM2</t>
  </si>
  <si>
    <t>CABO DE COBRE NÚ No. 50 MM2</t>
  </si>
  <si>
    <t>CABO DE COBRE NÚ No. 70 MM2</t>
  </si>
  <si>
    <t>CABO DE COBRE NÚ No. 95 MM2</t>
  </si>
  <si>
    <t>CABO FLEXIVEL PARALELO 2 X 1,5 MM2</t>
  </si>
  <si>
    <t>CABO FLEXIVEL PARALELO 2 X 2,5 MM2</t>
  </si>
  <si>
    <t>CABO FLEXIVEL PARALELO 2 X 1 MM2</t>
  </si>
  <si>
    <t>CABO ISOLADO PP 3 X 4,0 MM2</t>
  </si>
  <si>
    <t>CABO ISOLADO PP 3 X 2,5 MM2</t>
  </si>
  <si>
    <t>CABO ISOLADO PVC 750 V. No. 2,5 MM2</t>
  </si>
  <si>
    <t>CABO ISOLADO PVC 750 V. No. 4 MM2</t>
  </si>
  <si>
    <t>CABO ISOLADO PVC 750 V. No. 6 MM2</t>
  </si>
  <si>
    <t>CABO ISOLADO PVC 750 V. No. 10 MM2</t>
  </si>
  <si>
    <t>CABO ISOLADO PVC 750 V, No. 16 MM2</t>
  </si>
  <si>
    <t>CABO ISOLADO PVC 750 V, No. 25 MM2</t>
  </si>
  <si>
    <t>CABO ISOLADO PVC 750 V, No. 35 MM2</t>
  </si>
  <si>
    <t>CABO PVC (70ºC) 1 KV No 1,5 MM2</t>
  </si>
  <si>
    <t>CABO PVC (70ºC) 1 KV No. 2,5 MM2</t>
  </si>
  <si>
    <t>CABO PVC (70ºC) 1 KV No. 4 MM2</t>
  </si>
  <si>
    <t>CABO PVC (70ºC) 1 KV No. 6 MM2</t>
  </si>
  <si>
    <t>CABO PVC (70ºC) 1 KV No. 10 MM2</t>
  </si>
  <si>
    <t>CABO PVC (70ºC) 1 KV No. 16 MM2</t>
  </si>
  <si>
    <t>CABO PVC (70ºC) 1 KV No. 25 MM2</t>
  </si>
  <si>
    <t>CABO PVC (70ºC) 1 KV No. 35 MM2</t>
  </si>
  <si>
    <t>CABO PVC (70ºC) 1 KV No. 50 MM2</t>
  </si>
  <si>
    <t>CABO PVC (70ºC) 1 KV No. 70 MM2</t>
  </si>
  <si>
    <t>CABO PVC (70ºC) 1 KV No. 95 MM2</t>
  </si>
  <si>
    <t>CABO PVC (70ºC) 1 KV No. 120 MM2</t>
  </si>
  <si>
    <t>CABO PVC (70ºC) 1 KV No. 150 MM2</t>
  </si>
  <si>
    <t>CABO PVC (70ºC) , 1 KV, No. 185 MM2</t>
  </si>
  <si>
    <t>CABO PVC (70ºC) 1 KV No. 300 MM2</t>
  </si>
  <si>
    <t>CABO TELEFONICO CCI-50 1 PAR</t>
  </si>
  <si>
    <t>CABO TELEFONICO CCI-50 2 PARES</t>
  </si>
  <si>
    <t>CABO TELEFONICO CCI-50 3 PARES</t>
  </si>
  <si>
    <t>CABO TELEFONICO CCE-50 2 PARES</t>
  </si>
  <si>
    <t>CABO TELEFONICO CCE-50 3 PARES</t>
  </si>
  <si>
    <t>CABO TELEFONICO CI-50,10 PARES (USO INTERNO)</t>
  </si>
  <si>
    <t>CABO TELEFONICO CI-50,20 PARES (USO INTERNO)</t>
  </si>
  <si>
    <t>CABO TELEFONICO CI-50,30 PARES (USO INTERNO)</t>
  </si>
  <si>
    <t>CABO TELEFONICO CI-50,50 PARES (USO INTERNO)</t>
  </si>
  <si>
    <t>CABO TELEFON. CTP-APL-50 DE 10 PARES (USO EXTERNO)</t>
  </si>
  <si>
    <t>CABO TELEFON. CTP-APL-50 DE 20 PARES (USO EXTERNO)</t>
  </si>
  <si>
    <t>CABO TELEFON. CTP-APL-50 DE 30 PARES (USO EXTERNO)</t>
  </si>
  <si>
    <t>CABO UTP-4P, CAT. 6 , 24 AWG</t>
  </si>
  <si>
    <t>CAIXA "ARSTOP" C/ 1 TOMADA HEXAGONAL 2P+T E 1 DISJUNTOR MONOPOLAR 20A</t>
  </si>
  <si>
    <t>CAIXA 75X75X31 MM (LINHA X OU EQUIVALENTE)</t>
  </si>
  <si>
    <t>CAIXA DE PASSAGEM - ESCAVAÇÃO MANUAL / REATERRO/ APILOAMENTO DO FUNDO</t>
  </si>
  <si>
    <t>CAIXA DE PASSAGEM - TAMPA EM CONCRETO ARMADO 25 MPA E=5CM</t>
  </si>
  <si>
    <t>CAIXA DE PASSAGEM - ALVENARIA DE 1/2 VEZ COM REVESTIMENTO INTERNO EM REBOCO PAULISTA A-14</t>
  </si>
  <si>
    <t>CAIXA DE PASSAGEM - ALVENARIA DE 1 VEZ COM REVESTIMENTO INTERNO EM REBOCO PAULISTA A-14</t>
  </si>
  <si>
    <t>CAIXA DE PASSAGEM - LASTRO DE BRITA PARA O FUNDO</t>
  </si>
  <si>
    <t>CAIXA DE PASSAGEM - LASTRO DE CONCRETO 20 MPA E=5CM PARA O FUNDO</t>
  </si>
  <si>
    <t>CAIXA DE PASSAGEM METÁLICA DE EMBUTIR 15X15X8 CM</t>
  </si>
  <si>
    <t>CAIXA DE PASSAGEM METÁLICA DE EMBUTIR 20X20X10 CM</t>
  </si>
  <si>
    <t>CAIXA DE PASSAGEM METÁLICA DE EMBUTIR 30X30X12 CM</t>
  </si>
  <si>
    <t>CAIXA DE PASSAGEM METÁLICA DE EMBUTIR 40X40X15 CM</t>
  </si>
  <si>
    <t>CAIXA DE PASSAGEM METÁLICA DE EMBUTIR 50X50X15 CM</t>
  </si>
  <si>
    <t>CAIXA DISTRIBUIÇÃO TELEFÔNICA DE EMBUTIR 40X40X12 CM</t>
  </si>
  <si>
    <t>CAIXA DISTRIBUIÇÃO TELEFÔNICA DE EMBUTIR 60X60X12 CM</t>
  </si>
  <si>
    <t>CAIXA DISTRIBUIÇÃO TELEFÔNICA DE EMBUTIR 80X80X12 CM</t>
  </si>
  <si>
    <t>CAIXA DISTRIBUIÇÃO TELEFÔNICA DE EMBUTIR 120X120X12 CM</t>
  </si>
  <si>
    <t>CAIXA METÁLICA HEXAGONAL P/ ARANDELA (SEXTAVADA 3"X3")</t>
  </si>
  <si>
    <t>CAIXA METALICA OCTOGONAL FUNDO MOVEL, SIMPLES 2"</t>
  </si>
  <si>
    <t>CAIXA METALICA OCTOGONAL FUNDO MOVEL,DUPLA 4"</t>
  </si>
  <si>
    <t>CAIXA METALICA RETANGULAR 4" X 2" X 2"</t>
  </si>
  <si>
    <t>CAIXA METALICA QUADRADA 4"X4"X2"</t>
  </si>
  <si>
    <t>CAIXA METÁLICA PARA PROTEÇÃO GERAL 580X500X216MM ATÉ 175A</t>
  </si>
  <si>
    <t>CAIXA METÁLICA PARA PROTEÇÃO GERAL 820X750X266MM DE 250A A 350A</t>
  </si>
  <si>
    <t>CAIXA METÁLICA PARA TRANSFORMADOR DE CORRENTE 820X750X266MM - 250 A 350A</t>
  </si>
  <si>
    <t>CAIXA METÁLICA PARA PROTEÇÃO GERAL 1200X1000X310MM DE 500A A 800A</t>
  </si>
  <si>
    <t>CAIXA METÁLICA PARA TRANSFORMADOR DE CORRENTE 1200X1000X310MM - 500 a 800A</t>
  </si>
  <si>
    <t>CAIXA PARA QUADRO DE COMANDO METÁLICA DE SOBREPOR 40X30X20 CM</t>
  </si>
  <si>
    <t>CAIXA PARA QUADRO DE COMANDO METÁLICA DE SOBREPOR 20X20X12 CM</t>
  </si>
  <si>
    <t>CAIXA PARA QUADRO DE COMANDO METÁLICA DE SOBREPOR 30X30X20 CM</t>
  </si>
  <si>
    <t>CAIXA PARA QUADRO DE COMANDO METÁLICA DE SOBREPOR 40X40X20 CM</t>
  </si>
  <si>
    <t>CAIXA PARA QUADRO DE COMANDO METÁLICA DE SOBREPOR 60X60X20 CM</t>
  </si>
  <si>
    <t>CAIXA PARA QUADRO DE COMANDO METÁLICA DE SOBREPOR 80X60X25 CM</t>
  </si>
  <si>
    <t>CAIXA METÁLICA PARA PROTEÇÃO GERAL 500X380X166MM ATÉ 175A ( GRUPO B )</t>
  </si>
  <si>
    <t>CAIXA METÁLICA PARA MEDIDOR MONOFÁSICO PADRÃO ENEL 300X220X151MM</t>
  </si>
  <si>
    <t>CAIXA DE PASSAGEM 20X20X25CM FUNDO BRITA SEM TAMPA</t>
  </si>
  <si>
    <t>CAIXA DE PASSAGEM 30X30X40CM COM TAMPA E DRENO BRITA</t>
  </si>
  <si>
    <t>CAIXA DE PASSAGEM 35X60X50CM FUNDO DE CONCRETO (PARA TAMPA R1)</t>
  </si>
  <si>
    <t>CAIXA DE PASSAGEM 107 X 52 X 50CM FUNDO DE CONCRETO (PARA TAMPA R2)</t>
  </si>
  <si>
    <t>CAIXA DE PASSAGEM 40X40X50CM FUNDO DE BRITA SEM TAMPA</t>
  </si>
  <si>
    <t>CAIXA DE PASSAGEM 50X50X80CM FUNDO DE BRITA SEM TAMPA</t>
  </si>
  <si>
    <t>CAIXA DE PASSAGEM 60X60X80CM FUNDO DE BRITA SEM TAMPA</t>
  </si>
  <si>
    <t>CAIXA DE PASSAGEM 80X80X110 CM FUNDO DE BRITA SEM TAMPA</t>
  </si>
  <si>
    <t>CAIXA DE PASSAGEM 80X80X130CM FUNDO DE BRITA SEM TAMPA</t>
  </si>
  <si>
    <t>CAIXA METÁLICA PARA MEDIDOR POLIFÁSICO PADRÃO ENEL 500X380X166MM</t>
  </si>
  <si>
    <t>CAIXA METÁLICA PARA TRANSFORMADOR DE CORRENTE 580X500X216MM - ATÉ 175A</t>
  </si>
  <si>
    <t>CANALETA COM TAMPA (LINHA X OU EQUIVALENTE) 20X12X2000 MM</t>
  </si>
  <si>
    <t>CANALETA COM TAMPA (LINHA X OU EQUIVALENTE) 32X16X2000 MM</t>
  </si>
  <si>
    <t>CANALETA COM TAMPA (LINHA X OU EQUIVALENTE) 40X16X2000 MM</t>
  </si>
  <si>
    <t>CANALETA COM TAMPA (LINHA X OU EQUIVALENTE) 50X20X2000 MM</t>
  </si>
  <si>
    <t>CANALETA COM TAMPA (LINHA X OU EQUIVALENTE) 110X20X2000 MM</t>
  </si>
  <si>
    <t>CANTONEIRA METALICA 38 X 38 MM ( ZZ ALTA)</t>
  </si>
  <si>
    <t>CANTONEIRA AUXILIAR PARA BRAÇO TIPO C</t>
  </si>
  <si>
    <t>CERTIFICADO DIGITAL</t>
  </si>
  <si>
    <t>CHAVE DE PARTIDA DE MOTOR TRIFÁSICO C/RELE FALTA DE FASE 5CV</t>
  </si>
  <si>
    <t>CHAVE DE PARTIDA DE MOTOR TRIFÁSICO C/RELE DE FALTA DE FASE 10CV</t>
  </si>
  <si>
    <t>CHAVE DE PARTIDA DE MOTOR TRIFÁSICO C/RELE DE FALTA DE FASE 2CV</t>
  </si>
  <si>
    <t>CHAVE DE PARTIDA DE MOTOR TRIFÁSICO C/RELE FALTA DE FASE 7 1/2CV</t>
  </si>
  <si>
    <t>CHAVE FUSIVEL 15 KV, 50A (CHAVE MATHEUS)</t>
  </si>
  <si>
    <t>CHAVE FUSIVEL,15 KV,100A, (CHAVE MATHEUS)</t>
  </si>
  <si>
    <t>CHAVE MAGNETICA C/RELE REGULAGEM 5-10A</t>
  </si>
  <si>
    <t>CHAVE MAGNETICA C/RELE REGULAGEM 7-11A</t>
  </si>
  <si>
    <t>CHAVE MAGNETICA C/RELE REGULAGEM 10,5-16,5A</t>
  </si>
  <si>
    <t>CHAVE MAGNETICA C/RELE REGULAGEM 25 - 45A</t>
  </si>
  <si>
    <t>CHAVE DE PARTIDA DE MOTOR TRIFÁSICO C/ RELE FALTA DE FASE 1/2CV</t>
  </si>
  <si>
    <t>CHAVE DE PARTIDA DE MOTOR TRIFÁSICO C/ RELE FALTA DE FASE 3/4CV</t>
  </si>
  <si>
    <t>CHAVE DE PARTIDA DE MOTOR TRIFÁSICO C/RELE FALTA DE FASE 1 CV</t>
  </si>
  <si>
    <t>CHAVE DE PARTIDA DE MOTOR TRIFÁSICO C/ RELE FALTA DE FASE 1 1/2CV</t>
  </si>
  <si>
    <t>CHAVE PARTIDA MOTOR TRIF.C/RELE FALTA DE FASE 3 CV</t>
  </si>
  <si>
    <t>CHAVE PARTIDA MOTOR TRIF.C/RELE FALTA DE FASE 15 CV</t>
  </si>
  <si>
    <t>CHAVE PARTIDA MOTOR TRIF.C/RELE FALTA DE FASE 20CV</t>
  </si>
  <si>
    <t>CHAVE REVERSORA ROTATIVA (COMUTAD.) TRIPOLAR 10A</t>
  </si>
  <si>
    <t>CHAVE REVERSORA ROTATIVA (COMUTAD.) TRIPOLAR 16A</t>
  </si>
  <si>
    <t>CHAVE REVERSORA ROTATIVA (COMUTAD.) TRIPOLAR 20A</t>
  </si>
  <si>
    <t>CHAVE REVERSORA ROTATIVA (COMUTAD.) TRIPOLAR 32A</t>
  </si>
  <si>
    <t>CHAVE REVERSORA ROTATIVA (COMUTAD.) TRIPOLAR 40A</t>
  </si>
  <si>
    <t>CHAVE REVERSORA ROTATIVA (COMUTAD.) TRIPOLAR 63A</t>
  </si>
  <si>
    <t>CHAVE REVERSORA ROTATIVA (COMUTAD.) TRIPOLAR 100</t>
  </si>
  <si>
    <t>CHAVE TRIPOLAR PACCO 100-A</t>
  </si>
  <si>
    <t>CHAVE TRIPOLAR TIPO PACCO 16-A</t>
  </si>
  <si>
    <t>CHAVE TRIPOLAR TIPO PACCO 20-A</t>
  </si>
  <si>
    <t>CHAVE TRIPOLAR TIPO PACCO 32A</t>
  </si>
  <si>
    <t>CHAVE TRIPOLAR TIPO PACCO 40A</t>
  </si>
  <si>
    <t>CHAVE TRIPOLAR TIPO PACCO 63-A</t>
  </si>
  <si>
    <t>CHUMBADOR P/CANTONEIRA D = 1/4"</t>
  </si>
  <si>
    <t>CHUMBADOR P/CANTONEIRA D = 3/8"</t>
  </si>
  <si>
    <t>CINTA DE ACO GALVANIZADO DIAM.190 MM</t>
  </si>
  <si>
    <t>CINTA DE ACO GALVANIZADO DIAM.220 MM</t>
  </si>
  <si>
    <t>CINTA DE ACO GALVANIZADO DIAM.230MM</t>
  </si>
  <si>
    <t>CONDULETE DE PVC - CAIXA COM 5 ENTRADAS</t>
  </si>
  <si>
    <t>CONDULETE DE PVC - ADAPTADOR DE SAÍDA 3/4"</t>
  </si>
  <si>
    <t>CONDULETE DE PVC - ADAPTADOR DE SAÍDA 1"</t>
  </si>
  <si>
    <t>CONDULETE DE PVC - TAMPÃO DE 3/4"</t>
  </si>
  <si>
    <t>CONDULETE DE PVC - TAMPÃO DE 1"</t>
  </si>
  <si>
    <t>CONDULETE METÁLICO - CAIXA COM 5 ENTRADAS</t>
  </si>
  <si>
    <t>CONDULETE METÁLICO - ADAPTADOR DE SAÍDA 3/4"</t>
  </si>
  <si>
    <t>CONDULETE METÁLICO - ADAPTADOR DE SAÍDA 1"</t>
  </si>
  <si>
    <t>CONDULETE METÁLICO - TAMPÃO DE 3/4"</t>
  </si>
  <si>
    <t>CONDULETE METÁLICO - TAMPÃO DE 1"</t>
  </si>
  <si>
    <t>CONECTOR DE COMPRESSÃO FORMATO H PARA CABO 25 A 70 MM2</t>
  </si>
  <si>
    <t>CONECTOR PARAL. ALUM.EXTRUD.CA-CU-10,0D.10-2-1 PARAF.</t>
  </si>
  <si>
    <t>CONECTOR RJ-45 CAT. 6</t>
  </si>
  <si>
    <t>CONECTOR TIPO PARAFUSO FENDIDO 4 MM2</t>
  </si>
  <si>
    <t>CONECTOR TIPO PARAFUSO FENDIDO 6 MM2</t>
  </si>
  <si>
    <t>CONECTOR TIPO PARAFUSO FENDIDO 10 MM2</t>
  </si>
  <si>
    <t>CONECTOR TIPO PARAFUSO FENDIDO 16 MM2</t>
  </si>
  <si>
    <t>CONECTOR TIPO PARAFUSO FENDIDO 25 MM2</t>
  </si>
  <si>
    <t>CONECTOR TIPO PARAFUSO FENDIDO 35 MM2</t>
  </si>
  <si>
    <t>CONECTOR TIPO PARAFUSO FENDIDO 50 MM2</t>
  </si>
  <si>
    <t>CONECTOR TIPO PARAFUSO FENDIDO 70 MM2</t>
  </si>
  <si>
    <t>CONECTOR TIPO PARAFUSO FENDIDO 95 MM2</t>
  </si>
  <si>
    <t>CONECTOR TIPO PARAFUSO FENDIDO 120 MM2</t>
  </si>
  <si>
    <t>CONECTOR TIPO PARAFUSO FENDIDO 150 MM2</t>
  </si>
  <si>
    <t>CONECTOR TIPO PARAFUSO FENDIDO 185 MM2</t>
  </si>
  <si>
    <t>CONECTOR TRIPOLAR EM PORCELANA PARA FIOS DE ATÉ 10MM2 (BORNES) 50A-250V (CHUVEIRO)</t>
  </si>
  <si>
    <t>CONTATOR 3 TF 40 - 9A</t>
  </si>
  <si>
    <t>CONTATOR 3 TF 41 - 12A</t>
  </si>
  <si>
    <t>CONTATOR 3 TF 42 - 16A</t>
  </si>
  <si>
    <t>CONTATOR 3 TF 43 - 25A</t>
  </si>
  <si>
    <t>CONTATOR 3 TF 44 - 32A</t>
  </si>
  <si>
    <t>CONTATOR 3 TF 45 - 45A</t>
  </si>
  <si>
    <t>CONTATOR 3 TF 47 - 63A</t>
  </si>
  <si>
    <t>CONTATOR 3 TF 48 - 75A</t>
  </si>
  <si>
    <t>COTOVELO EXTERNO PARA CANALETA (LINHA X OU EQUIVALENTE) 20X12 MM</t>
  </si>
  <si>
    <t>COTOVELO EXTERNO PARA CANALETA (LINHA X OU EQUIVALENTE) 32X16 MM</t>
  </si>
  <si>
    <t>COTOVELO EXTERNO PARA CANALETA (LINHA X OU EQUIVALENTE) 40X16 MM</t>
  </si>
  <si>
    <t>COTOVELO EXTERNO PARA CANALETA (LINHA X OU EQUIVALENTE) 50X20 MM</t>
  </si>
  <si>
    <t>COTOVELO EXTERNO PARA CANALETA (LINHA X OU EQUIVALENTE) 110X20 MM</t>
  </si>
  <si>
    <t>COTOVELO INTERNO PARA CANALETA (LINHA X OU EQUIVALENTE) 20X12 MM</t>
  </si>
  <si>
    <t>COTOVELO INTERNO PARA CANALETA (LINHA X OU EQUIVALENTE) 32X16 MM</t>
  </si>
  <si>
    <t>COTOVELO INTERNO PARA CANALETA (LINHA X OU EQUIVALENTE) 40X16 MM</t>
  </si>
  <si>
    <t>COTOVELO INTERNO PARA CANALETA (LINHA X OU EQUIVALENTE) 50X20 MM</t>
  </si>
  <si>
    <t>COTOVELO INTERNO PARA CANALETA (LINHA X OU EQUIVALENTE) 110X20 MM</t>
  </si>
  <si>
    <t>CRUZETA POLIMÉRICA 90X112X2400 MM</t>
  </si>
  <si>
    <t>CRUZETA HORIZONTAL 90º P/ELETROCALHA 50X50 MM</t>
  </si>
  <si>
    <t>CURVA DE INVERSAO PARA ELETROCALHA 50 X 50 MM</t>
  </si>
  <si>
    <t>CURVA 90 GRAUS AÇO ZINCADO DIÂMETRO 1/2"</t>
  </si>
  <si>
    <t>CURVA 90 GRAUS AÇO ZINCADO DIÂMETRO 3/4"</t>
  </si>
  <si>
    <t>CURVA 90 GRAUS AÇO ZINCADO DIÂMETRO 1"</t>
  </si>
  <si>
    <t>CURVA 90 GRAUS AÇO ZINCADO DIÂMETRO 1.1/4"</t>
  </si>
  <si>
    <t>CURVA 90 GRAUS AÇO ZINCADO DIÂMETRO 1.1/2"</t>
  </si>
  <si>
    <t>CURVA 90 GRAUS AÇO ZINCADO DIÂMETRO 2"</t>
  </si>
  <si>
    <t>CURVA 90 GRAUS AÇO ZINCADO DIÂMETRO 2.1/2"</t>
  </si>
  <si>
    <t>CURVA 90 GRAUS AÇO ZINCADO DIÂMETRO 3"</t>
  </si>
  <si>
    <t>CURVA 90 GRAUS AÇO ZINCADO DIÂMETRO 4"</t>
  </si>
  <si>
    <t>CURVA DE 90 GRAUS DE PVC RIGIDO DIAM.1/2"</t>
  </si>
  <si>
    <t>CURVA DE 90 GRAUS DE PVC RIGIDO DIAM. 3/4"</t>
  </si>
  <si>
    <t>CURVA DE 90 GRAUS DE PVC RIGIDO DIAM. 1"</t>
  </si>
  <si>
    <t>CURVA DE 90 GRAUS DE PVC RIGIDO DIAM. 1.1/4"</t>
  </si>
  <si>
    <t>CURVA DE 90 GRAUS DE PVC RIGIDO DIAM. 1.1/2"</t>
  </si>
  <si>
    <t>CURVA DE 90 GRAUS DE PVC RIGIDO DIAM. 2"</t>
  </si>
  <si>
    <t>CURVA DE 90 GRAUS DE PVC RIGIDO DIAM. 2.1/2"</t>
  </si>
  <si>
    <t>CURVA DE 90 GRAUS DE PVC RIGIDO DIAM. 3"</t>
  </si>
  <si>
    <t>CURVA DE 90 GRAUS DE PVC RIGIDO DIAM. 4"</t>
  </si>
  <si>
    <t>CURVA DE 90 GRAUS AÇO GALVANIZADO DIAM.1/2"</t>
  </si>
  <si>
    <t>CURVA DE 90 GRAUS AÇO GALVANIZADO DIAM.3/4"</t>
  </si>
  <si>
    <t>CURVA DE 90 GRAUS AÇO GALVANIZADO DIAM.1"</t>
  </si>
  <si>
    <t>CURVA DE 90 GRAUS AÇO GALVANIZADO DIAM.1.1/4"</t>
  </si>
  <si>
    <t>CURVA DE 90 GRAUS AÇO GALVANIZADO DIAM. 1.1/2"</t>
  </si>
  <si>
    <t>CURVA DE 90 GRAUS AÇO GALVANIZADO DIAM. 2"</t>
  </si>
  <si>
    <t>CURVA DE 90 GRAUS AÇO GALVANIZADO DIAM. 2.1/2"</t>
  </si>
  <si>
    <t>CURVA DE 90 GRAUS AÇO GALVANIZADO DIAM. 3"</t>
  </si>
  <si>
    <t>CURVA DE 90 GRAUS AÇO GALVANIZADO DIÂMETRO 4"</t>
  </si>
  <si>
    <t>DESVIO A DIREITA PARA ELETROCALHA 50 X 50 MM</t>
  </si>
  <si>
    <t>DIMMER ROTATIVO SIMPLES</t>
  </si>
  <si>
    <t>DISJUNTOR MONOPOLAR DE 10 A 32-A</t>
  </si>
  <si>
    <t>DISJUNTOR MONOPOLAR DE 35 A 50-A</t>
  </si>
  <si>
    <t>DISJUNTOR TRIPOLAR DE 10 A 35-A</t>
  </si>
  <si>
    <t>DISJUNTOR TRIPOLAR 40 A 50A</t>
  </si>
  <si>
    <t>DISJUNTOR TRIPOLAR DE 60 A 100-A</t>
  </si>
  <si>
    <t>DISJUNTOR TRIPOLAR DE 125-A</t>
  </si>
  <si>
    <t>DISJUNTOR TRIPOLAR DE 150 A 175-A</t>
  </si>
  <si>
    <t>DISJUNTOR TRIPOLAR DE 200-A</t>
  </si>
  <si>
    <t>DISJUNTOR TRIPOLAR DE 225-A</t>
  </si>
  <si>
    <t>DISJUNTOR TRIPOLAR DE 250-A</t>
  </si>
  <si>
    <t>DISJUNTOR TRIPOLAR DE 300 A 350-A</t>
  </si>
  <si>
    <t>DISPOSITIVO DE PROTEÇÃO CONTRA SURTOS (D.P.S.) 275V DE 8 A 40KA</t>
  </si>
  <si>
    <t>DISPOSITIVO DE PROTEÇÃO CONTRA SURTOS (D.P.S.) 275V DE 90KA</t>
  </si>
  <si>
    <t>ELETROCALHA CH.Aº PRE ZN. FOGO "C" C/ABAS 50X50 MM S/TAMPA</t>
  </si>
  <si>
    <t>ELETRODUTO PVC FLEXÍVEL - MANGUEIRA CORRUGADA LEVE - DIAM. 20MM</t>
  </si>
  <si>
    <t>ELETRODUTO PVC FLEXÍVEL - MANGUEIRA CORRUGADA LEVE - DIAM. 25MM</t>
  </si>
  <si>
    <t>ELETRODUTO PVC FLEXÍVEL - MANGUEIRA CORRUGADA LEVE - DIAM. 32MM</t>
  </si>
  <si>
    <t>ELETRODUTO PVC FLEXÍVEL - MANGUEIRA CORRUGADA REFORÇADA - DIAM. 40MM</t>
  </si>
  <si>
    <t>ELETRODUTO PVC FLEXÍVEL - MANGUEIRA CORRUGADA REFORÇADA - DIAM. 50MM</t>
  </si>
  <si>
    <t>ELETRODUTO PVC FLEXÍVEL - MANGUEIRA CORRUGADA REFORÇADA - DIAM. 60MM</t>
  </si>
  <si>
    <t>ELETRODUTO PVC FLEXÍVEL - MANGUEIRA CORRUGADA REFORÇADA - DIAM. 75MM</t>
  </si>
  <si>
    <t>ELETRODUTO DE PVC RIGIDO DIAMETRO 1/2"</t>
  </si>
  <si>
    <t>ELETRODUTO DE PVC RIGIDO DIAMETRO 3/4"</t>
  </si>
  <si>
    <t>ELETRODUTO DE PVC RIGIDO DIAMETRO 1"</t>
  </si>
  <si>
    <t>ELETRODUTO DE PVC RIGIDO DIAMETRO 1.1/2"</t>
  </si>
  <si>
    <t>ELETRODUTO DE PVC RIGIDO DIAMETRO 1.1/4"</t>
  </si>
  <si>
    <t>ELETRODUTO DE PVC RIGIDO DIAMETRO 2"</t>
  </si>
  <si>
    <t>ELETRODUTO DE PVC RIGIDO DIAMETRO 2.1/2"</t>
  </si>
  <si>
    <t>ELETRODUTO DE PVC RIGIDO DIAMETRO 3"</t>
  </si>
  <si>
    <t>ELETRODUTO DE PVC RIGIDO DIAMETRO 4"</t>
  </si>
  <si>
    <t>ELETRODUTO EM AÇO GALVANIZADO A FOGO DIÂMETRO 1/2" - PESADO</t>
  </si>
  <si>
    <t>ELETRODUTO EM AÇO GALVANIZADO A FOGO DIÂMETRO 3/4" - PESADO</t>
  </si>
  <si>
    <t>ELETRODUTO EM AÇO GALVANIZADO A FOGO DIÂMETRO 1" - PESADO</t>
  </si>
  <si>
    <t>ELETRODUTO EM AÇO GALVANIZADO A FOGO DIÂMETRO 1 1/4" - PESADO</t>
  </si>
  <si>
    <t>ELETRODUTO EM AÇO GALVANIZADO A FOGO DIÂMETRO 1 1/2" - PESADO</t>
  </si>
  <si>
    <t>ELETRODUTO EM AÇO GALVANIZADO A FOGO DIÂMETRO 2" - PESADO</t>
  </si>
  <si>
    <t>ELETRODUTO EM AÇO GALVANIZADO A FOGO DIÂMETRO 2 1/2" - PESADO</t>
  </si>
  <si>
    <t>ELETRODUTO EM AÇO GALVANIZADO A FOGO DIÂMETRO 3" - PESADO</t>
  </si>
  <si>
    <t>ELETRODUTO EM AÇO GALVANIZADO A FOGO DIÂMETRO 4" - PESADO</t>
  </si>
  <si>
    <t>ELETRODUTO METALICO FLEXIVEL DIAMETRO DIAM.1/2"</t>
  </si>
  <si>
    <t>ELETRODUTO METALICO FLEXIVEL DIAMETRO DIAM.3/4"</t>
  </si>
  <si>
    <t>ELETRODUTO METALICO FLEXIVEL DIAMETRO DIAM. 1"</t>
  </si>
  <si>
    <t>ELETRODUTO EM AÇO ZINCADO DIÂMETRO 1/2"</t>
  </si>
  <si>
    <t>ELETRODUTO EM AÇO ZINCADO DIÂMETRO 3/4"</t>
  </si>
  <si>
    <t>ELETRODUTO EM AÇO ZINCADO DIÂMETRO 1"</t>
  </si>
  <si>
    <t>ELETRODUTO EM AÇO ZINCADO DIÂMETRO 1.1/4"</t>
  </si>
  <si>
    <t>ELETRODUTO EM AÇO ZINCADO DIÂMETRO 1.1/2"</t>
  </si>
  <si>
    <t>ELETRODUTO EM AÇO ZINCADO DIÂMETRO 2"</t>
  </si>
  <si>
    <t>ELETRODUTO EM AÇO ZINCADO DIÂMETRO 2.1/2"</t>
  </si>
  <si>
    <t>ELETRODUTO EM AÇO ZINCADO DIÂMETRO 3"</t>
  </si>
  <si>
    <t>ELETRODUTO EM AÇO ZINCADO DIÂMETRO 4"</t>
  </si>
  <si>
    <t>ELO FUSÍVEL 5 H</t>
  </si>
  <si>
    <t>ELO FUSÍVEL 6 K</t>
  </si>
  <si>
    <t>ELO FUSIVEL 8 K - 15 KV</t>
  </si>
  <si>
    <t>ELO FUSIVEL 10 K - 15 KV</t>
  </si>
  <si>
    <t>ESTICADOR P/CABO DE AÇO 1/4"</t>
  </si>
  <si>
    <t>EMENDA INTERNA P/ELETROCALHA (50 X 50 mm)</t>
  </si>
  <si>
    <t>ESPELHO BAQUELITE 4" X 2" 1 FURO RJ-45</t>
  </si>
  <si>
    <t>ESPELHO BAQUELITE 4" X 2" 2 FUROS RJ-45</t>
  </si>
  <si>
    <t>FIO DE COBRE NU No. 2,5 MM2 (45,05M /KG)</t>
  </si>
  <si>
    <t>FIO DE COBRE NU No. 4 MM2 (28,00 M/KG)</t>
  </si>
  <si>
    <t>FIO DE COBRE NU No. 6 MM2 (18,00 M/KG)</t>
  </si>
  <si>
    <t>FIO DE COBRE NU No. 10 MM2 (11,00 M/KG)</t>
  </si>
  <si>
    <t>FIO ISOLADO PVC 750 V, No. 1,5 MM2</t>
  </si>
  <si>
    <t>FIO ISOLADO PVC 750 V, No. 2,5 MM2</t>
  </si>
  <si>
    <t>FIO ISOLADO PVC 750 V, No. 4 MM2</t>
  </si>
  <si>
    <t>FIO ISOLADO PVC 750 V, No. 6 MM2</t>
  </si>
  <si>
    <t>FIO ISOLADO PVC 750 V, No. 10 MM2</t>
  </si>
  <si>
    <t>FITA DE AUTO FUSAO, ROLO DE 2,00 M</t>
  </si>
  <si>
    <t>FITA DE AUTO FUSAO, ROLO E 10,00 MM</t>
  </si>
  <si>
    <t>FITA ISOLANTE, ROLO DE 5,00 M</t>
  </si>
  <si>
    <t>FITA ISOLANTE, ROLO DE 10,00 M</t>
  </si>
  <si>
    <t>FITA ISOLANTE, ROLO DE 20,00 M</t>
  </si>
  <si>
    <t>GRAMPO DE ANCORAGEM POLIMÉRICO</t>
  </si>
  <si>
    <t>GRAMPO P/CABO DE AÇO 1/4"</t>
  </si>
  <si>
    <t>HASTE REV.COBRE(COPPERWELD) 3/4" X 2,40 M C/CONECTOR</t>
  </si>
  <si>
    <t>HASTE REV.COBRE(COPPERWELD) 5/8" X 3,00 M C/CONECTOR</t>
  </si>
  <si>
    <t>HASTE CANTONEIRA 2,00 M C/CONECTOR</t>
  </si>
  <si>
    <t>HASTE CANTONEIRA 2,40 M C/CONECTOR</t>
  </si>
  <si>
    <t>IGNITOR S-52 P/LÂMPADA V.MET.2000 W.</t>
  </si>
  <si>
    <t>INTERR.BIPOLAR SIMPLES 25-A(P/CONDIONADOR AR)</t>
  </si>
  <si>
    <t>INTERRUPTOR 1 SEÇÃO (LINHA X OU EQUIVALENTE)</t>
  </si>
  <si>
    <t>INTERRUPTOR 2 SEÇÕES (LINHA X OU EQUIVALENTE)</t>
  </si>
  <si>
    <t>INTERRUPTOR INTERMEDIARIO (FOUR-WAY)</t>
  </si>
  <si>
    <t>INTERRUPTOR PARALELO SIMPLES (1 SECAO)</t>
  </si>
  <si>
    <t>INTERRUPTOR PARALELO DUPLO (2 SECOES)</t>
  </si>
  <si>
    <t>INTERRUPTOR SIMPLES (1 SECAO)</t>
  </si>
  <si>
    <t>INTERRUPTOR SIMPLES (2 SECOES)</t>
  </si>
  <si>
    <t>INTERRUPTOR SIMPLES (3 SECOES)</t>
  </si>
  <si>
    <t>INTERRUPTOR SIMPLES 1 SEÇÃO E 1 TOMADA HEXAGONAL 2P + T - 10A CONJUGADOS</t>
  </si>
  <si>
    <t>INTERRUPTOR DIFERENCIAL RESIDUAL (D.R.) BIPOLAR DE 25A-30mA</t>
  </si>
  <si>
    <t>INTERRUPTOR DIFERENCIAL RESIDUAL (D.R.) BIPOLAR DE 40A-30mA</t>
  </si>
  <si>
    <t>INTERRUPTOR DIFERENCIAL RESIDUAL (D.R.) BIPOLAR DE 63A-30mA</t>
  </si>
  <si>
    <t>INTERRUPTOR DIFERENCIAL RESIDUAL (D.R.) TETRAPOLAR DE 25A-30mA</t>
  </si>
  <si>
    <t>INTERRUPTOR DIFERENCIAL RESIDUAL (D.R.) TETRAPOLAR DE 40A-30mA</t>
  </si>
  <si>
    <t>INTERRUPTOR DIFERENCIAL RESIDUAL (D.R.) TETRAPOLAR DE 63A-30mA</t>
  </si>
  <si>
    <t>ISOLADOR EPOXI 25X30 (BUJAO)</t>
  </si>
  <si>
    <t>ISOLADOR EPOXI 30X30 (BUJAO)</t>
  </si>
  <si>
    <t>ISOLADOR EPOXI 40X30 (BUJAO)</t>
  </si>
  <si>
    <t>ISOLADOR EPOXI 50X40 (BUJAO)</t>
  </si>
  <si>
    <t>ISOLADOR EPOXI 60X30 (BUJAO)</t>
  </si>
  <si>
    <t>ISOLADOR EPOXI 60 X 50 (BUJAO)</t>
  </si>
  <si>
    <t>ISOLADOR DE BAQUELITA COM CHAPA DE ENCOSTO</t>
  </si>
  <si>
    <t>ISOLADOR BAQUELITA SIMPLES C/SUP.E BRAÇADEIRA MET.1.1/2"</t>
  </si>
  <si>
    <t>ISOLADOR BAQUELITA C/GRAPA P/CHUMBAR</t>
  </si>
  <si>
    <t>ISOLADOR BAQUELITA C/CHAPA Aº 90º P/FIXAR EM QUINA (2 ISOLADOR)</t>
  </si>
  <si>
    <t>ISOLADOR BAQUELITA EM SUP.MET.P/FIXAR ACIMA TUBO PROTEÇÃO</t>
  </si>
  <si>
    <t>ISOLADOR DE ANCORAGEM POLIMÉRICO 15KV</t>
  </si>
  <si>
    <t>ISOLADOR ROLDANA PORCELANA 72 X 72</t>
  </si>
  <si>
    <t>ISOLADOR ROLDANA PORCELANA 76 X 79</t>
  </si>
  <si>
    <t>ISOLADOR ROLDANA PVC PEQUENO (101)</t>
  </si>
  <si>
    <t>ISOLADOR ROLDANA PVC MEDIO (102)</t>
  </si>
  <si>
    <t>ISOLADOR ROLDANA PVC GRANDE (103)</t>
  </si>
  <si>
    <t>ISOLADOR, PINO 15 KV ROSCA 25 MM</t>
  </si>
  <si>
    <t>LACO PREFORMADO DE DISTRIBUICAO</t>
  </si>
  <si>
    <t>LAMPADA A VAPOR DE MERCURIO 125 W</t>
  </si>
  <si>
    <t>LAMPADA A VAPOR MERCURIO 250 W</t>
  </si>
  <si>
    <t>LAMPADA A VAPOR MERCURIO 400 W</t>
  </si>
  <si>
    <t>LAMPADA A VAPOR METALICO 2000 W</t>
  </si>
  <si>
    <t>LAMPADA VAPOR METALICO OVOIDE 70 W</t>
  </si>
  <si>
    <t>LAMPADA VAPOR METALICO OVOIDE 150 W</t>
  </si>
  <si>
    <t>LAMPADA VAPOR METALICO OVOIDE 250W</t>
  </si>
  <si>
    <t>LAMPADA VAPOR METALICO OVOIDE 400 W</t>
  </si>
  <si>
    <t>LAMPADA VAPOR METALICO TUBULAR 1000 W</t>
  </si>
  <si>
    <t>LÂMPADA FLUORESCENTE TUBULAR T5 DE 14 W</t>
  </si>
  <si>
    <t>LÂMPADA FLUORESCENTE TUBULAR T5 DE 28 W</t>
  </si>
  <si>
    <t>LAMPADA MISTA DE 160 W</t>
  </si>
  <si>
    <t>LAMPADA MISTA 250 W</t>
  </si>
  <si>
    <t>LAMPADA MISTA 500 W</t>
  </si>
  <si>
    <t>LAMPADA COMPACTA ELETRÔNICA COM REATOR INTEGRADO 15 W</t>
  </si>
  <si>
    <t>LAMPADA COMPACTA ELETRÔNICA COM REATOR INTEGRADO 25/26 W</t>
  </si>
  <si>
    <t>LAMPADA VAPOR DE SODIO OVOIDE 150 W</t>
  </si>
  <si>
    <t>LAMPADA VAPOR DE SODIO (OVOIDE) 250 W</t>
  </si>
  <si>
    <t>LAMPADA VAPOR DE SODIO (OVOIDE) 400W</t>
  </si>
  <si>
    <t>LUMINÁRIA DE EMERGÊNCIA 30 LEDS</t>
  </si>
  <si>
    <t>LUMINÁRIA FECHADA PARA ILUMINAÇÃO PÚBLICA COM ALOJAMENTO PARA REATOR</t>
  </si>
  <si>
    <t>LUMINÁRIA BLINDADA PARA TETO COM GRADE ( MÉDIA ) - BASE E-27</t>
  </si>
  <si>
    <t>LUMINÁRIA TIPO ARANDELA DE USO EXTERNO BLINDADA COM GRADE ( PEQUENA ) - BASE E-27</t>
  </si>
  <si>
    <t>LUMINÁRIA TIPO ARANDELA DE USO EXTERNO BLINDADA COM GRADE ( MÉDIA ) - BASE E-27</t>
  </si>
  <si>
    <t>LUMINÁRIA TIPO ARANDELA DE USO EXTERNO BLINDADA COM GRADE ( GRANDE ) - BASE E-27</t>
  </si>
  <si>
    <t>LUMINÁRIA TIPO ARANDELA DE USO INTERNO - BASE E-27</t>
  </si>
  <si>
    <t>LUMINÁRIA TIPO ARANDELA DE USO EXTERNO - BASE E-27</t>
  </si>
  <si>
    <t>LUMINÁRIA DE EMBUTIR COM REFLETOR DE ALUMÍNIO E ALETAS 2X14W - INCLUSO CORTE NO FORRO</t>
  </si>
  <si>
    <t>LUMINÁRIA DE EMBUTIR COM REFLETOR DE ALUMÍNIO E ALETAS 2X28W - INCLUSO CORTE NO FORRO</t>
  </si>
  <si>
    <t>LUMINÁRIA DE EMBUTIR COM REFLETOR DE ALUMÍNIO E ALETAS 4X14W - INCLUSO CORTE NO FORRO</t>
  </si>
  <si>
    <t>LUMINÁRIA DE SOBREPOR COM REFLETOR DE ALUMÍNIO E ALETAS 2X14W</t>
  </si>
  <si>
    <t>LUMINÁRIA DE SOBREPOR COM REFLETOR DE ALUMÍNIO E ALETAS 2X28W</t>
  </si>
  <si>
    <t>LUMINÁRIA DE SOBREPOR COM REFLETOR DE ALUMÍNIO E ALETAS 4X14W</t>
  </si>
  <si>
    <t>LUMINÁRIA PARA JARDIM COM POSTE 3,00 M COM 01 LUMINÁRIA PLANA - INCLUSO BASE DE CONCRETO PADRÃO GOINFRA E FIXAÇÃO</t>
  </si>
  <si>
    <t>LUMINÁRIA PARA JARDIM COM POSTE 3,00 M COM 02 LUMINÁRIAS PLANAS - INCLUSO BASE DE CONCRETO PADRÃO GOINFRA E FIXAÇÃO</t>
  </si>
  <si>
    <t>LUMINÁRIA PARA JARDIM COM POSTE 2,50 M COM 01 GLOBO - INCLUSO BASE DE CONCRETO PADRÃO GOINFRA E FIXAÇÃO</t>
  </si>
  <si>
    <t>LUMINÁRIA PARA JARDIM COM POSTE 2,50 M COM 02 GLOBOS - INCLUSO BASE DE CONCRETO PADRÃO GOINFRA E FIXAÇÃO</t>
  </si>
  <si>
    <t>LUMINÁRIA DE EMBUTIR REGULÁVEL ("OLHO DE BOI") - BASE E-27 - INCLUSO CORTE NO FORRO</t>
  </si>
  <si>
    <t>LUMINÁRIA TIPO SINALIZADOR PARA 01 LÂMPADA</t>
  </si>
  <si>
    <t>LUMINÁRIA TIPO SINALIZADOR PARA 02 LÂMPADAS</t>
  </si>
  <si>
    <t>LUMINÁRIA TIPO PLAFON DE SOBREPOR QUADRADA PARA 02 LÂMPADAS</t>
  </si>
  <si>
    <t>LUMINÁRIA TIPO PLAFON DE SOBREPOR REDONDA PARA 02 LÂMPADAS</t>
  </si>
  <si>
    <t>LUMINÁRIA TIPO PLAFON DE EMBUTIR QUADRADA PARA 2 LÂMPADAS - INCLUSO CORTE NO FORRO</t>
  </si>
  <si>
    <t>LUMINÁRIA CIRCULAR SEM VIDRO PARA QUADRA ATE 400 W - BASE E-40</t>
  </si>
  <si>
    <t>LUMINÁRIA CIRCULAR COM VIDRO PARA QUADRA ATÉ 400 W - BASE E-40</t>
  </si>
  <si>
    <t>LUMINÁRIA DE SOBREPOR USO AO TEMPO (TARTARUGA) - BASE E-27</t>
  </si>
  <si>
    <t>LUMINÁRIA - BASE EM CONCRETO PADRÃO GOINFRA PARA AS LUMINÁRIAS TIPO PROJETOR ( CASO NECESSÁRIO )</t>
  </si>
  <si>
    <t>LUMINÁRIA TIPO PROJETOR CIRCULAR ATÉ 200 W - BASE E-27</t>
  </si>
  <si>
    <t>LUMINÁRIA TIPO PROJETOR CIRCULAR ATÉ 400 W - BASE E-40</t>
  </si>
  <si>
    <t>LUMINÁRIA TIPO PROJETOR RETANGULAR ATÉ 400 W - BASE E-40</t>
  </si>
  <si>
    <t>LUMINÁRIA TIPO PROJETOR RETANGULAR COM PORTA REATOR ATÉ 400 W - BASE E-40</t>
  </si>
  <si>
    <t>LUMINÁRIA TIPO PROJETOR RETANGULAR ATÉ 1000 W - BASE E-40</t>
  </si>
  <si>
    <t>LUMINÁRIA TIPO PROJETOR RETANGULAR ATÉ 2000 W - BASE E-40</t>
  </si>
  <si>
    <t>LUMINÁRIA TIPO SPOT DE SOBREPOR PARA 01 LÂMPADA</t>
  </si>
  <si>
    <t>LUMINÁRIA TIPO SPOT DE SOBREPOR PARA 02 LÂMPADAS</t>
  </si>
  <si>
    <t>LUVA EM AÇO GALVANIZADO DIÂMETRO 1/2"</t>
  </si>
  <si>
    <t>LUVA EM AÇO GALVANIZADO DIÂMETRO 3/4"</t>
  </si>
  <si>
    <t>LUVA EM AÇO GALVANIZADO DIÂMETRO 1"</t>
  </si>
  <si>
    <t>LUVA EM AÇO GALVANIZADO DIÂMETRO 1.1/4"</t>
  </si>
  <si>
    <t>LUVA EM AÇO GALVANIZADO DIÂMETRO 1.1/2"</t>
  </si>
  <si>
    <t>LUVA EM AÇO GALVANIZADO DIÂMETRO 2"</t>
  </si>
  <si>
    <t>LUVA EM AÇO GALVANIZADO DIÂMETRO 2.1/2"</t>
  </si>
  <si>
    <t>LUVA EM AÇO GALVANIZADO DIÂMETRO 3"</t>
  </si>
  <si>
    <t>LUVA EM AÇO GALVANIZADO DIÂMETRO 4"</t>
  </si>
  <si>
    <t>LUVA DE REDUÇÃO EM AÇO GALVANIZADO 1.1/2" X 3/4"</t>
  </si>
  <si>
    <t>LUVA EM AÇO ZINCADO DIÂMETRO 1/2"</t>
  </si>
  <si>
    <t>LUVA EM AÇO ZINCADO DIÂMETRO 1"</t>
  </si>
  <si>
    <t>LUVA EM AÇO ZINCADO DIÂMETRO 3/4"</t>
  </si>
  <si>
    <t>LUVA EM AÇO ZINCADO DIÂMETRO 1.1/4"</t>
  </si>
  <si>
    <t>LUVA EM AÇO ZINCADO DIÂMETRO 1.1/2"</t>
  </si>
  <si>
    <t>LUVA EM AÇO ZINCADO DIÂMETRO 2"</t>
  </si>
  <si>
    <t>LUVA EM AÇO ZINCADO DIÂMETRO 2.1/2"</t>
  </si>
  <si>
    <t>LUVA EM AÇO ZINCADO DIÂMETRO 3"</t>
  </si>
  <si>
    <t>LUVA EM AÇO ZINCADO DIÂMETRO 4"</t>
  </si>
  <si>
    <t>LUVA PVC ROSQUEAVEL DIAMETRO 1/2"</t>
  </si>
  <si>
    <t>LUVA PVC ROSQUEAVEL DIAMETRO 3/4"</t>
  </si>
  <si>
    <t>LUVA PVC ROSQUEAVEL DIAMETRO 1"</t>
  </si>
  <si>
    <t>LUVA PVC ROSQUEAVEL DIAMETRO 1.1/4"</t>
  </si>
  <si>
    <t>LUVA PVC ROSQUEAVEL DIAMETRO 1.1/2"</t>
  </si>
  <si>
    <t>LUVA PVC ROSQUEAVEL DIAMETRO 2"</t>
  </si>
  <si>
    <t>LUVA PVC ROSQUEAVEL DIAMETRO 2.1/2"</t>
  </si>
  <si>
    <t>LUVA PVC ROSQUEAVEL DIAMETRO 3"</t>
  </si>
  <si>
    <t>LUVA PVC ROSQUEAVEL DIAMETRO 4"</t>
  </si>
  <si>
    <t>MANILHA-SAPATILHA EM AÇO GALVANIZADO</t>
  </si>
  <si>
    <t>MURETA MEDIÇÃO ALVEN. 1 1/2 V.(35CM) REBOC.C/PINTURA ACRÍL. E LAJE CONC. 20MPA MALHA 8.0MM CADA 10CM REVEST.C/ARGAMASSA 1:3 C/ IMPERMEABILIZANTE</t>
  </si>
  <si>
    <t>MÃO FRANCESA SIMPLES LARGURA DE 50 MM</t>
  </si>
  <si>
    <t>MAO FRANCESA PLANA DE ACO GALVANIZADO 726 MM</t>
  </si>
  <si>
    <t>MASSA EPOXI CAIXA DE 250 G</t>
  </si>
  <si>
    <t>NIPLE METALICO Fo.Zo. DIAMETRO 1"</t>
  </si>
  <si>
    <t>NIPLE METALICO Fo.Zo. DIAMETRO 1 1/4"</t>
  </si>
  <si>
    <t>NIPLE METALICO Fo.Zo. DIAMETRO 2.1/2"</t>
  </si>
  <si>
    <t>NIPLE METALICO Fo.Zo. DIAMETRO 3"</t>
  </si>
  <si>
    <t>NIPLE METALICO Fo.Zo. DIAMETRO 4"</t>
  </si>
  <si>
    <t>NIPLE DUPLO FERRO GALVANIZADO 2"</t>
  </si>
  <si>
    <t>OLHAL PARA PARAFUSO</t>
  </si>
  <si>
    <t>ORGANIZADOR DE CABOS (GUIA)</t>
  </si>
  <si>
    <t>PADRAO MONOFASICO 10 MM2 H=5 METROS</t>
  </si>
  <si>
    <t>PADRAO MONOFASICO, 10 MM2 H=7 METROS</t>
  </si>
  <si>
    <t>PADRAO TRIFASICO 16 MM2 H=7 METROS</t>
  </si>
  <si>
    <t>PADRAO TRIFASICO 10 MM2 H=5 METROS</t>
  </si>
  <si>
    <t>PADRAO TRIFASICO, 10 MM2 H=7 METROS</t>
  </si>
  <si>
    <t>PADRAO TRIFASICO 16 MM2 H=5 METROS</t>
  </si>
  <si>
    <t>PADRÃO TRIFASICO 35 MM H=7 METROS</t>
  </si>
  <si>
    <t>PADRÃO TRIFASICO 35 MM H=5 METROS</t>
  </si>
  <si>
    <t>PADRÃO TRIFASICO 25 MM H=7 METROS</t>
  </si>
  <si>
    <t>PADRÃO TRIFASICO 25 MM H=5 METROS</t>
  </si>
  <si>
    <t>PARA RAIOS FRANKLIM 4 PONTAS</t>
  </si>
  <si>
    <t>PARA RAIOS DISTRIBUIDOR POLIMÉRICO ÓXIDO DE ZINCO S/CENTELHADOR C/ DESLIGAMENTO AUTOMÁTICO 15KV,10KA</t>
  </si>
  <si>
    <t>PARAFUSO CABEÇA ABAULADA (FRANCES) M16 X 45 MM</t>
  </si>
  <si>
    <t>PARAFUSO CABEÇA ABAULADA (FRANCES) M16 X 70 MM</t>
  </si>
  <si>
    <t>PARAFUSO COM PORCA GAIOLA PARA RACK COM 12MM E ROSCA M5</t>
  </si>
  <si>
    <t>PARAFUSO MAQUINA 16 X 125 MM</t>
  </si>
  <si>
    <t>PARAFUSO CABEÇA ABAULADA (FRANCES) M16 X 150 MM</t>
  </si>
  <si>
    <t>PARAFUSO DE AJUSTE TIPO DZ ATE 25A</t>
  </si>
  <si>
    <t>PARAFUSO DE AJUSTE TIPO DZ ATE 63A</t>
  </si>
  <si>
    <t>PARAFUSO P/BUCHA S-5</t>
  </si>
  <si>
    <t>PARAFUSO P/BUCHA S-6</t>
  </si>
  <si>
    <t>PARAFUSO P/BUCHA S-8</t>
  </si>
  <si>
    <t>PARAFUSO P/BUCHA S-10</t>
  </si>
  <si>
    <t>PARAFUSO P/BUCHA S-12</t>
  </si>
  <si>
    <t>PARAFUSO SEXTAVADO D = 1/4" X 5/8"</t>
  </si>
  <si>
    <t>PARAFUSO SEXTAVADO D = 3/8" X 3/4"</t>
  </si>
  <si>
    <t>PARAFUSO SEXTAVADO CABEÇA LENTILHA D = 1/4" X 5/8"</t>
  </si>
  <si>
    <t>PARAF.ROSCA DUPLA ACO GALVAN.16 X 150 C/ PORCAS</t>
  </si>
  <si>
    <t>PATCH CORD COMPRIMENTO DE 1,50 M - CAT.6</t>
  </si>
  <si>
    <t>PATCH CORD COMPRIMENTO DE 2,50 M - CAT.6</t>
  </si>
  <si>
    <t>PATCH PANEL PADRÃO 19" CAT. 6, COM 24 PORTAS</t>
  </si>
  <si>
    <t>PINO ISOLADOR PARA CRUZETA POLIMÉRICA 15 KV, ROSCA 25 MM</t>
  </si>
  <si>
    <t>PORCA QUADRADA DE ACO GALVANIZADO 16 X 2</t>
  </si>
  <si>
    <t>PORCA SEXTAVADA DIAMETRO 1/4"</t>
  </si>
  <si>
    <t>PORCA SEXTAVADA DIAMETRO 5/16"</t>
  </si>
  <si>
    <t>PORCA LOSANGULAR D=1/4"</t>
  </si>
  <si>
    <t>POSTE SIMPLES CÔNICO CONTÍNUO, CIRCULAR, RETO, COM DIÂMETRO NOMINAL DE 60MM NA EXTREMIDADE, GALVANIZADO A FOGO, Hútil= 7 M - ENGASTADO EM CONCRETO COM FCK = 13,5 MPA</t>
  </si>
  <si>
    <t>POSTE SIMPLES CÔNICO CONTÍNUO, CIRCULAR, RETO, COM DIÂMETRO NOMINAL DE 60MM NA EXTREMIDADE, GALVANIZADO A FOGO, Hútil=10 M - ENGASTADO EM CONCRETO COM FCK = 13,5 MPA</t>
  </si>
  <si>
    <t>POSTE SIMPLES,CÔNICO CONTÍNUO, CIRCULAR, RETO, COM DIÂMETRO NOMINAL DE 60MM NA EXTREMIDADE, GALVANIZADO A FOGO, Hútil= 12 M - ENGASTADO EM CONCRETO COM FCK = 13,5 MPA</t>
  </si>
  <si>
    <t>POSTE - ENGASTAMENTO SIMPLES PARA POSTE DE CONCRETO SEÇÃO DUPLO "T"</t>
  </si>
  <si>
    <t>POSTE - FUNDAÇÃO EM CONCRETO SIMPLES DA BASE DOS POSTES 10/600 PARA TRAFO ( DIAM. 1000MM)</t>
  </si>
  <si>
    <t>POSTE - FUNDAÇÃO EM CONCRETO SIMPLES DA BASE DOS POSTES 11/600 PARA TRAFO ( DIAM. 1000MM)</t>
  </si>
  <si>
    <t>POSTE - FUNDAÇÃO EM CONCRETO SIMPLES DA BASE DOS POSTES 13/600 PARA REDE ( DIAM. 1000MM)</t>
  </si>
  <si>
    <t>POSTE - FUNDAÇÃO EM CONCRETO ARMADO DA BASE DOS POSTES PARA REDE ( DIAM. 1200MM)</t>
  </si>
  <si>
    <t>POSTE - ENGASTAMENTO SIMPLES PARA POSTE DE CONCRETO SEÇÃO CIRCULAR</t>
  </si>
  <si>
    <t>POSTE DE CONCRETO DT 10/300 - SEM FUNDAÇÃO/CONCRETO</t>
  </si>
  <si>
    <t>POSTE DE CONCRETO DT 20/1300 - SEM FUNDAÇÃO/CONCRETO</t>
  </si>
  <si>
    <t>POSTE DE CONCRETO DT 20/1500 - SEM FUNDAÇÃO/CONCRETO</t>
  </si>
  <si>
    <t>POSTE DE CONCRETO DT 21/1500 - SEM FUNDAÇÃO/CONCRETO</t>
  </si>
  <si>
    <t>POSTE DE CONCRETO DT 22/1500 - SEM FUNDAÇÃO/CONCRETO</t>
  </si>
  <si>
    <t>POSTE DE CONCRETO DT 23/1300 - SEM FUNDAÇÃO/CONCRETO</t>
  </si>
  <si>
    <t>POSTE DE CONCRETO DT 23/1500 - SEM FUNDAÇÃO/CONCRETO</t>
  </si>
  <si>
    <t>POSTE DE CONCRETO DT 24/1500 - SEM FUNDAÇÃO/CONCRETO</t>
  </si>
  <si>
    <t>POSTE DE CONCRETO DT 25/1500 - SEM FUNDAÇÃO/CONCRETO</t>
  </si>
  <si>
    <t>POSTE DE CONCRETO SC 10/600 - SEM FUNDAÇÃO/CONCRETO</t>
  </si>
  <si>
    <t>POSTE DE CONCRETO SC 11/400 - SEM FUNDAÇÃO/CONCRETO</t>
  </si>
  <si>
    <t>POSTE DE CONCRETO SC 11/600 - SEM FUNDAÇÃO/CONCRETO</t>
  </si>
  <si>
    <t>POSTE DE CONCRETO SC 16/200 - SEM FUNDAÇÃO/CONCRETO</t>
  </si>
  <si>
    <t>POSTE/TRAFO - CAMINHÃO MUNCK 12 TON. (MÍNIMO 4H/DIA)</t>
  </si>
  <si>
    <t>H</t>
  </si>
  <si>
    <t>POSTE/TRAFO - GUINDASTE 30 TON.(MÍNIMO 10H/DIA)</t>
  </si>
  <si>
    <t>PROTETOR PARA PARA-RAIO POLIMÉRICO</t>
  </si>
  <si>
    <t>PULSADOR CAMPAINHA</t>
  </si>
  <si>
    <t>QUADRO DE DISTRIBUIÇÃO DE EMBUTIR EM PVC CB 12E - 80A</t>
  </si>
  <si>
    <t>QUADRO DE DISTRIBUIÇÃO DE EMBUTIR EM PVC CB 24E - 80A</t>
  </si>
  <si>
    <t>QUADRO DE DISTRIBUIÇÃO DE EMBUTIR EM PVC CB 36E - 80A</t>
  </si>
  <si>
    <t>QUADRO DE DISTRIBUIÇÃO DE EMBUTIR EM PVC CB 48E - 80A</t>
  </si>
  <si>
    <t>QUADRO DE DISTRIBUIÇÃO DE EMBUTIR METÁLICO CB-24E - 150A</t>
  </si>
  <si>
    <t>QUADRO DE DISTRIBUIÇÃO DE EMBUTIR METÁLICO CB-34E - 150A</t>
  </si>
  <si>
    <t>QUADRO DE DISTRIBUIÇÃO DE EMBUTIR METÁLICO CB-44E - 150A</t>
  </si>
  <si>
    <t>QUADRO DE DISTRIBUIÇÃO DE EMBUTIR METÁLICO CB-56E - 225A</t>
  </si>
  <si>
    <t>QUADRO DE DISTRIBUIÇÃO DE EMBUTIR METÁLICO CB-70E - 225A</t>
  </si>
  <si>
    <t>RACK FECHADO DE PAREDE COM PORTA EM ACRÍLICO - 12 U´S</t>
  </si>
  <si>
    <t>RACK FECHADO DE PISO COM PORTA EM ACRÍLICO - 24 U´S</t>
  </si>
  <si>
    <t>RACK FECHADO DE PISO COM PORTA EM ACRÍLICO - 36 U´S</t>
  </si>
  <si>
    <t>RACK 1 ELEMENTO</t>
  </si>
  <si>
    <t>RACK 2 ELEMENTOS</t>
  </si>
  <si>
    <t>RACK 3 ELEMENTOS</t>
  </si>
  <si>
    <t>RACK 4 ELEMENTOS</t>
  </si>
  <si>
    <t>REATOR AFP USO EXTERNO V.METALICO 70 W</t>
  </si>
  <si>
    <t>REATOR AFP USO EXTERNO V.METALICO 150 W</t>
  </si>
  <si>
    <t>REATOR AFP USO EXTERNO V.METALICO 250 W</t>
  </si>
  <si>
    <t>REATOR AFP USO EXTERNO V.METALICO 400 W</t>
  </si>
  <si>
    <t>REATOR AFP USO EXTERNO V.METÁLICO 1000 W.</t>
  </si>
  <si>
    <t>REATOR AFP USO EXTERNO V.METALICO 2000 W</t>
  </si>
  <si>
    <t>REATOR INTERNO V. MERCÚRIO AFP 1 X 125 W</t>
  </si>
  <si>
    <t>REATOR INTERNO V. MERCÚRIO AFP 1 X 250 W</t>
  </si>
  <si>
    <t>REATOR INTERNO V. MERCÚRIO AFP 1 X 400 W</t>
  </si>
  <si>
    <t>REATOR EXTERNO V. MERCÚRIO AFP 1 X 125 W</t>
  </si>
  <si>
    <t>REATOR EXTERNO V. MERCÚRIO AFP 1 X 250 W</t>
  </si>
  <si>
    <t>REATOR EXTERNO V. MERCÚRIO AFP 1 X 400 W</t>
  </si>
  <si>
    <t>REATOR ELETRÔNICO AFP 2 X 14W</t>
  </si>
  <si>
    <t>REATOR ELETRÔNICO AFP 2 X 28W</t>
  </si>
  <si>
    <t>REDUÇÃO A ESQUERDA 100 X 50MM PARA ELETROCALHA</t>
  </si>
  <si>
    <t>REDUÇÃO A DIREITA 100 X 50 MM PARA ELETROCALHA</t>
  </si>
  <si>
    <t>REDUÇÃO CONCÊNTRICA 100 X 50 MM PARA ELETROCALHA</t>
  </si>
  <si>
    <t>REGUA COM 8 TOMADAS</t>
  </si>
  <si>
    <t>RELE BIMETALICO REGULAGEM 0,63 - 1,00A</t>
  </si>
  <si>
    <t>RELE BIMETALICO REGULAGEM 1,0 - 1,60A</t>
  </si>
  <si>
    <t>RELE BIMETALICO REGULAGEM 1,6 - 2,5A</t>
  </si>
  <si>
    <t>RELE BIMETALICO REGULAGEM 10 - 16A</t>
  </si>
  <si>
    <t>RELE BIMETALICO REGULAGEM 16 - 25A</t>
  </si>
  <si>
    <t>RELE BIMETALICO REGULAGEM 2,5 - 4A</t>
  </si>
  <si>
    <t>RELE BIMETALICO REGULAGEM 20 - 32A</t>
  </si>
  <si>
    <t>RELE BIMETALICO REGULAGEM 25 - 30A</t>
  </si>
  <si>
    <t>RELE BIMETALICO REGULAGEM 32 - 50A</t>
  </si>
  <si>
    <t>RELE BIMETALICO REGULAGEM 4 - 6,3A</t>
  </si>
  <si>
    <t>RELE BIMETALICO REGULAGEM 50 - 63A</t>
  </si>
  <si>
    <t>RELE BIMETALICO REGULAGEM 6,3 - 10A</t>
  </si>
  <si>
    <t>RELE BIMETALICO REGULAGEM 8 - 12,5A</t>
  </si>
  <si>
    <t>RELE FOTO ELETRICO COM BASE</t>
  </si>
  <si>
    <t>SAIDA HORIZONTAL PARA ELETRODUTO D=3/4"</t>
  </si>
  <si>
    <t>SAIDA HORIZONTAL PARA ELETRODUTO D=1"</t>
  </si>
  <si>
    <t>SAIDA VERTICAL PARA ELETRODUTO D=3/4"</t>
  </si>
  <si>
    <t>SAIDA VERTICAL PARA ELETRODUTO D=1"</t>
  </si>
  <si>
    <t>SAPATILHA DE AÇO GALVANIZADO PARA POSTE COM TRANSFORMADOR</t>
  </si>
  <si>
    <t>SELA DE AÇO GALVANIZADA PARA CRUZETA POLIMÉRICA 15 KV</t>
  </si>
  <si>
    <t>SELA AÇO GALVANIZADO PARA CRUZETA POLIMÉRICA 34,5KV</t>
  </si>
  <si>
    <t>SIRENE METALICA ALCANCE 500 M</t>
  </si>
  <si>
    <t>SOQUETE ANTIVIBRATORIO P/LAMP.FLUORESCENTE</t>
  </si>
  <si>
    <t>SUPORTE PARA 1 PÉTALA PARA LUMINÁRIA DE ILUMINAÇÃO PÚBLICA</t>
  </si>
  <si>
    <t>SUPORTE PARA 2 PÉTALAS PARA LUMINÁRIA DE ILUMINAÇÃO PÚBLICA</t>
  </si>
  <si>
    <t>SUPORTE PARA 3 PÉTALAS PARA LUMINÁRIA DE ILUMINAÇÃO PÚBLICA</t>
  </si>
  <si>
    <t>SUPORTE PARA 4 PÉTALAS PARA LUMINÁRIA DE ILUMINAÇÃO PÚBLICA</t>
  </si>
  <si>
    <t>SUPORTE P/TRANSFORM.EM POSTE CONCR.CIRCULAR</t>
  </si>
  <si>
    <t>SUP0RTE VERTICAL P/CANTONEIRA 50 X 50 MM</t>
  </si>
  <si>
    <t>SUPORTE DE AÇO GALVANIZADO PARA FIXAÇÃO DO PÁRA-RAIO POLIMÉRICO</t>
  </si>
  <si>
    <t>SUPORTE Z COMPLETO</t>
  </si>
  <si>
    <t>T HORIZONTAL PARA ELETROCALHA 50 X 50 MM</t>
  </si>
  <si>
    <t>T VERTICAL DE DESCIDA PARA ELETROCALHA 50 X 50 MM</t>
  </si>
  <si>
    <t>TAMPA DE ENCAIXE PARA ELETROCALHA DE 50 X 50 MM</t>
  </si>
  <si>
    <t>TAMPA CEGA PARA CONDULETE DE PVC</t>
  </si>
  <si>
    <t>TAMPA CEGA PARA CONDULETE METÁLICO</t>
  </si>
  <si>
    <t>TAMPA CEGA PLÁSTICA 4"X2" COM FURO CENTRAL (PARA TV/SOM...)</t>
  </si>
  <si>
    <t>TAMPA CEGA PLASTICA QUADRADA 4"X4"</t>
  </si>
  <si>
    <t>TAMPA CEGA PLASTICA REDONDA 4"X4"</t>
  </si>
  <si>
    <t>TAMPA CEGA PLASTICA RETANGULAR 4"X2"</t>
  </si>
  <si>
    <t>TAMPA PARA CONDULETE DE PVC PARA 1 INTERRUPTOR</t>
  </si>
  <si>
    <t>TAMPA PARA CONDULETE DE PVC PARA 2 INTERRUPTORES</t>
  </si>
  <si>
    <t>TAMPA PARA CONDULETE DE PVC PARA 1 TOMADA</t>
  </si>
  <si>
    <t>TAMPA PARA CONDULETE DE PVC PARA 1 INTERRUPTOR E 1 TOMADA</t>
  </si>
  <si>
    <t>TAMPA DE Fo.Fo. R1 COM BASE</t>
  </si>
  <si>
    <t>TAMPA DE Fo.Fo. R2 COM BASE</t>
  </si>
  <si>
    <t>TAMPA PARA CONDULETE METÁLICO PARA 1 INTERRUPTOR E 1 TOMADA</t>
  </si>
  <si>
    <t>TAMPA PARA CONDULETE METÁLICO PARA 2 INTERRUPTORES</t>
  </si>
  <si>
    <t>TAMPA PARA CONDULETE METÁLICO PARA 1 INTERRUPTOR</t>
  </si>
  <si>
    <t>TAMPA PARA CONDULETE METÁLICO PARA 1 TOMADA</t>
  </si>
  <si>
    <t>TERMINAL DE PRESSAO 1,5 MM2</t>
  </si>
  <si>
    <t>TERMINAL DE PRESSAO 2,5 MM2</t>
  </si>
  <si>
    <t>TERMINAL DE PRESSAO 4 MM2</t>
  </si>
  <si>
    <t>TERMINAL DE PRESSAO 6 MM2</t>
  </si>
  <si>
    <t>TERMINAL DE PRESSAO 10 MM2</t>
  </si>
  <si>
    <t>TERMINAL DE PRESSAO 16 MM2</t>
  </si>
  <si>
    <t>TERMINAL DE PRESSAO 25 MM2</t>
  </si>
  <si>
    <t>TERMINAL DE PRESSAO 35 MM2</t>
  </si>
  <si>
    <t>TERMINAL DE PRESSAO 50 MM2</t>
  </si>
  <si>
    <t>TERMINAL DE PRESSAO 70 MMM2</t>
  </si>
  <si>
    <t>TERMINAL DE PRESSAO 95 MM2</t>
  </si>
  <si>
    <t>TERMINAL DE PRESSAO 120 MM2</t>
  </si>
  <si>
    <t>TERMINAL DE PRESSAO 150 MM2</t>
  </si>
  <si>
    <t>TOMADA LOGICA RJ-45 TIPO KEYSTONE JACK, CAT. 6</t>
  </si>
  <si>
    <t>TERMINAL PARA ELETROCALHA 50 X 50 MM</t>
  </si>
  <si>
    <t>TOMADA HEXAGONAL 2P + T - 10A - 250V (LINHA X OU EQUIVALENTE)</t>
  </si>
  <si>
    <t>TOMADA HEXAGONAL 2P + T - 20A - 250V (LINHA X OU EQUIVALENTE)</t>
  </si>
  <si>
    <t>TOMADA HEXAGONAL 2P + T - 10A - 250V</t>
  </si>
  <si>
    <t>TOMADA HEXAGONAL DUPLA 2P + T - 10A - 250V</t>
  </si>
  <si>
    <t>TOMADA HEXAGONAL 2P + T - 20A - 250V</t>
  </si>
  <si>
    <t>TOMADA TELEFÔNICA RJ-11</t>
  </si>
  <si>
    <t>TOMADA LÓGICA RJ-45 CAT. 6 (LINHA X OU EQUIVALENTE)</t>
  </si>
  <si>
    <t>TRANSFORMADOR TRIFASICO 75 KVA 13,8KV - A ÓLEO</t>
  </si>
  <si>
    <t>TRANSFORMADOR TRIFASICO 150 KVA 13,8KV - A ÓLEO</t>
  </si>
  <si>
    <t>TRANSFORMADOR TRIFASICO 112,5 KVA 13,8KV - A ÓLEO</t>
  </si>
  <si>
    <t>TRANSFORMADOR TRIFASICO 225 KVA, 13,8 KV - A ÓLEO</t>
  </si>
  <si>
    <t>TRANSFORMADOR TRIFASICO 300 KVA,13,8 KV - SECO</t>
  </si>
  <si>
    <t>TRANSFORMADOR TRIFASICO 500 KVA, 13,8 KV - SECO</t>
  </si>
  <si>
    <t>TRANSFORMADOR DE CORRENTE RELAÇÃO 200:5 A</t>
  </si>
  <si>
    <t>TRANSFORMADOR DE CORRENTE RELAÇÃO 400:5 A</t>
  </si>
  <si>
    <t>TRANSFORMADOR DE CORRENTE RELAÇÃO 600:5 A</t>
  </si>
  <si>
    <t>TRANSFORMADOR DE CORRENTE RELAÇÃO 800:5 A</t>
  </si>
  <si>
    <t>TRILHO OU SUPORTE P/BORNE TERMINAL</t>
  </si>
  <si>
    <t>TUBO FERRO GALVANIZADO DIAM. 1.1/2"</t>
  </si>
  <si>
    <t>TUBO (CARTUCHO) DE FENOLITE</t>
  </si>
  <si>
    <t>VERGALHAO ROSCA TOTAL D=1/4"</t>
  </si>
  <si>
    <t>VERGALHAO ROSCA TOTAL D=5/16"</t>
  </si>
  <si>
    <t>INSTALAÇÕES HIDRO-SANITÁRIAS</t>
  </si>
  <si>
    <t>INSTALAÇÕES HIDROSSANITÁRIAS</t>
  </si>
  <si>
    <t>L O U C A S E M E T A I S</t>
  </si>
  <si>
    <t>V A S O S A N I T A R I O / A C E S S O R I O S</t>
  </si>
  <si>
    <t>VASO SANITARIO</t>
  </si>
  <si>
    <t>VASO SANITÁRIO PARA P.N.E. SEM ABERTURA FRONTAL</t>
  </si>
  <si>
    <t>VASO SANITÁRIO COM CAIXA ACOPLADA COM DUPLO ACIONAMENTO - COMPLETO EXCLUSO O ASSENTO</t>
  </si>
  <si>
    <t>VASO SANITÁRIO PARA P.N.E. COM CAIXA ACOPLADA COM DUPLO ACIONAMENTO - COMPLETO EXCLUSO O ASSENTO</t>
  </si>
  <si>
    <t>BACIA TURCA COM TUBO DE LIGAÇÃO</t>
  </si>
  <si>
    <t>ANEL DE VEDAÇÃO PARA VASO SANITÁRIO</t>
  </si>
  <si>
    <t>CAIXA DE DESCARGA EXTERNA</t>
  </si>
  <si>
    <t>TUBO DE DESCIDA PARA CAIXA DE DESCARGA ( LONGO 1 1/4" )</t>
  </si>
  <si>
    <t>TUBO PARA VÁLVULA DE DESCARGA ( CURTO 1.1/4" )</t>
  </si>
  <si>
    <t>TUBO DE LIGACAO PVC CROMADO 1.1/2" / ESPUDE - (ENTRADA)</t>
  </si>
  <si>
    <t>VÁLVULA DE DESCARGA DUPLO ACIONAMENTO COM ACABAMENTO CROMADO</t>
  </si>
  <si>
    <t>VÁLVULA DE DESCARGA DUPLO ACIONAMENTO COM ACABAMENTO CROMADO ANTIVANDALISMO</t>
  </si>
  <si>
    <t>VÁLVULA DE DESCARGA COM SISTEMA PASSANTE EM POLÍMERO - OPÇÃO ECONÔMICA ( ALTA SEGURANÇA)</t>
  </si>
  <si>
    <t>VÁLVULA DE DESCARGA PARA P.N.E. COM ACABAMENTO CROMADO ANTIVANDALISMO</t>
  </si>
  <si>
    <t>CONJUNTO DE FIXACAO P/VASO SANITARIO (PAR)</t>
  </si>
  <si>
    <t>CJ</t>
  </si>
  <si>
    <t>ASSENTO EM POLIPROPILENO COM SISTEMA DE FECHAMENTO SUAVE PARA VASO SANITÁRIO</t>
  </si>
  <si>
    <t>PORTA PAPEL HIGIÊNICO EM LOUÇA - EMBUTIR</t>
  </si>
  <si>
    <t>PORTA PAPEL HIGIÊNICO EM METAL/ACABAMENTO CROMADO</t>
  </si>
  <si>
    <t>L A V A T O R I O / A C E S S O R I O S</t>
  </si>
  <si>
    <t>LAVATÓRIO MÉDIO COM COLUNA</t>
  </si>
  <si>
    <t>LAVATÓRIO MÉDIO SEM COLUNA</t>
  </si>
  <si>
    <t>LAVATÓRIO DE CANTO SEM COLUNA</t>
  </si>
  <si>
    <t>FIXACAO P/LAVATORIO (PAR)</t>
  </si>
  <si>
    <t>PAR</t>
  </si>
  <si>
    <t>LIGAÇÃO FLEXÍVEL METÁLICA DIAM.1/2"(ENGATE)</t>
  </si>
  <si>
    <t>LIGAÇÃO FLEXÍVEL PVC DIAM.1/2" (ENGATE)</t>
  </si>
  <si>
    <t>SIFAO P/LAVATORIO METALICO DIAM.1"X1.1/2"</t>
  </si>
  <si>
    <t>SIFAO P/LAVATORIO PVC DIAM.1"X1.1/2"</t>
  </si>
  <si>
    <t>SIFAO FLEXIVEL UNIVERSAL ( SANFONADO) EM PVC PARA LAVATORIO</t>
  </si>
  <si>
    <t>SIFAO P/LAVATORIO PVC CROMADO DIAM.1"X1.1/2"</t>
  </si>
  <si>
    <t>SIFAO FLEXIVEL UNIVERSAL ( SANFONADO) EM PVC CROMADO PARA LAVATORIO</t>
  </si>
  <si>
    <t>TORNEIRA DE MESA PARA LAVATÓRIO DIÂMETRO DE 1/2"</t>
  </si>
  <si>
    <t>TORNEIRA DE MESA COM FECHAMENTO AUTOMÁTICO TEMPORIZADO PARA LAVATÓRIO DIÂMETRO DE 1/2"</t>
  </si>
  <si>
    <t>TORNEIRA DE MESA PARA P.N.E. COM FECHAMENTO AUTOMÁTICO TEMPORIZADO PARA LAVATÓRIO DIÂMETRO DE 1/2"</t>
  </si>
  <si>
    <t>VALVULA P/LAVATORIO OU BEBEDOURO METALICO DIAMETRO 1"</t>
  </si>
  <si>
    <t>CUBA DE LOUÇA DE EMBUTIR REDONDA</t>
  </si>
  <si>
    <t>CUBA DE LOUCA DE EMBUTIR OVAL MÉDIA</t>
  </si>
  <si>
    <t>M I C T O R I O/A C E S S O R I O S</t>
  </si>
  <si>
    <t>MICTORIO DE LOUCA C/SIFAO INTEGRADO</t>
  </si>
  <si>
    <t>KIT FERR.P/MICT.LOUCA (ESPUDE,CONEXÃO ENTR.PARAFUSOS)</t>
  </si>
  <si>
    <t>SIFÃO METÁLICO 1 1/2" X 2" P/MICTÓRIO</t>
  </si>
  <si>
    <t>VÁLVULA PVC DE 1" P/MICTÓRIO TIPO COCHO</t>
  </si>
  <si>
    <t>VÁLVULA DE DESCARGA PARA MICTÓRIO DIÂMETRO 1/2" FECHAMENTO AUTOMÁTICO TEMPORIZADO</t>
  </si>
  <si>
    <t>P I A / A C E S S O R I O S</t>
  </si>
  <si>
    <t>PIA MÁRMORE/GRANITO SINTÉTICO 1,20X0,54 M</t>
  </si>
  <si>
    <t>PIA MÁRMORE/GRANITO SINTÉTICO 2,00 X 0,54 M</t>
  </si>
  <si>
    <t>TORNEIRA DE MESA PARA PIA DIÂMETRO DE 1/2" - BICA MÓVEL</t>
  </si>
  <si>
    <t>TORNEIRA DE PAREDE PARA PIA OU BEBEDOURO DIÂMETRO DE 1/2" E 3/4"</t>
  </si>
  <si>
    <t>SIFAO P/PIA 1.1/2" X 2" METAL</t>
  </si>
  <si>
    <t>SIFAO PVC P/PIA 1.1/2" X 2"</t>
  </si>
  <si>
    <t>SIFAO P/PIA 1.1/2"X2" PVC CROMADO</t>
  </si>
  <si>
    <t>VALVULA P/PIA TIPO AMERICANA DIAM.3.1/2" (METAL)</t>
  </si>
  <si>
    <t>CUBA INOX 56X34X17CM E=0,6MM-AÇO 304 (CUBA Nº2)</t>
  </si>
  <si>
    <t>CUBA INOX 35X40X15CM E=0,6MM-AÇO 304 (CUBA Nº 3)</t>
  </si>
  <si>
    <t>CUBA INOX 46X30X15CM E=0,6MM-AÇO 304 (CUBA Nº 1)</t>
  </si>
  <si>
    <t>CUBA INOX 50X40X20CM E=0,7MM-AÇO 304</t>
  </si>
  <si>
    <t>TANQUE (PANELAO) INOX 60 X 70 X 40 CM CH.18</t>
  </si>
  <si>
    <t>F I L T R O / C H U V E I R O</t>
  </si>
  <si>
    <t>CHUVEIRO ELÉTRICO EM PVC COM BRAÇO METÁLICO</t>
  </si>
  <si>
    <t>CHUVEIRO PVC COM BRACO DE PVC (DUCHA FRIA)</t>
  </si>
  <si>
    <t>CHUVEIRO METÁLICO COM BRAÇO METÁLICO ( DUCHA FRIA)</t>
  </si>
  <si>
    <t>CABIDE TIPO GANCHO EM LOUÇA</t>
  </si>
  <si>
    <t>PORTA TOALHA HASTE LONGA EM METAL/ACABAMENTO CROMADO</t>
  </si>
  <si>
    <t>PORTA TOALHA HASTE CURTA EM METAL/ACABAMENTO CROMADO</t>
  </si>
  <si>
    <t>MEIA SABONETEIRA EM LOUÇA DE EMBUTIR</t>
  </si>
  <si>
    <t>SABONETEIRA EM METAL / ACABAMENTO CROMADO</t>
  </si>
  <si>
    <t>FILTRO CENTRAL EM AÇO INOX 304 VAZÃO DE 3.000 L/H / INSTALADO</t>
  </si>
  <si>
    <t>T A N Q U E S / T O R N E I R A S J A R D I M S</t>
  </si>
  <si>
    <t>TANQUE MARMORE/GRANITO SINTÉTICO C/UMA CUBA E 1 BATEDOR</t>
  </si>
  <si>
    <t>TANQUE MARMORE/GRANITO SINTÉTICO C/DUAS CUBAS E 1 BATEDOR</t>
  </si>
  <si>
    <t>TANQUE MARMORE/GRANITO SINTÉTICO / 1 BATEDOR</t>
  </si>
  <si>
    <t>TANQUE DE LOUÇA COM COLUNA TAMANHO MÉDIO</t>
  </si>
  <si>
    <t>TANQUE DE AÇO INOX - CHAPA 0,7MM</t>
  </si>
  <si>
    <t>TORNEIRA DE PAREDE PARA TANQUE COM AREJADOR DIÂMETRO DE 1/2" E 3/4"</t>
  </si>
  <si>
    <t>TORNEIRA DE JARDIM COM BICO PARA MANGUEIRA DIÂMETRO DE 1/2" E 3/4"</t>
  </si>
  <si>
    <t>SIFÃO METÁLICO PARA TANQUE DE 1 1/4" X 1 1/2"</t>
  </si>
  <si>
    <t>SIFAO P/TANQUE 1" X 1.1/2" - PVC</t>
  </si>
  <si>
    <t>TUBO DE DESPEJO P/ VÁLVULA (PIA/TANQUE)</t>
  </si>
  <si>
    <t>VALVULA P/TANQUE METALICA DIAM.1" S/LADRAO</t>
  </si>
  <si>
    <t>TAMPA T-5 ARTICULADA 20X20</t>
  </si>
  <si>
    <t>CAIXA DE ALVENARIA 20x20x25 CM (REVESTIMENTO IMPERMEABILIZADO), FUNDO DE BRITA SEM TAMPA - PARA REGISTRO/TORNEIRA JARDIM</t>
  </si>
  <si>
    <t>R E G I S T R O S</t>
  </si>
  <si>
    <t>REGISTRO GAVETA BRUTO DIAMETRO 1/2"</t>
  </si>
  <si>
    <t>REGISTRO DE GAVETA BRUTO DIAMETRO 3/4"</t>
  </si>
  <si>
    <t>REGISTRO DE GAVETA BRUTO DIAMETRO 1"</t>
  </si>
  <si>
    <t>REGISTRO DE GAVETA BRUTO DIAMETRO 1.1/4"</t>
  </si>
  <si>
    <t>REGISTRO DE GAVETA BRUTO DIAMETRO 1.1/2"</t>
  </si>
  <si>
    <t>REGISTRO DE GAVETA BRUTO DIAMETRO 2"</t>
  </si>
  <si>
    <t>REGISTRO DE GAVETA BRUTO DIAMETRO 2.1/2"</t>
  </si>
  <si>
    <t>REGISTRO DE GAVETA BRUTO 3"</t>
  </si>
  <si>
    <t>REGISTRO DE GAVETA BRUTO 4"</t>
  </si>
  <si>
    <t>REGISTRO DE GAVETA C/CANOPLA DIAMETRO 1/2"</t>
  </si>
  <si>
    <t>REGISTRO DE GAVETA C/CANOPLA DIAMETRO 3/4"</t>
  </si>
  <si>
    <t>REGISTRO DE GAVETA C/CANOPLA DIAMETRO 1"</t>
  </si>
  <si>
    <t>REGISTRO DE GAVETA C/CANOPLA DIAMETRO 1.1/4"</t>
  </si>
  <si>
    <t>REGISTRO DE GAVETA C/CANOPLA DIAMETRO 1.1/2"</t>
  </si>
  <si>
    <t>REGISTRO DE PRESSAO C/CANOPLA CROMADO DIAM.1/2"</t>
  </si>
  <si>
    <t>REGISTRO DE PRESSAO C/CANOPLA CROMADA DIAM.3/4"</t>
  </si>
  <si>
    <t>REGISTRO DE ESFERA DIAM.1/2"</t>
  </si>
  <si>
    <t>REGISTRO DE ESFERA DIAMETRO 3/4"</t>
  </si>
  <si>
    <t>REGISTRO DE ESFERA DIAMETRO 1"</t>
  </si>
  <si>
    <t>REGISTRO DE ESFERA DIAMETRO 1.1/4"</t>
  </si>
  <si>
    <t>REGISTRO DE ESFERA DIAMETRO 1.1/2"</t>
  </si>
  <si>
    <t>REGISTRO DE ESFERA DIAMETRO 2"</t>
  </si>
  <si>
    <t>REGISTRO DE ESFERA DIAMETRO 2.1/2"</t>
  </si>
  <si>
    <t>REGISTRO DE ESFERA DIAM.3"</t>
  </si>
  <si>
    <t>REGISTRO DE ESFERA DIAMETRO 4"</t>
  </si>
  <si>
    <t>AGUA FRIA</t>
  </si>
  <si>
    <t>T U B O S DE P V C S O L D A V E L</t>
  </si>
  <si>
    <t>TUBO SOLDAVEL PVC MARROM DIAMETRO 20 mm</t>
  </si>
  <si>
    <t>TUBO SOLDAVEL PVC MARROM DIAMETRO 25 mm</t>
  </si>
  <si>
    <t>TUBO SOLDAVEL PVC MARROM DIAMETRO 32 mm</t>
  </si>
  <si>
    <t>TUBO SOLDAVEL PVC MARROM DIAM.(40 mm)</t>
  </si>
  <si>
    <t>TUBO SOLDAVEL PVC MARROM DIAM. 50 mm</t>
  </si>
  <si>
    <t>TUBO SOLDAVEL PVC MARROM DIAMETRO 60 mm (2")</t>
  </si>
  <si>
    <t>TUBO SOLDAVEL PVC MARROM DIAMETRO 75 mm</t>
  </si>
  <si>
    <t>TUBO SOLDAVEL PVC MARROM DIAMETRO 85 mm</t>
  </si>
  <si>
    <t>TUBO SOLDAVEL PVC MARROM DIAMETRO 110 mm</t>
  </si>
  <si>
    <t>A D A P T A D O R E S DE P V C S O L D A V E</t>
  </si>
  <si>
    <t>ADAPTADADOR PVC SOLDÁVEL LONGO C/ FLANGES LIVRES P/ CAIXA D'ÁGUA 25X3/4"</t>
  </si>
  <si>
    <t>ADAPTADOR PVC SOLDÁVEL LONGO C/ FLANGES LIVRES P/ CAIXA D'ÁGUA 32X1"</t>
  </si>
  <si>
    <t>ADAPTADOR PVC SOLDÁVEL LONGO C/ FLANGES LIVRES PARA CAIXA D'ÁGUA 50X1.1/2</t>
  </si>
  <si>
    <t>ADAPTADOR PVC SOLDÁVEL LONGO C/ FLANGES LIVRES PARA CAIXA D'ÁGUA 60X2"</t>
  </si>
  <si>
    <t>ADAPTADOR PVC SOLDÁVEL LONGO C/ FLANGES LIVRES PARA CAIXA D'ÁGUA 110 X 4"</t>
  </si>
  <si>
    <t>ADAPTADOR SOLDÁVEL C/ FLANGES LIVRES PARA CAIXA D'ÁGUA 25X3/4"</t>
  </si>
  <si>
    <t>ADAPTADOR SOLD.C/FLANGES LIVRES P/CX.DAGUA 32X1"</t>
  </si>
  <si>
    <t>ADAPTADOR SOLDÁVEL C/ FLANGES LIVRES PARA CAIXA D'ÁGUA 40X1.1/4"</t>
  </si>
  <si>
    <t>ADAPTADOR PVC SOLDÁVEL LONGO C/ FLANGES LIVRES P/ CAIXA D'ÁGUA 50X1.1/2"</t>
  </si>
  <si>
    <t>ADAPTAD.SOLD.CURTO C/BOLSA E ROSCA P/REG.20X1/2"</t>
  </si>
  <si>
    <t>ADAPTADOR SOLDÁVEL CURTO C/ BOLSA E ROSCA PARA REGISTRO 25X3/4"</t>
  </si>
  <si>
    <t>ADAPTADOR SOLDÁVEL CURTO C/ BOLSA E ROSCA PARA REGISTRO 32X1"</t>
  </si>
  <si>
    <t>ADAPTADOR SOLDÁVEL CURTO C/ BOLSA E ROSCA PARA REGISTRO 40X1 1/4"</t>
  </si>
  <si>
    <t>ADAPTAD.SOLD.CURTO C/BOLSA/ROSCA P/REG.50X11/2"</t>
  </si>
  <si>
    <t>ADAPTADOR SOLDÁVEL CURTO C/ BOLSA E ROSCA PARA REGISTRO 60X2"</t>
  </si>
  <si>
    <t>ADAPTADOR SOLDAVEL CURTO COM BOLSA E ROSCA PARA REGISTRO 75X2.1/2"</t>
  </si>
  <si>
    <t>ADAPTADOR SOLDAVEL CURTO C/BR P/REG. 85 X 3"</t>
  </si>
  <si>
    <t>ADAPTADOR SOLDAVEL CURTO COM BOLS E ROSCA PARA REGISTRO 110 X 4"</t>
  </si>
  <si>
    <t>ADAPTADOR COM JUNTA ELASTICA PARA SIFAO METÁLICO 40MM X 1.1/2"</t>
  </si>
  <si>
    <t>ADAPTADOR PVC PARA SIFÃO PVC 40 MM X 1.1/4"</t>
  </si>
  <si>
    <t>L U V A S DE P V C</t>
  </si>
  <si>
    <t>LUVA SOLDAVEL DIAMETRO 20 mm</t>
  </si>
  <si>
    <t>LUVA SOLDAVEL DIAMETRO 25 mm</t>
  </si>
  <si>
    <t>LUVA SOLDAVEL DIAMETRO 32 mm</t>
  </si>
  <si>
    <t>LUVA SOLDAVEL DIAMETRO 40 mm</t>
  </si>
  <si>
    <t>LUVA SOLDAVEL DIAMETRO 50 mm</t>
  </si>
  <si>
    <t>LUVA SOLDAVEL DIAMETRO 60 mm</t>
  </si>
  <si>
    <t>LUVA SOLDAVEL DIAMETRO 75 mm</t>
  </si>
  <si>
    <t>LUVA SOLDAVEL DIAMETRO 85 mm</t>
  </si>
  <si>
    <t>LUVA SOLDAVEL DIAMETRO 110 mm</t>
  </si>
  <si>
    <t>LUVA DE REDUCAO SOLDAVEL DIAMETRO 25 X 20 mm</t>
  </si>
  <si>
    <t>LUVA DE REDUCAO SOLDAVEL C/ROSCA 25 X 1/2"</t>
  </si>
  <si>
    <t>LUVA DE REDUCAO SOLDAVEL DIAMETRO 32 X 25 mm</t>
  </si>
  <si>
    <t>LUVA SOLDAVEL C/ROSCA DIAMETRO 20 X 1/2"</t>
  </si>
  <si>
    <t>LUVA SOLDAVEL C/ROSCA DIAMETRO 25 X 3/4"</t>
  </si>
  <si>
    <t>LUVA SOLDAVEL C/ROSCA DIAMETRO 32 X 1"</t>
  </si>
  <si>
    <t>LUVA SOLDAVEL C/ROSCA DIAMETRO 40 X 1.1/4"</t>
  </si>
  <si>
    <t>LUVA SOLDAVEL C/ROSCA DIAMETRO 50 X 1.1/2"</t>
  </si>
  <si>
    <t>LUVA SOLD.C/BUCHA DE LATAO 20 X 1/2" COR AZUL</t>
  </si>
  <si>
    <t>LUVA RED.SOLDAVEL C/BUCHA LATAO DIAM.25 X 1/2"</t>
  </si>
  <si>
    <t>LUVA SOLD.C/BUCHA DE LATAO 25X3/4" COR AZUL</t>
  </si>
  <si>
    <t>B U C H A S</t>
  </si>
  <si>
    <t>BUCHA DE REDUCAO SOLD.CURTA 25 MM X 20 MM</t>
  </si>
  <si>
    <t>BUCHA DE REDUCAO SOLDÁVEL CURTA 32 X 25 MM</t>
  </si>
  <si>
    <t>BUCHA DE REDUCAO SOLD.CURTA 40 X 32 mm</t>
  </si>
  <si>
    <t>BUCHA DE REDUCAO SOLDAVEL CURTO 50 X 40 mm</t>
  </si>
  <si>
    <t>BUCHA DE REDUCAO SOLDÁVEL CURTA 60 X 50 mm</t>
  </si>
  <si>
    <t>BUCHA DE REDUCAO SOLDAVEL CURTA 75 X 60 mm</t>
  </si>
  <si>
    <t>BUCHA DE REDUCAO SOLDAVEL CURTA 85 X 75 mm</t>
  </si>
  <si>
    <t>BUCHA DE REDUCAO SOLDAVEL CURTA 110 X 85 mm</t>
  </si>
  <si>
    <t>BUCHA DE REDUCAO SOLD.LONGA 32 X 20 mm</t>
  </si>
  <si>
    <t>BUCHA DE REDUCAO SOLDÁVEL LONGA 40 X 20 mm</t>
  </si>
  <si>
    <t>BUCHA DE REDUCAO SOLD.LONGA 40 X 25</t>
  </si>
  <si>
    <t>BUCHA DE REDUCAO SOLDÁVEL LONGA 50 X 20 mm</t>
  </si>
  <si>
    <t>BUCHA DE REDUCAO SOLDAVEL LONGA 50 X 25 mm</t>
  </si>
  <si>
    <t>BUCHA DE REDUCAO SOLDAVEL LONGA 50 X 32 mm</t>
  </si>
  <si>
    <t>BUCHA DE REDUCAO SOLDAVEL LONGA 60 X 25 mm</t>
  </si>
  <si>
    <t>BUCHA DE REDUCAO SOLDAVEL LONGA 60 X 32 mm</t>
  </si>
  <si>
    <t>BUCHA DE REDUCAO SOLDAVEL LONGA 60 X 40 mm</t>
  </si>
  <si>
    <t>BUCHA DE REDUCAO SOLDAVEL LONGA 60 X 50 mm</t>
  </si>
  <si>
    <t>BUCHA DE REDUÇÃO SOLDÁVEL LONGA 75 X 50 MM</t>
  </si>
  <si>
    <t>BUCHA DE REDUÇÃO SOLDÁVEL LONGA 110 X 60 MMM</t>
  </si>
  <si>
    <t>N I P E L S</t>
  </si>
  <si>
    <t>NIPLE COM ROSCA DIAMETRO 1/2"</t>
  </si>
  <si>
    <t>NIPLE COM ROSCA DIAMETRO 3/4"</t>
  </si>
  <si>
    <t>NIPLE COM ROSCA DIAMETRO 1"</t>
  </si>
  <si>
    <t>NIPLE COM ROSCA DIAMETRO 1.1/4"</t>
  </si>
  <si>
    <t>NIPLE COM ROSCA DIAMETRO 1.1/2"</t>
  </si>
  <si>
    <t>NIPLE COM ROSCA DIAMETRO 2"</t>
  </si>
  <si>
    <t>NIPLE COM ROSCA DIAMETRO 2.1/2"</t>
  </si>
  <si>
    <t>NIPLE COM ROSCA DIAMETRO 3"</t>
  </si>
  <si>
    <t>NIPLE COM ROSCA DIAMETRO 4"</t>
  </si>
  <si>
    <t>C A P</t>
  </si>
  <si>
    <t>CAP PVC ROSCAVEL DIAMETRO 1/2" (20 mm)</t>
  </si>
  <si>
    <t>CAP PVC ROSCAVEL DIAMETRO 3/4" (25 mm)</t>
  </si>
  <si>
    <t>CAP PVC ROSCAVEL DIAMETRO 1" (32 mm)</t>
  </si>
  <si>
    <t>CAP PVC ROSCAVEL DIAMETRO 1.1/4" (40 mm)</t>
  </si>
  <si>
    <t>CAP PVC ROSCAVEL DIAMETRO 1.1/2"</t>
  </si>
  <si>
    <t>CAP PVC ROSCAVEL DIAMETRO 2"</t>
  </si>
  <si>
    <t>CAP PVC SOLDAVEL 20 mm</t>
  </si>
  <si>
    <t>CAP SOLD. DIAMETRO 25 mm</t>
  </si>
  <si>
    <t>CAP PVC SOLDAVEL 32 mm</t>
  </si>
  <si>
    <t>CAP PVC SOLDAVEL DIAMETRO 40 mm</t>
  </si>
  <si>
    <t>CAP PVC SOLDAVEL DIAMETRO 50 mm</t>
  </si>
  <si>
    <t>CAP PVC SOLDAVEL DIAMETRO 60 mm</t>
  </si>
  <si>
    <t>CAP PVC SOLDAVEL DIAMETRO 75 mm</t>
  </si>
  <si>
    <t>CAP PVC SOLDAVEL DIAMETRO 85 mm</t>
  </si>
  <si>
    <t>CAP PVC SOLDAVEL DIAMETRO 110 mm</t>
  </si>
  <si>
    <t>J O E L H O S</t>
  </si>
  <si>
    <t>JOELHO 45 GRAUS SOLDAVEL 20 mm</t>
  </si>
  <si>
    <t>JOELHO 45 GRAUS SOLDAVEL 25 mm</t>
  </si>
  <si>
    <t>JOELHO 45 GRAUS SOLDAVEL 32 mm</t>
  </si>
  <si>
    <t>JOELHO 45 GRAUS SOLDAVEL 40 mm</t>
  </si>
  <si>
    <t>JOELHO 45 GRAUS SOLDAVEL 50 mm</t>
  </si>
  <si>
    <t>JOELHO 45 GRAUS SOLDAVEL 60 mm</t>
  </si>
  <si>
    <t>JOELHO 45 GRAUS SOLDAVEL 75 mm</t>
  </si>
  <si>
    <t>JOELHO 45 GRAUS SOLDAVEL 85 mm</t>
  </si>
  <si>
    <t>JOELHO 45 GRAUS SOLDAVEL 110 mm</t>
  </si>
  <si>
    <t>JOELHO 90 GRAUS SOLDAVEL DIAMETRO 20 MM</t>
  </si>
  <si>
    <t>JOELHO 90 GRAUS SOLDAVEL DIAMETRO 25 MM</t>
  </si>
  <si>
    <t>JOELHO 90 GRAUS SOLDAVEL DIAMETRO 32 MM (1")</t>
  </si>
  <si>
    <t>JOELHO 90 GRAUS SOLDAVEL DIAMETRO 40 mm (1.1/4")</t>
  </si>
  <si>
    <t>JOELHO 90 GRAUS SOLDAVEL 50 mm (MARROM)</t>
  </si>
  <si>
    <t>JOELHO 90 GRAUS SOLDAVEL DIAMETRO 60 mm</t>
  </si>
  <si>
    <t>JOELHO 90 GRAUS SOLDAVEL DIAMETRO 75 mm</t>
  </si>
  <si>
    <t>JOELHO 90 GRAUS SOLDAVEL DIAMETRO 85 mm</t>
  </si>
  <si>
    <t>JOELHO 90 GRAUS SOLDAVEL DIAMETRO 110 mm (MARROM)</t>
  </si>
  <si>
    <t>JOELHO REDUÇÃO 90º SOLDÁVEL 32 mm X 25 mm</t>
  </si>
  <si>
    <t>JOELHO 90 GRAUS ROSCAVEL 1/2" (MARROM)</t>
  </si>
  <si>
    <t>JOELHO 90 GRAUS ROSCAVEL DIAMETRO 3/4"</t>
  </si>
  <si>
    <t>JOELHO 90 GRAUS ROSCAVEL DIAMETRO 1"</t>
  </si>
  <si>
    <t>JOELHO 90 GRAUS SOLDAVEL/ROSCA DIAM.20 X 1/2"</t>
  </si>
  <si>
    <t>JOELHO 90 GRAUS SOLD./ROSCA 25 X 3/4"</t>
  </si>
  <si>
    <t>JOELHO RED.90 GRAUS SOLD.C/BUCHA LATAO 25X1/2"</t>
  </si>
  <si>
    <t>JOELHO REDUCAO 90 GRAUS SOLD./ROSCA 25 X 1/2"</t>
  </si>
  <si>
    <t>JOELHO 90 GRAUS SOLD.C/BUCHA LATAO 20 X 1/2"</t>
  </si>
  <si>
    <t>JOELHO 90 GRAUS SOLD. C/BUCHA LATAO 25 X 3/4"</t>
  </si>
  <si>
    <t>JOELHO RED.90 GR.C/ROSCA E BUC.LATAO 3/4"X1/2"</t>
  </si>
  <si>
    <t>JOELHO DE REDUCAO 90 GRAUS SOLD.DIAM.25X20MM</t>
  </si>
  <si>
    <t>JOELHO 90 GRAUS C/ROSCA E BUCHA LATAO DIAM.1/2"</t>
  </si>
  <si>
    <t>JOELHO 90 GRAUS C/ROSCA E BUCHA LATAO DIAM. 3/4</t>
  </si>
  <si>
    <t>T E</t>
  </si>
  <si>
    <t>TE 90 GRAUS SOLDAVEL DIAMETRO 20 mm</t>
  </si>
  <si>
    <t>TE 90 GRAUS SOLDAVEL DIAMETRO 25 mm</t>
  </si>
  <si>
    <t>TE 90 GRAUS SOLDAVEL DIAMETRO 32 mm</t>
  </si>
  <si>
    <t>TE 90 GRAUS SOLDAVEL DIAMETRO 40 mm</t>
  </si>
  <si>
    <t>TE 90 GRAUS SOLDAVEL DIAMETRO 50 mm</t>
  </si>
  <si>
    <t>TE 90 GRAUS SOLDAVEL DIMETRO 60 mm</t>
  </si>
  <si>
    <t>TE 90 GRAUS SOLDAVEL DIAMETRO 75 mm</t>
  </si>
  <si>
    <t>TE 90 GRAUS SOLDAVEL DIAMETRO 85 mm</t>
  </si>
  <si>
    <t>TE 90 GRAUS SOLDAVEL DIAMETRO 110 mm</t>
  </si>
  <si>
    <t>TE DE REDUCAO 90 GRAUS SOLDAVEL 25 X 20 mm</t>
  </si>
  <si>
    <t>TE REDUCAO 90 GRAUS SOLDAVEL 32 X 25 mm</t>
  </si>
  <si>
    <t>TE REDUCAO 90 GRAUS SOLDAVEL 40 X 32 mm</t>
  </si>
  <si>
    <t>TE DE REDUCAO 90 GRAUS SOLD.50 X 20 MM</t>
  </si>
  <si>
    <t>TE REDUCAO 90 GRAUS SOLDAVEL 50 X 25 mm</t>
  </si>
  <si>
    <t>TE REDUCAO 90 GRAUS SOLDAVEL 50 X 32 mm</t>
  </si>
  <si>
    <t>TE REDUCAO 90 GRAUS SOLDAVEL 50 X 40 mm</t>
  </si>
  <si>
    <t>TE DE REDUCAO 90 GRAUS SOLDAVEL 75 X 50 MM</t>
  </si>
  <si>
    <t>TE DE REDUCAO 90 GRAUS SOLDAVEL 85 X 60 MM</t>
  </si>
  <si>
    <t>TE DE REDUCAO 90 GRAUS SOLDAVEL 110 X 60 MM</t>
  </si>
  <si>
    <t>TE REDUÇÃO 90º SOLD.C/ROSCA 32 X 32 X 3/4"</t>
  </si>
  <si>
    <t>TE REDUCAO 90 GRAUS SOLD.C/ROSCA 25X25X1/2"</t>
  </si>
  <si>
    <t>TE 90 GR.SOLD.C/ROSCA NA BOLSA CENT.20X20X1/2"</t>
  </si>
  <si>
    <t>TE90 GR.SOLD.C/ROSCA NA BOLSA CENT.25X25X3/4"</t>
  </si>
  <si>
    <t>TE 90 GR.SOLD.C/BUC.LATAO NA BOLSA CENT.20X20X1/2"</t>
  </si>
  <si>
    <t>TE 90 GR.SOLD.C/BUC.LATAO NA BOLSA CENT.25X25X3/4"</t>
  </si>
  <si>
    <t>TE RED.SOLD.90GR.BUC.LATAO BOLSA CENT.25X25X1/2"</t>
  </si>
  <si>
    <t>U N I A O</t>
  </si>
  <si>
    <t>UNIAO SOLDAVEL DIAMETRO 20 mm</t>
  </si>
  <si>
    <t>UNIAO SOLDAVEL DIAMETRO 25 mm</t>
  </si>
  <si>
    <t>UNIAO SOLDAVEL DIAMETRO 32 mm</t>
  </si>
  <si>
    <t>UNIAO SOLDAVEL DIAMETRO 40 mm</t>
  </si>
  <si>
    <t>UNIAO SOLDAVEL DIAMETRO 50 mm</t>
  </si>
  <si>
    <t>UNIAO SOLDAVEL DIAMETRO 60 mm</t>
  </si>
  <si>
    <t>UNIAO SOLDAVEL DIAMETRO 75 mm</t>
  </si>
  <si>
    <t>A D E S I V O S:</t>
  </si>
  <si>
    <t>ADESIVO PLASTICO - FRASCO 850 G</t>
  </si>
  <si>
    <t>ADESIVO PLASTICO - BISNAGA 75 G</t>
  </si>
  <si>
    <t>SOLUCAO LIMPADORA 200 CM3</t>
  </si>
  <si>
    <t>SOLUCAO LIMPADORA 1000 CM3</t>
  </si>
  <si>
    <t>C U R V A S</t>
  </si>
  <si>
    <t>CURVA 90 GRAUS SOLDAVEL DIAMETRO 20 mm</t>
  </si>
  <si>
    <t>CURVA 90 GRAUS SOLDAVEL DIAMETRO 25 mm</t>
  </si>
  <si>
    <t>CURVA 90 GRAUS SOLDAVEL DIAMETRO 32 mm</t>
  </si>
  <si>
    <t>CURVA 90 GRAUS SOLDAVEL DIAMETRO 40 mm</t>
  </si>
  <si>
    <t>CURVA 90 GRAUS SOLDAVEL DIAMETRO 50 mm</t>
  </si>
  <si>
    <t>CURVA 90 GRAUS SOLDAVEL DIAMETRO 60 mm</t>
  </si>
  <si>
    <t>CURVA 45º DIAMETRO 50 MM</t>
  </si>
  <si>
    <t>CURVA 45 GRAUS SOLDAVEL DIAMETRO 75 MM</t>
  </si>
  <si>
    <t>C R U Z E T A S</t>
  </si>
  <si>
    <t>CRUZETA SOLDAVEL DIAMETRO 25 mm</t>
  </si>
  <si>
    <t>CRUZETA SOLDAVEL DIAMETRO 50 mm</t>
  </si>
  <si>
    <t>PLUG</t>
  </si>
  <si>
    <t>PLUG PVC COM ROSCA 1/2"</t>
  </si>
  <si>
    <t>E S G O T O S A N I T A R I O</t>
  </si>
  <si>
    <t>BUCHA DE REDUCAO LONGA 50 X 40 MM</t>
  </si>
  <si>
    <t>CAP DIAMETRO 50 MM ESGOTO PRIMARIO</t>
  </si>
  <si>
    <t>CAP DIAMETRO 75 MM ESGOTO PRIMARIO</t>
  </si>
  <si>
    <t>CAP DIAMETRO 100 MM ESGOTO PRIMARIO</t>
  </si>
  <si>
    <t>C O R P O DE C A I X A S I F O N A D A/R A L O</t>
  </si>
  <si>
    <t>CORPO CX. SIFONADA DIAM. 100 X 100 X 50</t>
  </si>
  <si>
    <t>CORPO CX. SIFONADA DIAM. 100 X 150 X 50</t>
  </si>
  <si>
    <t>CORPO CX. SIFONADA DIAM. 150 X 150 X 50</t>
  </si>
  <si>
    <t>CORPO CX. SIFONADA DIAM. 150 X 185 X 75</t>
  </si>
  <si>
    <t>CORPO CX. SIFONADA DIAM. 250 X 172 X 50</t>
  </si>
  <si>
    <t>CORPO CX. SIFONADA DIAM. 250 X 230 X 75</t>
  </si>
  <si>
    <t>CORPO RALO SIFONADO CONICO DIAM. 100 X 40</t>
  </si>
  <si>
    <t>CORPO RALO SECO CONICO DIAM. 100 X 40 MM</t>
  </si>
  <si>
    <t>CORPO RALO SECO CILINDRICO 100 X 40</t>
  </si>
  <si>
    <t>CORPO RALO SIFONADO CILINDRICO 100 X 40</t>
  </si>
  <si>
    <t>CORPO RALO SIFONADO QUADRADO 100 X 53 X 40</t>
  </si>
  <si>
    <t>PROLONGAMENTO PARA CAIXA SIFONADA 100 MM</t>
  </si>
  <si>
    <t>PROLONGAMENTO PARA CAIXA SIFONADA 150 MM</t>
  </si>
  <si>
    <t>PROLONGAMENTO PARA CAIXA SIFONADA 250 MM</t>
  </si>
  <si>
    <t>CURVA 45 GRAUS DIAMETRO 40 MM</t>
  </si>
  <si>
    <t>CURVA 45 GRAUS DIAMETRO 100 MM</t>
  </si>
  <si>
    <t>CURVA 90 GRAUS CURTA DIAM. 40 MM</t>
  </si>
  <si>
    <t>CURVA 90 GRAUS CURTA DIAM. 50 MM</t>
  </si>
  <si>
    <t>CURVA 90 GRAUS CURTA DIAM. 75 MM</t>
  </si>
  <si>
    <t>CURVA 90 GRAUS CURTA DIAM. 100 MM</t>
  </si>
  <si>
    <t>CURVA 90 GRAUS LONGA DIAM. 40 MM</t>
  </si>
  <si>
    <t>CURVA 90 GRAUS LONGA DIAM. 50 MM</t>
  </si>
  <si>
    <t>CURVA 90 GRAUS LONGA DIAM. 75 MM</t>
  </si>
  <si>
    <t>CURVA 90 GRAUS LONGA DIAM. 100 MM</t>
  </si>
  <si>
    <t>G R E L H A S</t>
  </si>
  <si>
    <t>GRELHA QUADRADA ACO INOX ROTATIVO DIAM.100 MM</t>
  </si>
  <si>
    <t>GRELHA QUADRADA ACO INOX ROTATIVO DIAM.150 MM</t>
  </si>
  <si>
    <t>GRELHA QUADRADA ACO INOX SIMP. DIAM. 100 MM</t>
  </si>
  <si>
    <t>GRELHA QUADRADA ACO INOX SIMPLES DIAM.150 MM</t>
  </si>
  <si>
    <t>GRELHA QUADRADA BRANCA DIAM. 100 MM</t>
  </si>
  <si>
    <t>GRELHA QUADRADA BRANCA DIAM. 150 MM</t>
  </si>
  <si>
    <t>GRELHA QUADRADA CROMADA DIAM. 150 MM</t>
  </si>
  <si>
    <t>GRELHA QUADRADA CROMADA DIAMETRO 100 MM</t>
  </si>
  <si>
    <t>GRELHA REDONDA ACO INOX ROTATIVA DIAM. 100 MM</t>
  </si>
  <si>
    <t>GRELHA REDONDA ACO INOX ROTATIVA DIAM. 150 MM</t>
  </si>
  <si>
    <t>GRELHA REDONDA ACO INOX SIMPLES DIAM. 100 MM</t>
  </si>
  <si>
    <t>GRELHA REDONDA ACO INOX SIMPLES DIAM. 150 MM</t>
  </si>
  <si>
    <t>GRELHA REDONDA BRANCA DIAM. 100 MM</t>
  </si>
  <si>
    <t>GRELHA REDONDA BRANCA DIAM. 150 MM</t>
  </si>
  <si>
    <t>GRELHA REDONDA CROMADA DIAM.100 MM</t>
  </si>
  <si>
    <t>GRELHA REDONDA CROMADA DIAM.150 MM</t>
  </si>
  <si>
    <t>D I V E R S O S</t>
  </si>
  <si>
    <t>HIDROMETRO DIAM.RAMAL = 25 MM VAZAO =1,5 A 3 M3</t>
  </si>
  <si>
    <t>KIT CAVALETE D=25MM P/HIDRÔMETRO 1,5-3,0-5,0 M3/MURETA/CAIXA</t>
  </si>
  <si>
    <t>BOMBA SUBMERSA VIBRATÓRIA</t>
  </si>
  <si>
    <t>CAIXA DE PASSAGEM 40X40CM SEM TAMPA</t>
  </si>
  <si>
    <t>TAMPA PARA CAIXA PASSAGEM FERRO FUNDIDO T-33 - TRÁFEGO PESADO</t>
  </si>
  <si>
    <t>CAIXA DE AREIA 40X40CM FUNDO DE BRITA COM GRELHA METÁLICA FERRO CHATO PADRÃO GOINFRA</t>
  </si>
  <si>
    <t>CAIXA DE PASSAGEM 60 X 60 CM SEM TAMPA</t>
  </si>
  <si>
    <t>TAMPA EM CONCRETO ARMADO 25 MPA E=5CM PARA A CAIXA DE PASSAGEM 60X60CM</t>
  </si>
  <si>
    <t>CAIXA DE AREIA 60X60CM FUNDO DE BRITA SEM TAMPA</t>
  </si>
  <si>
    <t>CAIXA DE AREIA 60X60CM FUNDO DE BRITA COM GRELHA METÁLICA FERRO CHATO PADRÃO GOINFRA</t>
  </si>
  <si>
    <t>CAIXA DE INSPEÇÃO - TAMPA EM CONCRETO ARMADO 25 MPA E=5CM</t>
  </si>
  <si>
    <t>CAIXA DE INSPEÇÃO - LASTRO DE CONCRETO (COM ADIÇÃO DE IMPERMEABILIZANTE) 20 MPA E=5CM PARA O FUNDO</t>
  </si>
  <si>
    <t>CAIXA DE INSPEÇÃO - ALVENARIA DE 1/2 VEZ COM REVESTIMENTO INTERNO EM REBOCO PAULISTA A-14 (COM ADIÇÃO DE IMPERMEABILIZANTE)</t>
  </si>
  <si>
    <t>CAIXA DE INSPEÇÃO - ALVENARIA DE 1 VEZ COM REVESTIMENTO INTERNO EM REBOCO PAULISTA A-14 (COM ADIÇÃO DE IMPERMEABILIZANTE)</t>
  </si>
  <si>
    <t>CAIXA DE INSPEÇÃO - ESCAVAÇÃO MANUAL / REATERRO/ APILOAMENTO DO FUNDO</t>
  </si>
  <si>
    <t>CAIXA DE AREIA - LASTRO DE BRITA PARA O FUNDO</t>
  </si>
  <si>
    <t>CAIXA DE AREIA - TAMPA EM GRELHA DE CONCRETO ARMADO 25MPA E=5CM</t>
  </si>
  <si>
    <t>TAMPA PARA CAIXA PASSAGEM FERRO FUNDIDO T-33 - TRÁFEGO LEVE</t>
  </si>
  <si>
    <t>TAMPÃO DE FERRO FUNDIDO PARA POÇO DE VISITA T-60 SIMPLES PARA TRÁFEGO LEVE</t>
  </si>
  <si>
    <t>TAMPÃO DE FERRO FUNDIDO PARA POÇO DE VISITA T-60 SIMPLES PARA TRÁFEGO PESADO</t>
  </si>
  <si>
    <t>CAIXA DE GORDURA E INSPEÇÃO EM PVC/ABS 19 LITROS COM TAMPA E PORTA TAMPA E CESTO DE LIMPEZA REMOVÍVEL</t>
  </si>
  <si>
    <t>CAIXA DE GORDURA 50 l. CONCRETO PADRÃO GOINFRA IMPERMEABILIZADA</t>
  </si>
  <si>
    <t>CAIXA DE GORDURA 100 L CONCRETO PADRÃO GOINFRA IMPERMEABILIZADA</t>
  </si>
  <si>
    <t>CAIXA DE GORDURA 120 L. CONCRETO PADRÃO GOINFRA IMPERMEABILIZADA</t>
  </si>
  <si>
    <t>CAIXA DE GORDURA 600 L. CONCRETO PADRÃO GOINFRA IMPERMEABILIZADA</t>
  </si>
  <si>
    <t>CAIXA D'AGUA POLIETILENO 500 LTS. COM TAMPA</t>
  </si>
  <si>
    <t>CAIXA D'AGUA POLIETILENO 1000 LTS. COM TAMPA</t>
  </si>
  <si>
    <t>FOSSA SEPTICA 1500 LITROS COM IMPERMEABILIZAÇÃO</t>
  </si>
  <si>
    <t>FOSSA SEPTICA 2500 LITROS COM IMPERMEABILIZAÇÃO</t>
  </si>
  <si>
    <t>FOSSA SEPTICA 3000 LITROS COM IMPERMEABILIZAÇÃO</t>
  </si>
  <si>
    <t>FOSSA SEPTICA 4500 LITROS COM IMPERMEABILIZAÇÃO</t>
  </si>
  <si>
    <t>FOSSA SEPTICA 8700 LITROS COM IMPERMEABILIZAÇÃO</t>
  </si>
  <si>
    <t>SUMIDOURO COM DIÂMETRO=1,60M E PROFUNDIDADE=4,50 M</t>
  </si>
  <si>
    <t>RES.METALICO TAÇA AÇO PATINÁVEL-V=5M3-COL.SEC.H=6M+FUNDAÇÃO+LOGOTIPO</t>
  </si>
  <si>
    <t>RES.METALICO TAÇA AÇO PATINÁVEL-V=10M3-COL.SEC.H=6M+FUNDAÇÃO+LOGOTIPO</t>
  </si>
  <si>
    <t>RES.METALICO TAÇA AÇO PATINÁVEL-V=15M3-COL.SEC.H=6M+FUNDAÇÃO+LOGOTIPO</t>
  </si>
  <si>
    <t>RES.METALICO TAÇA AÇO PATINÁVEL-V=20M3-COL.SEC.H=6M+FUNDAÇÃO+LOGOTIPO</t>
  </si>
  <si>
    <t>TERMINAL DE VENTILACAO DIAMETRO 50 MM</t>
  </si>
  <si>
    <t>TORNEIRA BOIA DIAMETRO (3/4") 20 MM</t>
  </si>
  <si>
    <t>TORNEIRA BOIA DIAMETRO 1" (25 MM )</t>
  </si>
  <si>
    <t>TORNEIRA BOIA DIAMETRO 1.1/4" - 32 MM</t>
  </si>
  <si>
    <t>TORNEIRA BOIA DIAMETRO 1.1/2" (40 MM)</t>
  </si>
  <si>
    <t>TORNEIRA BOIA DIAMETRO 2" (50 MM)</t>
  </si>
  <si>
    <t>CHAVE DE BOIA AUTOMÁTICA - 15A/250V</t>
  </si>
  <si>
    <t>JOELHO 45 GRAUS DIAMETRO 40 MM</t>
  </si>
  <si>
    <t>JOELHO 45 GRAUS DIAMETRO 50 MM</t>
  </si>
  <si>
    <t>JOELHO 45 GRAUS DIAMETRO 75 MM</t>
  </si>
  <si>
    <t>JOELHO 45 GRAUS DIAMETRO 100 MM</t>
  </si>
  <si>
    <t>JOELHO 90 GRAUS C/ANEL 40 mm</t>
  </si>
  <si>
    <t>JOELHO 90 GRAUS C/ANEL 50 MM</t>
  </si>
  <si>
    <t>JOELHO 90 GRAUS DIAMETRO 40 MM</t>
  </si>
  <si>
    <t>JOELHO 90 GRAUS DIAMETRO 50 MM</t>
  </si>
  <si>
    <t>JOELHO 90 GRAUS DIAMETRO 75 MM</t>
  </si>
  <si>
    <t>JOELHO 90 GRAUS DIAMETRO 100 MM</t>
  </si>
  <si>
    <t>JOELHO 90 GRAUS C/VISITA DIAM.100 X 50 MM</t>
  </si>
  <si>
    <t>J U N C O E S</t>
  </si>
  <si>
    <t>JUNCAO 45 GRAUS DIAMETRO 40 MM</t>
  </si>
  <si>
    <t>JUNCAO INVERTIDA DIAMETRO 75 X 50 MM</t>
  </si>
  <si>
    <t>JUNCAO SIMPLES DIAMETRO 50 X 50 MM</t>
  </si>
  <si>
    <t>JUNCAO SIMPLES DIAM. 75 X 50 MM</t>
  </si>
  <si>
    <t>JUNCAO SIMPLES DIAMETRO 75 X 75 MM</t>
  </si>
  <si>
    <t>JUNCAO SIMPLES DIAM. 100 X 50 MM</t>
  </si>
  <si>
    <t>JUNCAO SIMPLES DIAMETRO 100 X 75 MM</t>
  </si>
  <si>
    <t>JUNCAO SIMPLES DIAM. 100 X 100 MM</t>
  </si>
  <si>
    <t>JUNÇÃO DUPLA DIAMETRO 75 MM</t>
  </si>
  <si>
    <t>L U V A S</t>
  </si>
  <si>
    <t>LUVA SIMPLES DIAMETRO 40 MM</t>
  </si>
  <si>
    <t>LUVA SIMPLES DIAMETRO 50 MM</t>
  </si>
  <si>
    <t>LUVA SIMPLES DIAMETRO 75 MM</t>
  </si>
  <si>
    <t>LUVA SIMPLES DIAM. 100 MM</t>
  </si>
  <si>
    <t>P O R T A / G R E L H A</t>
  </si>
  <si>
    <t>PORTA GRELHA QUADRADA BRANCO DIAM. 150 MM</t>
  </si>
  <si>
    <t>PORTA GRELHA QUADRADO CROMADO DIAM.150 MM</t>
  </si>
  <si>
    <t>PORTA GRELHA QUADRADO P/GREL.QUADRADA DIAM. 100 MM</t>
  </si>
  <si>
    <t>PORTA GRELHA QUADRADO P/GRELHA RED.BRANC.100 MM</t>
  </si>
  <si>
    <t>PORTA GRELHA QUADRADO P/GRELHA RED.CROM.DIAM.100 M</t>
  </si>
  <si>
    <t>PORTA GRELHA REDONDO BRANCO DIAM. 100 MM</t>
  </si>
  <si>
    <t>PORTA GRELHA REDONDO BRANCO DIAM. 150 MM</t>
  </si>
  <si>
    <t>PORTA GRELHA REDONDO CROMADO DIAMETRO 150 MM</t>
  </si>
  <si>
    <t>R E D U C O E S</t>
  </si>
  <si>
    <t>REDUCAO EXCENTRICA 75 X 50 MM</t>
  </si>
  <si>
    <t>REDUCAO EXCENTRICA 100 X 75 MM</t>
  </si>
  <si>
    <t>REDUCAO EXCENTRICA 100 X 50 MM</t>
  </si>
  <si>
    <t>T A M P A S</t>
  </si>
  <si>
    <t>TAMPA CEGA QUADRADA BRANCA DIAM. 150 MM</t>
  </si>
  <si>
    <t>TAMPA CEGA REDONDA BRANCA DIAM. 100 MM</t>
  </si>
  <si>
    <t>TAMPA CEGA REDONDA BRANCA 250 MM</t>
  </si>
  <si>
    <t>TAMPA CEGA REDONDA ALUMINIO 250 MM</t>
  </si>
  <si>
    <t>TE 90 GRAUS DIAMETRO 40 MM - ESGOTO</t>
  </si>
  <si>
    <t>TE DE INSPECAO DIAMETRO 100 X 75 MM</t>
  </si>
  <si>
    <t>TE SANITARIO DIAMETRO 50 X 50 MM</t>
  </si>
  <si>
    <t>TE SANITARIO DIAMETRO 75 X 50 MM</t>
  </si>
  <si>
    <t>TE SANITARIO DIAMETRO 75 X 75 MM</t>
  </si>
  <si>
    <t>TE SANITARIO DIAMETRO 100 X 50 MM</t>
  </si>
  <si>
    <t>TE SANITARIO DIAMETRO 100 X 75 MM</t>
  </si>
  <si>
    <t>TE SANITARIO DIAMETRO 100 X 100 MM</t>
  </si>
  <si>
    <t>T U B O S</t>
  </si>
  <si>
    <t>TUBO SOLD.P/ESGOTO DIAM. 40 MM</t>
  </si>
  <si>
    <t>TUBO SOLD. P/ESGOTO DIAM. 50 MM</t>
  </si>
  <si>
    <t>TUBO SOLDAVEL P/ESGOTO DIAM.75 MM</t>
  </si>
  <si>
    <t>TUBO SOLDAVEL P/ESGOTO DIAM. 100 MM</t>
  </si>
  <si>
    <t>TUBO LEVE PVC RIGIDO DIAMETRO 150 MM</t>
  </si>
  <si>
    <t>TUBO LEVE PVC RIGIDO DIAMETRO 200 MM</t>
  </si>
  <si>
    <t>TUBO LEVE PVC RIGIDO DIAMETRO 300 MM</t>
  </si>
  <si>
    <t>TUBO LEVE PVC RIGIDO DIAMETRO 250 MM</t>
  </si>
  <si>
    <t>TUBO DE CONCRETO SIMPLES DIAMETRO 400 MM - PS1=16 KN/M ( ÁGUAS PLUVIAIS) - CAVA 65X100CM</t>
  </si>
  <si>
    <t>TUBO DE CONCRETO SIMPLES DIAMETRO 600 MM - PS1=24 KN/M ( ÁGUAS PLUVIAIS) - CAVA 95X120CM</t>
  </si>
  <si>
    <t>TUBO DE CONCRETO SIMPLES DIAMETRO 500 MM - PS1=20 KN/M ( ÁGUAS PLUVIAIS) - CAVA 80X110CM</t>
  </si>
  <si>
    <t>TUBO RÍGIDO CORRUGADO PARA DRENAGEM DIAMETRO 150 MM</t>
  </si>
  <si>
    <t>TUBO RÍGIDO CORRUGADO PARA DRENAGEM DIAMETRO 100 MM</t>
  </si>
  <si>
    <t>TUBO FERRO GALVANIZ.DIAM.1/2"</t>
  </si>
  <si>
    <t>TUBO FERRO GALVANIZADO DIAM.3/4"</t>
  </si>
  <si>
    <t>TUBO FERRO GALVANIZADO DIAM.1"</t>
  </si>
  <si>
    <t>TUBO FERRO GALVAN.DIAM.1.1/4"</t>
  </si>
  <si>
    <t>TUBO FERRO GALV.DIAM.1.1/2"</t>
  </si>
  <si>
    <t>TUBO FERRO GALVANIZADO DIAM.2"</t>
  </si>
  <si>
    <t>TUBO FERRO GALVANIZADO DIAM.2.1/2"</t>
  </si>
  <si>
    <t>TUBO FERRO GALVANIZADO DIAM.3"</t>
  </si>
  <si>
    <t>TUBO FERRO GALVANIZADO DIAM. 4"</t>
  </si>
  <si>
    <t>ADAPTADORES</t>
  </si>
  <si>
    <t>ADAPTADOR PARA VÁLVULA DE PIA, LAVATÓRIO E TANQUE 40 MM</t>
  </si>
  <si>
    <t>ADAPTADOR JUNTA ELAST.P/SIFÃO METAL.40 MM X 1.1/2"</t>
  </si>
  <si>
    <t>ADAPTADOR PVC P/SIFAO PVC 40 MM X 1.1/4"</t>
  </si>
  <si>
    <t>INCENDIOS</t>
  </si>
  <si>
    <t>EXTINTOR CO2 (6 KG) - CAPACIDADE EXTINTORA 5 BC</t>
  </si>
  <si>
    <t>EXTINTOR PO QUIMICO SECO (6 KG) - CAPACIDADE EXTINTORA 20 BC</t>
  </si>
  <si>
    <t>EXTINTOR AGUA PRESSURIZADA (10 LITROS) - CAPACIDADE EXTINTORA 2A</t>
  </si>
  <si>
    <t>EXTINTOR MULTI USO EM PO A B C (6 KG) - CAPACIDADE EXTINTORA 3A 20BC</t>
  </si>
  <si>
    <t>CAIXA DE INCÊNDIO METÁLICA COM SUPORTE PARA MANGUEIRA, TAMPA E MURETA 17X45X75 CM COM PINTURA</t>
  </si>
  <si>
    <t>CAIXA DE INCÊNDIO METÁLICA COM SUPORTE PARA MANGUEIRA, TAMPA E MURETA 17X60X90 CM C/PINTURA</t>
  </si>
  <si>
    <t>CAIXA DE PASSEIO C/TAMPA DE FERRO FUNDIDO 40X60 CM P/INCÊNDIO</t>
  </si>
  <si>
    <t>MANGUEIRA DE INCÊNDIO D.I. = 38 MM TIPO 2 COMP. = 15 M</t>
  </si>
  <si>
    <t>MANGUEIRA DE INCENDIO DI=38 mm TIPO 2 COMP. 20M</t>
  </si>
  <si>
    <t>MANGUEIRA DE INCENDIO DI=38 mm TIPO 2 COMP. 30 M</t>
  </si>
  <si>
    <t>ESGUICHO REGULÁVEL 1.1/2"</t>
  </si>
  <si>
    <t>ADAPTADOR PARA ENGATE STORZ 2.1/2" X 1.1/2"</t>
  </si>
  <si>
    <t>REGISTRO GLOBO ANGULAR 2.1/2"</t>
  </si>
  <si>
    <t>TAMPÃO CEGO COM CORRENTE 2.1/2"</t>
  </si>
  <si>
    <t>TANQUE DE PRESSÃO DE 10 L</t>
  </si>
  <si>
    <t>PRESSOSTATO 50 A 80 PSI</t>
  </si>
  <si>
    <t>MANOMETRO - 0 A 10 KG/CM2</t>
  </si>
  <si>
    <t>AVISADOR SONORO E VISUAL</t>
  </si>
  <si>
    <t>SPRINKLER PENDENTE 60º C ,COR LIQUIDO VERMELHO</t>
  </si>
  <si>
    <t>NIPLE DUPLO FERRO GALVANIZADO 1"</t>
  </si>
  <si>
    <t>NIPLE DUPLO FERRO GALVANIZADO 2.1/2"</t>
  </si>
  <si>
    <t>NIPLE DUPLO FERRO GALVANIZADO 3"</t>
  </si>
  <si>
    <t>NIPLE DUPLO FERRO GALVANIZADO 3" X 2 1/2"</t>
  </si>
  <si>
    <t>TE DE FERRO GALVANIZADO 90º X 1"</t>
  </si>
  <si>
    <t>TE DE FERRO GALVANIZADO 90º X 1 1/2" X 1"</t>
  </si>
  <si>
    <t>TÊ DE FERRO GALVANIZADO 90º X 2 1/2"</t>
  </si>
  <si>
    <t>TE DE FERRO GALVANIZADO 90º X 3" X 3"</t>
  </si>
  <si>
    <t>TE DE FERRO GALVANIZADO 4" X 3"</t>
  </si>
  <si>
    <t>COTOVELO FERRO GALVANIZADO 90º X 1"</t>
  </si>
  <si>
    <t>COTOVELO DE FERRO GALVANIZADO 90º X 2 1/2"</t>
  </si>
  <si>
    <t>COTOVELO FERRO GALVANIZADO 90º X 3"</t>
  </si>
  <si>
    <t>COTOVELO FERRO GALVANIZADO 45º X 2.1/2"</t>
  </si>
  <si>
    <t>COTOVELO FERRO GALVANIZADO 45º X 3"</t>
  </si>
  <si>
    <t>BUCHA DE FERRO GALVANIZADO 1.1/2" X 1"</t>
  </si>
  <si>
    <t>BUCHA FERRO GALVANIZADO 3" X 2.1/2"</t>
  </si>
  <si>
    <t>UNIÃO COM ASSENTO CÔNICO DE BRONZE 3"</t>
  </si>
  <si>
    <t>LUVA DE FERRO GALVANIZADO 3" X 2.1/2"</t>
  </si>
  <si>
    <t>VALVULA DE RETENÇÃO HORIZONTAL 1"</t>
  </si>
  <si>
    <t>VÁLVULA DE RETENÇÃO HORIZONTAL 2.1/2"</t>
  </si>
  <si>
    <t>VÁLVULA DE RETENÇÃO HORIZONTAL 3"</t>
  </si>
  <si>
    <t>VÁLVULA DE RETENÇÃO VERTICAL 2.1/2"</t>
  </si>
  <si>
    <t>VALVULA DE RETENÇÃO VERTICAL 1"</t>
  </si>
  <si>
    <t>VÁLVULA DE RETENÇÃO VERTICAL 3"</t>
  </si>
  <si>
    <t>CHAVE DE FLUXO 3/4"</t>
  </si>
  <si>
    <t>CHAVE DE FLUXO 1"</t>
  </si>
  <si>
    <t>INSTALAÇÕES ESPECIAIS</t>
  </si>
  <si>
    <t>INSTALACOES ESPECIAIS</t>
  </si>
  <si>
    <t>G Á S</t>
  </si>
  <si>
    <t>CENTRAL DE GÁS PADRÃO GOINFRA/2019 COMPLETA, EXCLUSO AS INSTALAÇÕES MECÂNICAS (1+1 CILINDRO P-45)</t>
  </si>
  <si>
    <t>CENTRAL DE GÁS PADRÃO GOINFRA/2019 COMPLETA, EXCLUSO AS INSTALAÇÕES MECÂNICAS (2+2 CILINDRO P-45)</t>
  </si>
  <si>
    <t>LIMITADOR DE PRESSÃO PRIMEIRO ESTÁGIO,COM MANÔMETRO,PRESSÃO DE ENTRADA 2 A 18 BAR E PRESSÃO DE SAÍDA 1,5 BAR, CONEXÕES DE ENTRADA E SAÍDA 1/2" NPT</t>
  </si>
  <si>
    <t>REGULADOR DE PRESSÃO PRIMEIRO ESTÁGIO, 8 KG/H, REGULÁVEL COM MANÔMETRO,PRESSÃO DE ENTRADA 2 A 18 BAR E PRESSÃO DE SAÍDA 0,5 A 2 BAR, CONEXÕES DE ENTRADA E SAÍDA 1/4" NPT</t>
  </si>
  <si>
    <t>TUBO DE AÇO GALVANIZADO 3/4" SCHEDULE 40, ROSCA NPT - NBR 5590</t>
  </si>
  <si>
    <t>COTOVELO 90º FERRO MALEÁVEL GALVANIZADO 3/4" CLASSE 150 ROSCA NPT NBR 6925</t>
  </si>
  <si>
    <t>TE DE FERRO MALEÁVEL GALVANIZADO 3/4" CLASSE 150 ROSCA NPT NBR 6925</t>
  </si>
  <si>
    <t>LUVA REDUÇÃO DE FERRO MALEÁVEL GALVANIZADO 3/4" X 1/2", CLASSE 150, ROSCA NPT - NBR 6925</t>
  </si>
  <si>
    <t>LUVA DE FERRO MALEÁVEL GALVANIZADO 3/4", CLASSE 150, ROSCA NPT - NBR 6925</t>
  </si>
  <si>
    <t>UNIÃO DE FERRO MALEÁVEL GALVANIZADO 3/4", ASSENTO BRONZE , CLASSE 150, ROSCA NPT - NBR 6925</t>
  </si>
  <si>
    <t>VÁLVULA DE ESFERA TRIPARTIDA 3/4", PASSAGEM PLENA, ROSCA NPT, CLASSE 300 - NORMA ASME B16.34</t>
  </si>
  <si>
    <t>REGISTRO ESFERA EM LATÃO PARA GÁS ROSCA 1/2" NPT MACHO MONOBLOCO ANGULAR</t>
  </si>
  <si>
    <t>VÁLVULA DE RETENÇÃO EM LATÃO 7/16" NS (I) X 1/2" NPT (E)</t>
  </si>
  <si>
    <t>NIPLE DUPLO DE FERRO MALEÁVEL GALVANIZADO 3/4" CLASSE 300 ROSCA NPT - NBR 6925</t>
  </si>
  <si>
    <t>NIPLE DE REDUÇÃO DE LATÃO MACHO/MACHO ROSCA NPT DE 1/2" X 1/4"</t>
  </si>
  <si>
    <t>TAMPÃO DE FERRO MALEÁVEL GALVANIZADO 3/4", CLASSE 150 ROSCA NPT NBR 6925</t>
  </si>
  <si>
    <t>CHICOTE "PIGTAIL" FLEXÍVEL PARA P-45 DE MANGUEIRA NITRÍLICA COM COMPRIMENTO DE 500 MM E ROSCA DAS CONEXÕES DE 7/8" R.E. X 7/16"NS OU M20 X 7/16" NS - NBR 13419</t>
  </si>
  <si>
    <t>SUPORTE "L" , EM FERRO CHATO 1/8" X 1" PINTADO (42CM) PARA TUBO DE AÇO GALVANIZADO 3/4" - INCLUSO ABRAÇADEIRA TIPO "U" 3/4"/PARAFUSOS/PORCAS/ARRUELAS, BEM COMO A FIXAÇÃO NA PAREDE COM BUCHAS/PARAFUSOS.</t>
  </si>
  <si>
    <t>PLACA DE SINALIZAÇÃO EM ALUMÍNIO 35 X 25 CM - "PERIGO - GÁS INFLAMÁVEL - PROIBIDO FUMAR"</t>
  </si>
  <si>
    <t>ALVENARIAS E DIVISÓRIAS</t>
  </si>
  <si>
    <t>ALVENARIAS E DIVISORIAS</t>
  </si>
  <si>
    <t>ALVENARIA DE TIJOLO COMUM 1/4 VEZ - ARGAMASSA (1CI : 2CH : 8ARML)</t>
  </si>
  <si>
    <t>ALVENARIA DE TIJOLO COMUM 1/2 VEZ - ARGAMASSA (1CI : 2CH : 8ARML)</t>
  </si>
  <si>
    <t>ALVENARIA DE TIJOLO COMUM 1/2 VEZ EM CRIVO - ARGAMASSA (1CI : 2CH : 8ARML)</t>
  </si>
  <si>
    <t>ALVENARIA DE TIJOLO FURADO 1/2 VEZ 11,5 X 19 X 19 - ARG. ( 1 CALH:4ARML + 100 KG DE CI/M3)</t>
  </si>
  <si>
    <t>ALVENARIA DE TIJOLO FURADO 1/2 VEZ 14X29X9 - 6 FUROS - ARG. (1CALH:4ARML+100KG DE CI/M3)</t>
  </si>
  <si>
    <t>ALVENARIA DE TIJOLO FURADO 1/2 VEZ - 9 x 19 x 19 - ARG. (1CALH:4ARML+100KG DE CI/M3)</t>
  </si>
  <si>
    <t>ALVENARIA DE TIJOLO FURADO 1 VEZ - ARG. (1CALH:4ARML+100KG DE CI/M3)</t>
  </si>
  <si>
    <t>ALVENARIA DE TIJOLO COMUM 1 VEZ - ARGAMASSA (1CI : 2CH : 8ARML)</t>
  </si>
  <si>
    <t>CUNHAMENTO/ALVENARIAS COM TIJOLO COMUM</t>
  </si>
  <si>
    <t>CUNHAMENTO EM ALVENARIA COM CUNHA DE CONCRETO</t>
  </si>
  <si>
    <t>DIVISORIA DE MARMORE</t>
  </si>
  <si>
    <t>DIVISORIA DE GRANITINA</t>
  </si>
  <si>
    <t>DIVISORIA DE ARDOSIA POLIDA 3 CM</t>
  </si>
  <si>
    <t>DIVISORIA DE GRANITO POLIDO</t>
  </si>
  <si>
    <t>DIVISORIA PAINEL E RODAPE SIMPLES PERFIL EM ALUMINIO</t>
  </si>
  <si>
    <t>DIVISORIA PAINEL E RODAPE SIMPLES PERFIL AÇO PINTADO</t>
  </si>
  <si>
    <t>FERRAGENS P/PORTA DIVISORIA PERFIL ALUMINIO</t>
  </si>
  <si>
    <t>FERRAGENS P/PORTA DIVISORIA PERFIL AÇO PINTADO</t>
  </si>
  <si>
    <t>DIVISORIA PAINEL/ROD.SIMPLES/PERF.ALUM.PAINEIS C/VIDRO</t>
  </si>
  <si>
    <t>DIVISORIA PAINEL/ROD.SIMPLES/PERF.AÇO PINT.PAINEIS C/VIDRO</t>
  </si>
  <si>
    <t>ELEMENTO VAZADO DE CONCRETO (MODELO TACO CHINÊS)</t>
  </si>
  <si>
    <t>ELEMENTO VAZADO DE CONCRETO (MODELO COPINHO)</t>
  </si>
  <si>
    <t>ELEMENTO VAZADO CERAMICO (6 x 18 x 18)</t>
  </si>
  <si>
    <t>ALVENARIA DE TIJOLO DE VIDRO (20 X 20 X 10) ARMADA - PAINEL PLANO EXTERNO, OU CURVO INTERNO E EXTERNO, OU COM ÁREA &gt; 13,00 M2 - ARG. (1CI : 3ARML)</t>
  </si>
  <si>
    <t>ALVENARIA DE TIJOLO DE VIDRO (20 x 20 x10) - PAINEL PLANO, INTERNO E COM ÁREA &lt;= 13,00 M2 - ARG. (1CI : 3ARML)</t>
  </si>
  <si>
    <t>ALVENARIA DE TIJOLO LAMINADO 1/2 VEZ - ARG. (1CI : 1CH : 5ARML)</t>
  </si>
  <si>
    <t>ALVENARIA DE TIJOLO LAMINADO 1 VEZ - ARG. (1CI : 1CH : 6ARML)</t>
  </si>
  <si>
    <t>ALVENARIA DE TIJOLO LAMINADO 1/4 VEZ - ARG. (1CI : 1CH : 5ARML)</t>
  </si>
  <si>
    <t>ALVENARIA DE TIJOLO LAMINADO 1/2 VEZ EM CRIVO - ARG. (1CI : 1CH : 5ARML)</t>
  </si>
  <si>
    <t>ALVENARIA DE TIJOLO LAMINADO 1/2 VEZ COM DETALHES - ARG. (1CI : 1CH : 5ARML)</t>
  </si>
  <si>
    <t>ALVENARIA AUTO-PORTANTE</t>
  </si>
  <si>
    <t>CORTINA CANALETA CONCRETO 9X19X19 PARA SER CHEIA CONCRETO ARMADO (0,0302M3/M2) - EXCLUSO O CONCRETO</t>
  </si>
  <si>
    <t>CORTINA CANALETA CONCRETO 14X19X19 PARA SER CHEIA CONCRETO ARMADO (0,0568M3/M2) - EXCLUSO O CONCRETO</t>
  </si>
  <si>
    <t>CORTINA CANALETA CONCRETO 19X19X19 PARA SER CHEIA CONCRETO ARMADO (0,0947M3/M2) - EXCLUSO O CONCRETO</t>
  </si>
  <si>
    <t>IMPERMEABILIZAÇÃO</t>
  </si>
  <si>
    <t>IMPERMEABILIZACAO</t>
  </si>
  <si>
    <t>REGULARIZAÇÃO (1:3) E=2 CM</t>
  </si>
  <si>
    <t>MANTA AUTOPROTEGIDA ARDOSIADA TIPO III - B</t>
  </si>
  <si>
    <t>MANTA AUTOPROTEGIDA ALUMINIO TIPO III - B</t>
  </si>
  <si>
    <t>MANTA ASFÁLTICA TIPO III - B ( 3 MM)</t>
  </si>
  <si>
    <t>MANTA ASFALTICA TIPO III - B (4MM)</t>
  </si>
  <si>
    <t>PROTECAO MECANICA C/TELA GALVANIZADA</t>
  </si>
  <si>
    <t>PROTECAO MECANICA (1:3) E=2 CM</t>
  </si>
  <si>
    <t>IMPERMEABILIZACAO-ARGAM. SINT.SEMI - FLEXIVEL</t>
  </si>
  <si>
    <t>IMPERMEABILIZACAO-C/CIMENTO CRISTALIZANTE 3 DEMAOS</t>
  </si>
  <si>
    <t>MASTIQUE A BASE DE POLIURETANO COM PRÉVIO PREPARO E TRATAMENTO DA SUPERFÍCIE</t>
  </si>
  <si>
    <t>CM3</t>
  </si>
  <si>
    <t>IMPERMEAB. FLEXÍVEL INCLUSIVE BASE (TRANSIÇÃO) SEMI FLEXIVEL</t>
  </si>
  <si>
    <t>IMPERMEABILIZACAO-JARDINEIRA C/MANTA ANTI-RAIZ (COMPLETA)</t>
  </si>
  <si>
    <t>IMPERMEABILIZACAO VIGAS BALDRAMES E=2,0 CM</t>
  </si>
  <si>
    <t>IMPERMEABILIZAÇÃO-REBAIXO BANHEIRO COM 4 DEMÃOS DE EMULSÃO ASFÁLTICA</t>
  </si>
  <si>
    <t>IMPERMEABILIZAÇÃO MURO DE ARRIMO COM 4 DEMÃOS DE EMULSÃO ASFÁLTICA</t>
  </si>
  <si>
    <t>IMPERMEABILIZAÇÃO DE ALICERCE / "PÉ" DE PAREDE / PEITORIL E ALVENARIA DE UM MODO GERAL COM CIMENTO CRISTALIZANTE SEMI FLEXÍVEL - 2 DEMÃOS ( ESPECÍFICO PARA OBRAS DE REFORMA)</t>
  </si>
  <si>
    <t>ISOLAMENTO TÉRMICO E ACÚSTICO</t>
  </si>
  <si>
    <t>ISOLAMENTO TERMICO E ACUSTICO</t>
  </si>
  <si>
    <t>ISOLAMENTO TÉRMICO E ACÚSTICO DE LAJE DE COBERTURA COM VERMICULITA (1CI : 11,1111VERM) - ESP.=3CM</t>
  </si>
  <si>
    <t>PROTEÇÃO MECÂNICA, TÉRMICA E ACÚSTICA DE IMPERMEABILIZAÇÃO PARA LAJE COM VERMICULITA (1CI:2ARM:3VERM) ESP.=3CM</t>
  </si>
  <si>
    <t>EMBOÇO (ISOLANTE TÉRMICO E ACÚSTICO) COM VERMICULITA (1CI:2CH:1ARM:8,3333VERM) ESP.=3CM</t>
  </si>
  <si>
    <t>REBOCO (1CALH:4ARFC+100KG CI/M3) ESP.= 1CM</t>
  </si>
  <si>
    <t>REGULARIZAÇÃO E/OU NIVELAMENTO DE LAJE COM VERMICULITA ( 1CI:1ARM:5,5556VERM)</t>
  </si>
  <si>
    <t>ESTRUTURA DE MADEIRA</t>
  </si>
  <si>
    <t>ESTRUTURA-TELHA CERÂMICA V=3 A 7 M. C/FERRAGENS</t>
  </si>
  <si>
    <t>ESTRUTURA-TELHA CERAMICA V=7 A 10 M C/FERRAGENS</t>
  </si>
  <si>
    <t>ESTRUTURA-TELHA CERAMICA V=10-13 M. C/FERRAGENS</t>
  </si>
  <si>
    <t>MÃO DE OBRA ESTR.MAD.TELHA CERÂMICA V=3 A 7 M</t>
  </si>
  <si>
    <t>MÃO DE OBRA ESTR.MAD.TELHA CERÂMICA V=7 A 10 M</t>
  </si>
  <si>
    <t>MÃO DE OBRA ESTR.MAD.TELHA CERÂMICA V=10 A 13 M</t>
  </si>
  <si>
    <t>MÃO DE OBRA P/ESTR.MAD.EM TESOURA TELHA FIBROCIMENTO</t>
  </si>
  <si>
    <t>MAO DE OBRA P/ESTR.MADEIRA EM TERÇA TELHA FIBROCIMENTO</t>
  </si>
  <si>
    <t>EST.MAD.TELHA FIBROCIM. COM APOIOS EM LAJES/VIGAS OU PAREDES(SOMENTE TERÇAS) C/FERRAGENS</t>
  </si>
  <si>
    <t>ESTRUT.-TELHA DE FIBROCIMENTO (C/TESOURA) C/FERRAGENS</t>
  </si>
  <si>
    <t>GRADEADO CAIBROS/RIPAS</t>
  </si>
  <si>
    <t>UTILIZAÇÃO DO CAIBRO NO LUGAR DO RIPAMENTO</t>
  </si>
  <si>
    <t>RIPAMENTO DE MADEIRA</t>
  </si>
  <si>
    <t>RIPÃO APARELHADO P/TELHADO</t>
  </si>
  <si>
    <t>TRATAMENTO P/ESTRUTURA DE TELHADO</t>
  </si>
  <si>
    <t>ESTRUTURAS METÁLICAS</t>
  </si>
  <si>
    <t>ESTRUTURAS METALICAS</t>
  </si>
  <si>
    <t>ESTRUTURA METÁLICA CONVENCIONAL EM AÇO DO TIPO USI SAC-300 COM FUNDO ANTICORROSIVO</t>
  </si>
  <si>
    <t>ESTRUTURA METÁLICA CONVENCIONAL EM AÇO DO TIPO MR-250 / ASTM A36 COM FUNDO ANTICORROSIVO</t>
  </si>
  <si>
    <t>COBERTURAS</t>
  </si>
  <si>
    <t>COBERTURA COM TELHA AMERICANA RESINADA COR VERMELHA</t>
  </si>
  <si>
    <t>CUMEEIRA PARA TELHA AMERICANA RESINADA COR VERMELHA</t>
  </si>
  <si>
    <t>COBERTURA COM TELHA COLONIAL RESINADA COR VERMELHA</t>
  </si>
  <si>
    <t>CUMEEIRA P/TELHA COLONIAL RESINADA COR VERMELHA</t>
  </si>
  <si>
    <t>COBERTURA COM TELHA PLAN RESINADA COR VERMELHA</t>
  </si>
  <si>
    <t>CUMEEIRA P/ TELHA PLAN RESINADA COR VERMELHA</t>
  </si>
  <si>
    <t>EMBOCAMENTO LATERAL (OITOES)</t>
  </si>
  <si>
    <t>EMBOCAMENTO DE BEIRAL</t>
  </si>
  <si>
    <t>MAO DE OBRA PARA COBERTURA C/TELHA COLONIAL PLAN</t>
  </si>
  <si>
    <t>COBERTURA COM TELHA ONDULADA OU EQUIV.</t>
  </si>
  <si>
    <t>CUMEEIRA PARA TELHA ONDULADA OU EQUIV.</t>
  </si>
  <si>
    <t>CALHA DE CHAPA GALVANIZADA</t>
  </si>
  <si>
    <t>RUFO DE CHAPA GALVANIZADA</t>
  </si>
  <si>
    <t>COBERTURA COM TELHA CANALETE 49 OU EQUIV. COM ACESSÓRIOS</t>
  </si>
  <si>
    <t>COBERTURA COM TELHA CANALETE 90 OU EQUIV. COM ACESSÓRIOS</t>
  </si>
  <si>
    <t>COBERTURA COM TELHA DE ALUMÍNIO 0.5 MM</t>
  </si>
  <si>
    <t>COBERTURA COM TELHA FIBERGLASS COM VÉU PROTEÇÃO 1MM COM ACESSÓRIOS</t>
  </si>
  <si>
    <t>RIPAMENTO DE ARGAMASSA</t>
  </si>
  <si>
    <t>FECHAMENTO LATERAL COM TELHA METÁLICA COM PINTURA ELETROSTÁTICA 0,65 MM COM ACESSÓRIOS</t>
  </si>
  <si>
    <t>FECHAMENTO LATERAL COM TELHA METÁLICA COM PINTURA ELETROSTÁTICA 0,50 MM COM ACESSÓRIOS</t>
  </si>
  <si>
    <t>COBERTURA COM TELHA FIBERGLASS COM VÉU PROTEÇÃO 1,5 MM COM ACESSÓRIOS</t>
  </si>
  <si>
    <t>CUMEEIRA PARA TELHA GALVANIZADA TRAPEZOIDAL 0,43MM</t>
  </si>
  <si>
    <t>CUMEEIRA PARA TELHA GALVANIZADA TRAPEZOIDAL 0,5 MM</t>
  </si>
  <si>
    <t>CUMEEIRA PARA TELHA GALVANIZADA ONDULADA 0,5 MM</t>
  </si>
  <si>
    <t>COBERTURA COM TELHA GALVANIZADA ONDULADA 0,5 MM COM ACESSÓRIOS</t>
  </si>
  <si>
    <t>COBERTURA COM TELHA CHAPA GALVANIZADA TRAPEZOIDAL 0,5 MM COM ACESSÓRIOS</t>
  </si>
  <si>
    <t>COBERTURA COM TELHA CHAPA GALVANIZADA TRAPEZOIDAL 0,43 MM COM ACESSÓRIOS</t>
  </si>
  <si>
    <t>FECHAMENTO LATERAL COM TELHA GALVANIZADA TRAPEZOIDAL 0,43 MM COM ACESSÓRIOS</t>
  </si>
  <si>
    <t>ESQUADRIAS DE MADEIRAS</t>
  </si>
  <si>
    <t>ESQUADRIAS DE MADEIRA</t>
  </si>
  <si>
    <t>ALIZAR</t>
  </si>
  <si>
    <t>PORTAL ( INCLUSO ENCHIMENTO COM ALVENARIA)</t>
  </si>
  <si>
    <t>Jg</t>
  </si>
  <si>
    <t>PORTA LISA 60x210 C/PORTAL E ALISAR S/FERRAGENS</t>
  </si>
  <si>
    <t>PORTA LISA 70x210 C/PORTAL E ALISAR S/FERRAGENS</t>
  </si>
  <si>
    <t>PORTA LISA 80x210 C/PORTAL E ALISAR S/FERRAGENS</t>
  </si>
  <si>
    <t>PORTA DE SANITARIO 60x 160v200CM C/PORTAL /ALISAR S/FERRAGENS</t>
  </si>
  <si>
    <t>PORTA REVESTIDA COM MATERIAL MELAMÍNICO PARA BOX (60X 160v200CM) COM PORTAL E ALISAR SEM FERRAGENS</t>
  </si>
  <si>
    <t>FOLHA DE PORTA LISA 60/70/80X210</t>
  </si>
  <si>
    <t>FOLHA DE PORTA COM REVESTIMENTO MELAMÍNICO 70X210</t>
  </si>
  <si>
    <t>FOLHA DE PORTA COM REVESTIMENTO MELAMÍNICO 60X210</t>
  </si>
  <si>
    <t>PORTA LISA 90X210 COM PORTAL E ALISAR SEM FERRAGENS</t>
  </si>
  <si>
    <t>PORTA LISA 100X210 COM PORTAL E ALISAR SEM FERRAGENS</t>
  </si>
  <si>
    <t>FOLHA DE PORTA LISA 90 X 210</t>
  </si>
  <si>
    <t>FOLHA DE PORTA LISA 100 X 210</t>
  </si>
  <si>
    <t>FOLHA DE PORTA COM REVESTIMENTO MELAMÍNICO 60X180</t>
  </si>
  <si>
    <t>FOLHA DE PORTA COM REVESTIMENTO MELAMÍNICO 80X210</t>
  </si>
  <si>
    <t>FOLHA DE PORTA COM REVESTIMENTO MELAMÍNICO 90X210</t>
  </si>
  <si>
    <t>FOLHA DE PORTA COM REVESTIMENTO MELAMÍNICO 100X210</t>
  </si>
  <si>
    <t>ESQUADRIAS METÁLICAS</t>
  </si>
  <si>
    <t>ESQUADRIAS METÁLICAS - ( OBS.: 1- OS VIDROS NÃO ESTÃO INCLUSOS NAS ESQUADRIAS; 2- JÁ ESTÁ CONSIDERADO NO CUSTO DAS ESQUADRIAS DE ALUMÍNIO O CONTRAMARCO )</t>
  </si>
  <si>
    <t>ESQUADRIA DE ALUMÍNIO NATURAL CORRER / VIDRO 2 FOLHAS C/FERRAGENS.(M.O.FAB.INC.MAT.)</t>
  </si>
  <si>
    <t>ESQUADRIA ALUMÍNIO NATURAL COM 3 FOLHAS (01 VIDRO E 02 VENEZIANA )C/FERRAGENS(M.O.FAB.INC.MAT.)</t>
  </si>
  <si>
    <t>PORTA DE ABRIR EM ALUMÍNIO NATURAL / VIDRO C/FERRAGENS (M.O.FAB.INC.MAT.)</t>
  </si>
  <si>
    <t>PORTA DE ABRIR ALUMÍNIO NATURAL EM VENEZIANA C/FERRAGENS (M.O.FAB.INC.MAT.)</t>
  </si>
  <si>
    <t>ESQUADRIA ALUMÍNIO NATURAL MÁXIMO AR C/FERRAGENS (M.O.FAB.INC.MAT.)</t>
  </si>
  <si>
    <t>ESQUADRIA DE ALUMÍNIO ANODIZADO CORRER / VIDRO 2 FOLHAS C/FERRAGENS (M.O.FAB.INC.MAT.)</t>
  </si>
  <si>
    <t>ESQUADRIA ALUMÍNIO ANODIZADO COM 3 FOLHAS (01 VIDRO E 02 VENEZIANA )C/FERRAGENS (M.O.FAB.INC.MAT.)</t>
  </si>
  <si>
    <t>PORTA DE ABRIR EM ALUMÍNIO ANODIZADO / VIDRO C/FERRAGENS (M.O.FAB.INC.MAT.)</t>
  </si>
  <si>
    <t>PORTA DE ABRIR ALUMÍNIO ANODIZADO EM VENEZIANA C/FERRAGENS (M.O.FAB.INC.MAT.)</t>
  </si>
  <si>
    <t>ESQUADRIA ALUMÍNIO ANODIZADO MÁXIMO AR C/FERRAGENS (M.O.FAB.INC.MAT.)</t>
  </si>
  <si>
    <t>PORTA CORTA FOGO COMPLETA - P90</t>
  </si>
  <si>
    <t>GRADE PROTECAO TIPO TIJOLINHO GP-1/GP-2</t>
  </si>
  <si>
    <t>PORTAO TELA/TUBO FoGo PT1/PT2 C/FERRAGENS</t>
  </si>
  <si>
    <t>PORTAO TELA/TUBO FoGo PT3 C/FERRAGENS</t>
  </si>
  <si>
    <t>PORTAO TELA/TUBO FoGo PT10 C/FERRAGENS</t>
  </si>
  <si>
    <t>PORTAO DE FERRO REDONDO PT-6 C/FERRAGENS</t>
  </si>
  <si>
    <t>PORTA DE ENROLAR C/FERRAGENS</t>
  </si>
  <si>
    <t>PORTAO DE ABRIR CHAPA 14 PT-4 C/FERRAGENS</t>
  </si>
  <si>
    <t>PORTAO DE TELA E CANO GALVANIZ. PT 9 C/FERRAGENS</t>
  </si>
  <si>
    <t>PORTAO /CHAPA TRAPEZ / TUBO DE ACO PT-5 C/FERRAGEM</t>
  </si>
  <si>
    <t>PORTAO CHAPA 14 / GRADE DE FERRO PT-7 C/FERRAGENS</t>
  </si>
  <si>
    <t>PORTAO CORRER / ABRIR CONJUGADO PT-8 C/FERRAGENS</t>
  </si>
  <si>
    <t>GRADE DE PROTECAO EM CANTONEIRA/FERRO QUADRADO GP3-GP4</t>
  </si>
  <si>
    <t>GRADE DE PROTECAO/TUBO INDUSTRIAL/FERRO REDONDO-GP5</t>
  </si>
  <si>
    <t>GRADE DE FRENTE/FERRO REDONDO COM ESTACA D=25CM ARMADA - GF-1</t>
  </si>
  <si>
    <t>GRADE DE FRENTE/TUBO DE AÇO COM ESTACA D=25CM ARMADA - GF-2</t>
  </si>
  <si>
    <t>GUARDA CORPO COM CORRIMÃO/TUBO INDUSTRIAL GC-1</t>
  </si>
  <si>
    <t>GUARDA CORPO COM CORRIMÃO/TUBO IND. E TELA ARTÍSTICA GC-2</t>
  </si>
  <si>
    <t>CORRIMÃO/TUBO INDUSTRIAL C-1</t>
  </si>
  <si>
    <t>GRADE PADRÃO PARA CELA</t>
  </si>
  <si>
    <t>GUARDA BICICLETAS</t>
  </si>
  <si>
    <t>GRADE GINASIO - TELA PORTUG.3X3CM FIO12/TB.INDUST.1.1/2"</t>
  </si>
  <si>
    <t>GRADE GINÁSIO (PARAFUSADA) TELA PORT.3X3CM FIO12/TUB.IND.1.1/2"</t>
  </si>
  <si>
    <t>GRELHA PADRÃO GOINFRA DE FERRO CHATO COM BERÇO (ESPAÇAMENTO ENTRE FACES = 1,5CM - NBR 9050 ACESSIBILIDADE)</t>
  </si>
  <si>
    <t>GRELHA PADRÃO GOINFRA DE FERRO CHATO COM BERÇO ( ESPAÇAMENTO ENTRE EIXOS = 2 CM)</t>
  </si>
  <si>
    <t>VEDAÇÃO DE JUNTA DE DILATAÇÃO COM CHAPA 18 VINCADA E PARAFUSADA A CADA 30 CM - PINTADA</t>
  </si>
  <si>
    <t>GUARDA CORPO COM CORRIMÃOS/TUBO INDUSTRIAL GCR</t>
  </si>
  <si>
    <t>GUARDA CORPO / TUBO INDUSTRIAL GCS-1</t>
  </si>
  <si>
    <t>GUARDA CORPO/TUBO INDUSTRIAL E TELA ARTÍSTICA GCS-2</t>
  </si>
  <si>
    <t>ESQ. MAXIMO AR CHAPA/VIDRO J4 C/FERRAGENS</t>
  </si>
  <si>
    <t>ESQ. MAXIMO AR CHAPA/VIDRO J3/J5/J6/J8 C/FERRAGENS</t>
  </si>
  <si>
    <t>ESQ. DE CORRER VENEZIANA CHAPA/VIDRO J14 C/FERRAGENS</t>
  </si>
  <si>
    <t>ESQ.DE CORRER CHAPA/VIDRO J9/J10/J12/J13 C/FERRAGENS</t>
  </si>
  <si>
    <t>ESQ.VENEZIANA CHAPA/VIDRO J11 e J16 C/FERRAGENS</t>
  </si>
  <si>
    <t>ESQ.MAXIMO AR CHAPA/VIDRO J1/J2/J7/J15 C/FERRAGENS</t>
  </si>
  <si>
    <t>ESQUADRIA BASCULANTE EM CHAPA J17, J18 e J19 C/FERRAGENS</t>
  </si>
  <si>
    <t>ESQ.METALICA / PRE-MOLDADO JPM-1 / JPM-2 C/FERRAGENS</t>
  </si>
  <si>
    <t>ESQUADRIA EM CHAPA METÁLICA TIPO VENEZIANA FIXA COM VENTILAÇÃO J-20</t>
  </si>
  <si>
    <t>PORTA DE ABRIR EM CHAPA PF-1A C/FERRAGENS</t>
  </si>
  <si>
    <t>PORTA DE ABRIR EM CHAPA PF-1B C/FERRAGENS</t>
  </si>
  <si>
    <t>PORTA DE ABRIR EM CHAPA PF-1 C/FERRAGENS</t>
  </si>
  <si>
    <t>PORTA DE ABRIR/FOLHA DE VIDRO PF-2 C/FERRAGENS</t>
  </si>
  <si>
    <t>PORTA DE ABRIR/VENEZIANA/VIDRO PF-3 C/FERRAGENS</t>
  </si>
  <si>
    <t>PORTA ABRIR/VENEZIANA PF-4 C/FERRAGENS</t>
  </si>
  <si>
    <t>PORTA ABRIR/VENEZIANA (2) FOLHAS PF-5 C/FERRAGENS</t>
  </si>
  <si>
    <t>PORTA DE CORRER/VIDRO (4) FOLHAS PF-6 C/ FERRAGENS</t>
  </si>
  <si>
    <t>PORTA DE CORRER C/BASCULA PF-7/PF-8 C/ FERRAGENS</t>
  </si>
  <si>
    <t>PORTA ABRIR/VIDRO (2) FOLHAS PF-9 C/FERRAGENS</t>
  </si>
  <si>
    <t>PORTA ABRIR CH.P/WC PF-10 C/FERRAGENS</t>
  </si>
  <si>
    <t>PORTA CH./VENEZIANA PRE-MOLD.PPM-1/PPM-2 C/FERRAGEM</t>
  </si>
  <si>
    <t>PORTA CHAPA / GRADE - PRE-MOLD.PPM-3 C/FERRAGEM</t>
  </si>
  <si>
    <t>PORTA EM CHAPA P/WC - PRE-MOLD.PPM-4 C/FERRAGEM</t>
  </si>
  <si>
    <t>PORTA DE ABRIR VENEZ./VIDRO (2) FOLHAS PF-11 C/FERRAGENS</t>
  </si>
  <si>
    <t>ESCADA TIPO MARINHEIRO COM GUARDA CORPO PADRÃO GOINFRA ( H &gt; 3M )</t>
  </si>
  <si>
    <t>ESCADA TIPO MARINHEIRO SEM GUARDA CORPO PADRÃO GOINFRA ( H &lt;= 3M)</t>
  </si>
  <si>
    <t>GAIOLA PADRÃO EM AÇO CA-50 8.0 MM PARA PROTEÇÃO DAS LUMINÁRIAS</t>
  </si>
  <si>
    <t>ALÇAPÃO FORMATO COIFA EM CHAPA VINCADA Nº. 18 H=(10+2)CM, C/ALÇAS E PORTA CADEADOS (INCLUSIVE CADEADOS Nº. 30)</t>
  </si>
  <si>
    <t>VIDROS</t>
  </si>
  <si>
    <t>VIDRO LISO 3 MM - COLOCADO</t>
  </si>
  <si>
    <t>VIDRO LISO 4 MM - COLOCADO</t>
  </si>
  <si>
    <t>VIDRO LISO 5 MM - COLOCADO</t>
  </si>
  <si>
    <t>VIDRO LISO 6 MM - COLOCADO</t>
  </si>
  <si>
    <t>VIDRO MINI-BOREAL - COLOCADO</t>
  </si>
  <si>
    <t>VIDRO PONTILHADO - COLOCADO</t>
  </si>
  <si>
    <t>VIDRO FANTASIA - COLOCADO</t>
  </si>
  <si>
    <t>VIDRO MARTELADO - COLOCADO</t>
  </si>
  <si>
    <t>VIDRO CANELADO - COLOCADO</t>
  </si>
  <si>
    <t>VIDRO TEMPERADO 10 MM - COLOCADO</t>
  </si>
  <si>
    <t>VIDRO TEMPERADO 10 MM FUME - COLOCADO</t>
  </si>
  <si>
    <t>VIDRO FUME COMUM 4MM - COLOCADO</t>
  </si>
  <si>
    <t>VIDRO ARAMADO - COLOCADO</t>
  </si>
  <si>
    <t>REVESTIMENTO DE PAREDES</t>
  </si>
  <si>
    <t>CHAPISCO COMUM</t>
  </si>
  <si>
    <t>COSTURA DE TRINCA EM ALVENARIA DE TIJOLO</t>
  </si>
  <si>
    <t>RASGO E ENCHIMENTO DE ALVENARIA</t>
  </si>
  <si>
    <t>CHAPISCO FINO USADO SOBRE EMBOCO C/PENEIRA</t>
  </si>
  <si>
    <t>CHAPISCO COM PEDRISCO</t>
  </si>
  <si>
    <t>CHAPISCO COMUM EM FACHADA</t>
  </si>
  <si>
    <t>CHAPISCO COMUM EM BALANCIM</t>
  </si>
  <si>
    <t>CHAPISCO ROLADO - (1COLA:10CI:30 ARML)</t>
  </si>
  <si>
    <t>EMBOÇO PARA REBOCO FINO (1CALH:4ARML+100kgCI/M3)</t>
  </si>
  <si>
    <t>EMBOÇO (1CI:4 ARML)</t>
  </si>
  <si>
    <t>REBOCO (1 CALH:4 ARFC+100kgCI/M3)</t>
  </si>
  <si>
    <t>REBOCO PAULISTA A-14 (1CALH:4ARMLC+100kgCI/M3)</t>
  </si>
  <si>
    <t>REBOCO PAULISTA A-7 (1 CALH,4 ARMLC)</t>
  </si>
  <si>
    <t>REBOCO - 1CI:3 ARML - (BASE P/TINTA EPOXI / OUTROS)</t>
  </si>
  <si>
    <t>REVESTIMENTO C/LITOCERAMICA</t>
  </si>
  <si>
    <t>REBOCO PAULISTA A13 (1 CALH:3 ARMLC+100kgCI/M3)</t>
  </si>
  <si>
    <t>REB.PAULISTA C/IMPERM.A-15 (1CI:4ARMLC+5% IMPXCI)</t>
  </si>
  <si>
    <t>CHAPISCO GROSSO</t>
  </si>
  <si>
    <t>REVESTIMENTO COM ARGAMASSA DE AREIA DE QUARTZO</t>
  </si>
  <si>
    <t>PASTILHA DE PORCELANA COM PASTA COLANTE</t>
  </si>
  <si>
    <t>PASTILHA PORCELANA C/ARGAMASSA FLEXIVEL</t>
  </si>
  <si>
    <t>REVESTIMENTO COM PEDRA SAO THOME</t>
  </si>
  <si>
    <t>REVESTIMENTO DE MARMORE PADRONIZADO</t>
  </si>
  <si>
    <t>REVESTIMENTO COM CERÂMICA</t>
  </si>
  <si>
    <t>REVESTIMENTO COM LAMINADO MELAMÍNICO SOBRE EMBOÇO 1:3</t>
  </si>
  <si>
    <t>REJUNTAMENTO C/CIMENTO-COLA PRE-MOL</t>
  </si>
  <si>
    <t>REJUNTAMENTO C/MASSA PLÁSTICA - PRE MOL.</t>
  </si>
  <si>
    <t>REVESTIMENTO COM BARITA - RX GABINETE MÉDICO</t>
  </si>
  <si>
    <t>BARRA LISA (1CI:4ARMLC+5%IMP.X CI) C/OXIDO FERRO</t>
  </si>
  <si>
    <t>REVESTIMENTO COM BARITA - RX GABINETE ODONTOLÓGICO</t>
  </si>
  <si>
    <t>MOLDURA TIPO "U" INVERTIDO EM ARGAMASSA COM 2CM DE ESPESSURA TIPO PINGADEIRA EM MURO/PLATIBANDA ( A PARTE VERTICAL DESCE 2,5CM)</t>
  </si>
  <si>
    <t>FORROS</t>
  </si>
  <si>
    <t>CHAPISCO EM FORRO (1CI: 3 ARG)</t>
  </si>
  <si>
    <t>CHAPISCO ROLADO ( 1CIM:3 ARML)+(1 COLA:10 CIM)</t>
  </si>
  <si>
    <t>EMBOCO EM FORRO (1 CALH:4 ARML+150 KG CI/M3)</t>
  </si>
  <si>
    <t>REBOCO FINO EM FORRO (1 CALH:4 ARFC+100 KG CI/M3)</t>
  </si>
  <si>
    <t>REBOCO PAULISTA EM FORRO(1CALH:4ARML+150KG CI/M3)</t>
  </si>
  <si>
    <t>FORRO DE PVC COM ESTRUTURA EM METALON PINTADA COM TINTA ALQUÍDICA D.F.</t>
  </si>
  <si>
    <t>FORRO DE PVC SEM ESTRUTURA DE METALON (COM REPINTURA DA ESTRUTURA COM TINTA ALQUÍDICA D.F.)</t>
  </si>
  <si>
    <t>FORRO DE GESSO ACARTONADO PARA ÁREAS SECAS ESPESSURA DE 12,5MM</t>
  </si>
  <si>
    <t>FORRO DE GESSO ACARTONADO PARA ÁREAS MOLHADAS, ESPESSURA DE 12,5 MM</t>
  </si>
  <si>
    <t>FORRO DE GESSO COMUM</t>
  </si>
  <si>
    <t>MOLDURA PARA FORRO DE GESSO COMUM 5 CM</t>
  </si>
  <si>
    <t>TABICA PARA FORRO DE GESSO COMUM</t>
  </si>
  <si>
    <t>GESSO CORRIDO EM TETO</t>
  </si>
  <si>
    <t>FORRO PAULISTA DE CEDRINHO (1ª QUALIDADE)</t>
  </si>
  <si>
    <t>REVESTIMENTO DE PISO</t>
  </si>
  <si>
    <t>FITA ANTIDERRAPANTE PARA ÁREAS INTERNAS E EXTERNAS - ALTO TRÁFEGO - USO GERAL</t>
  </si>
  <si>
    <t>LASTRO DE CONCRETO REGULARIZADO SEM IMPERMEAB. 1:3:6 ESP= 5CM (BASE)</t>
  </si>
  <si>
    <t>REGULARIZAÇAO DE PISO/LAJE/ BASE PARA TINTA EPÓXI (1:3) e=2 CM</t>
  </si>
  <si>
    <t>PISO LAMINADO COM CONCRETO 20MPA E=5CM</t>
  </si>
  <si>
    <t>PISO LAMINADO COM CONCRETO USINADO 20MPA E=5CM</t>
  </si>
  <si>
    <t>PISO LAMINADO COM CONCRETO 20MPA E=7CM</t>
  </si>
  <si>
    <t>PISO LAMINADO COM CONCRETO USINADO 20MPA E=7 CM</t>
  </si>
  <si>
    <t>PASSEIO PROTECAO EM CONC.DESEMPEN.5 CM 1:2,5:3,5 ( INCLUSO ESPELHO DE 30CM/ESCAVAÇÃO/REATERRO/APILOAMENTO/ATERRO INTERNO)</t>
  </si>
  <si>
    <t>LASTRO DE CONCRETO REGULARIZADO IMPERMEABILIZADO 1:3:6 ESP=5CM (BASE)</t>
  </si>
  <si>
    <t>PISO CONCRETO DESEMPENADO ESPESSURA = 5 CM 1:2,5:3,5</t>
  </si>
  <si>
    <t>CONC.ARM.ESP.=20CM BAIA TERM.RODOVIARIO 30MPA(3X3 M)COMP./S.LEITO</t>
  </si>
  <si>
    <t>PISO EM CONCRETO DESEMPENADO ESPESSURA = 7 CM 1:2,5:3,5</t>
  </si>
  <si>
    <t>PISO CONC.POLIDO e=2,0 CM (1:2:2,5) E JUNTA PL AST.17MM</t>
  </si>
  <si>
    <t>LASTRO DE BRITA PARA PISO - (OBRAS CIVIS)</t>
  </si>
  <si>
    <t>PISO CONCRETO SEMI POLIDO COM LASTRO (BASE) E=7,0 CM</t>
  </si>
  <si>
    <t>CONCRETO DESEMPENADO PARA QUADRA COM LASTRO E=7,0 CM</t>
  </si>
  <si>
    <t>RODAPE DE CONCRETO POLIDO 7 CM CANTO VIVO</t>
  </si>
  <si>
    <t>PISO CIMENTADO C/RESINA SINTÉTICA E=1CM (1 CI:3 ARMG))</t>
  </si>
  <si>
    <t>CHAPISCO ADESIVO S/PISO C/RESINA SINTÉTICA E=5 MM ( 1CI:1,5 ARMG)</t>
  </si>
  <si>
    <t>CONC.DEMP.5CM C/JUNTA SX.ROLADO-10CM-1:2,5:3,5</t>
  </si>
  <si>
    <t>CIMENT.LISO IMP.NATURAL E=2CM C/JUNTA PL.1CI:3ARMG</t>
  </si>
  <si>
    <t>CIMENT.RUST.IMP.NATURAL E=.2CM C/JUNTA PL.1CI:3ARMG</t>
  </si>
  <si>
    <t>CIMENT.RUSTICO E=2CM C/JUNTA PLAST.1 CI:3 ARMG</t>
  </si>
  <si>
    <t>PISO CIMENTADO RUSTICO ESP=2 CM SEM JUNTA (1CI:3ARMG)</t>
  </si>
  <si>
    <t>PISO EM CERÂMICA PEI MAIOR OU IGUAL A 4 COM CONTRA PISO (1CI:3ARML) E ARGAMASSA COLANTE</t>
  </si>
  <si>
    <t>RODAPÉ DE CERÂMICA COM ARGAMASSA COLANTE</t>
  </si>
  <si>
    <t>CERÂMICA ANTIDERRAPANTE PEI MAIOR OU IGUAL A 4 COM CONTRA PISO (1CI:3ARML) E ARGAMASSA COLANTE</t>
  </si>
  <si>
    <t>RODAPÉ DE CERÂMICA ANTIDERRAPANTE COM ARGAMASSA COLANTE</t>
  </si>
  <si>
    <t>PISO DE ARDOSIA SERRADO COM CONTRAPISO (1CI:3ARML)</t>
  </si>
  <si>
    <t>RODAPE DE ARDOSIA</t>
  </si>
  <si>
    <t>PISO ARENITO SERRADO (PEDRA DE PIRENÓPOLIS ASSENTADA EM BARRO E REJUNTE COM ARGAMASSA)</t>
  </si>
  <si>
    <t>RODAPE DE MADEIRA</t>
  </si>
  <si>
    <t>CIMENT.LISO C/OX.FERRO E=2 CM C/JUNTA PL.1CI:3ARMG</t>
  </si>
  <si>
    <t>RODAPE DE MASSA (ICI:3 ARMG)</t>
  </si>
  <si>
    <t>PISO FUNDIDO DE ALTA RESISTÊNCIA 8MM COM CONTRAPISO E=2CM (1CI:3ARML) E JUNTA PLASTICA 27MM</t>
  </si>
  <si>
    <t>RODAPÉ FUNDIDO DE ALTA RESISTÊNCIA 7 CM CANTO VIVO</t>
  </si>
  <si>
    <t>PISO EM PEDRA PORTUGUESA</t>
  </si>
  <si>
    <t>PISO EM MARMORE COM CONTRAPISO (1CI:3ARML)</t>
  </si>
  <si>
    <t>CONCR.SEIXO ROL.SEMI POLIDO 3CM(1:2:2,5) C/JUNTA 27MM</t>
  </si>
  <si>
    <t>JUNTA/DILATACAO C/SEIXO ROLADO</t>
  </si>
  <si>
    <t>ASSOALHO EM MADEIRA DE LEI COM CONTRAPISO (1CI:3ARML)</t>
  </si>
  <si>
    <t>PISO EM GRANITO IMPERMEABILIZADO E COM CONTRAPISO (1CI:3ARML)</t>
  </si>
  <si>
    <t>RODAPE DE GRANITO</t>
  </si>
  <si>
    <t>SOLEIRA EM GRANITO IMPERMEABILIZADA COM CONTRAPISO (1CI:3ARML)</t>
  </si>
  <si>
    <t>BORRACHA ANTIDERRAPANTE C/ CONTRAPISO (1CI:3ARML) E=2CM E NATA DE CIMENTO</t>
  </si>
  <si>
    <t>PISO VINILICO COM CONTRAPISO (1CI:3ARML) E=2CM E NATA DE CIMENTO</t>
  </si>
  <si>
    <t>PISO VINÍLICO TRÁFEGO INTENSO COM CONTRAPISO (1CI:3ARML) E=2CM E NATA DE CIMENTO</t>
  </si>
  <si>
    <t>RODAPÉ PLANO P/ PISO VINÍLICO H=5CM</t>
  </si>
  <si>
    <t>RODAPE P/ PISO DE BORRACHA</t>
  </si>
  <si>
    <t>GRANITINA 8MM FUNDIDA COM CONTRAPISO (1CI:3ARML) E=2CM E JUNTA PLASTICA 27MM</t>
  </si>
  <si>
    <t>RODAPÉ FUNDIDO DE GRANITINA 7CM</t>
  </si>
  <si>
    <t>RASPAGEM E APLICAÇÃO RESINA ACRÍLICA DUAS DEMÃOS</t>
  </si>
  <si>
    <t>GRANITINA 8MM FUNDIDA COM CONTRAPISO (1CI:3ARML) E=2CM E JUNTA PLASTICA 27MM (COM ÓXIDO DE FERRO)</t>
  </si>
  <si>
    <t>DEGRAUS FUNDIDOS DE GRANITINA COM CONTRAPISO</t>
  </si>
  <si>
    <t>DEMARCACAO DE QUADRA C/PISO VINILICO</t>
  </si>
  <si>
    <t>TESTEIRA CANTONEIRA ALUMINIO</t>
  </si>
  <si>
    <t>PISO DE BORRACHA COLORIDO MODELO TÁTIL ( ALERTA OU DIRECIONAL) INCLUSO CONTRAPISO (1CI:3ARML) C/ E=2CM E NATA DE CIMENTO</t>
  </si>
  <si>
    <t>PISO DE BORRACHA COR PRETA MODELO TÁTIL ( ALERTA OU DIRECIONAL) INCLUSO CONTRAPISO (1CI:3ARML) C/ E=2CM E NATA DE CIMENTO</t>
  </si>
  <si>
    <t>PISO DE LADRILHO HIDRÁULICO COR NATURAL MODELO TÁTIL ( ALERTA OU DIRECIONAL) SEM LASTRO</t>
  </si>
  <si>
    <t>PISO DE LADRILHO HIDRÁULICO COLORIDO MODELO TÁTIL ( ALERTA OU DIRECIONAL) SEM LASTRO</t>
  </si>
  <si>
    <t>FERRAGENS</t>
  </si>
  <si>
    <t>FECH.(ALAV.) LAFONTE 6236 E/8766- E17 IMAB OU EQUIV.</t>
  </si>
  <si>
    <t>FECH.(ALAV.) LAFONTE 6236 I /8766- I18 IMAB OU EQUIV.</t>
  </si>
  <si>
    <t>FECHADURA TIPO LIVRE OCUPADO (819 IMAB/719 LA FONTE) OU EQUIV.</t>
  </si>
  <si>
    <t>FECH. TIPO BICO DE PAPAGAIO (1222 LAFONTE/1161 E - 30 IMAB) OU EQUIV.</t>
  </si>
  <si>
    <t>FECH.(ALAV.) LAFONTE 6236 B/8766 - B19 IMAB OU EQUIV.</t>
  </si>
  <si>
    <t>TARGETA NIQUELADA No. 03</t>
  </si>
  <si>
    <t>FECH.(BOLA) LAFONTE 2080-E / 1005-E VOUGA OU EQUIVALENTE</t>
  </si>
  <si>
    <t>FECH. (BOLA) LAFONTE 2080-I / 005-I VOUGA OU EQUIVALENTE</t>
  </si>
  <si>
    <t>FECHADURA (BOLA) LAFONTE 2080-B / 005-B VOUGA OU EQUIVALENTE</t>
  </si>
  <si>
    <t>FECHO FIO REDONDO 4" ZINCADO PARAFUSADO</t>
  </si>
  <si>
    <t>BARRA DE APOIO EM AÇO INOX - 40 CM</t>
  </si>
  <si>
    <t>BARRA DE APOIO EM AÇO INOX - 80 CM</t>
  </si>
  <si>
    <t>DOBRADICA 3" x 3 1/2" FERRO POLIDO</t>
  </si>
  <si>
    <t>DOBRADICA 3" X 3 1/2" CROMADA</t>
  </si>
  <si>
    <t>CANTONEIRA PEQUENA PARA DIVISORIAS DE MÁRMORE/GRANITO</t>
  </si>
  <si>
    <t>CANTONEIRA GRANDE PARA DIVISORIAS DE MÁRMORE/GRANITO</t>
  </si>
  <si>
    <t>CHAPA SUPORTE P/ DIVISORIAS DE MÁRMORE/GRANITO</t>
  </si>
  <si>
    <t>BATENTE C/ ENCOSTO DE BORRACHA P/ DIVISORIAS DE GRANITO/MÁRMORE</t>
  </si>
  <si>
    <t>DOBRADICA C/MOLA P/PORTA/DIVISORIAS</t>
  </si>
  <si>
    <t>PARAFUSO P/FERRAGENS/DIVISORIAS</t>
  </si>
  <si>
    <t>CORRENTE 4 MM P/CADEADO</t>
  </si>
  <si>
    <t>CADEADO 20 MM</t>
  </si>
  <si>
    <t>CADEADO 30 MM</t>
  </si>
  <si>
    <t>CADEADO 50 MM</t>
  </si>
  <si>
    <t>MARCENARIA</t>
  </si>
  <si>
    <t>TÁBUA APARELHADA PARA GUICHÊ</t>
  </si>
  <si>
    <t>PORTA GIZ TIPO 1 - PADRÃO GOINFRA</t>
  </si>
  <si>
    <t>BATE CARTEIRA ENVERNIZADO E ASSENT. 2,5 X 12 CM</t>
  </si>
  <si>
    <t>PALCO MOVEL EM ASSOALHO EM IPE ENCERADO</t>
  </si>
  <si>
    <t>QUADRO AVISO-MADEIRA DE LEI/COMPENS. 10MM/CORTIÇA/FELTRO ( SIMILAR AO TIPO 1)</t>
  </si>
  <si>
    <t>ESTRADO ESC.20 SALAS</t>
  </si>
  <si>
    <t>QUADRO AVISO TP-1 (1,20 X 1,20 M)</t>
  </si>
  <si>
    <t>PORTINHOLA EM COMPENSADO 18MM / REVESTIDA COM LAMINADO MELAMÍNICO</t>
  </si>
  <si>
    <t>PRATELEIRA MONTANTES EM ALVEN. APARENTE C/PINTURA</t>
  </si>
  <si>
    <t>BATE MACA 2,5 X 12 CM, ENVERNIZADO E ASSENTADO</t>
  </si>
  <si>
    <t>PRATELEIRA EST.CAIBRO 4+1 TABUAS APARELHADAS E ENVERNIZADAS</t>
  </si>
  <si>
    <t>SUBSTITUIÇÃO DA MADEIRA DE LEI DA TABELA DE BASQUETE - INCLUSO PINTURA</t>
  </si>
  <si>
    <t>ADMINISTRAÇÃO - MENSALISTAS</t>
  </si>
  <si>
    <t>ENGENHEIRO - (OBRAS CIVIS)</t>
  </si>
  <si>
    <t>MESTRE DE OBRA - (OBRAS CIVIS)</t>
  </si>
  <si>
    <t>ENCARREGADO - (OBRAS CIVIS)</t>
  </si>
  <si>
    <t>VIGIA DE OBRAS (DIURNO) - (OBRAS CIVIS)</t>
  </si>
  <si>
    <t>ALMOXARIFE - (OBRAS CIVIS)</t>
  </si>
  <si>
    <t>APONTADOR - (OBRAS CIVIS)</t>
  </si>
  <si>
    <t>VIGIA DE OBRAS - (NOTURNO E NO SÁBADO/DOMINGO DIURNO) - O.C.</t>
  </si>
  <si>
    <t>VIGIA DE OBRAS - (NOTURNO) - OBRAS CIVIS</t>
  </si>
  <si>
    <t>ADMINISTRATIVO DE OBRAS - ( OBRAS CIVIS )</t>
  </si>
  <si>
    <t>TÉCNICO EM SEGURANÇA DO TRABALHO (O. CIVIS)</t>
  </si>
  <si>
    <t>h</t>
  </si>
  <si>
    <t>APONTARIFE - (OBRAS CIVIS)</t>
  </si>
  <si>
    <t>PINTURA</t>
  </si>
  <si>
    <t>REMOCAO DE PINTURA ANTIGA A CAL</t>
  </si>
  <si>
    <t>REMOCAO DE PINTURA A TEMPERA</t>
  </si>
  <si>
    <t>LIMPEZA DE ESTRUT.METAL.S/ANDAIME</t>
  </si>
  <si>
    <t>REMOCAO DE PINTURA ANTIGA A LATEX</t>
  </si>
  <si>
    <t>REMOCAO DE PINTURA ANTIGA A OLEO OU ESMALTE</t>
  </si>
  <si>
    <t>CAIACAO TRES DEMAOS MUROS E PAREDES - (OB.C.)</t>
  </si>
  <si>
    <t>CAIACAO DUAS DEMAOS MUROS E PAREDES - (OB.C.)</t>
  </si>
  <si>
    <t>CAIAÇAO 2 DEMAOS EM POSTE/ VIGAS E MEIO FIO(OC)</t>
  </si>
  <si>
    <t>PINTURA TEXTURIZADA C/SELADOR ACRILICO</t>
  </si>
  <si>
    <t>PINTURA A BASE DE SILICONE 1 DEMAO</t>
  </si>
  <si>
    <t>PINTURA VERNIZ EM MADEIRA 2 DEMAOS</t>
  </si>
  <si>
    <t>PINTURA C/VERNIZ ACRILICO-02 DEMAOS</t>
  </si>
  <si>
    <t>PINTURA LATEX ACRILICA 3 DEMAOS C/SELADOR</t>
  </si>
  <si>
    <t>PINTURA LATEX ACRILICA 2 DEMAOS C/SELADOR</t>
  </si>
  <si>
    <t>PINTURA LATEX ACRILICO 2 DEMAOS</t>
  </si>
  <si>
    <t>PINTURA EPOXI 3 DEMÃOS</t>
  </si>
  <si>
    <t>EMASSAMENTO EPOXI 2 DEMÃOS</t>
  </si>
  <si>
    <t>PINTURA COM SELADOR ACRILICO</t>
  </si>
  <si>
    <t>PINTURA LATEX UMA DEMAO COM SELADOR</t>
  </si>
  <si>
    <t>FUNDO ANTICORROSIVO PARA ESQUADRIAS METÁLICAS</t>
  </si>
  <si>
    <t>FUNDO PRIMER P/ ESTR. METALICA (2 DEMAOS)</t>
  </si>
  <si>
    <t>FUNDO ADERENTE PARA SUPERFÍCIES GALVANIZADAS - 1 DEMAO</t>
  </si>
  <si>
    <t>EMASSAMENTO COM MASSA PVA DUAS DEMAOS</t>
  </si>
  <si>
    <t>EMASSAMENTO COM MASSA PVA UMA DEMAO</t>
  </si>
  <si>
    <t>PINTURA LATEX DUAS DEMAOS COM SELADOR</t>
  </si>
  <si>
    <t>PINTURA LATEX TRES DEMAOS COM SELADOR</t>
  </si>
  <si>
    <t>EMASSAMENTO ACRILICO 2 DEMAOS</t>
  </si>
  <si>
    <t>EMASSAMENTO ACRÍLICO 1 DEMÃO EM PAREDE</t>
  </si>
  <si>
    <t>PINTURA PVA LATEX 1 DEMAO SEM SELADOR</t>
  </si>
  <si>
    <t>PINTURA PVA LATEX 2 DEMAOS SEM SELADOR</t>
  </si>
  <si>
    <t>PINTURA PVA LATEX 3 DEMAOS SEM SELADOR</t>
  </si>
  <si>
    <t>EMASSAMENTO A OLEO EM PAREDES 2 DEMAOS</t>
  </si>
  <si>
    <t>EMASSAMENTO/OLEO/ESQUADRIAS MADEIRA</t>
  </si>
  <si>
    <t>PINT.ESMALTE S/ANTICOR 2 DEMAOS</t>
  </si>
  <si>
    <t>PINT.ESMALTE 2 DEM. ESQ.FERRO (SEM FUNDO ANTICOR.)</t>
  </si>
  <si>
    <t>PINTURA ESMALTE 1 DEMÃO ESQUADRIA METALICA S/FUNDO ANTICORR.</t>
  </si>
  <si>
    <t>PINTURA ESMALTE 1 DEMÃO EM PAREDE SEM SELADOR</t>
  </si>
  <si>
    <t>PINT.ESMALTE SINT.PAREDES - 2 DEM.C/SELADOR</t>
  </si>
  <si>
    <t>PINTURA ESMALTE SINTETICO 2 DEMÃOS EM ESQ. MADEIRA</t>
  </si>
  <si>
    <t>PINT.ESMALTE/ESQUAD.FERRO C/FUNDO ANTICOR.</t>
  </si>
  <si>
    <t>PINT.GRAFITE ESQUAD.FERRO (DUPLA FUNÇÃO - FUNDO E ACABAMENTO)</t>
  </si>
  <si>
    <t>PINTURA DE QUADRO NEGRO COM EMASSAMENTO (INCLUSIVE MOLDURA/PORTA GIZ) - 5,00X1,20M</t>
  </si>
  <si>
    <t>PINTURA DE QUADRO NEGRO COM EMASSAMENTO (INCLUSIVE MOLDURA/PORTA GIZ)</t>
  </si>
  <si>
    <t>PINTURA CERAMICA P/BEIRAL</t>
  </si>
  <si>
    <t>PINTURA ESMALTE ALQUIDICO ESTR.METALICA 2 DEMAOS</t>
  </si>
  <si>
    <t>PINTURA ESMALTE ALQUIDICO EST.METALICA 1 DEMAO</t>
  </si>
  <si>
    <t>PINTURA ALQUÍDICA BRILHANTE DUPLA FUNÇÃO 2 DEMÃOS = 50 MÍCRONS</t>
  </si>
  <si>
    <t>LETREIRO MÉDIO A GRANDE PORTE EM PAREDE FEITO A PINCEL</t>
  </si>
  <si>
    <t>LETREIRO PEQ.PORTE A PINCEL EM PAREDE E PORTAS</t>
  </si>
  <si>
    <t>DEMARC.QUADRA/VAGAS TINTA POLIESPORTIVA</t>
  </si>
  <si>
    <t>PINT.POLIESPORTIVA - 2 DEM.(PISOS E CIMENTADOS)</t>
  </si>
  <si>
    <t>DIVERSOS</t>
  </si>
  <si>
    <t>PLANTIO GRAMA BATATAIS PLACA C/ M.O. IRRIG.P/CAMPO FUTEBOL (ADUBO/ROLO/ETC) (OC) A&lt;11.000M2</t>
  </si>
  <si>
    <t>PLANTIO GRAMA BATATAIS MUDA C/ M.O. IRRIG. ADUBO E TERRA VEG.(OC) A&lt;11.000M2</t>
  </si>
  <si>
    <t>GRADE PROTEÇÃO 50X50CM EM CAIBRO COM H=1,70M E RIPAS ESPAÇADAS EM 17CM - PARA MUDA DE ÁRVORE</t>
  </si>
  <si>
    <t>IRRIGACAO P/30 DIAS / AREA PLANTADA</t>
  </si>
  <si>
    <t>PLANTIO GRAMA BATATAIS PLACA C/ M.O. IRRIG.ADUBO,TER.VEG.(OC) A&lt;11.000M2</t>
  </si>
  <si>
    <t>PLANTIO GRAMA ESMERALDA PLACA C/ M.O. IRRIG., ADUBO,TERRA VEGETAL (O.C.) A&lt;11.000,00M2</t>
  </si>
  <si>
    <t>ABERTURA DE CAVA 60X60X60CM C/ ADUBAÇÃO E PLANTIO DE FOLHAGEM,ARBUSTO, ÁRVORE OU PALMEIRA C/ H=0,50 A 0,70M - EXCLUSO O CUSTO DE AQUISIÇÃO DA MUDA</t>
  </si>
  <si>
    <t>ABERTURA DE CAVA 80X80X80CM C/ ADUBAÇÃO E PLANTIO DE ARBUSTO, ÁRVORE OU PALMEIRA C/ H=0,70 A 2,00M - EXCLUSO O CUSTO DE AQUISIÇÃO DA MUDA</t>
  </si>
  <si>
    <t>PREPARAÇÃO C/ ADUBAÇÃO DO TERRENO EM FORMA DE CANTEIRO E PLANTIO DE FORRAÇÃO AMBOS C/PROFUNDIDADE DE 30 CM - EXCLUSO O CUSTO DE AQUISIÇÃO DA MUDA</t>
  </si>
  <si>
    <t>PAVIMENTO EM CONCRETO TIPO CONCREGRAMA/PISOGRAMA/PATIOGRAMA ( PLANTIO DA GRAMA INCLUSO)</t>
  </si>
  <si>
    <t>PAVIMENTO INTERTRAVADO ESPESSURA DE 4CM E FCK = 20 MPA</t>
  </si>
  <si>
    <t>PAVIMENTO INTERTRAVADO ESPESSURA DE 6CM E FCK = 35 MPA</t>
  </si>
  <si>
    <t>PAVIMENTO INTERTRAVADO ESPESSURA DE 8CM E FCK = 35 MPA</t>
  </si>
  <si>
    <t>PAVIMENTO INTERTRAVADO ESPESSURA DE 10CM E FCK = 35 MPA</t>
  </si>
  <si>
    <t>MURO DE ALVENARIA APARENTE BLOCO CONCRETO ESTRUTURAL ESPESSURA 14 CM ( H=2,40M ) COM FUNDAÇÃO (PADRÃO GOINFRA)</t>
  </si>
  <si>
    <t>MURO DE ALVENARIA TIJOLO FURADO 1/2 VEZ ( H=2,00M) COM FUNDAÇÃO - SEM REVESTIMENTOS (PADRÃO GOINFRA)</t>
  </si>
  <si>
    <t>MURO DE ALVENARIA TIJOLO FURADO 1/2 VEZ ( H=2,50M) COM FUNDAÇÃO - SEM REVESTIMENTOS (PADRÃO GOINFRA)</t>
  </si>
  <si>
    <t>MURO DE ALVENARIA TIJOLO FURADO 1/2 VEZ ( H=3,00M) COM FUNDAÇÃO - SEM REVESTIMENTOS (PADRÃO GOINFRA)</t>
  </si>
  <si>
    <t>LIMPEZA FINAL DE OBRA - (OBRAS CIVIS)</t>
  </si>
  <si>
    <t>LIMPEZA COM ÁCIDO MURIÁTICO (1:20), NEUTRALIZADO COM AMÔNIA (1:14)</t>
  </si>
  <si>
    <t>PAVIMENTO INTERTRAVADO SEXTAVADO (BLOKRET) - 8 CM PRE-FABR.FCK 22 MPA</t>
  </si>
  <si>
    <t>PAVIMENTO INTERTRAVADO SEXTAVADO (BLOKRET) - 6 CM PRE-FABR.FCK 18 MPA</t>
  </si>
  <si>
    <t>PAVIMENTO INTERTRAVADO SEXTAVADO (BLOKRET) - 10 CM FCK=35 MPA PRE-FABR.</t>
  </si>
  <si>
    <t>CALCAMENTO COM PARALELEPIPEDO</t>
  </si>
  <si>
    <t>REDE PROTECAO DE NYLON COM GANCHOS E BUCHAS S8</t>
  </si>
  <si>
    <t>ARAME FARPADO 3 FIOS EM ALAMBRADO E/OU MURO EXISTENTES</t>
  </si>
  <si>
    <t>ALAMBRADO (2ª OPÇÃO) EM POSTE DE CONCRETO DUPLO T 150X7M / TUBO INDUSTRIAL 2"#2,28 / TELA MALHA 4" FIO 12</t>
  </si>
  <si>
    <t>ALAMBRADO EM TUBO INDUSTRIAL 2"#2,28 E TELA MALHA 4" FIO 12 (QUADRA ESPORTE EXISTENTE) SEM PINTURA</t>
  </si>
  <si>
    <t>ALAMBRADO CANO FERRO GALVANIZADO 2" E TELA H=2M PADRÃO GOINFRA</t>
  </si>
  <si>
    <t>ALAMBRADO COM POSTE DE CONCRETO E CINTA ARMADA PD. GOINFRA</t>
  </si>
  <si>
    <t>CERCA PROVISÓRIA EM MADEIRA ROLIÇA ( EUCALIPTO SEM TRATAMENTO) H = 1,70M, COM 9 FIOS DE ARAME FARPADO - POSTE ESTICADOR A CADA 25 M E ESPAÇAMENTO ENTRE POSTES = 2,50 M</t>
  </si>
  <si>
    <t>CERCA EM MADEIRA ROLIÇA ( EUCALIPTO COM TRATAMENTO ) COM H=1,70 M E 9 FIOS DE ARAME FARPADO - POSTE ESTICADOR A CADA 25 M E ESPAÇAMENTO ENTRE POSTES = 2,50 M</t>
  </si>
  <si>
    <t>GRADIL EM AÇO GALVANIZADO, ELETROSOLDADO, COM PINTURA ELETROSTÁTICA EM POLIÉSTER, MALHA 5X20 CM; FIO 5,0 MM, L=2,50 M E H = 2,03 M - NYLOFOR OU EQUIVALENTE</t>
  </si>
  <si>
    <t>MASTROS PARA BANDEIRAS EM FERRO GALVANIZADO (ASSENTADOS/PINTADOS) - 3 UNIDADES</t>
  </si>
  <si>
    <t>PLACA DE INAUGURAÇÃO AÇO ESCOVADO 60 X 120 CM</t>
  </si>
  <si>
    <t>PLACA DE INAUGURAÇÃO EM DURALUMÍNIO 42 X 60 CM</t>
  </si>
  <si>
    <t>PLACA DE INAUGURAÇÃO EM DURALUMÍNIO 80 X 60 CM</t>
  </si>
  <si>
    <t>PLACA INAUGURACAO ACO INOXIDAVEL (60X40)</t>
  </si>
  <si>
    <t>PLACA INAUGURACAO ACO INOXIDAVEL (40 X 25)</t>
  </si>
  <si>
    <t>PLACA DE INAUGURACAO ACO ESCOVADO 42X60 CM</t>
  </si>
  <si>
    <t>PLACA DE INAUGURACAO ACO ESCOVADO 80 X 60 CM</t>
  </si>
  <si>
    <t>OBELISCO PARA PLACA DE INAUGURAÇÃO - PADRÃO GOINFRA</t>
  </si>
  <si>
    <t>SUPORTE PADRÃO PARA TABELA BASQUETE EM "U" ENRIJECIDO- 2 UNID. (ASSENTADOS/PINTADOS)</t>
  </si>
  <si>
    <t>SUPORTE ARTICULÁVEL EM TUBO INDUSTRIAL PARA TABELA BASQUETE (ASSENT./PINTADOS)- 2 UNID.</t>
  </si>
  <si>
    <t>SUPORTE EM TUBO INDUSTRIAL REMOVÍVEL PARA TABELA DE BASQUETE - 2 UNID.(ASSENT./PINTADOS)</t>
  </si>
  <si>
    <t>SUPORTE EM FERRO GALVANIZADO REMOVÍVEL PARA TABELA BASQUETE (ASSENT./PINTADOS) - 2 UNID.</t>
  </si>
  <si>
    <t>TABELA PARA BASQUETE ESTRUT. METÁLICA E MADEIRA DE LEI ASSENT./PINTADAS COM ARO FLEXÍVEL - 2 UNID.</t>
  </si>
  <si>
    <t>TABELA PARA BASQUETE ESTRUTURA METÁLICA E COMPENSADO (ASSENT./PINTADAS) ARO METÁLICO - 2 UNID.</t>
  </si>
  <si>
    <t>TABELA PARA BASQUETE ESTRUTURA METÁLICA COMPENSADO (ASSENT./PINTADAS) ARO FLEXÍVEL - 2 UNID.</t>
  </si>
  <si>
    <t>TRAVES FERRO GALVANIZADO PARA FUTEBOL DE SALÃO PINTADAS - 3,00 x 2,00M - 2 UNID.</t>
  </si>
  <si>
    <t>TABELA PARA BASQUETE ESTRUTURA METÁLICA MADEIRA DE LEI (ASSENT./PINTADAS) ARO METÁLICO - 2 UNID.</t>
  </si>
  <si>
    <t>CONJUNTO PARA VOLEIBOL EM FERRO GALVANIZADO COM PINTURA (2 SUPORTES)</t>
  </si>
  <si>
    <t>TRAVES EM FERRO GALVANIZADO PARA CAMPO DE FUTEBOL (ASSENT./PINTADAS) 7,32X2,44M - 2 UNID.</t>
  </si>
  <si>
    <t>TRAVES EM FERRO GALVANIZADO PARA CAMPO DE FUTEBOL EM AREIA (ASSENT./PINTADAS) 2,00X5,00M - 2 UNID.</t>
  </si>
  <si>
    <t>QUADRO DE GIZ (5,0X1,20 M C/EMBOÇO PINTURA COMPLETO)</t>
  </si>
  <si>
    <t>QUADRO DE GIZ (1,36 X 6,20) ESC. 20 SALAS</t>
  </si>
  <si>
    <t>QD.GIZ EMBOCO/LAM.MELAMINICO COMPL.-ESC.2000 6,87X1,39M</t>
  </si>
  <si>
    <t>QUADRO DE GIZ EMBOÇO/PINTURA COMPLETO</t>
  </si>
  <si>
    <t>BANCO DE CONCRETO POLIDO BASE EM ALVENARIA REBOCADA E PINTADA - PADRÃO GOINFRA</t>
  </si>
  <si>
    <t>BANCADA DE ARDOSIA POLIDA</t>
  </si>
  <si>
    <t>BASE DE BANCADA REBOCADA</t>
  </si>
  <si>
    <t>BASE DE BANCADA REVESTIDA COM CERAMICA</t>
  </si>
  <si>
    <t>BANCO CONCRETO POLIDO BASE EM ALVENARIA TIJOLO APARENTE PINTADA - PADRÃO GOINFRA</t>
  </si>
  <si>
    <t>MICTORIO ACO INOX SOBRE COCHO DE CONCRETO(SEM INST.H.SANIT.)</t>
  </si>
  <si>
    <t>LAVATORIO ACO INOX SOBRE COCHO DE CONCRETO (SEM INST.H.SANIT.)</t>
  </si>
  <si>
    <t>CANALETA CONCRETO DESEMPENADO 5 CM PD.GOINFRA</t>
  </si>
  <si>
    <t>CAFE DA MANHA</t>
  </si>
  <si>
    <t>RE</t>
  </si>
  <si>
    <t>CANTINA - (OBRAS CIVIS)</t>
  </si>
  <si>
    <t>BEBEDOURO PARA 6 TORNEIRAS REVESTIDO COM CERÂMICA ( EXCLUSO AS INSTALAÇÕES HIDROSSANITÁRIAS)</t>
  </si>
  <si>
    <t>BEBEDOURO REVESTIDO COM CERÂMICA CRIANÇA/ADULTO - NICHO (SEM INST. HIDROSSANITÁRIAS)</t>
  </si>
  <si>
    <t>BEBEDOURO REVESTIDO COM CERÂMICA ADULTO/CRIANÇA PAREDE(SEM INST. HIDROSSANITÁRIAS)</t>
  </si>
  <si>
    <t>SUPORTE PARA BANCADA EM FERRO "T" 1/8" X 1 1/4"</t>
  </si>
  <si>
    <t>BANCADA DE GRANITO C/ESPELHO</t>
  </si>
  <si>
    <t>BANCADA DE CONCRETO POLIDO</t>
  </si>
  <si>
    <t>BANCADA DE GRANITINA</t>
  </si>
  <si>
    <t>BANCADA DE MARMORE</t>
  </si>
  <si>
    <t>MEIO FIO 7X20X100CM PD. GOINFRA EM ALVEN.TIJOLO COMUM 1/4 V. REBOCADO(1CI:3ARMLC), PINT. A CAL 2 DEMÃOS (INCLUSO ESCAV./APILOAM./REAT. E CONC. FC28 = 10MPA P/ ASSENTAM./CHUMBAMENTO)</t>
  </si>
  <si>
    <t>MEIO FIO PD. GOINFRA EM CONC. PRÉ MOLD. RETO/CURVO (9v12X25X100CM), C/ SARJETA ( 13X10v12CM)FC28=20MPA COM ARGAM.(1CI:3ARMLC) P/ARREMATE DO REJUNT. - INCLUSO ESCAV./APILOAM./REATERRO E CONC.FC28= 10MPA P/ ASSENTAM. E CHUMBAMENTO</t>
  </si>
  <si>
    <t>MEIO FIO PD. GOINFRA EM CONC. PRÉ MOLD. RETO/CURVO (9v12X25X100CM), C/ SARJETA ( 13X10v12CM)FC28=30MPA COM ARGAM.(1CI:3ARMLC) P/ARREMATE DO REJUNT. - INCLUSO ESCAV./APILOAM./REATERRO E CONC.FC28= 10MPA P/ ASSENTAM. E CHUMBAMENTO</t>
  </si>
  <si>
    <t>MEIO FIO PD. GOINFRA EM CONC. PRÉ MOLD. RETO/CURVO (9v12X30X100CM), FC28=30MPA COM ARGAM.(1CI:3ARMLC) P/ARREMATE DO REJUNT. - INCLUSO ESCAV./APILOAM./REATERRO E CONC.FC28= 10MPA P/ ASSENTAM. E CHUMBAMENTO</t>
  </si>
  <si>
    <t>MEIO FIO PD. GOINFRA EM CONC. PRÉ MOLD. RETO/CURVO (5X25X100CM), FC28=20MPA COM ARGAM.(1CI:3ARMLC) P/ARREMATE DO REJUNT. E PINTURA A CAL 2 DEMÃOS - INCLUSO ESCAV./APILOAM./REATERRO E CONC.FC28= 10MPA P/ ASSENTAM. E CHUMBAMENTO</t>
  </si>
  <si>
    <t>MEIO FIO PD. GOINFRA EM CONC. PRÉ MOLD. RETO/CURVO (9v12X30X100CM), FC28=20MPA COM ARGAM.(1CI:3ARMLC) P/ARREMATE DO REJUNT. - INCLUSO ESCAV./APILOAM./REATERRO E CONC.FC28= 10MPA P/ ASSENTAM. E CHUMBAMENTO</t>
  </si>
  <si>
    <t>CANTONEIRA ARDOSIA POLIDA 2 REGUAS BOLEADAS</t>
  </si>
  <si>
    <t>CANTONEIRA MARMORE E REGUAS BOLEADAS</t>
  </si>
  <si>
    <t>CANTONEIRA GRANITO REGUAS BOLEADAS</t>
  </si>
  <si>
    <t>LADRILHO HIDRAULICO COR NATURAL (SEM LASTRO)</t>
  </si>
  <si>
    <t>LADRILHO HIDRAULICO DE UMA COR (SEM LASTRO)</t>
  </si>
  <si>
    <t>LADRILHO HIDRAULICO DE DUAS CORES (SEM LASTRO)</t>
  </si>
  <si>
    <t>LETRA CAIXA CHAPA GALVANIZADA PINTADA COLOCADA</t>
  </si>
  <si>
    <t>LETRA CAIXA INOX COLOCADA</t>
  </si>
  <si>
    <t>LETRA CAIXA INOX ESCOVADO COLOCADA</t>
  </si>
  <si>
    <t>LETRA CAIXA LATAO AMARELO COLOCADA</t>
  </si>
  <si>
    <t>CUSTO MÉDIO DE CONSTRUÇÃO GOINFRA PARA CÁLCULO DE "ÁREA VIRTUAL"</t>
  </si>
  <si>
    <t>SCO - Sistema de Custos e Orçamentos</t>
  </si>
  <si>
    <t>GOINFRA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</si>
</sst>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24">
    <font>
      <sz val="10.0"/>
      <color rgb="FF000000"/>
      <name val="Arial"/>
      <scheme val="minor"/>
    </font>
    <font>
      <b/>
      <sz val="11.0"/>
      <color theme="1"/>
      <name val="Courier New"/>
    </font>
    <font/>
    <font>
      <sz val="10.0"/>
      <color rgb="FF0000FF"/>
      <name val="Courier New"/>
    </font>
    <font>
      <color theme="1"/>
      <name val="Arial"/>
      <scheme val="minor"/>
    </font>
    <font>
      <b/>
      <sz val="8.0"/>
      <color theme="1"/>
      <name val="&quot;Courier New&quot;"/>
    </font>
    <font>
      <sz val="8.0"/>
      <color theme="1"/>
      <name val="&quot;Courier New&quot;"/>
    </font>
    <font>
      <sz val="10.0"/>
      <color theme="1"/>
      <name val="Courier New"/>
    </font>
    <font>
      <b/>
      <sz val="12.0"/>
      <color theme="1"/>
      <name val="Courier New"/>
    </font>
    <font>
      <b/>
      <sz val="12.0"/>
      <color rgb="FF0000FF"/>
      <name val="Courier New"/>
    </font>
    <font>
      <b/>
      <sz val="10.0"/>
      <color rgb="FFFF00FF"/>
      <name val="Courier New"/>
    </font>
    <font>
      <b/>
      <sz val="10.0"/>
      <color theme="1"/>
      <name val="Courier New"/>
    </font>
    <font>
      <sz val="11.0"/>
      <color rgb="FF000000"/>
      <name val="Inconsolata"/>
    </font>
    <font>
      <b/>
      <sz val="9.0"/>
      <color rgb="FF000000"/>
      <name val="Courier New"/>
    </font>
    <font>
      <b/>
      <sz val="9.0"/>
      <color rgb="FFFF00FF"/>
      <name val="Courier New"/>
    </font>
    <font>
      <b/>
      <sz val="9.0"/>
      <color rgb="FF0000FF"/>
      <name val="Courier New"/>
    </font>
    <font>
      <sz val="10.0"/>
      <color rgb="FF000000"/>
      <name val="Arial"/>
    </font>
    <font>
      <sz val="10.0"/>
      <color rgb="FF000000"/>
      <name val="Courier New"/>
    </font>
    <font>
      <b/>
      <sz val="10.0"/>
      <color rgb="FF000000"/>
      <name val="Courier New"/>
    </font>
    <font>
      <sz val="11.0"/>
      <color rgb="FF000000"/>
      <name val="Courier New"/>
    </font>
    <font>
      <sz val="8.0"/>
      <color rgb="FF010000"/>
      <name val="Arial"/>
    </font>
    <font>
      <sz val="10.0"/>
      <color theme="1"/>
      <name val="Arial"/>
    </font>
    <font>
      <sz val="7.0"/>
      <color rgb="FF010000"/>
      <name val="Arial"/>
    </font>
    <font>
      <b/>
      <sz val="7.0"/>
      <color rgb="FF01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EBF4FC"/>
        <bgColor rgb="FFEBF4F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E6E6"/>
        <bgColor rgb="FFE6E6E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2" xfId="0" applyAlignment="1" applyBorder="1" applyFont="1" applyNumberFormat="1">
      <alignment horizontal="center" readingOrder="0" shrinkToFit="0" vertical="center" wrapText="1"/>
    </xf>
    <xf borderId="3" fillId="0" fontId="2" numFmtId="0" xfId="0" applyBorder="1" applyFont="1"/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0" fontId="2" numFmtId="0" xfId="0" applyBorder="1" applyFont="1"/>
    <xf borderId="5" fillId="2" fontId="1" numFmtId="2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2" xfId="0" applyFont="1" applyNumberFormat="1"/>
    <xf borderId="0" fillId="0" fontId="4" numFmtId="164" xfId="0" applyFont="1" applyNumberFormat="1"/>
    <xf borderId="5" fillId="3" fontId="5" numFmtId="0" xfId="0" applyAlignment="1" applyBorder="1" applyFill="1" applyFont="1">
      <alignment horizontal="center" vertical="bottom"/>
    </xf>
    <xf borderId="0" fillId="4" fontId="6" numFmtId="0" xfId="0" applyAlignment="1" applyFill="1" applyFont="1">
      <alignment horizontal="center" readingOrder="0" vertical="bottom"/>
    </xf>
    <xf borderId="0" fillId="4" fontId="6" numFmtId="0" xfId="0" applyAlignment="1" applyFont="1">
      <alignment horizontal="center" vertical="bottom"/>
    </xf>
    <xf borderId="0" fillId="0" fontId="7" numFmtId="0" xfId="0" applyFont="1"/>
    <xf borderId="5" fillId="5" fontId="8" numFmtId="49" xfId="0" applyAlignment="1" applyBorder="1" applyFill="1" applyFont="1" applyNumberFormat="1">
      <alignment vertical="center"/>
    </xf>
    <xf borderId="2" fillId="5" fontId="9" numFmtId="49" xfId="0" applyAlignment="1" applyBorder="1" applyFont="1" applyNumberFormat="1">
      <alignment readingOrder="0" vertical="center"/>
    </xf>
    <xf borderId="6" fillId="0" fontId="2" numFmtId="0" xfId="0" applyBorder="1" applyFont="1"/>
    <xf borderId="7" fillId="5" fontId="7" numFmtId="49" xfId="0" applyAlignment="1" applyBorder="1" applyFont="1" applyNumberForma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5" fillId="5" fontId="9" numFmtId="49" xfId="0" applyAlignment="1" applyBorder="1" applyFont="1" applyNumberFormat="1">
      <alignment readingOrder="0" vertical="center"/>
    </xf>
    <xf borderId="5" fillId="5" fontId="8" numFmtId="49" xfId="0" applyAlignment="1" applyBorder="1" applyFont="1" applyNumberFormat="1">
      <alignment horizontal="left" vertical="center"/>
    </xf>
    <xf borderId="2" fillId="5" fontId="9" numFmtId="49" xfId="0" applyAlignment="1" applyBorder="1" applyFont="1" applyNumberFormat="1">
      <alignment vertical="center"/>
    </xf>
    <xf borderId="0" fillId="0" fontId="7" numFmtId="0" xfId="0" applyAlignment="1" applyFont="1">
      <alignment readingOrder="0"/>
    </xf>
    <xf borderId="5" fillId="5" fontId="9" numFmtId="49" xfId="0" applyAlignment="1" applyBorder="1" applyFont="1" applyNumberFormat="1">
      <alignment vertical="center"/>
    </xf>
    <xf borderId="2" fillId="5" fontId="9" numFmtId="4" xfId="0" applyAlignment="1" applyBorder="1" applyFont="1" applyNumberFormat="1">
      <alignment horizontal="left" vertical="center"/>
    </xf>
    <xf borderId="5" fillId="5" fontId="8" numFmtId="49" xfId="0" applyAlignment="1" applyBorder="1" applyFont="1" applyNumberFormat="1">
      <alignment horizontal="left" readingOrder="0" vertical="center"/>
    </xf>
    <xf borderId="11" fillId="0" fontId="2" numFmtId="0" xfId="0" applyBorder="1" applyFont="1"/>
    <xf borderId="12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/>
    </xf>
    <xf borderId="0" fillId="0" fontId="10" numFmtId="2" xfId="0" applyAlignment="1" applyFont="1" applyNumberFormat="1">
      <alignment horizontal="center" readingOrder="0"/>
    </xf>
    <xf borderId="0" fillId="0" fontId="10" numFmtId="2" xfId="0" applyAlignment="1" applyFont="1" applyNumberFormat="1">
      <alignment horizontal="center" readingOrder="0"/>
    </xf>
    <xf borderId="0" fillId="0" fontId="11" numFmtId="0" xfId="0" applyFont="1"/>
    <xf borderId="13" fillId="2" fontId="7" numFmtId="0" xfId="0" applyBorder="1" applyFont="1"/>
    <xf borderId="0" fillId="2" fontId="7" numFmtId="0" xfId="0" applyFont="1"/>
    <xf borderId="0" fillId="0" fontId="7" numFmtId="0" xfId="0" applyAlignment="1" applyFon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0" fillId="6" fontId="7" numFmtId="0" xfId="0" applyAlignment="1" applyFill="1" applyFont="1">
      <alignment readingOrder="0"/>
    </xf>
    <xf borderId="0" fillId="6" fontId="7" numFmtId="0" xfId="0" applyFont="1"/>
    <xf borderId="0" fillId="5" fontId="12" numFmtId="2" xfId="0" applyFont="1" applyNumberFormat="1"/>
    <xf borderId="0" fillId="0" fontId="7" numFmtId="2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10" numFmtId="0" xfId="0" applyAlignment="1" applyFont="1">
      <alignment horizontal="center"/>
    </xf>
    <xf borderId="7" fillId="2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7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5" fillId="2" fontId="1" numFmtId="0" xfId="0" applyAlignment="1" applyBorder="1" applyFont="1">
      <alignment horizontal="center" shrinkToFit="0" vertical="center" wrapText="1"/>
    </xf>
    <xf borderId="0" fillId="0" fontId="7" numFmtId="2" xfId="0" applyAlignment="1" applyFont="1" applyNumberFormat="1">
      <alignment horizontal="center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wrapText="1"/>
    </xf>
    <xf borderId="0" fillId="0" fontId="15" numFmtId="0" xfId="0" applyAlignment="1" applyFont="1">
      <alignment horizontal="center" shrinkToFit="0" wrapText="1"/>
    </xf>
    <xf borderId="0" fillId="0" fontId="15" numFmtId="10" xfId="0" applyAlignment="1" applyFont="1" applyNumberFormat="1">
      <alignment horizontal="center" shrinkToFit="0" wrapText="1"/>
    </xf>
    <xf borderId="0" fillId="0" fontId="16" numFmtId="0" xfId="0" applyAlignment="1" applyFont="1">
      <alignment shrinkToFit="0" wrapText="1"/>
    </xf>
    <xf borderId="13" fillId="5" fontId="8" numFmtId="49" xfId="0" applyAlignment="1" applyBorder="1" applyFont="1" applyNumberFormat="1">
      <alignment vertical="center"/>
    </xf>
    <xf borderId="16" fillId="5" fontId="9" numFmtId="49" xfId="0" applyAlignment="1" applyBorder="1" applyFont="1" applyNumberFormat="1">
      <alignment vertical="center"/>
    </xf>
    <xf borderId="17" fillId="5" fontId="9" numFmtId="49" xfId="0" applyAlignment="1" applyBorder="1" applyFont="1" applyNumberFormat="1">
      <alignment vertical="center"/>
    </xf>
    <xf borderId="18" fillId="5" fontId="9" numFmtId="49" xfId="0" applyAlignment="1" applyBorder="1" applyFont="1" applyNumberFormat="1">
      <alignment vertical="center"/>
    </xf>
    <xf borderId="7" fillId="5" fontId="7" numFmtId="49" xfId="0" applyAlignment="1" applyBorder="1" applyFont="1" applyNumberFormat="1">
      <alignment horizontal="center"/>
    </xf>
    <xf borderId="13" fillId="6" fontId="7" numFmtId="0" xfId="0" applyBorder="1" applyFont="1"/>
    <xf borderId="16" fillId="5" fontId="9" numFmtId="4" xfId="0" applyAlignment="1" applyBorder="1" applyFont="1" applyNumberFormat="1">
      <alignment vertical="center"/>
    </xf>
    <xf borderId="17" fillId="5" fontId="9" numFmtId="4" xfId="0" applyAlignment="1" applyBorder="1" applyFont="1" applyNumberFormat="1">
      <alignment vertical="center"/>
    </xf>
    <xf borderId="18" fillId="5" fontId="9" numFmtId="4" xfId="0" applyAlignment="1" applyBorder="1" applyFont="1" applyNumberFormat="1">
      <alignment vertical="center"/>
    </xf>
    <xf borderId="16" fillId="5" fontId="9" numFmtId="165" xfId="0" applyAlignment="1" applyBorder="1" applyFont="1" applyNumberFormat="1">
      <alignment vertical="center"/>
    </xf>
    <xf borderId="17" fillId="5" fontId="9" numFmtId="165" xfId="0" applyAlignment="1" applyBorder="1" applyFont="1" applyNumberFormat="1">
      <alignment vertical="center"/>
    </xf>
    <xf borderId="18" fillId="5" fontId="9" numFmtId="165" xfId="0" applyAlignment="1" applyBorder="1" applyFont="1" applyNumberFormat="1">
      <alignment vertical="center"/>
    </xf>
    <xf borderId="5" fillId="5" fontId="9" numFmtId="4" xfId="0" applyAlignment="1" applyBorder="1" applyFont="1" applyNumberFormat="1">
      <alignment horizontal="center" vertical="center"/>
    </xf>
    <xf borderId="5" fillId="5" fontId="9" numFmtId="165" xfId="0" applyAlignment="1" applyBorder="1" applyFont="1" applyNumberFormat="1">
      <alignment vertical="center"/>
    </xf>
    <xf borderId="13" fillId="6" fontId="7" numFmtId="0" xfId="0" applyAlignment="1" applyBorder="1" applyFont="1">
      <alignment horizontal="center" vertical="center"/>
    </xf>
    <xf borderId="13" fillId="6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4" numFmtId="0" xfId="0" applyFont="1"/>
    <xf quotePrefix="1" borderId="13" fillId="7" fontId="11" numFmtId="49" xfId="0" applyAlignment="1" applyBorder="1" applyFill="1" applyFont="1" applyNumberFormat="1">
      <alignment vertical="center"/>
    </xf>
    <xf borderId="13" fillId="7" fontId="11" numFmtId="0" xfId="0" applyAlignment="1" applyBorder="1" applyFont="1">
      <alignment vertical="center"/>
    </xf>
    <xf borderId="13" fillId="7" fontId="7" numFmtId="0" xfId="0" applyAlignment="1" applyBorder="1" applyFont="1">
      <alignment vertical="center"/>
    </xf>
    <xf borderId="13" fillId="7" fontId="7" numFmtId="0" xfId="0" applyAlignment="1" applyBorder="1" applyFont="1">
      <alignment horizontal="center" vertical="center"/>
    </xf>
    <xf borderId="13" fillId="7" fontId="11" numFmtId="10" xfId="0" applyAlignment="1" applyBorder="1" applyFont="1" applyNumberFormat="1">
      <alignment vertical="center"/>
    </xf>
    <xf borderId="13" fillId="5" fontId="17" numFmtId="49" xfId="0" applyAlignment="1" applyBorder="1" applyFont="1" applyNumberFormat="1">
      <alignment vertical="center"/>
    </xf>
    <xf borderId="13" fillId="8" fontId="18" numFmtId="49" xfId="0" applyAlignment="1" applyBorder="1" applyFill="1" applyFont="1" applyNumberFormat="1">
      <alignment vertical="center"/>
    </xf>
    <xf borderId="13" fillId="8" fontId="11" numFmtId="0" xfId="0" applyAlignment="1" applyBorder="1" applyFont="1">
      <alignment vertical="center"/>
    </xf>
    <xf borderId="13" fillId="8" fontId="7" numFmtId="0" xfId="0" applyAlignment="1" applyBorder="1" applyFont="1">
      <alignment vertical="center"/>
    </xf>
    <xf borderId="13" fillId="8" fontId="7" numFmtId="0" xfId="0" applyAlignment="1" applyBorder="1" applyFont="1">
      <alignment horizontal="center" vertical="center"/>
    </xf>
    <xf borderId="13" fillId="8" fontId="11" numFmtId="165" xfId="0" applyAlignment="1" applyBorder="1" applyFont="1" applyNumberFormat="1">
      <alignment vertical="center"/>
    </xf>
    <xf borderId="13" fillId="9" fontId="18" numFmtId="49" xfId="0" applyAlignment="1" applyBorder="1" applyFill="1" applyFont="1" applyNumberFormat="1">
      <alignment vertical="center"/>
    </xf>
    <xf borderId="13" fillId="9" fontId="11" numFmtId="0" xfId="0" applyAlignment="1" applyBorder="1" applyFont="1">
      <alignment vertical="center"/>
    </xf>
    <xf borderId="13" fillId="9" fontId="7" numFmtId="0" xfId="0" applyAlignment="1" applyBorder="1" applyFont="1">
      <alignment vertical="center"/>
    </xf>
    <xf borderId="13" fillId="9" fontId="7" numFmtId="0" xfId="0" applyAlignment="1" applyBorder="1" applyFont="1">
      <alignment horizontal="center" vertical="center"/>
    </xf>
    <xf borderId="13" fillId="5" fontId="7" numFmtId="0" xfId="0" applyAlignment="1" applyBorder="1" applyFont="1">
      <alignment vertical="center"/>
    </xf>
    <xf borderId="13" fillId="10" fontId="19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13" fillId="10" fontId="7" numFmtId="4" xfId="0" applyAlignment="1" applyBorder="1" applyFont="1" applyNumberFormat="1">
      <alignment horizontal="center" vertical="center"/>
    </xf>
    <xf borderId="0" fillId="0" fontId="7" numFmtId="165" xfId="0" applyAlignment="1" applyFont="1" applyNumberFormat="1">
      <alignment horizontal="right" vertical="center"/>
    </xf>
    <xf borderId="13" fillId="7" fontId="11" numFmtId="165" xfId="0" applyAlignment="1" applyBorder="1" applyFont="1" applyNumberFormat="1">
      <alignment vertical="center"/>
    </xf>
    <xf borderId="13" fillId="9" fontId="11" numFmtId="165" xfId="0" applyAlignment="1" applyBorder="1" applyFont="1" applyNumberFormat="1">
      <alignment horizontal="right" vertical="center"/>
    </xf>
    <xf borderId="0" fillId="0" fontId="7" numFmtId="165" xfId="0" applyAlignment="1" applyFont="1" applyNumberFormat="1">
      <alignment horizontal="right" readingOrder="0" vertical="center"/>
    </xf>
    <xf borderId="13" fillId="7" fontId="11" numFmtId="49" xfId="0" applyAlignment="1" applyBorder="1" applyFont="1" applyNumberFormat="1">
      <alignment vertical="center"/>
    </xf>
    <xf borderId="13" fillId="7" fontId="11" numFmtId="165" xfId="0" applyAlignment="1" applyBorder="1" applyFont="1" applyNumberFormat="1">
      <alignment readingOrder="0" vertical="center"/>
    </xf>
    <xf borderId="0" fillId="0" fontId="16" numFmtId="0" xfId="0" applyAlignment="1" applyFont="1">
      <alignment horizontal="center"/>
    </xf>
    <xf borderId="19" fillId="5" fontId="20" numFmtId="0" xfId="0" applyAlignment="1" applyBorder="1" applyFont="1">
      <alignment horizontal="left" vertical="top"/>
    </xf>
    <xf borderId="20" fillId="5" fontId="20" numFmtId="0" xfId="0" applyAlignment="1" applyBorder="1" applyFont="1">
      <alignment horizontal="left" vertical="top"/>
    </xf>
    <xf borderId="21" fillId="0" fontId="2" numFmtId="0" xfId="0" applyBorder="1" applyFont="1"/>
    <xf borderId="22" fillId="0" fontId="2" numFmtId="0" xfId="0" applyBorder="1" applyFont="1"/>
    <xf borderId="20" fillId="5" fontId="20" numFmtId="4" xfId="0" applyAlignment="1" applyBorder="1" applyFont="1" applyNumberFormat="1">
      <alignment horizontal="right" vertical="top"/>
    </xf>
    <xf borderId="23" fillId="0" fontId="2" numFmtId="0" xfId="0" applyBorder="1" applyFont="1"/>
    <xf borderId="0" fillId="0" fontId="16" numFmtId="0" xfId="0" applyFont="1"/>
    <xf borderId="0" fillId="0" fontId="21" numFmtId="4" xfId="0" applyFont="1" applyNumberFormat="1"/>
    <xf borderId="24" fillId="0" fontId="2" numFmtId="0" xfId="0" applyBorder="1" applyFont="1"/>
    <xf borderId="13" fillId="5" fontId="20" numFmtId="0" xfId="0" applyAlignment="1" applyBorder="1" applyFont="1">
      <alignment horizontal="left" vertical="top"/>
    </xf>
    <xf borderId="20" fillId="5" fontId="22" numFmtId="0" xfId="0" applyAlignment="1" applyBorder="1" applyFont="1">
      <alignment horizontal="left" vertical="top"/>
    </xf>
    <xf borderId="20" fillId="5" fontId="22" numFmtId="0" xfId="0" applyAlignment="1" applyBorder="1" applyFont="1">
      <alignment horizontal="right" vertical="top"/>
    </xf>
    <xf borderId="13" fillId="11" fontId="23" numFmtId="0" xfId="0" applyAlignment="1" applyBorder="1" applyFill="1" applyFont="1">
      <alignment horizontal="left" vertical="top"/>
    </xf>
    <xf borderId="20" fillId="11" fontId="23" numFmtId="0" xfId="0" applyAlignment="1" applyBorder="1" applyFont="1">
      <alignment horizontal="left" vertical="top"/>
    </xf>
    <xf borderId="20" fillId="11" fontId="23" numFmtId="0" xfId="0" applyAlignment="1" applyBorder="1" applyFont="1">
      <alignment horizontal="center" vertical="top"/>
    </xf>
    <xf borderId="13" fillId="11" fontId="23" numFmtId="0" xfId="0" applyAlignment="1" applyBorder="1" applyFont="1">
      <alignment horizontal="right" vertical="top"/>
    </xf>
    <xf borderId="20" fillId="11" fontId="23" numFmtId="0" xfId="0" applyAlignment="1" applyBorder="1" applyFont="1">
      <alignment horizontal="right" vertical="top"/>
    </xf>
    <xf borderId="13" fillId="11" fontId="23" numFmtId="4" xfId="0" applyAlignment="1" applyBorder="1" applyFont="1" applyNumberFormat="1">
      <alignment horizontal="right" vertical="top"/>
    </xf>
    <xf borderId="13" fillId="5" fontId="23" numFmtId="0" xfId="0" applyAlignment="1" applyBorder="1" applyFont="1">
      <alignment horizontal="left" vertical="top"/>
    </xf>
    <xf borderId="20" fillId="5" fontId="23" numFmtId="0" xfId="0" applyAlignment="1" applyBorder="1" applyFont="1">
      <alignment horizontal="left" vertical="top"/>
    </xf>
    <xf borderId="13" fillId="5" fontId="22" numFmtId="0" xfId="0" applyAlignment="1" applyBorder="1" applyFont="1">
      <alignment horizontal="left" vertical="top"/>
    </xf>
    <xf borderId="20" fillId="5" fontId="22" numFmtId="0" xfId="0" applyAlignment="1" applyBorder="1" applyFont="1">
      <alignment horizontal="center" vertical="top"/>
    </xf>
    <xf borderId="13" fillId="5" fontId="22" numFmtId="0" xfId="0" applyAlignment="1" applyBorder="1" applyFont="1">
      <alignment horizontal="right" vertical="top"/>
    </xf>
    <xf borderId="13" fillId="5" fontId="22" numFmtId="4" xfId="0" applyAlignment="1" applyBorder="1" applyFont="1" applyNumberFormat="1">
      <alignment horizontal="right" vertical="top"/>
    </xf>
    <xf borderId="20" fillId="5" fontId="22" numFmtId="4" xfId="0" applyAlignment="1" applyBorder="1" applyFont="1" applyNumberFormat="1">
      <alignment horizontal="right" vertical="top"/>
    </xf>
    <xf borderId="20" fillId="5" fontId="20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800100</xdr:colOff>
      <xdr:row>0</xdr:row>
      <xdr:rowOff>28575</xdr:rowOff>
    </xdr:from>
    <xdr:ext cx="2181225" cy="1428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800100</xdr:colOff>
      <xdr:row>0</xdr:row>
      <xdr:rowOff>28575</xdr:rowOff>
    </xdr:from>
    <xdr:ext cx="2181225" cy="1428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0</xdr:colOff>
      <xdr:row>0</xdr:row>
      <xdr:rowOff>0</xdr:rowOff>
    </xdr:from>
    <xdr:ext cx="1981200" cy="1352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0</xdr:row>
      <xdr:rowOff>0</xdr:rowOff>
    </xdr:from>
    <xdr:ext cx="1323975" cy="7524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523875</xdr:colOff>
      <xdr:row>0</xdr:row>
      <xdr:rowOff>0</xdr:rowOff>
    </xdr:from>
    <xdr:ext cx="1562100" cy="8477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809625</xdr:colOff>
      <xdr:row>0</xdr:row>
      <xdr:rowOff>95250</xdr:rowOff>
    </xdr:from>
    <xdr:ext cx="2133600" cy="13906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0</xdr:row>
      <xdr:rowOff>0</xdr:rowOff>
    </xdr:from>
    <xdr:ext cx="2457450" cy="18573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2.25"/>
    <col customWidth="1" min="4" max="4" width="22.0"/>
    <col customWidth="1" min="5" max="5" width="15.88"/>
    <col customWidth="1" min="6" max="6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 t="s">
        <v>5</v>
      </c>
    </row>
    <row r="2">
      <c r="A2" s="5"/>
      <c r="B2" s="5"/>
      <c r="C2" s="5"/>
      <c r="D2" s="5"/>
      <c r="E2" s="6" t="s">
        <v>6</v>
      </c>
      <c r="F2" s="6" t="s">
        <v>7</v>
      </c>
      <c r="G2" s="5"/>
    </row>
    <row r="3">
      <c r="A3" s="7" t="s">
        <v>8</v>
      </c>
      <c r="B3" s="7" t="s">
        <v>9</v>
      </c>
      <c r="C3" s="7" t="s">
        <v>10</v>
      </c>
      <c r="D3" s="7" t="s">
        <v>11</v>
      </c>
      <c r="E3" s="8">
        <v>0.8</v>
      </c>
      <c r="F3" s="8">
        <v>2.1</v>
      </c>
      <c r="G3" s="9">
        <f t="shared" ref="G3:G14" si="1">E3*F3</f>
        <v>1.68</v>
      </c>
    </row>
    <row r="4">
      <c r="A4" s="7" t="s">
        <v>12</v>
      </c>
      <c r="B4" s="7" t="s">
        <v>9</v>
      </c>
      <c r="C4" s="7" t="s">
        <v>10</v>
      </c>
      <c r="D4" s="7" t="s">
        <v>13</v>
      </c>
      <c r="E4" s="8">
        <v>2.0</v>
      </c>
      <c r="F4" s="8">
        <v>2.1</v>
      </c>
      <c r="G4" s="9">
        <f t="shared" si="1"/>
        <v>4.2</v>
      </c>
    </row>
    <row r="5">
      <c r="A5" s="7" t="s">
        <v>14</v>
      </c>
      <c r="B5" s="7" t="s">
        <v>9</v>
      </c>
      <c r="C5" s="7" t="s">
        <v>10</v>
      </c>
      <c r="D5" s="7" t="s">
        <v>13</v>
      </c>
      <c r="E5" s="8">
        <v>0.8</v>
      </c>
      <c r="F5" s="8">
        <v>2.1</v>
      </c>
      <c r="G5" s="9">
        <f t="shared" si="1"/>
        <v>1.68</v>
      </c>
    </row>
    <row r="6">
      <c r="A6" s="7" t="s">
        <v>15</v>
      </c>
      <c r="B6" s="7" t="s">
        <v>9</v>
      </c>
      <c r="C6" s="7" t="s">
        <v>10</v>
      </c>
      <c r="D6" s="7" t="s">
        <v>13</v>
      </c>
      <c r="E6" s="8">
        <v>1.4</v>
      </c>
      <c r="F6" s="8">
        <v>2.56</v>
      </c>
      <c r="G6" s="9">
        <f t="shared" si="1"/>
        <v>3.584</v>
      </c>
    </row>
    <row r="7">
      <c r="A7" s="7" t="s">
        <v>16</v>
      </c>
      <c r="B7" s="7" t="s">
        <v>9</v>
      </c>
      <c r="C7" s="7" t="s">
        <v>10</v>
      </c>
      <c r="D7" s="7" t="s">
        <v>17</v>
      </c>
      <c r="E7" s="8">
        <v>4.7</v>
      </c>
      <c r="F7" s="8">
        <v>3.25</v>
      </c>
      <c r="G7" s="9">
        <f t="shared" si="1"/>
        <v>15.275</v>
      </c>
    </row>
    <row r="8">
      <c r="A8" s="7" t="s">
        <v>18</v>
      </c>
      <c r="B8" s="7" t="s">
        <v>9</v>
      </c>
      <c r="C8" s="7" t="s">
        <v>10</v>
      </c>
      <c r="D8" s="7" t="s">
        <v>17</v>
      </c>
      <c r="E8" s="8">
        <v>3.45</v>
      </c>
      <c r="F8" s="8">
        <v>2.85</v>
      </c>
      <c r="G8" s="9">
        <f t="shared" si="1"/>
        <v>9.8325</v>
      </c>
    </row>
    <row r="9">
      <c r="A9" s="7" t="s">
        <v>19</v>
      </c>
      <c r="B9" s="7" t="s">
        <v>20</v>
      </c>
      <c r="C9" s="7" t="s">
        <v>10</v>
      </c>
      <c r="D9" s="7" t="s">
        <v>17</v>
      </c>
      <c r="E9" s="8">
        <v>3.0</v>
      </c>
      <c r="F9" s="8">
        <v>0.5</v>
      </c>
      <c r="G9" s="9">
        <f t="shared" si="1"/>
        <v>1.5</v>
      </c>
    </row>
    <row r="10">
      <c r="A10" s="7" t="s">
        <v>21</v>
      </c>
      <c r="B10" s="7" t="s">
        <v>20</v>
      </c>
      <c r="C10" s="7" t="s">
        <v>10</v>
      </c>
      <c r="D10" s="7" t="s">
        <v>17</v>
      </c>
      <c r="E10" s="8">
        <v>2.93</v>
      </c>
      <c r="F10" s="8">
        <v>0.5</v>
      </c>
      <c r="G10" s="9">
        <f t="shared" si="1"/>
        <v>1.465</v>
      </c>
    </row>
    <row r="11">
      <c r="A11" s="7" t="s">
        <v>22</v>
      </c>
      <c r="B11" s="7" t="s">
        <v>20</v>
      </c>
      <c r="C11" s="7" t="s">
        <v>10</v>
      </c>
      <c r="D11" s="7" t="s">
        <v>17</v>
      </c>
      <c r="E11" s="8">
        <v>2.89</v>
      </c>
      <c r="F11" s="8">
        <v>0.5</v>
      </c>
      <c r="G11" s="9">
        <f t="shared" si="1"/>
        <v>1.445</v>
      </c>
    </row>
    <row r="12">
      <c r="A12" s="7" t="s">
        <v>23</v>
      </c>
      <c r="B12" s="7" t="s">
        <v>20</v>
      </c>
      <c r="C12" s="7" t="s">
        <v>10</v>
      </c>
      <c r="D12" s="7" t="s">
        <v>17</v>
      </c>
      <c r="E12" s="8">
        <v>2.69</v>
      </c>
      <c r="F12" s="8">
        <v>0.5</v>
      </c>
      <c r="G12" s="9">
        <f t="shared" si="1"/>
        <v>1.345</v>
      </c>
    </row>
    <row r="13">
      <c r="A13" s="7" t="s">
        <v>24</v>
      </c>
      <c r="B13" s="7" t="s">
        <v>20</v>
      </c>
      <c r="C13" s="7" t="s">
        <v>10</v>
      </c>
      <c r="D13" s="7" t="s">
        <v>17</v>
      </c>
      <c r="E13" s="8">
        <v>1.885</v>
      </c>
      <c r="F13" s="8">
        <v>0.5</v>
      </c>
      <c r="G13" s="9">
        <f t="shared" si="1"/>
        <v>0.9425</v>
      </c>
    </row>
    <row r="14">
      <c r="A14" s="7" t="s">
        <v>25</v>
      </c>
      <c r="B14" s="7" t="s">
        <v>20</v>
      </c>
      <c r="C14" s="7" t="s">
        <v>10</v>
      </c>
      <c r="D14" s="7" t="s">
        <v>17</v>
      </c>
      <c r="E14" s="8">
        <v>1.65</v>
      </c>
      <c r="F14" s="8">
        <v>0.5</v>
      </c>
      <c r="G14" s="9">
        <f t="shared" si="1"/>
        <v>0.825</v>
      </c>
    </row>
    <row r="15">
      <c r="E15" s="10"/>
      <c r="F15" s="10"/>
      <c r="G15" s="11"/>
    </row>
    <row r="16">
      <c r="E16" s="10"/>
      <c r="F16" s="10"/>
      <c r="G16" s="11"/>
    </row>
    <row r="17">
      <c r="E17" s="10"/>
      <c r="F17" s="10"/>
      <c r="G17" s="11"/>
    </row>
    <row r="18">
      <c r="A18" s="12" t="s">
        <v>26</v>
      </c>
      <c r="B18" s="12" t="s">
        <v>27</v>
      </c>
      <c r="C18" s="12" t="s">
        <v>28</v>
      </c>
      <c r="E18" s="10"/>
      <c r="F18" s="10"/>
      <c r="G18" s="11"/>
    </row>
    <row r="19">
      <c r="A19" s="13" t="s">
        <v>29</v>
      </c>
      <c r="B19" s="14">
        <v>65.62</v>
      </c>
      <c r="C19" s="14">
        <v>3.0</v>
      </c>
      <c r="E19" s="10"/>
      <c r="F19" s="10"/>
      <c r="G19" s="11"/>
    </row>
    <row r="20">
      <c r="A20" s="13" t="s">
        <v>30</v>
      </c>
      <c r="B20" s="14">
        <v>14.03</v>
      </c>
      <c r="C20" s="14">
        <v>3.0</v>
      </c>
      <c r="E20" s="10"/>
      <c r="F20" s="10"/>
      <c r="G20" s="11"/>
    </row>
    <row r="21">
      <c r="A21" s="13" t="s">
        <v>31</v>
      </c>
      <c r="B21" s="14">
        <v>102.1</v>
      </c>
      <c r="C21" s="14">
        <v>3.0</v>
      </c>
      <c r="E21" s="10"/>
      <c r="F21" s="10"/>
      <c r="G21" s="11"/>
    </row>
    <row r="22">
      <c r="A22" s="13" t="s">
        <v>32</v>
      </c>
      <c r="B22" s="14">
        <v>24.57</v>
      </c>
      <c r="C22" s="14">
        <v>3.0</v>
      </c>
      <c r="E22" s="10"/>
      <c r="F22" s="10"/>
      <c r="G22" s="11"/>
    </row>
    <row r="23">
      <c r="A23" s="13" t="s">
        <v>33</v>
      </c>
      <c r="B23" s="14">
        <v>23.9</v>
      </c>
      <c r="C23" s="14">
        <v>3.3</v>
      </c>
      <c r="E23" s="10"/>
      <c r="F23" s="10"/>
      <c r="G23" s="11"/>
    </row>
    <row r="24">
      <c r="A24" s="13" t="s">
        <v>34</v>
      </c>
      <c r="B24" s="14">
        <v>99.61</v>
      </c>
      <c r="C24" s="14">
        <v>3.0</v>
      </c>
      <c r="E24" s="10"/>
      <c r="F24" s="10"/>
      <c r="G24" s="11"/>
    </row>
    <row r="25">
      <c r="A25" s="13" t="s">
        <v>35</v>
      </c>
      <c r="B25" s="14">
        <v>40.94</v>
      </c>
      <c r="C25" s="14">
        <v>3.0</v>
      </c>
      <c r="E25" s="10"/>
      <c r="F25" s="10"/>
      <c r="G25" s="11"/>
    </row>
    <row r="26">
      <c r="A26" s="13" t="s">
        <v>36</v>
      </c>
      <c r="B26" s="14">
        <v>51.67</v>
      </c>
      <c r="C26" s="14">
        <v>3.0</v>
      </c>
      <c r="E26" s="10"/>
      <c r="F26" s="10"/>
      <c r="G26" s="11"/>
    </row>
    <row r="27">
      <c r="A27" s="13" t="s">
        <v>37</v>
      </c>
      <c r="B27" s="14">
        <v>87.6</v>
      </c>
      <c r="C27" s="14">
        <v>3.0</v>
      </c>
      <c r="E27" s="10"/>
      <c r="F27" s="10"/>
      <c r="G27" s="11"/>
    </row>
    <row r="28">
      <c r="A28" s="13" t="s">
        <v>38</v>
      </c>
      <c r="B28" s="14">
        <v>9.15</v>
      </c>
      <c r="C28" s="14">
        <v>3.0</v>
      </c>
      <c r="E28" s="10"/>
      <c r="F28" s="10"/>
      <c r="G28" s="11"/>
    </row>
    <row r="29">
      <c r="A29" s="13" t="s">
        <v>39</v>
      </c>
      <c r="B29" s="14">
        <v>183.9</v>
      </c>
      <c r="C29" s="14">
        <v>1.1</v>
      </c>
      <c r="E29" s="10"/>
      <c r="F29" s="10"/>
      <c r="G29" s="11"/>
    </row>
    <row r="30">
      <c r="A30" s="13" t="s">
        <v>40</v>
      </c>
      <c r="B30" s="14">
        <v>14.09</v>
      </c>
      <c r="C30" s="14">
        <v>3.0</v>
      </c>
      <c r="E30" s="10"/>
      <c r="F30" s="10"/>
      <c r="G30" s="11"/>
    </row>
    <row r="31">
      <c r="A31" s="13" t="s">
        <v>41</v>
      </c>
      <c r="B31" s="14">
        <v>31.65</v>
      </c>
      <c r="C31" s="14">
        <v>1.1</v>
      </c>
      <c r="E31" s="10"/>
      <c r="F31" s="10"/>
      <c r="G31" s="11"/>
    </row>
    <row r="32">
      <c r="A32" s="13" t="s">
        <v>42</v>
      </c>
      <c r="B32" s="14">
        <v>109.0</v>
      </c>
      <c r="C32" s="14">
        <v>1.1</v>
      </c>
      <c r="E32" s="10"/>
      <c r="F32" s="10"/>
      <c r="G32" s="11"/>
    </row>
    <row r="33">
      <c r="E33" s="10"/>
      <c r="F33" s="10"/>
      <c r="G33" s="11"/>
    </row>
    <row r="34">
      <c r="E34" s="10"/>
      <c r="F34" s="10"/>
      <c r="G34" s="11"/>
    </row>
    <row r="35">
      <c r="E35" s="10"/>
      <c r="F35" s="10"/>
      <c r="G35" s="11"/>
    </row>
    <row r="36">
      <c r="E36" s="10"/>
      <c r="F36" s="10"/>
      <c r="G36" s="11"/>
    </row>
    <row r="37">
      <c r="E37" s="10"/>
      <c r="F37" s="10"/>
      <c r="G37" s="11"/>
    </row>
    <row r="38">
      <c r="E38" s="10"/>
      <c r="F38" s="10"/>
      <c r="G38" s="11"/>
    </row>
    <row r="39">
      <c r="E39" s="10"/>
      <c r="F39" s="10"/>
      <c r="G39" s="11"/>
    </row>
    <row r="40">
      <c r="E40" s="10"/>
      <c r="F40" s="10"/>
      <c r="G40" s="11"/>
    </row>
    <row r="41">
      <c r="E41" s="10"/>
      <c r="F41" s="10"/>
      <c r="G41" s="11"/>
    </row>
    <row r="42">
      <c r="E42" s="10"/>
      <c r="F42" s="10"/>
      <c r="G42" s="11"/>
    </row>
    <row r="43">
      <c r="E43" s="10"/>
      <c r="F43" s="10"/>
      <c r="G43" s="11"/>
    </row>
    <row r="44">
      <c r="E44" s="10"/>
      <c r="F44" s="10"/>
      <c r="G44" s="11"/>
    </row>
    <row r="45">
      <c r="E45" s="10"/>
      <c r="F45" s="10"/>
      <c r="G45" s="11"/>
    </row>
    <row r="46">
      <c r="E46" s="10"/>
      <c r="F46" s="10"/>
      <c r="G46" s="11"/>
    </row>
    <row r="47">
      <c r="E47" s="10"/>
      <c r="F47" s="10"/>
      <c r="G47" s="11"/>
    </row>
    <row r="48">
      <c r="E48" s="10"/>
      <c r="F48" s="10"/>
      <c r="G48" s="11"/>
    </row>
    <row r="49">
      <c r="E49" s="10"/>
      <c r="F49" s="10"/>
      <c r="G49" s="11"/>
    </row>
    <row r="50">
      <c r="E50" s="10"/>
      <c r="F50" s="10"/>
      <c r="G50" s="11"/>
    </row>
    <row r="51">
      <c r="E51" s="10"/>
      <c r="F51" s="10"/>
      <c r="G51" s="11"/>
    </row>
    <row r="52">
      <c r="E52" s="10"/>
      <c r="F52" s="10"/>
      <c r="G52" s="11"/>
    </row>
    <row r="53">
      <c r="E53" s="10"/>
      <c r="F53" s="10"/>
      <c r="G53" s="11"/>
    </row>
    <row r="54">
      <c r="E54" s="10"/>
      <c r="F54" s="10"/>
      <c r="G54" s="11"/>
    </row>
    <row r="55">
      <c r="E55" s="10"/>
      <c r="F55" s="10"/>
      <c r="G55" s="11"/>
    </row>
    <row r="56">
      <c r="E56" s="10"/>
      <c r="F56" s="10"/>
      <c r="G56" s="11"/>
    </row>
    <row r="57">
      <c r="E57" s="10"/>
      <c r="F57" s="10"/>
      <c r="G57" s="11"/>
    </row>
    <row r="58">
      <c r="E58" s="10"/>
      <c r="F58" s="10"/>
      <c r="G58" s="11"/>
    </row>
    <row r="59">
      <c r="E59" s="10"/>
      <c r="F59" s="10"/>
      <c r="G59" s="11"/>
    </row>
    <row r="60">
      <c r="E60" s="10"/>
      <c r="F60" s="10"/>
      <c r="G60" s="11"/>
    </row>
    <row r="61">
      <c r="E61" s="10"/>
      <c r="F61" s="10"/>
      <c r="G61" s="11"/>
    </row>
    <row r="62">
      <c r="E62" s="10"/>
      <c r="F62" s="10"/>
      <c r="G62" s="11"/>
    </row>
    <row r="63">
      <c r="E63" s="10"/>
      <c r="F63" s="10"/>
      <c r="G63" s="11"/>
    </row>
    <row r="64">
      <c r="E64" s="10"/>
      <c r="F64" s="10"/>
      <c r="G64" s="11"/>
    </row>
    <row r="65">
      <c r="E65" s="10"/>
      <c r="F65" s="10"/>
      <c r="G65" s="11"/>
    </row>
    <row r="66">
      <c r="E66" s="10"/>
      <c r="F66" s="10"/>
      <c r="G66" s="11"/>
    </row>
    <row r="67">
      <c r="E67" s="10"/>
      <c r="F67" s="10"/>
      <c r="G67" s="11"/>
    </row>
    <row r="68">
      <c r="E68" s="10"/>
      <c r="F68" s="10"/>
      <c r="G68" s="11"/>
    </row>
    <row r="69">
      <c r="E69" s="10"/>
      <c r="F69" s="10"/>
      <c r="G69" s="11"/>
    </row>
    <row r="70">
      <c r="E70" s="10"/>
      <c r="F70" s="10"/>
      <c r="G70" s="11"/>
    </row>
    <row r="71">
      <c r="E71" s="10"/>
      <c r="F71" s="10"/>
      <c r="G71" s="11"/>
    </row>
    <row r="72">
      <c r="E72" s="10"/>
      <c r="F72" s="10"/>
      <c r="G72" s="11"/>
    </row>
    <row r="73">
      <c r="E73" s="10"/>
      <c r="F73" s="10"/>
      <c r="G73" s="11"/>
    </row>
    <row r="74">
      <c r="E74" s="10"/>
      <c r="F74" s="10"/>
      <c r="G74" s="11"/>
    </row>
    <row r="75">
      <c r="E75" s="10"/>
      <c r="F75" s="10"/>
      <c r="G75" s="11"/>
    </row>
    <row r="76">
      <c r="E76" s="10"/>
      <c r="F76" s="10"/>
      <c r="G76" s="11"/>
    </row>
    <row r="77">
      <c r="E77" s="10"/>
      <c r="F77" s="10"/>
      <c r="G77" s="11"/>
    </row>
    <row r="78">
      <c r="E78" s="10"/>
      <c r="F78" s="10"/>
      <c r="G78" s="11"/>
    </row>
    <row r="79">
      <c r="E79" s="10"/>
      <c r="F79" s="10"/>
      <c r="G79" s="11"/>
    </row>
    <row r="80">
      <c r="E80" s="10"/>
      <c r="F80" s="10"/>
      <c r="G80" s="11"/>
    </row>
    <row r="81">
      <c r="E81" s="10"/>
      <c r="F81" s="10"/>
      <c r="G81" s="11"/>
    </row>
    <row r="82">
      <c r="E82" s="10"/>
      <c r="F82" s="10"/>
      <c r="G82" s="11"/>
    </row>
    <row r="83">
      <c r="E83" s="10"/>
      <c r="F83" s="10"/>
      <c r="G83" s="11"/>
    </row>
    <row r="84">
      <c r="E84" s="10"/>
      <c r="F84" s="10"/>
      <c r="G84" s="11"/>
    </row>
    <row r="85">
      <c r="E85" s="10"/>
      <c r="F85" s="10"/>
      <c r="G85" s="11"/>
    </row>
    <row r="86">
      <c r="E86" s="10"/>
      <c r="F86" s="10"/>
      <c r="G86" s="11"/>
    </row>
    <row r="87">
      <c r="E87" s="10"/>
      <c r="F87" s="10"/>
      <c r="G87" s="11"/>
    </row>
    <row r="88">
      <c r="E88" s="10"/>
      <c r="F88" s="10"/>
      <c r="G88" s="11"/>
    </row>
    <row r="89">
      <c r="E89" s="10"/>
      <c r="F89" s="10"/>
      <c r="G89" s="11"/>
    </row>
    <row r="90">
      <c r="E90" s="10"/>
      <c r="F90" s="10"/>
      <c r="G90" s="11"/>
    </row>
    <row r="91">
      <c r="E91" s="10"/>
      <c r="F91" s="10"/>
      <c r="G91" s="11"/>
    </row>
    <row r="92">
      <c r="E92" s="10"/>
      <c r="F92" s="10"/>
      <c r="G92" s="11"/>
    </row>
    <row r="93">
      <c r="E93" s="10"/>
      <c r="F93" s="10"/>
      <c r="G93" s="11"/>
    </row>
    <row r="94">
      <c r="E94" s="10"/>
      <c r="F94" s="10"/>
      <c r="G94" s="11"/>
    </row>
    <row r="95">
      <c r="E95" s="10"/>
      <c r="F95" s="10"/>
      <c r="G95" s="11"/>
    </row>
    <row r="96">
      <c r="E96" s="10"/>
      <c r="F96" s="10"/>
      <c r="G96" s="11"/>
    </row>
    <row r="97">
      <c r="E97" s="10"/>
      <c r="F97" s="10"/>
      <c r="G97" s="11"/>
    </row>
    <row r="98">
      <c r="E98" s="10"/>
      <c r="F98" s="10"/>
      <c r="G98" s="11"/>
    </row>
    <row r="99">
      <c r="E99" s="10"/>
      <c r="F99" s="10"/>
      <c r="G99" s="11"/>
    </row>
    <row r="100">
      <c r="E100" s="10"/>
      <c r="F100" s="10"/>
      <c r="G100" s="11"/>
    </row>
    <row r="101">
      <c r="E101" s="10"/>
      <c r="F101" s="10"/>
      <c r="G101" s="11"/>
    </row>
    <row r="102">
      <c r="E102" s="10"/>
      <c r="F102" s="10"/>
      <c r="G102" s="11"/>
    </row>
    <row r="103">
      <c r="E103" s="10"/>
      <c r="F103" s="10"/>
      <c r="G103" s="11"/>
    </row>
    <row r="104">
      <c r="E104" s="10"/>
      <c r="F104" s="10"/>
      <c r="G104" s="11"/>
    </row>
    <row r="105">
      <c r="E105" s="10"/>
      <c r="F105" s="10"/>
      <c r="G105" s="11"/>
    </row>
    <row r="106">
      <c r="E106" s="10"/>
      <c r="F106" s="10"/>
      <c r="G106" s="11"/>
    </row>
    <row r="107">
      <c r="E107" s="10"/>
      <c r="F107" s="10"/>
      <c r="G107" s="11"/>
    </row>
    <row r="108">
      <c r="E108" s="10"/>
      <c r="F108" s="10"/>
      <c r="G108" s="11"/>
    </row>
    <row r="109">
      <c r="E109" s="10"/>
      <c r="F109" s="10"/>
      <c r="G109" s="11"/>
    </row>
    <row r="110">
      <c r="E110" s="10"/>
      <c r="F110" s="10"/>
      <c r="G110" s="11"/>
    </row>
    <row r="111">
      <c r="E111" s="10"/>
      <c r="F111" s="10"/>
      <c r="G111" s="11"/>
    </row>
    <row r="112">
      <c r="E112" s="10"/>
      <c r="F112" s="10"/>
      <c r="G112" s="11"/>
    </row>
    <row r="113">
      <c r="E113" s="10"/>
      <c r="F113" s="10"/>
      <c r="G113" s="11"/>
    </row>
    <row r="114">
      <c r="E114" s="10"/>
      <c r="F114" s="10"/>
      <c r="G114" s="11"/>
    </row>
    <row r="115">
      <c r="E115" s="10"/>
      <c r="F115" s="10"/>
      <c r="G115" s="11"/>
    </row>
    <row r="116">
      <c r="E116" s="10"/>
      <c r="F116" s="10"/>
      <c r="G116" s="11"/>
    </row>
    <row r="117">
      <c r="E117" s="10"/>
      <c r="F117" s="10"/>
      <c r="G117" s="11"/>
    </row>
    <row r="118">
      <c r="E118" s="10"/>
      <c r="F118" s="10"/>
      <c r="G118" s="11"/>
    </row>
    <row r="119">
      <c r="E119" s="10"/>
      <c r="F119" s="10"/>
      <c r="G119" s="11"/>
    </row>
    <row r="120">
      <c r="E120" s="10"/>
      <c r="F120" s="10"/>
      <c r="G120" s="11"/>
    </row>
    <row r="121">
      <c r="E121" s="10"/>
      <c r="F121" s="10"/>
      <c r="G121" s="11"/>
    </row>
    <row r="122">
      <c r="E122" s="10"/>
      <c r="F122" s="10"/>
      <c r="G122" s="11"/>
    </row>
    <row r="123">
      <c r="E123" s="10"/>
      <c r="F123" s="10"/>
      <c r="G123" s="11"/>
    </row>
    <row r="124">
      <c r="E124" s="10"/>
      <c r="F124" s="10"/>
      <c r="G124" s="11"/>
    </row>
    <row r="125">
      <c r="E125" s="10"/>
      <c r="F125" s="10"/>
      <c r="G125" s="11"/>
    </row>
    <row r="126">
      <c r="E126" s="10"/>
      <c r="F126" s="10"/>
      <c r="G126" s="11"/>
    </row>
    <row r="127">
      <c r="E127" s="10"/>
      <c r="F127" s="10"/>
      <c r="G127" s="11"/>
    </row>
    <row r="128">
      <c r="E128" s="10"/>
      <c r="F128" s="10"/>
      <c r="G128" s="11"/>
    </row>
    <row r="129">
      <c r="E129" s="10"/>
      <c r="F129" s="10"/>
      <c r="G129" s="11"/>
    </row>
    <row r="130">
      <c r="E130" s="10"/>
      <c r="F130" s="10"/>
      <c r="G130" s="11"/>
    </row>
    <row r="131">
      <c r="E131" s="10"/>
      <c r="F131" s="10"/>
      <c r="G131" s="11"/>
    </row>
    <row r="132">
      <c r="E132" s="10"/>
      <c r="F132" s="10"/>
      <c r="G132" s="11"/>
    </row>
    <row r="133">
      <c r="E133" s="10"/>
      <c r="F133" s="10"/>
      <c r="G133" s="11"/>
    </row>
    <row r="134">
      <c r="E134" s="10"/>
      <c r="F134" s="10"/>
      <c r="G134" s="11"/>
    </row>
    <row r="135">
      <c r="E135" s="10"/>
      <c r="F135" s="10"/>
      <c r="G135" s="11"/>
    </row>
    <row r="136">
      <c r="E136" s="10"/>
      <c r="F136" s="10"/>
      <c r="G136" s="11"/>
    </row>
    <row r="137">
      <c r="E137" s="10"/>
      <c r="F137" s="10"/>
      <c r="G137" s="11"/>
    </row>
    <row r="138">
      <c r="E138" s="10"/>
      <c r="F138" s="10"/>
      <c r="G138" s="11"/>
    </row>
    <row r="139">
      <c r="E139" s="10"/>
      <c r="F139" s="10"/>
      <c r="G139" s="11"/>
    </row>
    <row r="140">
      <c r="E140" s="10"/>
      <c r="F140" s="10"/>
      <c r="G140" s="11"/>
    </row>
    <row r="141">
      <c r="E141" s="10"/>
      <c r="F141" s="10"/>
      <c r="G141" s="11"/>
    </row>
    <row r="142">
      <c r="E142" s="10"/>
      <c r="F142" s="10"/>
      <c r="G142" s="11"/>
    </row>
    <row r="143">
      <c r="E143" s="10"/>
      <c r="F143" s="10"/>
      <c r="G143" s="11"/>
    </row>
    <row r="144">
      <c r="E144" s="10"/>
      <c r="F144" s="10"/>
      <c r="G144" s="11"/>
    </row>
    <row r="145">
      <c r="E145" s="10"/>
      <c r="F145" s="10"/>
      <c r="G145" s="11"/>
    </row>
    <row r="146">
      <c r="E146" s="10"/>
      <c r="F146" s="10"/>
      <c r="G146" s="11"/>
    </row>
    <row r="147">
      <c r="E147" s="10"/>
      <c r="F147" s="10"/>
      <c r="G147" s="11"/>
    </row>
    <row r="148">
      <c r="E148" s="10"/>
      <c r="F148" s="10"/>
      <c r="G148" s="11"/>
    </row>
    <row r="149">
      <c r="E149" s="10"/>
      <c r="F149" s="10"/>
      <c r="G149" s="11"/>
    </row>
    <row r="150">
      <c r="E150" s="10"/>
      <c r="F150" s="10"/>
      <c r="G150" s="11"/>
    </row>
    <row r="151">
      <c r="E151" s="10"/>
      <c r="F151" s="10"/>
      <c r="G151" s="11"/>
    </row>
    <row r="152">
      <c r="E152" s="10"/>
      <c r="F152" s="10"/>
      <c r="G152" s="11"/>
    </row>
    <row r="153">
      <c r="E153" s="10"/>
      <c r="F153" s="10"/>
      <c r="G153" s="11"/>
    </row>
    <row r="154">
      <c r="E154" s="10"/>
      <c r="F154" s="10"/>
      <c r="G154" s="11"/>
    </row>
    <row r="155">
      <c r="E155" s="10"/>
      <c r="F155" s="10"/>
      <c r="G155" s="11"/>
    </row>
    <row r="156">
      <c r="E156" s="10"/>
      <c r="F156" s="10"/>
      <c r="G156" s="11"/>
    </row>
    <row r="157">
      <c r="E157" s="10"/>
      <c r="F157" s="10"/>
      <c r="G157" s="11"/>
    </row>
    <row r="158">
      <c r="E158" s="10"/>
      <c r="F158" s="10"/>
      <c r="G158" s="11"/>
    </row>
    <row r="159">
      <c r="E159" s="10"/>
      <c r="F159" s="10"/>
      <c r="G159" s="11"/>
    </row>
    <row r="160">
      <c r="E160" s="10"/>
      <c r="F160" s="10"/>
      <c r="G160" s="11"/>
    </row>
    <row r="161">
      <c r="E161" s="10"/>
      <c r="F161" s="10"/>
      <c r="G161" s="11"/>
    </row>
    <row r="162">
      <c r="E162" s="10"/>
      <c r="F162" s="10"/>
      <c r="G162" s="11"/>
    </row>
    <row r="163">
      <c r="E163" s="10"/>
      <c r="F163" s="10"/>
      <c r="G163" s="11"/>
    </row>
    <row r="164">
      <c r="E164" s="10"/>
      <c r="F164" s="10"/>
      <c r="G164" s="11"/>
    </row>
    <row r="165">
      <c r="E165" s="10"/>
      <c r="F165" s="10"/>
      <c r="G165" s="11"/>
    </row>
    <row r="166">
      <c r="E166" s="10"/>
      <c r="F166" s="10"/>
      <c r="G166" s="11"/>
    </row>
    <row r="167">
      <c r="E167" s="10"/>
      <c r="F167" s="10"/>
      <c r="G167" s="11"/>
    </row>
    <row r="168">
      <c r="E168" s="10"/>
      <c r="F168" s="10"/>
      <c r="G168" s="11"/>
    </row>
    <row r="169">
      <c r="E169" s="10"/>
      <c r="F169" s="10"/>
      <c r="G169" s="11"/>
    </row>
    <row r="170">
      <c r="E170" s="10"/>
      <c r="F170" s="10"/>
      <c r="G170" s="11"/>
    </row>
    <row r="171">
      <c r="E171" s="10"/>
      <c r="F171" s="10"/>
      <c r="G171" s="11"/>
    </row>
    <row r="172">
      <c r="E172" s="10"/>
      <c r="F172" s="10"/>
      <c r="G172" s="11"/>
    </row>
    <row r="173">
      <c r="E173" s="10"/>
      <c r="F173" s="10"/>
      <c r="G173" s="11"/>
    </row>
    <row r="174">
      <c r="E174" s="10"/>
      <c r="F174" s="10"/>
      <c r="G174" s="11"/>
    </row>
    <row r="175">
      <c r="E175" s="10"/>
      <c r="F175" s="10"/>
      <c r="G175" s="11"/>
    </row>
    <row r="176">
      <c r="E176" s="10"/>
      <c r="F176" s="10"/>
      <c r="G176" s="11"/>
    </row>
    <row r="177">
      <c r="E177" s="10"/>
      <c r="F177" s="10"/>
      <c r="G177" s="11"/>
    </row>
    <row r="178">
      <c r="E178" s="10"/>
      <c r="F178" s="10"/>
      <c r="G178" s="11"/>
    </row>
    <row r="179">
      <c r="E179" s="10"/>
      <c r="F179" s="10"/>
      <c r="G179" s="11"/>
    </row>
    <row r="180">
      <c r="E180" s="10"/>
      <c r="F180" s="10"/>
      <c r="G180" s="11"/>
    </row>
    <row r="181">
      <c r="E181" s="10"/>
      <c r="F181" s="10"/>
      <c r="G181" s="11"/>
    </row>
    <row r="182">
      <c r="E182" s="10"/>
      <c r="F182" s="10"/>
      <c r="G182" s="11"/>
    </row>
    <row r="183">
      <c r="E183" s="10"/>
      <c r="F183" s="10"/>
      <c r="G183" s="11"/>
    </row>
    <row r="184">
      <c r="E184" s="10"/>
      <c r="F184" s="10"/>
      <c r="G184" s="11"/>
    </row>
    <row r="185">
      <c r="E185" s="10"/>
      <c r="F185" s="10"/>
      <c r="G185" s="11"/>
    </row>
    <row r="186">
      <c r="E186" s="10"/>
      <c r="F186" s="10"/>
      <c r="G186" s="11"/>
    </row>
    <row r="187">
      <c r="E187" s="10"/>
      <c r="F187" s="10"/>
      <c r="G187" s="11"/>
    </row>
    <row r="188">
      <c r="E188" s="10"/>
      <c r="F188" s="10"/>
      <c r="G188" s="11"/>
    </row>
    <row r="189">
      <c r="E189" s="10"/>
      <c r="F189" s="10"/>
      <c r="G189" s="11"/>
    </row>
    <row r="190">
      <c r="E190" s="10"/>
      <c r="F190" s="10"/>
      <c r="G190" s="11"/>
    </row>
    <row r="191">
      <c r="E191" s="10"/>
      <c r="F191" s="10"/>
      <c r="G191" s="11"/>
    </row>
    <row r="192">
      <c r="E192" s="10"/>
      <c r="F192" s="10"/>
      <c r="G192" s="11"/>
    </row>
    <row r="193">
      <c r="E193" s="10"/>
      <c r="F193" s="10"/>
      <c r="G193" s="11"/>
    </row>
    <row r="194">
      <c r="E194" s="10"/>
      <c r="F194" s="10"/>
      <c r="G194" s="11"/>
    </row>
    <row r="195">
      <c r="E195" s="10"/>
      <c r="F195" s="10"/>
      <c r="G195" s="11"/>
    </row>
    <row r="196">
      <c r="E196" s="10"/>
      <c r="F196" s="10"/>
      <c r="G196" s="11"/>
    </row>
    <row r="197">
      <c r="E197" s="10"/>
      <c r="F197" s="10"/>
      <c r="G197" s="11"/>
    </row>
    <row r="198">
      <c r="E198" s="10"/>
      <c r="F198" s="10"/>
      <c r="G198" s="11"/>
    </row>
    <row r="199">
      <c r="E199" s="10"/>
      <c r="F199" s="10"/>
      <c r="G199" s="11"/>
    </row>
    <row r="200">
      <c r="E200" s="10"/>
      <c r="F200" s="10"/>
      <c r="G200" s="11"/>
    </row>
    <row r="201">
      <c r="E201" s="10"/>
      <c r="F201" s="10"/>
      <c r="G201" s="11"/>
    </row>
    <row r="202">
      <c r="E202" s="10"/>
      <c r="F202" s="10"/>
      <c r="G202" s="11"/>
    </row>
    <row r="203">
      <c r="E203" s="10"/>
      <c r="F203" s="10"/>
      <c r="G203" s="11"/>
    </row>
    <row r="204">
      <c r="E204" s="10"/>
      <c r="F204" s="10"/>
      <c r="G204" s="11"/>
    </row>
    <row r="205">
      <c r="E205" s="10"/>
      <c r="F205" s="10"/>
      <c r="G205" s="11"/>
    </row>
    <row r="206">
      <c r="E206" s="10"/>
      <c r="F206" s="10"/>
      <c r="G206" s="11"/>
    </row>
    <row r="207">
      <c r="E207" s="10"/>
      <c r="F207" s="10"/>
      <c r="G207" s="11"/>
    </row>
    <row r="208">
      <c r="E208" s="10"/>
      <c r="F208" s="10"/>
      <c r="G208" s="11"/>
    </row>
    <row r="209">
      <c r="E209" s="10"/>
      <c r="F209" s="10"/>
      <c r="G209" s="11"/>
    </row>
    <row r="210">
      <c r="E210" s="10"/>
      <c r="F210" s="10"/>
      <c r="G210" s="11"/>
    </row>
    <row r="211">
      <c r="E211" s="10"/>
      <c r="F211" s="10"/>
      <c r="G211" s="11"/>
    </row>
    <row r="212">
      <c r="E212" s="10"/>
      <c r="F212" s="10"/>
      <c r="G212" s="11"/>
    </row>
    <row r="213">
      <c r="E213" s="10"/>
      <c r="F213" s="10"/>
      <c r="G213" s="11"/>
    </row>
    <row r="214">
      <c r="E214" s="10"/>
      <c r="F214" s="10"/>
      <c r="G214" s="11"/>
    </row>
    <row r="215">
      <c r="E215" s="10"/>
      <c r="F215" s="10"/>
      <c r="G215" s="11"/>
    </row>
    <row r="216">
      <c r="E216" s="10"/>
      <c r="F216" s="10"/>
      <c r="G216" s="11"/>
    </row>
    <row r="217">
      <c r="E217" s="10"/>
      <c r="F217" s="10"/>
      <c r="G217" s="11"/>
    </row>
    <row r="218">
      <c r="E218" s="10"/>
      <c r="F218" s="10"/>
      <c r="G218" s="11"/>
    </row>
    <row r="219">
      <c r="E219" s="10"/>
      <c r="F219" s="10"/>
      <c r="G219" s="11"/>
    </row>
    <row r="220">
      <c r="E220" s="10"/>
      <c r="F220" s="10"/>
      <c r="G220" s="11"/>
    </row>
    <row r="221">
      <c r="E221" s="10"/>
      <c r="F221" s="10"/>
      <c r="G221" s="11"/>
    </row>
    <row r="222">
      <c r="E222" s="10"/>
      <c r="F222" s="10"/>
      <c r="G222" s="11"/>
    </row>
    <row r="223">
      <c r="E223" s="10"/>
      <c r="F223" s="10"/>
      <c r="G223" s="11"/>
    </row>
    <row r="224">
      <c r="E224" s="10"/>
      <c r="F224" s="10"/>
      <c r="G224" s="11"/>
    </row>
    <row r="225">
      <c r="E225" s="10"/>
      <c r="F225" s="10"/>
      <c r="G225" s="11"/>
    </row>
    <row r="226">
      <c r="E226" s="10"/>
      <c r="F226" s="10"/>
      <c r="G226" s="11"/>
    </row>
    <row r="227">
      <c r="E227" s="10"/>
      <c r="F227" s="10"/>
      <c r="G227" s="11"/>
    </row>
    <row r="228">
      <c r="E228" s="10"/>
      <c r="F228" s="10"/>
      <c r="G228" s="11"/>
    </row>
    <row r="229">
      <c r="E229" s="10"/>
      <c r="F229" s="10"/>
      <c r="G229" s="11"/>
    </row>
    <row r="230">
      <c r="E230" s="10"/>
      <c r="F230" s="10"/>
      <c r="G230" s="11"/>
    </row>
    <row r="231">
      <c r="E231" s="10"/>
      <c r="F231" s="10"/>
      <c r="G231" s="11"/>
    </row>
    <row r="232">
      <c r="E232" s="10"/>
      <c r="F232" s="10"/>
      <c r="G232" s="11"/>
    </row>
    <row r="233">
      <c r="E233" s="10"/>
      <c r="F233" s="10"/>
      <c r="G233" s="11"/>
    </row>
    <row r="234">
      <c r="E234" s="10"/>
      <c r="F234" s="10"/>
      <c r="G234" s="11"/>
    </row>
    <row r="235">
      <c r="E235" s="10"/>
      <c r="F235" s="10"/>
      <c r="G235" s="11"/>
    </row>
    <row r="236">
      <c r="E236" s="10"/>
      <c r="F236" s="10"/>
      <c r="G236" s="11"/>
    </row>
    <row r="237">
      <c r="E237" s="10"/>
      <c r="F237" s="10"/>
      <c r="G237" s="11"/>
    </row>
    <row r="238">
      <c r="E238" s="10"/>
      <c r="F238" s="10"/>
      <c r="G238" s="11"/>
    </row>
    <row r="239">
      <c r="E239" s="10"/>
      <c r="F239" s="10"/>
      <c r="G239" s="11"/>
    </row>
    <row r="240">
      <c r="E240" s="10"/>
      <c r="F240" s="10"/>
      <c r="G240" s="11"/>
    </row>
    <row r="241">
      <c r="E241" s="10"/>
      <c r="F241" s="10"/>
      <c r="G241" s="11"/>
    </row>
    <row r="242">
      <c r="E242" s="10"/>
      <c r="F242" s="10"/>
      <c r="G242" s="11"/>
    </row>
    <row r="243">
      <c r="E243" s="10"/>
      <c r="F243" s="10"/>
      <c r="G243" s="11"/>
    </row>
    <row r="244">
      <c r="E244" s="10"/>
      <c r="F244" s="10"/>
      <c r="G244" s="11"/>
    </row>
    <row r="245">
      <c r="E245" s="10"/>
      <c r="F245" s="10"/>
      <c r="G245" s="11"/>
    </row>
    <row r="246">
      <c r="E246" s="10"/>
      <c r="F246" s="10"/>
      <c r="G246" s="11"/>
    </row>
    <row r="247">
      <c r="E247" s="10"/>
      <c r="F247" s="10"/>
      <c r="G247" s="11"/>
    </row>
    <row r="248">
      <c r="E248" s="10"/>
      <c r="F248" s="10"/>
      <c r="G248" s="11"/>
    </row>
    <row r="249">
      <c r="E249" s="10"/>
      <c r="F249" s="10"/>
      <c r="G249" s="11"/>
    </row>
    <row r="250">
      <c r="E250" s="10"/>
      <c r="F250" s="10"/>
      <c r="G250" s="11"/>
    </row>
    <row r="251">
      <c r="E251" s="10"/>
      <c r="F251" s="10"/>
      <c r="G251" s="11"/>
    </row>
    <row r="252">
      <c r="E252" s="10"/>
      <c r="F252" s="10"/>
      <c r="G252" s="11"/>
    </row>
    <row r="253">
      <c r="E253" s="10"/>
      <c r="F253" s="10"/>
      <c r="G253" s="11"/>
    </row>
    <row r="254">
      <c r="E254" s="10"/>
      <c r="F254" s="10"/>
      <c r="G254" s="11"/>
    </row>
    <row r="255">
      <c r="E255" s="10"/>
      <c r="F255" s="10"/>
      <c r="G255" s="11"/>
    </row>
    <row r="256">
      <c r="E256" s="10"/>
      <c r="F256" s="10"/>
      <c r="G256" s="11"/>
    </row>
    <row r="257">
      <c r="E257" s="10"/>
      <c r="F257" s="10"/>
      <c r="G257" s="11"/>
    </row>
    <row r="258">
      <c r="E258" s="10"/>
      <c r="F258" s="10"/>
      <c r="G258" s="11"/>
    </row>
    <row r="259">
      <c r="E259" s="10"/>
      <c r="F259" s="10"/>
      <c r="G259" s="11"/>
    </row>
    <row r="260">
      <c r="E260" s="10"/>
      <c r="F260" s="10"/>
      <c r="G260" s="11"/>
    </row>
    <row r="261">
      <c r="E261" s="10"/>
      <c r="F261" s="10"/>
      <c r="G261" s="11"/>
    </row>
    <row r="262">
      <c r="E262" s="10"/>
      <c r="F262" s="10"/>
      <c r="G262" s="11"/>
    </row>
    <row r="263">
      <c r="E263" s="10"/>
      <c r="F263" s="10"/>
      <c r="G263" s="11"/>
    </row>
    <row r="264">
      <c r="E264" s="10"/>
      <c r="F264" s="10"/>
      <c r="G264" s="11"/>
    </row>
    <row r="265">
      <c r="E265" s="10"/>
      <c r="F265" s="10"/>
      <c r="G265" s="11"/>
    </row>
    <row r="266">
      <c r="E266" s="10"/>
      <c r="F266" s="10"/>
      <c r="G266" s="11"/>
    </row>
    <row r="267">
      <c r="E267" s="10"/>
      <c r="F267" s="10"/>
      <c r="G267" s="11"/>
    </row>
    <row r="268">
      <c r="E268" s="10"/>
      <c r="F268" s="10"/>
      <c r="G268" s="11"/>
    </row>
    <row r="269">
      <c r="E269" s="10"/>
      <c r="F269" s="10"/>
      <c r="G269" s="11"/>
    </row>
    <row r="270">
      <c r="E270" s="10"/>
      <c r="F270" s="10"/>
      <c r="G270" s="11"/>
    </row>
    <row r="271">
      <c r="E271" s="10"/>
      <c r="F271" s="10"/>
      <c r="G271" s="11"/>
    </row>
    <row r="272">
      <c r="E272" s="10"/>
      <c r="F272" s="10"/>
      <c r="G272" s="11"/>
    </row>
    <row r="273">
      <c r="E273" s="10"/>
      <c r="F273" s="10"/>
      <c r="G273" s="11"/>
    </row>
    <row r="274">
      <c r="E274" s="10"/>
      <c r="F274" s="10"/>
      <c r="G274" s="11"/>
    </row>
    <row r="275">
      <c r="E275" s="10"/>
      <c r="F275" s="10"/>
      <c r="G275" s="11"/>
    </row>
    <row r="276">
      <c r="E276" s="10"/>
      <c r="F276" s="10"/>
      <c r="G276" s="11"/>
    </row>
    <row r="277">
      <c r="E277" s="10"/>
      <c r="F277" s="10"/>
      <c r="G277" s="11"/>
    </row>
    <row r="278">
      <c r="E278" s="10"/>
      <c r="F278" s="10"/>
      <c r="G278" s="11"/>
    </row>
    <row r="279">
      <c r="E279" s="10"/>
      <c r="F279" s="10"/>
      <c r="G279" s="11"/>
    </row>
    <row r="280">
      <c r="E280" s="10"/>
      <c r="F280" s="10"/>
      <c r="G280" s="11"/>
    </row>
    <row r="281">
      <c r="E281" s="10"/>
      <c r="F281" s="10"/>
      <c r="G281" s="11"/>
    </row>
    <row r="282">
      <c r="E282" s="10"/>
      <c r="F282" s="10"/>
      <c r="G282" s="11"/>
    </row>
    <row r="283">
      <c r="E283" s="10"/>
      <c r="F283" s="10"/>
      <c r="G283" s="11"/>
    </row>
    <row r="284">
      <c r="E284" s="10"/>
      <c r="F284" s="10"/>
      <c r="G284" s="11"/>
    </row>
    <row r="285">
      <c r="E285" s="10"/>
      <c r="F285" s="10"/>
      <c r="G285" s="11"/>
    </row>
    <row r="286">
      <c r="E286" s="10"/>
      <c r="F286" s="10"/>
      <c r="G286" s="11"/>
    </row>
    <row r="287">
      <c r="E287" s="10"/>
      <c r="F287" s="10"/>
      <c r="G287" s="11"/>
    </row>
    <row r="288">
      <c r="E288" s="10"/>
      <c r="F288" s="10"/>
      <c r="G288" s="11"/>
    </row>
    <row r="289">
      <c r="E289" s="10"/>
      <c r="F289" s="10"/>
      <c r="G289" s="11"/>
    </row>
    <row r="290">
      <c r="E290" s="10"/>
      <c r="F290" s="10"/>
      <c r="G290" s="11"/>
    </row>
    <row r="291">
      <c r="E291" s="10"/>
      <c r="F291" s="10"/>
      <c r="G291" s="11"/>
    </row>
    <row r="292">
      <c r="E292" s="10"/>
      <c r="F292" s="10"/>
      <c r="G292" s="11"/>
    </row>
    <row r="293">
      <c r="E293" s="10"/>
      <c r="F293" s="10"/>
      <c r="G293" s="11"/>
    </row>
    <row r="294">
      <c r="E294" s="10"/>
      <c r="F294" s="10"/>
      <c r="G294" s="11"/>
    </row>
    <row r="295">
      <c r="E295" s="10"/>
      <c r="F295" s="10"/>
      <c r="G295" s="11"/>
    </row>
    <row r="296">
      <c r="E296" s="10"/>
      <c r="F296" s="10"/>
      <c r="G296" s="11"/>
    </row>
    <row r="297">
      <c r="E297" s="10"/>
      <c r="F297" s="10"/>
      <c r="G297" s="11"/>
    </row>
    <row r="298">
      <c r="E298" s="10"/>
      <c r="F298" s="10"/>
      <c r="G298" s="11"/>
    </row>
    <row r="299">
      <c r="E299" s="10"/>
      <c r="F299" s="10"/>
      <c r="G299" s="11"/>
    </row>
    <row r="300">
      <c r="E300" s="10"/>
      <c r="F300" s="10"/>
      <c r="G300" s="11"/>
    </row>
    <row r="301">
      <c r="E301" s="10"/>
      <c r="F301" s="10"/>
      <c r="G301" s="11"/>
    </row>
    <row r="302">
      <c r="E302" s="10"/>
      <c r="F302" s="10"/>
      <c r="G302" s="11"/>
    </row>
    <row r="303">
      <c r="E303" s="10"/>
      <c r="F303" s="10"/>
      <c r="G303" s="11"/>
    </row>
    <row r="304">
      <c r="E304" s="10"/>
      <c r="F304" s="10"/>
      <c r="G304" s="11"/>
    </row>
    <row r="305">
      <c r="E305" s="10"/>
      <c r="F305" s="10"/>
      <c r="G305" s="11"/>
    </row>
    <row r="306">
      <c r="E306" s="10"/>
      <c r="F306" s="10"/>
      <c r="G306" s="11"/>
    </row>
    <row r="307">
      <c r="E307" s="10"/>
      <c r="F307" s="10"/>
      <c r="G307" s="11"/>
    </row>
    <row r="308">
      <c r="E308" s="10"/>
      <c r="F308" s="10"/>
      <c r="G308" s="11"/>
    </row>
    <row r="309">
      <c r="E309" s="10"/>
      <c r="F309" s="10"/>
      <c r="G309" s="11"/>
    </row>
    <row r="310">
      <c r="E310" s="10"/>
      <c r="F310" s="10"/>
      <c r="G310" s="11"/>
    </row>
    <row r="311">
      <c r="E311" s="10"/>
      <c r="F311" s="10"/>
      <c r="G311" s="11"/>
    </row>
    <row r="312">
      <c r="E312" s="10"/>
      <c r="F312" s="10"/>
      <c r="G312" s="11"/>
    </row>
    <row r="313">
      <c r="E313" s="10"/>
      <c r="F313" s="10"/>
      <c r="G313" s="11"/>
    </row>
    <row r="314">
      <c r="E314" s="10"/>
      <c r="F314" s="10"/>
      <c r="G314" s="11"/>
    </row>
    <row r="315">
      <c r="E315" s="10"/>
      <c r="F315" s="10"/>
      <c r="G315" s="11"/>
    </row>
    <row r="316">
      <c r="E316" s="10"/>
      <c r="F316" s="10"/>
      <c r="G316" s="11"/>
    </row>
    <row r="317">
      <c r="E317" s="10"/>
      <c r="F317" s="10"/>
      <c r="G317" s="11"/>
    </row>
    <row r="318">
      <c r="E318" s="10"/>
      <c r="F318" s="10"/>
      <c r="G318" s="11"/>
    </row>
    <row r="319">
      <c r="E319" s="10"/>
      <c r="F319" s="10"/>
      <c r="G319" s="11"/>
    </row>
    <row r="320">
      <c r="E320" s="10"/>
      <c r="F320" s="10"/>
      <c r="G320" s="11"/>
    </row>
    <row r="321">
      <c r="E321" s="10"/>
      <c r="F321" s="10"/>
      <c r="G321" s="11"/>
    </row>
    <row r="322">
      <c r="E322" s="10"/>
      <c r="F322" s="10"/>
      <c r="G322" s="11"/>
    </row>
    <row r="323">
      <c r="E323" s="10"/>
      <c r="F323" s="10"/>
      <c r="G323" s="11"/>
    </row>
    <row r="324">
      <c r="E324" s="10"/>
      <c r="F324" s="10"/>
      <c r="G324" s="11"/>
    </row>
    <row r="325">
      <c r="E325" s="10"/>
      <c r="F325" s="10"/>
      <c r="G325" s="11"/>
    </row>
    <row r="326">
      <c r="E326" s="10"/>
      <c r="F326" s="10"/>
      <c r="G326" s="11"/>
    </row>
    <row r="327">
      <c r="E327" s="10"/>
      <c r="F327" s="10"/>
      <c r="G327" s="11"/>
    </row>
    <row r="328">
      <c r="E328" s="10"/>
      <c r="F328" s="10"/>
      <c r="G328" s="11"/>
    </row>
    <row r="329">
      <c r="E329" s="10"/>
      <c r="F329" s="10"/>
      <c r="G329" s="11"/>
    </row>
    <row r="330">
      <c r="E330" s="10"/>
      <c r="F330" s="10"/>
      <c r="G330" s="11"/>
    </row>
    <row r="331">
      <c r="E331" s="10"/>
      <c r="F331" s="10"/>
      <c r="G331" s="11"/>
    </row>
    <row r="332">
      <c r="E332" s="10"/>
      <c r="F332" s="10"/>
      <c r="G332" s="11"/>
    </row>
    <row r="333">
      <c r="E333" s="10"/>
      <c r="F333" s="10"/>
      <c r="G333" s="11"/>
    </row>
    <row r="334">
      <c r="E334" s="10"/>
      <c r="F334" s="10"/>
      <c r="G334" s="11"/>
    </row>
    <row r="335">
      <c r="E335" s="10"/>
      <c r="F335" s="10"/>
      <c r="G335" s="11"/>
    </row>
    <row r="336">
      <c r="E336" s="10"/>
      <c r="F336" s="10"/>
      <c r="G336" s="11"/>
    </row>
    <row r="337">
      <c r="E337" s="10"/>
      <c r="F337" s="10"/>
      <c r="G337" s="11"/>
    </row>
    <row r="338">
      <c r="E338" s="10"/>
      <c r="F338" s="10"/>
      <c r="G338" s="11"/>
    </row>
    <row r="339">
      <c r="E339" s="10"/>
      <c r="F339" s="10"/>
      <c r="G339" s="11"/>
    </row>
    <row r="340">
      <c r="E340" s="10"/>
      <c r="F340" s="10"/>
      <c r="G340" s="11"/>
    </row>
    <row r="341">
      <c r="E341" s="10"/>
      <c r="F341" s="10"/>
      <c r="G341" s="11"/>
    </row>
    <row r="342">
      <c r="E342" s="10"/>
      <c r="F342" s="10"/>
      <c r="G342" s="11"/>
    </row>
    <row r="343">
      <c r="E343" s="10"/>
      <c r="F343" s="10"/>
      <c r="G343" s="11"/>
    </row>
    <row r="344">
      <c r="E344" s="10"/>
      <c r="F344" s="10"/>
      <c r="G344" s="11"/>
    </row>
    <row r="345">
      <c r="E345" s="10"/>
      <c r="F345" s="10"/>
      <c r="G345" s="11"/>
    </row>
    <row r="346">
      <c r="E346" s="10"/>
      <c r="F346" s="10"/>
      <c r="G346" s="11"/>
    </row>
    <row r="347">
      <c r="E347" s="10"/>
      <c r="F347" s="10"/>
      <c r="G347" s="11"/>
    </row>
    <row r="348">
      <c r="E348" s="10"/>
      <c r="F348" s="10"/>
      <c r="G348" s="11"/>
    </row>
    <row r="349">
      <c r="E349" s="10"/>
      <c r="F349" s="10"/>
      <c r="G349" s="11"/>
    </row>
    <row r="350">
      <c r="E350" s="10"/>
      <c r="F350" s="10"/>
      <c r="G350" s="11"/>
    </row>
    <row r="351">
      <c r="E351" s="10"/>
      <c r="F351" s="10"/>
      <c r="G351" s="11"/>
    </row>
    <row r="352">
      <c r="E352" s="10"/>
      <c r="F352" s="10"/>
      <c r="G352" s="11"/>
    </row>
    <row r="353">
      <c r="E353" s="10"/>
      <c r="F353" s="10"/>
      <c r="G353" s="11"/>
    </row>
    <row r="354">
      <c r="E354" s="10"/>
      <c r="F354" s="10"/>
      <c r="G354" s="11"/>
    </row>
    <row r="355">
      <c r="E355" s="10"/>
      <c r="F355" s="10"/>
      <c r="G355" s="11"/>
    </row>
    <row r="356">
      <c r="E356" s="10"/>
      <c r="F356" s="10"/>
      <c r="G356" s="11"/>
    </row>
    <row r="357">
      <c r="E357" s="10"/>
      <c r="F357" s="10"/>
      <c r="G357" s="11"/>
    </row>
    <row r="358">
      <c r="E358" s="10"/>
      <c r="F358" s="10"/>
      <c r="G358" s="11"/>
    </row>
    <row r="359">
      <c r="E359" s="10"/>
      <c r="F359" s="10"/>
      <c r="G359" s="11"/>
    </row>
    <row r="360">
      <c r="E360" s="10"/>
      <c r="F360" s="10"/>
      <c r="G360" s="11"/>
    </row>
    <row r="361">
      <c r="E361" s="10"/>
      <c r="F361" s="10"/>
      <c r="G361" s="11"/>
    </row>
    <row r="362">
      <c r="E362" s="10"/>
      <c r="F362" s="10"/>
      <c r="G362" s="11"/>
    </row>
    <row r="363">
      <c r="E363" s="10"/>
      <c r="F363" s="10"/>
      <c r="G363" s="11"/>
    </row>
    <row r="364">
      <c r="E364" s="10"/>
      <c r="F364" s="10"/>
      <c r="G364" s="11"/>
    </row>
    <row r="365">
      <c r="E365" s="10"/>
      <c r="F365" s="10"/>
      <c r="G365" s="11"/>
    </row>
    <row r="366">
      <c r="E366" s="10"/>
      <c r="F366" s="10"/>
      <c r="G366" s="11"/>
    </row>
    <row r="367">
      <c r="E367" s="10"/>
      <c r="F367" s="10"/>
      <c r="G367" s="11"/>
    </row>
    <row r="368">
      <c r="E368" s="10"/>
      <c r="F368" s="10"/>
      <c r="G368" s="11"/>
    </row>
    <row r="369">
      <c r="E369" s="10"/>
      <c r="F369" s="10"/>
      <c r="G369" s="11"/>
    </row>
    <row r="370">
      <c r="E370" s="10"/>
      <c r="F370" s="10"/>
      <c r="G370" s="11"/>
    </row>
    <row r="371">
      <c r="E371" s="10"/>
      <c r="F371" s="10"/>
      <c r="G371" s="11"/>
    </row>
    <row r="372">
      <c r="E372" s="10"/>
      <c r="F372" s="10"/>
      <c r="G372" s="11"/>
    </row>
    <row r="373">
      <c r="E373" s="10"/>
      <c r="F373" s="10"/>
      <c r="G373" s="11"/>
    </row>
    <row r="374">
      <c r="E374" s="10"/>
      <c r="F374" s="10"/>
      <c r="G374" s="11"/>
    </row>
    <row r="375">
      <c r="E375" s="10"/>
      <c r="F375" s="10"/>
      <c r="G375" s="11"/>
    </row>
    <row r="376">
      <c r="E376" s="10"/>
      <c r="F376" s="10"/>
      <c r="G376" s="11"/>
    </row>
    <row r="377">
      <c r="E377" s="10"/>
      <c r="F377" s="10"/>
      <c r="G377" s="11"/>
    </row>
    <row r="378">
      <c r="E378" s="10"/>
      <c r="F378" s="10"/>
      <c r="G378" s="11"/>
    </row>
    <row r="379">
      <c r="E379" s="10"/>
      <c r="F379" s="10"/>
      <c r="G379" s="11"/>
    </row>
    <row r="380">
      <c r="E380" s="10"/>
      <c r="F380" s="10"/>
      <c r="G380" s="11"/>
    </row>
    <row r="381">
      <c r="E381" s="10"/>
      <c r="F381" s="10"/>
      <c r="G381" s="11"/>
    </row>
    <row r="382">
      <c r="E382" s="10"/>
      <c r="F382" s="10"/>
      <c r="G382" s="11"/>
    </row>
    <row r="383">
      <c r="E383" s="10"/>
      <c r="F383" s="10"/>
      <c r="G383" s="11"/>
    </row>
    <row r="384">
      <c r="E384" s="10"/>
      <c r="F384" s="10"/>
      <c r="G384" s="11"/>
    </row>
    <row r="385">
      <c r="E385" s="10"/>
      <c r="F385" s="10"/>
      <c r="G385" s="11"/>
    </row>
    <row r="386">
      <c r="E386" s="10"/>
      <c r="F386" s="10"/>
      <c r="G386" s="11"/>
    </row>
    <row r="387">
      <c r="E387" s="10"/>
      <c r="F387" s="10"/>
      <c r="G387" s="11"/>
    </row>
    <row r="388">
      <c r="E388" s="10"/>
      <c r="F388" s="10"/>
      <c r="G388" s="11"/>
    </row>
    <row r="389">
      <c r="E389" s="10"/>
      <c r="F389" s="10"/>
      <c r="G389" s="11"/>
    </row>
    <row r="390">
      <c r="E390" s="10"/>
      <c r="F390" s="10"/>
      <c r="G390" s="11"/>
    </row>
    <row r="391">
      <c r="E391" s="10"/>
      <c r="F391" s="10"/>
      <c r="G391" s="11"/>
    </row>
    <row r="392">
      <c r="E392" s="10"/>
      <c r="F392" s="10"/>
      <c r="G392" s="11"/>
    </row>
    <row r="393">
      <c r="E393" s="10"/>
      <c r="F393" s="10"/>
      <c r="G393" s="11"/>
    </row>
    <row r="394">
      <c r="E394" s="10"/>
      <c r="F394" s="10"/>
      <c r="G394" s="11"/>
    </row>
    <row r="395">
      <c r="E395" s="10"/>
      <c r="F395" s="10"/>
      <c r="G395" s="11"/>
    </row>
    <row r="396">
      <c r="E396" s="10"/>
      <c r="F396" s="10"/>
      <c r="G396" s="11"/>
    </row>
    <row r="397">
      <c r="E397" s="10"/>
      <c r="F397" s="10"/>
      <c r="G397" s="11"/>
    </row>
    <row r="398">
      <c r="E398" s="10"/>
      <c r="F398" s="10"/>
      <c r="G398" s="11"/>
    </row>
    <row r="399">
      <c r="E399" s="10"/>
      <c r="F399" s="10"/>
      <c r="G399" s="11"/>
    </row>
    <row r="400">
      <c r="E400" s="10"/>
      <c r="F400" s="10"/>
      <c r="G400" s="11"/>
    </row>
    <row r="401">
      <c r="E401" s="10"/>
      <c r="F401" s="10"/>
      <c r="G401" s="11"/>
    </row>
    <row r="402">
      <c r="E402" s="10"/>
      <c r="F402" s="10"/>
      <c r="G402" s="11"/>
    </row>
    <row r="403">
      <c r="E403" s="10"/>
      <c r="F403" s="10"/>
      <c r="G403" s="11"/>
    </row>
    <row r="404">
      <c r="E404" s="10"/>
      <c r="F404" s="10"/>
      <c r="G404" s="11"/>
    </row>
    <row r="405">
      <c r="E405" s="10"/>
      <c r="F405" s="10"/>
      <c r="G405" s="11"/>
    </row>
    <row r="406">
      <c r="E406" s="10"/>
      <c r="F406" s="10"/>
      <c r="G406" s="11"/>
    </row>
    <row r="407">
      <c r="E407" s="10"/>
      <c r="F407" s="10"/>
      <c r="G407" s="11"/>
    </row>
    <row r="408">
      <c r="E408" s="10"/>
      <c r="F408" s="10"/>
      <c r="G408" s="11"/>
    </row>
    <row r="409">
      <c r="E409" s="10"/>
      <c r="F409" s="10"/>
      <c r="G409" s="11"/>
    </row>
    <row r="410">
      <c r="E410" s="10"/>
      <c r="F410" s="10"/>
      <c r="G410" s="11"/>
    </row>
    <row r="411">
      <c r="E411" s="10"/>
      <c r="F411" s="10"/>
      <c r="G411" s="11"/>
    </row>
    <row r="412">
      <c r="E412" s="10"/>
      <c r="F412" s="10"/>
      <c r="G412" s="11"/>
    </row>
    <row r="413">
      <c r="E413" s="10"/>
      <c r="F413" s="10"/>
      <c r="G413" s="11"/>
    </row>
    <row r="414">
      <c r="E414" s="10"/>
      <c r="F414" s="10"/>
      <c r="G414" s="11"/>
    </row>
    <row r="415">
      <c r="E415" s="10"/>
      <c r="F415" s="10"/>
      <c r="G415" s="11"/>
    </row>
    <row r="416">
      <c r="E416" s="10"/>
      <c r="F416" s="10"/>
      <c r="G416" s="11"/>
    </row>
    <row r="417">
      <c r="E417" s="10"/>
      <c r="F417" s="10"/>
      <c r="G417" s="11"/>
    </row>
    <row r="418">
      <c r="E418" s="10"/>
      <c r="F418" s="10"/>
      <c r="G418" s="11"/>
    </row>
    <row r="419">
      <c r="E419" s="10"/>
      <c r="F419" s="10"/>
      <c r="G419" s="11"/>
    </row>
    <row r="420">
      <c r="E420" s="10"/>
      <c r="F420" s="10"/>
      <c r="G420" s="11"/>
    </row>
    <row r="421">
      <c r="E421" s="10"/>
      <c r="F421" s="10"/>
      <c r="G421" s="11"/>
    </row>
    <row r="422">
      <c r="E422" s="10"/>
      <c r="F422" s="10"/>
      <c r="G422" s="11"/>
    </row>
    <row r="423">
      <c r="E423" s="10"/>
      <c r="F423" s="10"/>
      <c r="G423" s="11"/>
    </row>
    <row r="424">
      <c r="E424" s="10"/>
      <c r="F424" s="10"/>
      <c r="G424" s="11"/>
    </row>
    <row r="425">
      <c r="E425" s="10"/>
      <c r="F425" s="10"/>
      <c r="G425" s="11"/>
    </row>
    <row r="426">
      <c r="E426" s="10"/>
      <c r="F426" s="10"/>
      <c r="G426" s="11"/>
    </row>
    <row r="427">
      <c r="E427" s="10"/>
      <c r="F427" s="10"/>
      <c r="G427" s="11"/>
    </row>
    <row r="428">
      <c r="E428" s="10"/>
      <c r="F428" s="10"/>
      <c r="G428" s="11"/>
    </row>
    <row r="429">
      <c r="E429" s="10"/>
      <c r="F429" s="10"/>
      <c r="G429" s="11"/>
    </row>
    <row r="430">
      <c r="E430" s="10"/>
      <c r="F430" s="10"/>
      <c r="G430" s="11"/>
    </row>
    <row r="431">
      <c r="E431" s="10"/>
      <c r="F431" s="10"/>
      <c r="G431" s="11"/>
    </row>
    <row r="432">
      <c r="E432" s="10"/>
      <c r="F432" s="10"/>
      <c r="G432" s="11"/>
    </row>
    <row r="433">
      <c r="E433" s="10"/>
      <c r="F433" s="10"/>
      <c r="G433" s="11"/>
    </row>
    <row r="434">
      <c r="E434" s="10"/>
      <c r="F434" s="10"/>
      <c r="G434" s="11"/>
    </row>
    <row r="435">
      <c r="E435" s="10"/>
      <c r="F435" s="10"/>
      <c r="G435" s="11"/>
    </row>
    <row r="436">
      <c r="E436" s="10"/>
      <c r="F436" s="10"/>
      <c r="G436" s="11"/>
    </row>
    <row r="437">
      <c r="E437" s="10"/>
      <c r="F437" s="10"/>
      <c r="G437" s="11"/>
    </row>
    <row r="438">
      <c r="E438" s="10"/>
      <c r="F438" s="10"/>
      <c r="G438" s="11"/>
    </row>
    <row r="439">
      <c r="E439" s="10"/>
      <c r="F439" s="10"/>
      <c r="G439" s="11"/>
    </row>
    <row r="440">
      <c r="E440" s="10"/>
      <c r="F440" s="10"/>
      <c r="G440" s="11"/>
    </row>
    <row r="441">
      <c r="E441" s="10"/>
      <c r="F441" s="10"/>
      <c r="G441" s="11"/>
    </row>
    <row r="442">
      <c r="E442" s="10"/>
      <c r="F442" s="10"/>
      <c r="G442" s="11"/>
    </row>
    <row r="443">
      <c r="E443" s="10"/>
      <c r="F443" s="10"/>
      <c r="G443" s="11"/>
    </row>
    <row r="444">
      <c r="E444" s="10"/>
      <c r="F444" s="10"/>
      <c r="G444" s="11"/>
    </row>
    <row r="445">
      <c r="E445" s="10"/>
      <c r="F445" s="10"/>
      <c r="G445" s="11"/>
    </row>
    <row r="446">
      <c r="E446" s="10"/>
      <c r="F446" s="10"/>
      <c r="G446" s="11"/>
    </row>
    <row r="447">
      <c r="E447" s="10"/>
      <c r="F447" s="10"/>
      <c r="G447" s="11"/>
    </row>
    <row r="448">
      <c r="E448" s="10"/>
      <c r="F448" s="10"/>
      <c r="G448" s="11"/>
    </row>
    <row r="449">
      <c r="E449" s="10"/>
      <c r="F449" s="10"/>
      <c r="G449" s="11"/>
    </row>
    <row r="450">
      <c r="E450" s="10"/>
      <c r="F450" s="10"/>
      <c r="G450" s="11"/>
    </row>
    <row r="451">
      <c r="E451" s="10"/>
      <c r="F451" s="10"/>
      <c r="G451" s="11"/>
    </row>
    <row r="452">
      <c r="E452" s="10"/>
      <c r="F452" s="10"/>
      <c r="G452" s="11"/>
    </row>
    <row r="453">
      <c r="E453" s="10"/>
      <c r="F453" s="10"/>
      <c r="G453" s="11"/>
    </row>
    <row r="454">
      <c r="E454" s="10"/>
      <c r="F454" s="10"/>
      <c r="G454" s="11"/>
    </row>
    <row r="455">
      <c r="E455" s="10"/>
      <c r="F455" s="10"/>
      <c r="G455" s="11"/>
    </row>
    <row r="456">
      <c r="E456" s="10"/>
      <c r="F456" s="10"/>
      <c r="G456" s="11"/>
    </row>
    <row r="457">
      <c r="E457" s="10"/>
      <c r="F457" s="10"/>
      <c r="G457" s="11"/>
    </row>
    <row r="458">
      <c r="E458" s="10"/>
      <c r="F458" s="10"/>
      <c r="G458" s="11"/>
    </row>
    <row r="459">
      <c r="E459" s="10"/>
      <c r="F459" s="10"/>
      <c r="G459" s="11"/>
    </row>
    <row r="460">
      <c r="E460" s="10"/>
      <c r="F460" s="10"/>
      <c r="G460" s="11"/>
    </row>
    <row r="461">
      <c r="E461" s="10"/>
      <c r="F461" s="10"/>
      <c r="G461" s="11"/>
    </row>
    <row r="462">
      <c r="E462" s="10"/>
      <c r="F462" s="10"/>
      <c r="G462" s="11"/>
    </row>
    <row r="463">
      <c r="E463" s="10"/>
      <c r="F463" s="10"/>
      <c r="G463" s="11"/>
    </row>
    <row r="464">
      <c r="E464" s="10"/>
      <c r="F464" s="10"/>
      <c r="G464" s="11"/>
    </row>
    <row r="465">
      <c r="E465" s="10"/>
      <c r="F465" s="10"/>
      <c r="G465" s="11"/>
    </row>
    <row r="466">
      <c r="E466" s="10"/>
      <c r="F466" s="10"/>
      <c r="G466" s="11"/>
    </row>
    <row r="467">
      <c r="E467" s="10"/>
      <c r="F467" s="10"/>
      <c r="G467" s="11"/>
    </row>
    <row r="468">
      <c r="E468" s="10"/>
      <c r="F468" s="10"/>
      <c r="G468" s="11"/>
    </row>
    <row r="469">
      <c r="E469" s="10"/>
      <c r="F469" s="10"/>
      <c r="G469" s="11"/>
    </row>
    <row r="470">
      <c r="E470" s="10"/>
      <c r="F470" s="10"/>
      <c r="G470" s="11"/>
    </row>
    <row r="471">
      <c r="E471" s="10"/>
      <c r="F471" s="10"/>
      <c r="G471" s="11"/>
    </row>
    <row r="472">
      <c r="E472" s="10"/>
      <c r="F472" s="10"/>
      <c r="G472" s="11"/>
    </row>
    <row r="473">
      <c r="E473" s="10"/>
      <c r="F473" s="10"/>
      <c r="G473" s="11"/>
    </row>
    <row r="474">
      <c r="E474" s="10"/>
      <c r="F474" s="10"/>
      <c r="G474" s="11"/>
    </row>
    <row r="475">
      <c r="E475" s="10"/>
      <c r="F475" s="10"/>
      <c r="G475" s="11"/>
    </row>
    <row r="476">
      <c r="E476" s="10"/>
      <c r="F476" s="10"/>
      <c r="G476" s="11"/>
    </row>
    <row r="477">
      <c r="E477" s="10"/>
      <c r="F477" s="10"/>
      <c r="G477" s="11"/>
    </row>
    <row r="478">
      <c r="E478" s="10"/>
      <c r="F478" s="10"/>
      <c r="G478" s="11"/>
    </row>
    <row r="479">
      <c r="E479" s="10"/>
      <c r="F479" s="10"/>
      <c r="G479" s="11"/>
    </row>
    <row r="480">
      <c r="E480" s="10"/>
      <c r="F480" s="10"/>
      <c r="G480" s="11"/>
    </row>
    <row r="481">
      <c r="E481" s="10"/>
      <c r="F481" s="10"/>
      <c r="G481" s="11"/>
    </row>
    <row r="482">
      <c r="E482" s="10"/>
      <c r="F482" s="10"/>
      <c r="G482" s="11"/>
    </row>
    <row r="483">
      <c r="E483" s="10"/>
      <c r="F483" s="10"/>
      <c r="G483" s="11"/>
    </row>
    <row r="484">
      <c r="E484" s="10"/>
      <c r="F484" s="10"/>
      <c r="G484" s="11"/>
    </row>
    <row r="485">
      <c r="E485" s="10"/>
      <c r="F485" s="10"/>
      <c r="G485" s="11"/>
    </row>
    <row r="486">
      <c r="E486" s="10"/>
      <c r="F486" s="10"/>
      <c r="G486" s="11"/>
    </row>
    <row r="487">
      <c r="E487" s="10"/>
      <c r="F487" s="10"/>
      <c r="G487" s="11"/>
    </row>
    <row r="488">
      <c r="E488" s="10"/>
      <c r="F488" s="10"/>
      <c r="G488" s="11"/>
    </row>
    <row r="489">
      <c r="E489" s="10"/>
      <c r="F489" s="10"/>
      <c r="G489" s="11"/>
    </row>
    <row r="490">
      <c r="E490" s="10"/>
      <c r="F490" s="10"/>
      <c r="G490" s="11"/>
    </row>
    <row r="491">
      <c r="E491" s="10"/>
      <c r="F491" s="10"/>
      <c r="G491" s="11"/>
    </row>
    <row r="492">
      <c r="E492" s="10"/>
      <c r="F492" s="10"/>
      <c r="G492" s="11"/>
    </row>
    <row r="493">
      <c r="E493" s="10"/>
      <c r="F493" s="10"/>
      <c r="G493" s="11"/>
    </row>
    <row r="494">
      <c r="E494" s="10"/>
      <c r="F494" s="10"/>
      <c r="G494" s="11"/>
    </row>
    <row r="495">
      <c r="E495" s="10"/>
      <c r="F495" s="10"/>
      <c r="G495" s="11"/>
    </row>
    <row r="496">
      <c r="E496" s="10"/>
      <c r="F496" s="10"/>
      <c r="G496" s="11"/>
    </row>
    <row r="497">
      <c r="E497" s="10"/>
      <c r="F497" s="10"/>
      <c r="G497" s="11"/>
    </row>
    <row r="498">
      <c r="E498" s="10"/>
      <c r="F498" s="10"/>
      <c r="G498" s="11"/>
    </row>
    <row r="499">
      <c r="E499" s="10"/>
      <c r="F499" s="10"/>
      <c r="G499" s="11"/>
    </row>
    <row r="500">
      <c r="E500" s="10"/>
      <c r="F500" s="10"/>
      <c r="G500" s="11"/>
    </row>
    <row r="501">
      <c r="E501" s="10"/>
      <c r="F501" s="10"/>
      <c r="G501" s="11"/>
    </row>
    <row r="502">
      <c r="E502" s="10"/>
      <c r="F502" s="10"/>
      <c r="G502" s="11"/>
    </row>
    <row r="503">
      <c r="E503" s="10"/>
      <c r="F503" s="10"/>
      <c r="G503" s="11"/>
    </row>
    <row r="504">
      <c r="E504" s="10"/>
      <c r="F504" s="10"/>
      <c r="G504" s="11"/>
    </row>
    <row r="505">
      <c r="E505" s="10"/>
      <c r="F505" s="10"/>
      <c r="G505" s="11"/>
    </row>
    <row r="506">
      <c r="E506" s="10"/>
      <c r="F506" s="10"/>
      <c r="G506" s="11"/>
    </row>
    <row r="507">
      <c r="E507" s="10"/>
      <c r="F507" s="10"/>
      <c r="G507" s="11"/>
    </row>
    <row r="508">
      <c r="E508" s="10"/>
      <c r="F508" s="10"/>
      <c r="G508" s="11"/>
    </row>
    <row r="509">
      <c r="E509" s="10"/>
      <c r="F509" s="10"/>
      <c r="G509" s="11"/>
    </row>
    <row r="510">
      <c r="E510" s="10"/>
      <c r="F510" s="10"/>
      <c r="G510" s="11"/>
    </row>
    <row r="511">
      <c r="E511" s="10"/>
      <c r="F511" s="10"/>
      <c r="G511" s="11"/>
    </row>
    <row r="512">
      <c r="E512" s="10"/>
      <c r="F512" s="10"/>
      <c r="G512" s="11"/>
    </row>
    <row r="513">
      <c r="E513" s="10"/>
      <c r="F513" s="10"/>
      <c r="G513" s="11"/>
    </row>
    <row r="514">
      <c r="E514" s="10"/>
      <c r="F514" s="10"/>
      <c r="G514" s="11"/>
    </row>
    <row r="515">
      <c r="E515" s="10"/>
      <c r="F515" s="10"/>
      <c r="G515" s="11"/>
    </row>
    <row r="516">
      <c r="E516" s="10"/>
      <c r="F516" s="10"/>
      <c r="G516" s="11"/>
    </row>
    <row r="517">
      <c r="E517" s="10"/>
      <c r="F517" s="10"/>
      <c r="G517" s="11"/>
    </row>
    <row r="518">
      <c r="E518" s="10"/>
      <c r="F518" s="10"/>
      <c r="G518" s="11"/>
    </row>
    <row r="519">
      <c r="E519" s="10"/>
      <c r="F519" s="10"/>
      <c r="G519" s="11"/>
    </row>
    <row r="520">
      <c r="E520" s="10"/>
      <c r="F520" s="10"/>
      <c r="G520" s="11"/>
    </row>
    <row r="521">
      <c r="E521" s="10"/>
      <c r="F521" s="10"/>
      <c r="G521" s="11"/>
    </row>
    <row r="522">
      <c r="E522" s="10"/>
      <c r="F522" s="10"/>
      <c r="G522" s="11"/>
    </row>
    <row r="523">
      <c r="E523" s="10"/>
      <c r="F523" s="10"/>
      <c r="G523" s="11"/>
    </row>
    <row r="524">
      <c r="E524" s="10"/>
      <c r="F524" s="10"/>
      <c r="G524" s="11"/>
    </row>
    <row r="525">
      <c r="E525" s="10"/>
      <c r="F525" s="10"/>
      <c r="G525" s="11"/>
    </row>
    <row r="526">
      <c r="E526" s="10"/>
      <c r="F526" s="10"/>
      <c r="G526" s="11"/>
    </row>
    <row r="527">
      <c r="E527" s="10"/>
      <c r="F527" s="10"/>
      <c r="G527" s="11"/>
    </row>
    <row r="528">
      <c r="E528" s="10"/>
      <c r="F528" s="10"/>
      <c r="G528" s="11"/>
    </row>
    <row r="529">
      <c r="E529" s="10"/>
      <c r="F529" s="10"/>
      <c r="G529" s="11"/>
    </row>
    <row r="530">
      <c r="E530" s="10"/>
      <c r="F530" s="10"/>
      <c r="G530" s="11"/>
    </row>
    <row r="531">
      <c r="E531" s="10"/>
      <c r="F531" s="10"/>
      <c r="G531" s="11"/>
    </row>
    <row r="532">
      <c r="E532" s="10"/>
      <c r="F532" s="10"/>
      <c r="G532" s="11"/>
    </row>
    <row r="533">
      <c r="E533" s="10"/>
      <c r="F533" s="10"/>
      <c r="G533" s="11"/>
    </row>
    <row r="534">
      <c r="E534" s="10"/>
      <c r="F534" s="10"/>
      <c r="G534" s="11"/>
    </row>
    <row r="535">
      <c r="E535" s="10"/>
      <c r="F535" s="10"/>
      <c r="G535" s="11"/>
    </row>
    <row r="536">
      <c r="E536" s="10"/>
      <c r="F536" s="10"/>
      <c r="G536" s="11"/>
    </row>
    <row r="537">
      <c r="E537" s="10"/>
      <c r="F537" s="10"/>
      <c r="G537" s="11"/>
    </row>
    <row r="538">
      <c r="E538" s="10"/>
      <c r="F538" s="10"/>
      <c r="G538" s="11"/>
    </row>
    <row r="539">
      <c r="E539" s="10"/>
      <c r="F539" s="10"/>
      <c r="G539" s="11"/>
    </row>
    <row r="540">
      <c r="E540" s="10"/>
      <c r="F540" s="10"/>
      <c r="G540" s="11"/>
    </row>
    <row r="541">
      <c r="E541" s="10"/>
      <c r="F541" s="10"/>
      <c r="G541" s="11"/>
    </row>
    <row r="542">
      <c r="E542" s="10"/>
      <c r="F542" s="10"/>
      <c r="G542" s="11"/>
    </row>
    <row r="543">
      <c r="E543" s="10"/>
      <c r="F543" s="10"/>
      <c r="G543" s="11"/>
    </row>
    <row r="544">
      <c r="E544" s="10"/>
      <c r="F544" s="10"/>
      <c r="G544" s="11"/>
    </row>
    <row r="545">
      <c r="E545" s="10"/>
      <c r="F545" s="10"/>
      <c r="G545" s="11"/>
    </row>
    <row r="546">
      <c r="E546" s="10"/>
      <c r="F546" s="10"/>
      <c r="G546" s="11"/>
    </row>
    <row r="547">
      <c r="E547" s="10"/>
      <c r="F547" s="10"/>
      <c r="G547" s="11"/>
    </row>
    <row r="548">
      <c r="E548" s="10"/>
      <c r="F548" s="10"/>
      <c r="G548" s="11"/>
    </row>
    <row r="549">
      <c r="E549" s="10"/>
      <c r="F549" s="10"/>
      <c r="G549" s="11"/>
    </row>
    <row r="550">
      <c r="E550" s="10"/>
      <c r="F550" s="10"/>
      <c r="G550" s="11"/>
    </row>
    <row r="551">
      <c r="E551" s="10"/>
      <c r="F551" s="10"/>
      <c r="G551" s="11"/>
    </row>
    <row r="552">
      <c r="E552" s="10"/>
      <c r="F552" s="10"/>
      <c r="G552" s="11"/>
    </row>
    <row r="553">
      <c r="E553" s="10"/>
      <c r="F553" s="10"/>
      <c r="G553" s="11"/>
    </row>
    <row r="554">
      <c r="E554" s="10"/>
      <c r="F554" s="10"/>
      <c r="G554" s="11"/>
    </row>
    <row r="555">
      <c r="E555" s="10"/>
      <c r="F555" s="10"/>
      <c r="G555" s="11"/>
    </row>
    <row r="556">
      <c r="E556" s="10"/>
      <c r="F556" s="10"/>
      <c r="G556" s="11"/>
    </row>
    <row r="557">
      <c r="E557" s="10"/>
      <c r="F557" s="10"/>
      <c r="G557" s="11"/>
    </row>
    <row r="558">
      <c r="E558" s="10"/>
      <c r="F558" s="10"/>
      <c r="G558" s="11"/>
    </row>
    <row r="559">
      <c r="E559" s="10"/>
      <c r="F559" s="10"/>
      <c r="G559" s="11"/>
    </row>
    <row r="560">
      <c r="E560" s="10"/>
      <c r="F560" s="10"/>
      <c r="G560" s="11"/>
    </row>
    <row r="561">
      <c r="E561" s="10"/>
      <c r="F561" s="10"/>
      <c r="G561" s="11"/>
    </row>
    <row r="562">
      <c r="E562" s="10"/>
      <c r="F562" s="10"/>
      <c r="G562" s="11"/>
    </row>
    <row r="563">
      <c r="E563" s="10"/>
      <c r="F563" s="10"/>
      <c r="G563" s="11"/>
    </row>
    <row r="564">
      <c r="E564" s="10"/>
      <c r="F564" s="10"/>
      <c r="G564" s="11"/>
    </row>
    <row r="565">
      <c r="E565" s="10"/>
      <c r="F565" s="10"/>
      <c r="G565" s="11"/>
    </row>
    <row r="566">
      <c r="E566" s="10"/>
      <c r="F566" s="10"/>
      <c r="G566" s="11"/>
    </row>
    <row r="567">
      <c r="E567" s="10"/>
      <c r="F567" s="10"/>
      <c r="G567" s="11"/>
    </row>
    <row r="568">
      <c r="E568" s="10"/>
      <c r="F568" s="10"/>
      <c r="G568" s="11"/>
    </row>
    <row r="569">
      <c r="E569" s="10"/>
      <c r="F569" s="10"/>
      <c r="G569" s="11"/>
    </row>
    <row r="570">
      <c r="E570" s="10"/>
      <c r="F570" s="10"/>
      <c r="G570" s="11"/>
    </row>
    <row r="571">
      <c r="E571" s="10"/>
      <c r="F571" s="10"/>
      <c r="G571" s="11"/>
    </row>
    <row r="572">
      <c r="E572" s="10"/>
      <c r="F572" s="10"/>
      <c r="G572" s="11"/>
    </row>
    <row r="573">
      <c r="E573" s="10"/>
      <c r="F573" s="10"/>
      <c r="G573" s="11"/>
    </row>
    <row r="574">
      <c r="E574" s="10"/>
      <c r="F574" s="10"/>
      <c r="G574" s="11"/>
    </row>
    <row r="575">
      <c r="E575" s="10"/>
      <c r="F575" s="10"/>
      <c r="G575" s="11"/>
    </row>
    <row r="576">
      <c r="E576" s="10"/>
      <c r="F576" s="10"/>
      <c r="G576" s="11"/>
    </row>
    <row r="577">
      <c r="E577" s="10"/>
      <c r="F577" s="10"/>
      <c r="G577" s="11"/>
    </row>
    <row r="578">
      <c r="E578" s="10"/>
      <c r="F578" s="10"/>
      <c r="G578" s="11"/>
    </row>
    <row r="579">
      <c r="E579" s="10"/>
      <c r="F579" s="10"/>
      <c r="G579" s="11"/>
    </row>
    <row r="580">
      <c r="E580" s="10"/>
      <c r="F580" s="10"/>
      <c r="G580" s="11"/>
    </row>
    <row r="581">
      <c r="E581" s="10"/>
      <c r="F581" s="10"/>
      <c r="G581" s="11"/>
    </row>
    <row r="582">
      <c r="E582" s="10"/>
      <c r="F582" s="10"/>
      <c r="G582" s="11"/>
    </row>
    <row r="583">
      <c r="E583" s="10"/>
      <c r="F583" s="10"/>
      <c r="G583" s="11"/>
    </row>
    <row r="584">
      <c r="E584" s="10"/>
      <c r="F584" s="10"/>
      <c r="G584" s="11"/>
    </row>
    <row r="585">
      <c r="E585" s="10"/>
      <c r="F585" s="10"/>
      <c r="G585" s="11"/>
    </row>
    <row r="586">
      <c r="E586" s="10"/>
      <c r="F586" s="10"/>
      <c r="G586" s="11"/>
    </row>
    <row r="587">
      <c r="E587" s="10"/>
      <c r="F587" s="10"/>
      <c r="G587" s="11"/>
    </row>
    <row r="588">
      <c r="E588" s="10"/>
      <c r="F588" s="10"/>
      <c r="G588" s="11"/>
    </row>
    <row r="589">
      <c r="E589" s="10"/>
      <c r="F589" s="10"/>
      <c r="G589" s="11"/>
    </row>
    <row r="590">
      <c r="E590" s="10"/>
      <c r="F590" s="10"/>
      <c r="G590" s="11"/>
    </row>
    <row r="591">
      <c r="E591" s="10"/>
      <c r="F591" s="10"/>
      <c r="G591" s="11"/>
    </row>
    <row r="592">
      <c r="E592" s="10"/>
      <c r="F592" s="10"/>
      <c r="G592" s="11"/>
    </row>
    <row r="593">
      <c r="E593" s="10"/>
      <c r="F593" s="10"/>
      <c r="G593" s="11"/>
    </row>
    <row r="594">
      <c r="E594" s="10"/>
      <c r="F594" s="10"/>
      <c r="G594" s="11"/>
    </row>
    <row r="595">
      <c r="E595" s="10"/>
      <c r="F595" s="10"/>
      <c r="G595" s="11"/>
    </row>
    <row r="596">
      <c r="E596" s="10"/>
      <c r="F596" s="10"/>
      <c r="G596" s="11"/>
    </row>
    <row r="597">
      <c r="E597" s="10"/>
      <c r="F597" s="10"/>
      <c r="G597" s="11"/>
    </row>
    <row r="598">
      <c r="E598" s="10"/>
      <c r="F598" s="10"/>
      <c r="G598" s="11"/>
    </row>
    <row r="599">
      <c r="E599" s="10"/>
      <c r="F599" s="10"/>
      <c r="G599" s="11"/>
    </row>
    <row r="600">
      <c r="E600" s="10"/>
      <c r="F600" s="10"/>
      <c r="G600" s="11"/>
    </row>
    <row r="601">
      <c r="E601" s="10"/>
      <c r="F601" s="10"/>
      <c r="G601" s="11"/>
    </row>
    <row r="602">
      <c r="E602" s="10"/>
      <c r="F602" s="10"/>
      <c r="G602" s="11"/>
    </row>
    <row r="603">
      <c r="E603" s="10"/>
      <c r="F603" s="10"/>
      <c r="G603" s="11"/>
    </row>
    <row r="604">
      <c r="E604" s="10"/>
      <c r="F604" s="10"/>
      <c r="G604" s="11"/>
    </row>
    <row r="605">
      <c r="E605" s="10"/>
      <c r="F605" s="10"/>
      <c r="G605" s="11"/>
    </row>
    <row r="606">
      <c r="E606" s="10"/>
      <c r="F606" s="10"/>
      <c r="G606" s="11"/>
    </row>
    <row r="607">
      <c r="E607" s="10"/>
      <c r="F607" s="10"/>
      <c r="G607" s="11"/>
    </row>
    <row r="608">
      <c r="E608" s="10"/>
      <c r="F608" s="10"/>
      <c r="G608" s="11"/>
    </row>
    <row r="609">
      <c r="E609" s="10"/>
      <c r="F609" s="10"/>
      <c r="G609" s="11"/>
    </row>
    <row r="610">
      <c r="E610" s="10"/>
      <c r="F610" s="10"/>
      <c r="G610" s="11"/>
    </row>
    <row r="611">
      <c r="E611" s="10"/>
      <c r="F611" s="10"/>
      <c r="G611" s="11"/>
    </row>
    <row r="612">
      <c r="E612" s="10"/>
      <c r="F612" s="10"/>
      <c r="G612" s="11"/>
    </row>
    <row r="613">
      <c r="E613" s="10"/>
      <c r="F613" s="10"/>
      <c r="G613" s="11"/>
    </row>
    <row r="614">
      <c r="E614" s="10"/>
      <c r="F614" s="10"/>
      <c r="G614" s="11"/>
    </row>
    <row r="615">
      <c r="E615" s="10"/>
      <c r="F615" s="10"/>
      <c r="G615" s="11"/>
    </row>
    <row r="616">
      <c r="E616" s="10"/>
      <c r="F616" s="10"/>
      <c r="G616" s="11"/>
    </row>
    <row r="617">
      <c r="E617" s="10"/>
      <c r="F617" s="10"/>
      <c r="G617" s="11"/>
    </row>
    <row r="618">
      <c r="E618" s="10"/>
      <c r="F618" s="10"/>
      <c r="G618" s="11"/>
    </row>
    <row r="619">
      <c r="E619" s="10"/>
      <c r="F619" s="10"/>
      <c r="G619" s="11"/>
    </row>
    <row r="620">
      <c r="E620" s="10"/>
      <c r="F620" s="10"/>
      <c r="G620" s="11"/>
    </row>
    <row r="621">
      <c r="E621" s="10"/>
      <c r="F621" s="10"/>
      <c r="G621" s="11"/>
    </row>
    <row r="622">
      <c r="E622" s="10"/>
      <c r="F622" s="10"/>
      <c r="G622" s="11"/>
    </row>
    <row r="623">
      <c r="E623" s="10"/>
      <c r="F623" s="10"/>
      <c r="G623" s="11"/>
    </row>
    <row r="624">
      <c r="E624" s="10"/>
      <c r="F624" s="10"/>
      <c r="G624" s="11"/>
    </row>
    <row r="625">
      <c r="E625" s="10"/>
      <c r="F625" s="10"/>
      <c r="G625" s="11"/>
    </row>
    <row r="626">
      <c r="E626" s="10"/>
      <c r="F626" s="10"/>
      <c r="G626" s="11"/>
    </row>
    <row r="627">
      <c r="E627" s="10"/>
      <c r="F627" s="10"/>
      <c r="G627" s="11"/>
    </row>
    <row r="628">
      <c r="E628" s="10"/>
      <c r="F628" s="10"/>
      <c r="G628" s="11"/>
    </row>
    <row r="629">
      <c r="E629" s="10"/>
      <c r="F629" s="10"/>
      <c r="G629" s="11"/>
    </row>
    <row r="630">
      <c r="E630" s="10"/>
      <c r="F630" s="10"/>
      <c r="G630" s="11"/>
    </row>
    <row r="631">
      <c r="E631" s="10"/>
      <c r="F631" s="10"/>
      <c r="G631" s="11"/>
    </row>
    <row r="632">
      <c r="E632" s="10"/>
      <c r="F632" s="10"/>
      <c r="G632" s="11"/>
    </row>
    <row r="633">
      <c r="E633" s="10"/>
      <c r="F633" s="10"/>
      <c r="G633" s="11"/>
    </row>
    <row r="634">
      <c r="E634" s="10"/>
      <c r="F634" s="10"/>
      <c r="G634" s="11"/>
    </row>
    <row r="635">
      <c r="E635" s="10"/>
      <c r="F635" s="10"/>
      <c r="G635" s="11"/>
    </row>
    <row r="636">
      <c r="E636" s="10"/>
      <c r="F636" s="10"/>
      <c r="G636" s="11"/>
    </row>
    <row r="637">
      <c r="E637" s="10"/>
      <c r="F637" s="10"/>
      <c r="G637" s="11"/>
    </row>
    <row r="638">
      <c r="E638" s="10"/>
      <c r="F638" s="10"/>
      <c r="G638" s="11"/>
    </row>
    <row r="639">
      <c r="E639" s="10"/>
      <c r="F639" s="10"/>
      <c r="G639" s="11"/>
    </row>
    <row r="640">
      <c r="E640" s="10"/>
      <c r="F640" s="10"/>
      <c r="G640" s="11"/>
    </row>
    <row r="641">
      <c r="E641" s="10"/>
      <c r="F641" s="10"/>
      <c r="G641" s="11"/>
    </row>
    <row r="642">
      <c r="E642" s="10"/>
      <c r="F642" s="10"/>
      <c r="G642" s="11"/>
    </row>
    <row r="643">
      <c r="E643" s="10"/>
      <c r="F643" s="10"/>
      <c r="G643" s="11"/>
    </row>
    <row r="644">
      <c r="E644" s="10"/>
      <c r="F644" s="10"/>
      <c r="G644" s="11"/>
    </row>
    <row r="645">
      <c r="E645" s="10"/>
      <c r="F645" s="10"/>
      <c r="G645" s="11"/>
    </row>
    <row r="646">
      <c r="E646" s="10"/>
      <c r="F646" s="10"/>
      <c r="G646" s="11"/>
    </row>
    <row r="647">
      <c r="E647" s="10"/>
      <c r="F647" s="10"/>
      <c r="G647" s="11"/>
    </row>
    <row r="648">
      <c r="E648" s="10"/>
      <c r="F648" s="10"/>
      <c r="G648" s="11"/>
    </row>
    <row r="649">
      <c r="E649" s="10"/>
      <c r="F649" s="10"/>
      <c r="G649" s="11"/>
    </row>
    <row r="650">
      <c r="E650" s="10"/>
      <c r="F650" s="10"/>
      <c r="G650" s="11"/>
    </row>
    <row r="651">
      <c r="E651" s="10"/>
      <c r="F651" s="10"/>
      <c r="G651" s="11"/>
    </row>
    <row r="652">
      <c r="E652" s="10"/>
      <c r="F652" s="10"/>
      <c r="G652" s="11"/>
    </row>
    <row r="653">
      <c r="E653" s="10"/>
      <c r="F653" s="10"/>
      <c r="G653" s="11"/>
    </row>
    <row r="654">
      <c r="E654" s="10"/>
      <c r="F654" s="10"/>
      <c r="G654" s="11"/>
    </row>
    <row r="655">
      <c r="E655" s="10"/>
      <c r="F655" s="10"/>
      <c r="G655" s="11"/>
    </row>
    <row r="656">
      <c r="E656" s="10"/>
      <c r="F656" s="10"/>
      <c r="G656" s="11"/>
    </row>
    <row r="657">
      <c r="E657" s="10"/>
      <c r="F657" s="10"/>
      <c r="G657" s="11"/>
    </row>
    <row r="658">
      <c r="E658" s="10"/>
      <c r="F658" s="10"/>
      <c r="G658" s="11"/>
    </row>
    <row r="659">
      <c r="E659" s="10"/>
      <c r="F659" s="10"/>
      <c r="G659" s="11"/>
    </row>
    <row r="660">
      <c r="E660" s="10"/>
      <c r="F660" s="10"/>
      <c r="G660" s="11"/>
    </row>
    <row r="661">
      <c r="E661" s="10"/>
      <c r="F661" s="10"/>
      <c r="G661" s="11"/>
    </row>
    <row r="662">
      <c r="E662" s="10"/>
      <c r="F662" s="10"/>
      <c r="G662" s="11"/>
    </row>
    <row r="663">
      <c r="E663" s="10"/>
      <c r="F663" s="10"/>
      <c r="G663" s="11"/>
    </row>
    <row r="664">
      <c r="E664" s="10"/>
      <c r="F664" s="10"/>
      <c r="G664" s="11"/>
    </row>
    <row r="665">
      <c r="E665" s="10"/>
      <c r="F665" s="10"/>
      <c r="G665" s="11"/>
    </row>
    <row r="666">
      <c r="E666" s="10"/>
      <c r="F666" s="10"/>
      <c r="G666" s="11"/>
    </row>
    <row r="667">
      <c r="E667" s="10"/>
      <c r="F667" s="10"/>
      <c r="G667" s="11"/>
    </row>
    <row r="668">
      <c r="E668" s="10"/>
      <c r="F668" s="10"/>
      <c r="G668" s="11"/>
    </row>
    <row r="669">
      <c r="E669" s="10"/>
      <c r="F669" s="10"/>
      <c r="G669" s="11"/>
    </row>
    <row r="670">
      <c r="E670" s="10"/>
      <c r="F670" s="10"/>
      <c r="G670" s="11"/>
    </row>
    <row r="671">
      <c r="E671" s="10"/>
      <c r="F671" s="10"/>
      <c r="G671" s="11"/>
    </row>
    <row r="672">
      <c r="E672" s="10"/>
      <c r="F672" s="10"/>
      <c r="G672" s="11"/>
    </row>
    <row r="673">
      <c r="E673" s="10"/>
      <c r="F673" s="10"/>
      <c r="G673" s="11"/>
    </row>
    <row r="674">
      <c r="E674" s="10"/>
      <c r="F674" s="10"/>
      <c r="G674" s="11"/>
    </row>
    <row r="675">
      <c r="E675" s="10"/>
      <c r="F675" s="10"/>
      <c r="G675" s="11"/>
    </row>
    <row r="676">
      <c r="E676" s="10"/>
      <c r="F676" s="10"/>
      <c r="G676" s="11"/>
    </row>
    <row r="677">
      <c r="E677" s="10"/>
      <c r="F677" s="10"/>
      <c r="G677" s="11"/>
    </row>
    <row r="678">
      <c r="E678" s="10"/>
      <c r="F678" s="10"/>
      <c r="G678" s="11"/>
    </row>
    <row r="679">
      <c r="E679" s="10"/>
      <c r="F679" s="10"/>
      <c r="G679" s="11"/>
    </row>
    <row r="680">
      <c r="E680" s="10"/>
      <c r="F680" s="10"/>
      <c r="G680" s="11"/>
    </row>
    <row r="681">
      <c r="E681" s="10"/>
      <c r="F681" s="10"/>
      <c r="G681" s="11"/>
    </row>
    <row r="682">
      <c r="E682" s="10"/>
      <c r="F682" s="10"/>
      <c r="G682" s="11"/>
    </row>
    <row r="683">
      <c r="E683" s="10"/>
      <c r="F683" s="10"/>
      <c r="G683" s="11"/>
    </row>
    <row r="684">
      <c r="E684" s="10"/>
      <c r="F684" s="10"/>
      <c r="G684" s="11"/>
    </row>
    <row r="685">
      <c r="E685" s="10"/>
      <c r="F685" s="10"/>
      <c r="G685" s="11"/>
    </row>
    <row r="686">
      <c r="E686" s="10"/>
      <c r="F686" s="10"/>
      <c r="G686" s="11"/>
    </row>
    <row r="687">
      <c r="E687" s="10"/>
      <c r="F687" s="10"/>
      <c r="G687" s="11"/>
    </row>
    <row r="688">
      <c r="E688" s="10"/>
      <c r="F688" s="10"/>
      <c r="G688" s="11"/>
    </row>
    <row r="689">
      <c r="E689" s="10"/>
      <c r="F689" s="10"/>
      <c r="G689" s="11"/>
    </row>
    <row r="690">
      <c r="E690" s="10"/>
      <c r="F690" s="10"/>
      <c r="G690" s="11"/>
    </row>
    <row r="691">
      <c r="E691" s="10"/>
      <c r="F691" s="10"/>
      <c r="G691" s="11"/>
    </row>
    <row r="692">
      <c r="E692" s="10"/>
      <c r="F692" s="10"/>
      <c r="G692" s="11"/>
    </row>
    <row r="693">
      <c r="E693" s="10"/>
      <c r="F693" s="10"/>
      <c r="G693" s="11"/>
    </row>
    <row r="694">
      <c r="E694" s="10"/>
      <c r="F694" s="10"/>
      <c r="G694" s="11"/>
    </row>
    <row r="695">
      <c r="E695" s="10"/>
      <c r="F695" s="10"/>
      <c r="G695" s="11"/>
    </row>
    <row r="696">
      <c r="E696" s="10"/>
      <c r="F696" s="10"/>
      <c r="G696" s="11"/>
    </row>
    <row r="697">
      <c r="E697" s="10"/>
      <c r="F697" s="10"/>
      <c r="G697" s="11"/>
    </row>
    <row r="698">
      <c r="E698" s="10"/>
      <c r="F698" s="10"/>
      <c r="G698" s="11"/>
    </row>
    <row r="699">
      <c r="E699" s="10"/>
      <c r="F699" s="10"/>
      <c r="G699" s="11"/>
    </row>
    <row r="700">
      <c r="E700" s="10"/>
      <c r="F700" s="10"/>
      <c r="G700" s="11"/>
    </row>
    <row r="701">
      <c r="E701" s="10"/>
      <c r="F701" s="10"/>
      <c r="G701" s="11"/>
    </row>
    <row r="702">
      <c r="E702" s="10"/>
      <c r="F702" s="10"/>
      <c r="G702" s="11"/>
    </row>
    <row r="703">
      <c r="E703" s="10"/>
      <c r="F703" s="10"/>
      <c r="G703" s="11"/>
    </row>
    <row r="704">
      <c r="E704" s="10"/>
      <c r="F704" s="10"/>
      <c r="G704" s="11"/>
    </row>
    <row r="705">
      <c r="E705" s="10"/>
      <c r="F705" s="10"/>
      <c r="G705" s="11"/>
    </row>
    <row r="706">
      <c r="E706" s="10"/>
      <c r="F706" s="10"/>
      <c r="G706" s="11"/>
    </row>
    <row r="707">
      <c r="E707" s="10"/>
      <c r="F707" s="10"/>
      <c r="G707" s="11"/>
    </row>
    <row r="708">
      <c r="E708" s="10"/>
      <c r="F708" s="10"/>
      <c r="G708" s="11"/>
    </row>
    <row r="709">
      <c r="E709" s="10"/>
      <c r="F709" s="10"/>
      <c r="G709" s="11"/>
    </row>
    <row r="710">
      <c r="E710" s="10"/>
      <c r="F710" s="10"/>
      <c r="G710" s="11"/>
    </row>
    <row r="711">
      <c r="E711" s="10"/>
      <c r="F711" s="10"/>
      <c r="G711" s="11"/>
    </row>
    <row r="712">
      <c r="E712" s="10"/>
      <c r="F712" s="10"/>
      <c r="G712" s="11"/>
    </row>
    <row r="713">
      <c r="E713" s="10"/>
      <c r="F713" s="10"/>
      <c r="G713" s="11"/>
    </row>
    <row r="714">
      <c r="E714" s="10"/>
      <c r="F714" s="10"/>
      <c r="G714" s="11"/>
    </row>
    <row r="715">
      <c r="E715" s="10"/>
      <c r="F715" s="10"/>
      <c r="G715" s="11"/>
    </row>
    <row r="716">
      <c r="E716" s="10"/>
      <c r="F716" s="10"/>
      <c r="G716" s="11"/>
    </row>
    <row r="717">
      <c r="E717" s="10"/>
      <c r="F717" s="10"/>
      <c r="G717" s="11"/>
    </row>
    <row r="718">
      <c r="E718" s="10"/>
      <c r="F718" s="10"/>
      <c r="G718" s="11"/>
    </row>
    <row r="719">
      <c r="E719" s="10"/>
      <c r="F719" s="10"/>
      <c r="G719" s="11"/>
    </row>
    <row r="720">
      <c r="E720" s="10"/>
      <c r="F720" s="10"/>
      <c r="G720" s="11"/>
    </row>
    <row r="721">
      <c r="E721" s="10"/>
      <c r="F721" s="10"/>
      <c r="G721" s="11"/>
    </row>
    <row r="722">
      <c r="E722" s="10"/>
      <c r="F722" s="10"/>
      <c r="G722" s="11"/>
    </row>
    <row r="723">
      <c r="E723" s="10"/>
      <c r="F723" s="10"/>
      <c r="G723" s="11"/>
    </row>
    <row r="724">
      <c r="E724" s="10"/>
      <c r="F724" s="10"/>
      <c r="G724" s="11"/>
    </row>
    <row r="725">
      <c r="E725" s="10"/>
      <c r="F725" s="10"/>
      <c r="G725" s="11"/>
    </row>
    <row r="726">
      <c r="E726" s="10"/>
      <c r="F726" s="10"/>
      <c r="G726" s="11"/>
    </row>
    <row r="727">
      <c r="E727" s="10"/>
      <c r="F727" s="10"/>
      <c r="G727" s="11"/>
    </row>
    <row r="728">
      <c r="E728" s="10"/>
      <c r="F728" s="10"/>
      <c r="G728" s="11"/>
    </row>
    <row r="729">
      <c r="E729" s="10"/>
      <c r="F729" s="10"/>
      <c r="G729" s="11"/>
    </row>
    <row r="730">
      <c r="E730" s="10"/>
      <c r="F730" s="10"/>
      <c r="G730" s="11"/>
    </row>
    <row r="731">
      <c r="E731" s="10"/>
      <c r="F731" s="10"/>
      <c r="G731" s="11"/>
    </row>
    <row r="732">
      <c r="E732" s="10"/>
      <c r="F732" s="10"/>
      <c r="G732" s="11"/>
    </row>
    <row r="733">
      <c r="E733" s="10"/>
      <c r="F733" s="10"/>
      <c r="G733" s="11"/>
    </row>
    <row r="734">
      <c r="E734" s="10"/>
      <c r="F734" s="10"/>
      <c r="G734" s="11"/>
    </row>
    <row r="735">
      <c r="E735" s="10"/>
      <c r="F735" s="10"/>
      <c r="G735" s="11"/>
    </row>
    <row r="736">
      <c r="E736" s="10"/>
      <c r="F736" s="10"/>
      <c r="G736" s="11"/>
    </row>
    <row r="737">
      <c r="E737" s="10"/>
      <c r="F737" s="10"/>
      <c r="G737" s="11"/>
    </row>
    <row r="738">
      <c r="E738" s="10"/>
      <c r="F738" s="10"/>
      <c r="G738" s="11"/>
    </row>
    <row r="739">
      <c r="E739" s="10"/>
      <c r="F739" s="10"/>
      <c r="G739" s="11"/>
    </row>
    <row r="740">
      <c r="E740" s="10"/>
      <c r="F740" s="10"/>
      <c r="G740" s="11"/>
    </row>
    <row r="741">
      <c r="E741" s="10"/>
      <c r="F741" s="10"/>
      <c r="G741" s="11"/>
    </row>
    <row r="742">
      <c r="E742" s="10"/>
      <c r="F742" s="10"/>
      <c r="G742" s="11"/>
    </row>
    <row r="743">
      <c r="E743" s="10"/>
      <c r="F743" s="10"/>
      <c r="G743" s="11"/>
    </row>
    <row r="744">
      <c r="E744" s="10"/>
      <c r="F744" s="10"/>
      <c r="G744" s="11"/>
    </row>
    <row r="745">
      <c r="E745" s="10"/>
      <c r="F745" s="10"/>
      <c r="G745" s="11"/>
    </row>
    <row r="746">
      <c r="E746" s="10"/>
      <c r="F746" s="10"/>
      <c r="G746" s="11"/>
    </row>
    <row r="747">
      <c r="E747" s="10"/>
      <c r="F747" s="10"/>
      <c r="G747" s="11"/>
    </row>
    <row r="748">
      <c r="E748" s="10"/>
      <c r="F748" s="10"/>
      <c r="G748" s="11"/>
    </row>
    <row r="749">
      <c r="E749" s="10"/>
      <c r="F749" s="10"/>
      <c r="G749" s="11"/>
    </row>
    <row r="750">
      <c r="E750" s="10"/>
      <c r="F750" s="10"/>
      <c r="G750" s="11"/>
    </row>
    <row r="751">
      <c r="E751" s="10"/>
      <c r="F751" s="10"/>
      <c r="G751" s="11"/>
    </row>
    <row r="752">
      <c r="E752" s="10"/>
      <c r="F752" s="10"/>
      <c r="G752" s="11"/>
    </row>
    <row r="753">
      <c r="E753" s="10"/>
      <c r="F753" s="10"/>
      <c r="G753" s="11"/>
    </row>
    <row r="754">
      <c r="E754" s="10"/>
      <c r="F754" s="10"/>
      <c r="G754" s="11"/>
    </row>
    <row r="755">
      <c r="E755" s="10"/>
      <c r="F755" s="10"/>
      <c r="G755" s="11"/>
    </row>
    <row r="756">
      <c r="E756" s="10"/>
      <c r="F756" s="10"/>
      <c r="G756" s="11"/>
    </row>
    <row r="757">
      <c r="E757" s="10"/>
      <c r="F757" s="10"/>
      <c r="G757" s="11"/>
    </row>
    <row r="758">
      <c r="E758" s="10"/>
      <c r="F758" s="10"/>
      <c r="G758" s="11"/>
    </row>
    <row r="759">
      <c r="E759" s="10"/>
      <c r="F759" s="10"/>
      <c r="G759" s="11"/>
    </row>
    <row r="760">
      <c r="E760" s="10"/>
      <c r="F760" s="10"/>
      <c r="G760" s="11"/>
    </row>
    <row r="761">
      <c r="E761" s="10"/>
      <c r="F761" s="10"/>
      <c r="G761" s="11"/>
    </row>
    <row r="762">
      <c r="E762" s="10"/>
      <c r="F762" s="10"/>
      <c r="G762" s="11"/>
    </row>
    <row r="763">
      <c r="E763" s="10"/>
      <c r="F763" s="10"/>
      <c r="G763" s="11"/>
    </row>
    <row r="764">
      <c r="E764" s="10"/>
      <c r="F764" s="10"/>
      <c r="G764" s="11"/>
    </row>
    <row r="765">
      <c r="E765" s="10"/>
      <c r="F765" s="10"/>
      <c r="G765" s="11"/>
    </row>
    <row r="766">
      <c r="E766" s="10"/>
      <c r="F766" s="10"/>
      <c r="G766" s="11"/>
    </row>
    <row r="767">
      <c r="E767" s="10"/>
      <c r="F767" s="10"/>
      <c r="G767" s="11"/>
    </row>
    <row r="768">
      <c r="E768" s="10"/>
      <c r="F768" s="10"/>
      <c r="G768" s="11"/>
    </row>
    <row r="769">
      <c r="E769" s="10"/>
      <c r="F769" s="10"/>
      <c r="G769" s="11"/>
    </row>
    <row r="770">
      <c r="E770" s="10"/>
      <c r="F770" s="10"/>
      <c r="G770" s="11"/>
    </row>
    <row r="771">
      <c r="E771" s="10"/>
      <c r="F771" s="10"/>
      <c r="G771" s="11"/>
    </row>
    <row r="772">
      <c r="E772" s="10"/>
      <c r="F772" s="10"/>
      <c r="G772" s="11"/>
    </row>
    <row r="773">
      <c r="E773" s="10"/>
      <c r="F773" s="10"/>
      <c r="G773" s="11"/>
    </row>
    <row r="774">
      <c r="E774" s="10"/>
      <c r="F774" s="10"/>
      <c r="G774" s="11"/>
    </row>
    <row r="775">
      <c r="E775" s="10"/>
      <c r="F775" s="10"/>
      <c r="G775" s="11"/>
    </row>
    <row r="776">
      <c r="E776" s="10"/>
      <c r="F776" s="10"/>
      <c r="G776" s="11"/>
    </row>
    <row r="777">
      <c r="E777" s="10"/>
      <c r="F777" s="10"/>
      <c r="G777" s="11"/>
    </row>
    <row r="778">
      <c r="E778" s="10"/>
      <c r="F778" s="10"/>
      <c r="G778" s="11"/>
    </row>
    <row r="779">
      <c r="E779" s="10"/>
      <c r="F779" s="10"/>
      <c r="G779" s="11"/>
    </row>
    <row r="780">
      <c r="E780" s="10"/>
      <c r="F780" s="10"/>
      <c r="G780" s="11"/>
    </row>
    <row r="781">
      <c r="E781" s="10"/>
      <c r="F781" s="10"/>
      <c r="G781" s="11"/>
    </row>
    <row r="782">
      <c r="E782" s="10"/>
      <c r="F782" s="10"/>
      <c r="G782" s="11"/>
    </row>
    <row r="783">
      <c r="E783" s="10"/>
      <c r="F783" s="10"/>
      <c r="G783" s="11"/>
    </row>
    <row r="784">
      <c r="E784" s="10"/>
      <c r="F784" s="10"/>
      <c r="G784" s="11"/>
    </row>
    <row r="785">
      <c r="E785" s="10"/>
      <c r="F785" s="10"/>
      <c r="G785" s="11"/>
    </row>
    <row r="786">
      <c r="E786" s="10"/>
      <c r="F786" s="10"/>
      <c r="G786" s="11"/>
    </row>
    <row r="787">
      <c r="E787" s="10"/>
      <c r="F787" s="10"/>
      <c r="G787" s="11"/>
    </row>
    <row r="788">
      <c r="E788" s="10"/>
      <c r="F788" s="10"/>
      <c r="G788" s="11"/>
    </row>
    <row r="789">
      <c r="E789" s="10"/>
      <c r="F789" s="10"/>
      <c r="G789" s="11"/>
    </row>
    <row r="790">
      <c r="E790" s="10"/>
      <c r="F790" s="10"/>
      <c r="G790" s="11"/>
    </row>
    <row r="791">
      <c r="E791" s="10"/>
      <c r="F791" s="10"/>
      <c r="G791" s="11"/>
    </row>
    <row r="792">
      <c r="E792" s="10"/>
      <c r="F792" s="10"/>
      <c r="G792" s="11"/>
    </row>
    <row r="793">
      <c r="E793" s="10"/>
      <c r="F793" s="10"/>
      <c r="G793" s="11"/>
    </row>
    <row r="794">
      <c r="E794" s="10"/>
      <c r="F794" s="10"/>
      <c r="G794" s="11"/>
    </row>
    <row r="795">
      <c r="E795" s="10"/>
      <c r="F795" s="10"/>
      <c r="G795" s="11"/>
    </row>
    <row r="796">
      <c r="E796" s="10"/>
      <c r="F796" s="10"/>
      <c r="G796" s="11"/>
    </row>
    <row r="797">
      <c r="E797" s="10"/>
      <c r="F797" s="10"/>
      <c r="G797" s="11"/>
    </row>
    <row r="798">
      <c r="E798" s="10"/>
      <c r="F798" s="10"/>
      <c r="G798" s="11"/>
    </row>
    <row r="799">
      <c r="E799" s="10"/>
      <c r="F799" s="10"/>
      <c r="G799" s="11"/>
    </row>
    <row r="800">
      <c r="E800" s="10"/>
      <c r="F800" s="10"/>
      <c r="G800" s="11"/>
    </row>
    <row r="801">
      <c r="E801" s="10"/>
      <c r="F801" s="10"/>
      <c r="G801" s="11"/>
    </row>
    <row r="802">
      <c r="E802" s="10"/>
      <c r="F802" s="10"/>
      <c r="G802" s="11"/>
    </row>
    <row r="803">
      <c r="E803" s="10"/>
      <c r="F803" s="10"/>
      <c r="G803" s="11"/>
    </row>
    <row r="804">
      <c r="E804" s="10"/>
      <c r="F804" s="10"/>
      <c r="G804" s="11"/>
    </row>
    <row r="805">
      <c r="E805" s="10"/>
      <c r="F805" s="10"/>
      <c r="G805" s="11"/>
    </row>
    <row r="806">
      <c r="E806" s="10"/>
      <c r="F806" s="10"/>
      <c r="G806" s="11"/>
    </row>
    <row r="807">
      <c r="E807" s="10"/>
      <c r="F807" s="10"/>
      <c r="G807" s="11"/>
    </row>
    <row r="808">
      <c r="E808" s="10"/>
      <c r="F808" s="10"/>
      <c r="G808" s="11"/>
    </row>
    <row r="809">
      <c r="E809" s="10"/>
      <c r="F809" s="10"/>
      <c r="G809" s="11"/>
    </row>
    <row r="810">
      <c r="E810" s="10"/>
      <c r="F810" s="10"/>
      <c r="G810" s="11"/>
    </row>
    <row r="811">
      <c r="E811" s="10"/>
      <c r="F811" s="10"/>
      <c r="G811" s="11"/>
    </row>
    <row r="812">
      <c r="E812" s="10"/>
      <c r="F812" s="10"/>
      <c r="G812" s="11"/>
    </row>
    <row r="813">
      <c r="E813" s="10"/>
      <c r="F813" s="10"/>
      <c r="G813" s="11"/>
    </row>
    <row r="814">
      <c r="E814" s="10"/>
      <c r="F814" s="10"/>
      <c r="G814" s="11"/>
    </row>
    <row r="815">
      <c r="E815" s="10"/>
      <c r="F815" s="10"/>
      <c r="G815" s="11"/>
    </row>
    <row r="816">
      <c r="E816" s="10"/>
      <c r="F816" s="10"/>
      <c r="G816" s="11"/>
    </row>
    <row r="817">
      <c r="E817" s="10"/>
      <c r="F817" s="10"/>
      <c r="G817" s="11"/>
    </row>
    <row r="818">
      <c r="E818" s="10"/>
      <c r="F818" s="10"/>
      <c r="G818" s="11"/>
    </row>
    <row r="819">
      <c r="E819" s="10"/>
      <c r="F819" s="10"/>
      <c r="G819" s="11"/>
    </row>
    <row r="820">
      <c r="E820" s="10"/>
      <c r="F820" s="10"/>
      <c r="G820" s="11"/>
    </row>
    <row r="821">
      <c r="E821" s="10"/>
      <c r="F821" s="10"/>
      <c r="G821" s="11"/>
    </row>
    <row r="822">
      <c r="E822" s="10"/>
      <c r="F822" s="10"/>
      <c r="G822" s="11"/>
    </row>
    <row r="823">
      <c r="E823" s="10"/>
      <c r="F823" s="10"/>
      <c r="G823" s="11"/>
    </row>
    <row r="824">
      <c r="E824" s="10"/>
      <c r="F824" s="10"/>
      <c r="G824" s="11"/>
    </row>
    <row r="825">
      <c r="E825" s="10"/>
      <c r="F825" s="10"/>
      <c r="G825" s="11"/>
    </row>
    <row r="826">
      <c r="E826" s="10"/>
      <c r="F826" s="10"/>
      <c r="G826" s="11"/>
    </row>
    <row r="827">
      <c r="E827" s="10"/>
      <c r="F827" s="10"/>
      <c r="G827" s="11"/>
    </row>
    <row r="828">
      <c r="E828" s="10"/>
      <c r="F828" s="10"/>
      <c r="G828" s="11"/>
    </row>
    <row r="829">
      <c r="E829" s="10"/>
      <c r="F829" s="10"/>
      <c r="G829" s="11"/>
    </row>
    <row r="830">
      <c r="E830" s="10"/>
      <c r="F830" s="10"/>
      <c r="G830" s="11"/>
    </row>
    <row r="831">
      <c r="E831" s="10"/>
      <c r="F831" s="10"/>
      <c r="G831" s="11"/>
    </row>
    <row r="832">
      <c r="E832" s="10"/>
      <c r="F832" s="10"/>
      <c r="G832" s="11"/>
    </row>
    <row r="833">
      <c r="E833" s="10"/>
      <c r="F833" s="10"/>
      <c r="G833" s="11"/>
    </row>
    <row r="834">
      <c r="E834" s="10"/>
      <c r="F834" s="10"/>
      <c r="G834" s="11"/>
    </row>
    <row r="835">
      <c r="E835" s="10"/>
      <c r="F835" s="10"/>
      <c r="G835" s="11"/>
    </row>
    <row r="836">
      <c r="E836" s="10"/>
      <c r="F836" s="10"/>
      <c r="G836" s="11"/>
    </row>
    <row r="837">
      <c r="E837" s="10"/>
      <c r="F837" s="10"/>
      <c r="G837" s="11"/>
    </row>
    <row r="838">
      <c r="E838" s="10"/>
      <c r="F838" s="10"/>
      <c r="G838" s="11"/>
    </row>
    <row r="839">
      <c r="E839" s="10"/>
      <c r="F839" s="10"/>
      <c r="G839" s="11"/>
    </row>
    <row r="840">
      <c r="E840" s="10"/>
      <c r="F840" s="10"/>
      <c r="G840" s="11"/>
    </row>
    <row r="841">
      <c r="E841" s="10"/>
      <c r="F841" s="10"/>
      <c r="G841" s="11"/>
    </row>
    <row r="842">
      <c r="E842" s="10"/>
      <c r="F842" s="10"/>
      <c r="G842" s="11"/>
    </row>
    <row r="843">
      <c r="E843" s="10"/>
      <c r="F843" s="10"/>
      <c r="G843" s="11"/>
    </row>
    <row r="844">
      <c r="E844" s="10"/>
      <c r="F844" s="10"/>
      <c r="G844" s="11"/>
    </row>
    <row r="845">
      <c r="E845" s="10"/>
      <c r="F845" s="10"/>
      <c r="G845" s="11"/>
    </row>
    <row r="846">
      <c r="E846" s="10"/>
      <c r="F846" s="10"/>
      <c r="G846" s="11"/>
    </row>
    <row r="847">
      <c r="E847" s="10"/>
      <c r="F847" s="10"/>
      <c r="G847" s="11"/>
    </row>
    <row r="848">
      <c r="E848" s="10"/>
      <c r="F848" s="10"/>
      <c r="G848" s="11"/>
    </row>
    <row r="849">
      <c r="E849" s="10"/>
      <c r="F849" s="10"/>
      <c r="G849" s="11"/>
    </row>
    <row r="850">
      <c r="E850" s="10"/>
      <c r="F850" s="10"/>
      <c r="G850" s="11"/>
    </row>
    <row r="851">
      <c r="E851" s="10"/>
      <c r="F851" s="10"/>
      <c r="G851" s="11"/>
    </row>
    <row r="852">
      <c r="E852" s="10"/>
      <c r="F852" s="10"/>
      <c r="G852" s="11"/>
    </row>
    <row r="853">
      <c r="E853" s="10"/>
      <c r="F853" s="10"/>
      <c r="G853" s="11"/>
    </row>
    <row r="854">
      <c r="E854" s="10"/>
      <c r="F854" s="10"/>
      <c r="G854" s="11"/>
    </row>
    <row r="855">
      <c r="E855" s="10"/>
      <c r="F855" s="10"/>
      <c r="G855" s="11"/>
    </row>
    <row r="856">
      <c r="E856" s="10"/>
      <c r="F856" s="10"/>
      <c r="G856" s="11"/>
    </row>
    <row r="857">
      <c r="E857" s="10"/>
      <c r="F857" s="10"/>
      <c r="G857" s="11"/>
    </row>
    <row r="858">
      <c r="E858" s="10"/>
      <c r="F858" s="10"/>
      <c r="G858" s="11"/>
    </row>
    <row r="859">
      <c r="E859" s="10"/>
      <c r="F859" s="10"/>
      <c r="G859" s="11"/>
    </row>
    <row r="860">
      <c r="E860" s="10"/>
      <c r="F860" s="10"/>
      <c r="G860" s="11"/>
    </row>
    <row r="861">
      <c r="E861" s="10"/>
      <c r="F861" s="10"/>
      <c r="G861" s="11"/>
    </row>
    <row r="862">
      <c r="E862" s="10"/>
      <c r="F862" s="10"/>
      <c r="G862" s="11"/>
    </row>
    <row r="863">
      <c r="E863" s="10"/>
      <c r="F863" s="10"/>
      <c r="G863" s="11"/>
    </row>
    <row r="864">
      <c r="E864" s="10"/>
      <c r="F864" s="10"/>
      <c r="G864" s="11"/>
    </row>
    <row r="865">
      <c r="E865" s="10"/>
      <c r="F865" s="10"/>
      <c r="G865" s="11"/>
    </row>
    <row r="866">
      <c r="E866" s="10"/>
      <c r="F866" s="10"/>
      <c r="G866" s="11"/>
    </row>
    <row r="867">
      <c r="E867" s="10"/>
      <c r="F867" s="10"/>
      <c r="G867" s="11"/>
    </row>
    <row r="868">
      <c r="E868" s="10"/>
      <c r="F868" s="10"/>
      <c r="G868" s="11"/>
    </row>
    <row r="869">
      <c r="E869" s="10"/>
      <c r="F869" s="10"/>
      <c r="G869" s="11"/>
    </row>
    <row r="870">
      <c r="E870" s="10"/>
      <c r="F870" s="10"/>
      <c r="G870" s="11"/>
    </row>
    <row r="871">
      <c r="E871" s="10"/>
      <c r="F871" s="10"/>
      <c r="G871" s="11"/>
    </row>
    <row r="872">
      <c r="E872" s="10"/>
      <c r="F872" s="10"/>
      <c r="G872" s="11"/>
    </row>
    <row r="873">
      <c r="E873" s="10"/>
      <c r="F873" s="10"/>
      <c r="G873" s="11"/>
    </row>
    <row r="874">
      <c r="E874" s="10"/>
      <c r="F874" s="10"/>
      <c r="G874" s="11"/>
    </row>
    <row r="875">
      <c r="E875" s="10"/>
      <c r="F875" s="10"/>
      <c r="G875" s="11"/>
    </row>
    <row r="876">
      <c r="E876" s="10"/>
      <c r="F876" s="10"/>
      <c r="G876" s="11"/>
    </row>
    <row r="877">
      <c r="E877" s="10"/>
      <c r="F877" s="10"/>
      <c r="G877" s="11"/>
    </row>
    <row r="878">
      <c r="E878" s="10"/>
      <c r="F878" s="10"/>
      <c r="G878" s="11"/>
    </row>
    <row r="879">
      <c r="E879" s="10"/>
      <c r="F879" s="10"/>
      <c r="G879" s="11"/>
    </row>
    <row r="880">
      <c r="E880" s="10"/>
      <c r="F880" s="10"/>
      <c r="G880" s="11"/>
    </row>
    <row r="881">
      <c r="E881" s="10"/>
      <c r="F881" s="10"/>
      <c r="G881" s="11"/>
    </row>
    <row r="882">
      <c r="E882" s="10"/>
      <c r="F882" s="10"/>
      <c r="G882" s="11"/>
    </row>
    <row r="883">
      <c r="E883" s="10"/>
      <c r="F883" s="10"/>
      <c r="G883" s="11"/>
    </row>
    <row r="884">
      <c r="E884" s="10"/>
      <c r="F884" s="10"/>
      <c r="G884" s="11"/>
    </row>
    <row r="885">
      <c r="E885" s="10"/>
      <c r="F885" s="10"/>
      <c r="G885" s="11"/>
    </row>
    <row r="886">
      <c r="E886" s="10"/>
      <c r="F886" s="10"/>
      <c r="G886" s="11"/>
    </row>
    <row r="887">
      <c r="E887" s="10"/>
      <c r="F887" s="10"/>
      <c r="G887" s="11"/>
    </row>
    <row r="888">
      <c r="E888" s="10"/>
      <c r="F888" s="10"/>
      <c r="G888" s="11"/>
    </row>
    <row r="889">
      <c r="E889" s="10"/>
      <c r="F889" s="10"/>
      <c r="G889" s="11"/>
    </row>
    <row r="890">
      <c r="E890" s="10"/>
      <c r="F890" s="10"/>
      <c r="G890" s="11"/>
    </row>
    <row r="891">
      <c r="E891" s="10"/>
      <c r="F891" s="10"/>
      <c r="G891" s="11"/>
    </row>
    <row r="892">
      <c r="E892" s="10"/>
      <c r="F892" s="10"/>
      <c r="G892" s="11"/>
    </row>
    <row r="893">
      <c r="E893" s="10"/>
      <c r="F893" s="10"/>
      <c r="G893" s="11"/>
    </row>
    <row r="894">
      <c r="E894" s="10"/>
      <c r="F894" s="10"/>
      <c r="G894" s="11"/>
    </row>
    <row r="895">
      <c r="E895" s="10"/>
      <c r="F895" s="10"/>
      <c r="G895" s="11"/>
    </row>
    <row r="896">
      <c r="E896" s="10"/>
      <c r="F896" s="10"/>
      <c r="G896" s="11"/>
    </row>
    <row r="897">
      <c r="E897" s="10"/>
      <c r="F897" s="10"/>
      <c r="G897" s="11"/>
    </row>
    <row r="898">
      <c r="E898" s="10"/>
      <c r="F898" s="10"/>
      <c r="G898" s="11"/>
    </row>
    <row r="899">
      <c r="E899" s="10"/>
      <c r="F899" s="10"/>
      <c r="G899" s="11"/>
    </row>
    <row r="900">
      <c r="E900" s="10"/>
      <c r="F900" s="10"/>
      <c r="G900" s="11"/>
    </row>
    <row r="901">
      <c r="E901" s="10"/>
      <c r="F901" s="10"/>
      <c r="G901" s="11"/>
    </row>
    <row r="902">
      <c r="E902" s="10"/>
      <c r="F902" s="10"/>
      <c r="G902" s="11"/>
    </row>
    <row r="903">
      <c r="E903" s="10"/>
      <c r="F903" s="10"/>
      <c r="G903" s="11"/>
    </row>
    <row r="904">
      <c r="E904" s="10"/>
      <c r="F904" s="10"/>
      <c r="G904" s="11"/>
    </row>
    <row r="905">
      <c r="E905" s="10"/>
      <c r="F905" s="10"/>
      <c r="G905" s="11"/>
    </row>
    <row r="906">
      <c r="E906" s="10"/>
      <c r="F906" s="10"/>
      <c r="G906" s="11"/>
    </row>
    <row r="907">
      <c r="E907" s="10"/>
      <c r="F907" s="10"/>
      <c r="G907" s="11"/>
    </row>
    <row r="908">
      <c r="E908" s="10"/>
      <c r="F908" s="10"/>
      <c r="G908" s="11"/>
    </row>
    <row r="909">
      <c r="E909" s="10"/>
      <c r="F909" s="10"/>
      <c r="G909" s="11"/>
    </row>
    <row r="910">
      <c r="E910" s="10"/>
      <c r="F910" s="10"/>
      <c r="G910" s="11"/>
    </row>
    <row r="911">
      <c r="E911" s="10"/>
      <c r="F911" s="10"/>
      <c r="G911" s="11"/>
    </row>
    <row r="912">
      <c r="E912" s="10"/>
      <c r="F912" s="10"/>
      <c r="G912" s="11"/>
    </row>
    <row r="913">
      <c r="E913" s="10"/>
      <c r="F913" s="10"/>
      <c r="G913" s="11"/>
    </row>
    <row r="914">
      <c r="E914" s="10"/>
      <c r="F914" s="10"/>
      <c r="G914" s="11"/>
    </row>
    <row r="915">
      <c r="E915" s="10"/>
      <c r="F915" s="10"/>
      <c r="G915" s="11"/>
    </row>
    <row r="916">
      <c r="E916" s="10"/>
      <c r="F916" s="10"/>
      <c r="G916" s="11"/>
    </row>
    <row r="917">
      <c r="E917" s="10"/>
      <c r="F917" s="10"/>
      <c r="G917" s="11"/>
    </row>
    <row r="918">
      <c r="E918" s="10"/>
      <c r="F918" s="10"/>
      <c r="G918" s="11"/>
    </row>
    <row r="919">
      <c r="E919" s="10"/>
      <c r="F919" s="10"/>
      <c r="G919" s="11"/>
    </row>
    <row r="920">
      <c r="E920" s="10"/>
      <c r="F920" s="10"/>
      <c r="G920" s="11"/>
    </row>
    <row r="921">
      <c r="E921" s="10"/>
      <c r="F921" s="10"/>
      <c r="G921" s="11"/>
    </row>
    <row r="922">
      <c r="E922" s="10"/>
      <c r="F922" s="10"/>
      <c r="G922" s="11"/>
    </row>
    <row r="923">
      <c r="E923" s="10"/>
      <c r="F923" s="10"/>
      <c r="G923" s="11"/>
    </row>
    <row r="924">
      <c r="E924" s="10"/>
      <c r="F924" s="10"/>
      <c r="G924" s="11"/>
    </row>
    <row r="925">
      <c r="E925" s="10"/>
      <c r="F925" s="10"/>
      <c r="G925" s="11"/>
    </row>
    <row r="926">
      <c r="E926" s="10"/>
      <c r="F926" s="10"/>
      <c r="G926" s="11"/>
    </row>
    <row r="927">
      <c r="E927" s="10"/>
      <c r="F927" s="10"/>
      <c r="G927" s="11"/>
    </row>
    <row r="928">
      <c r="E928" s="10"/>
      <c r="F928" s="10"/>
      <c r="G928" s="11"/>
    </row>
    <row r="929">
      <c r="E929" s="10"/>
      <c r="F929" s="10"/>
      <c r="G929" s="11"/>
    </row>
    <row r="930">
      <c r="E930" s="10"/>
      <c r="F930" s="10"/>
      <c r="G930" s="11"/>
    </row>
    <row r="931">
      <c r="E931" s="10"/>
      <c r="F931" s="10"/>
      <c r="G931" s="11"/>
    </row>
    <row r="932">
      <c r="E932" s="10"/>
      <c r="F932" s="10"/>
      <c r="G932" s="11"/>
    </row>
    <row r="933">
      <c r="E933" s="10"/>
      <c r="F933" s="10"/>
      <c r="G933" s="11"/>
    </row>
    <row r="934">
      <c r="E934" s="10"/>
      <c r="F934" s="10"/>
      <c r="G934" s="11"/>
    </row>
    <row r="935">
      <c r="E935" s="10"/>
      <c r="F935" s="10"/>
      <c r="G935" s="11"/>
    </row>
    <row r="936">
      <c r="E936" s="10"/>
      <c r="F936" s="10"/>
      <c r="G936" s="11"/>
    </row>
    <row r="937">
      <c r="E937" s="10"/>
      <c r="F937" s="10"/>
      <c r="G937" s="11"/>
    </row>
    <row r="938">
      <c r="E938" s="10"/>
      <c r="F938" s="10"/>
      <c r="G938" s="11"/>
    </row>
    <row r="939">
      <c r="E939" s="10"/>
      <c r="F939" s="10"/>
      <c r="G939" s="11"/>
    </row>
    <row r="940">
      <c r="E940" s="10"/>
      <c r="F940" s="10"/>
      <c r="G940" s="11"/>
    </row>
    <row r="941">
      <c r="E941" s="10"/>
      <c r="F941" s="10"/>
      <c r="G941" s="11"/>
    </row>
    <row r="942">
      <c r="E942" s="10"/>
      <c r="F942" s="10"/>
      <c r="G942" s="11"/>
    </row>
    <row r="943">
      <c r="E943" s="10"/>
      <c r="F943" s="10"/>
      <c r="G943" s="11"/>
    </row>
    <row r="944">
      <c r="E944" s="10"/>
      <c r="F944" s="10"/>
      <c r="G944" s="11"/>
    </row>
    <row r="945">
      <c r="E945" s="10"/>
      <c r="F945" s="10"/>
      <c r="G945" s="11"/>
    </row>
    <row r="946">
      <c r="E946" s="10"/>
      <c r="F946" s="10"/>
      <c r="G946" s="11"/>
    </row>
    <row r="947">
      <c r="E947" s="10"/>
      <c r="F947" s="10"/>
      <c r="G947" s="11"/>
    </row>
    <row r="948">
      <c r="E948" s="10"/>
      <c r="F948" s="10"/>
      <c r="G948" s="11"/>
    </row>
    <row r="949">
      <c r="E949" s="10"/>
      <c r="F949" s="10"/>
      <c r="G949" s="11"/>
    </row>
    <row r="950">
      <c r="E950" s="10"/>
      <c r="F950" s="10"/>
      <c r="G950" s="11"/>
    </row>
    <row r="951">
      <c r="E951" s="10"/>
      <c r="F951" s="10"/>
      <c r="G951" s="11"/>
    </row>
    <row r="952">
      <c r="E952" s="10"/>
      <c r="F952" s="10"/>
      <c r="G952" s="11"/>
    </row>
    <row r="953">
      <c r="E953" s="10"/>
      <c r="F953" s="10"/>
      <c r="G953" s="11"/>
    </row>
    <row r="954">
      <c r="E954" s="10"/>
      <c r="F954" s="10"/>
      <c r="G954" s="11"/>
    </row>
    <row r="955">
      <c r="E955" s="10"/>
      <c r="F955" s="10"/>
      <c r="G955" s="11"/>
    </row>
    <row r="956">
      <c r="E956" s="10"/>
      <c r="F956" s="10"/>
      <c r="G956" s="11"/>
    </row>
    <row r="957">
      <c r="E957" s="10"/>
      <c r="F957" s="10"/>
      <c r="G957" s="11"/>
    </row>
    <row r="958">
      <c r="E958" s="10"/>
      <c r="F958" s="10"/>
      <c r="G958" s="11"/>
    </row>
    <row r="959">
      <c r="E959" s="10"/>
      <c r="F959" s="10"/>
      <c r="G959" s="11"/>
    </row>
    <row r="960">
      <c r="E960" s="10"/>
      <c r="F960" s="10"/>
      <c r="G960" s="11"/>
    </row>
    <row r="961">
      <c r="E961" s="10"/>
      <c r="F961" s="10"/>
      <c r="G961" s="11"/>
    </row>
    <row r="962">
      <c r="E962" s="10"/>
      <c r="F962" s="10"/>
      <c r="G962" s="11"/>
    </row>
    <row r="963">
      <c r="E963" s="10"/>
      <c r="F963" s="10"/>
      <c r="G963" s="11"/>
    </row>
    <row r="964">
      <c r="E964" s="10"/>
      <c r="F964" s="10"/>
      <c r="G964" s="11"/>
    </row>
    <row r="965">
      <c r="E965" s="10"/>
      <c r="F965" s="10"/>
      <c r="G965" s="11"/>
    </row>
    <row r="966">
      <c r="E966" s="10"/>
      <c r="F966" s="10"/>
      <c r="G966" s="11"/>
    </row>
    <row r="967">
      <c r="E967" s="10"/>
      <c r="F967" s="10"/>
      <c r="G967" s="11"/>
    </row>
    <row r="968">
      <c r="E968" s="10"/>
      <c r="F968" s="10"/>
      <c r="G968" s="11"/>
    </row>
    <row r="969">
      <c r="E969" s="10"/>
      <c r="F969" s="10"/>
      <c r="G969" s="11"/>
    </row>
    <row r="970">
      <c r="E970" s="10"/>
      <c r="F970" s="10"/>
      <c r="G970" s="11"/>
    </row>
    <row r="971">
      <c r="E971" s="10"/>
      <c r="F971" s="10"/>
      <c r="G971" s="11"/>
    </row>
    <row r="972">
      <c r="E972" s="10"/>
      <c r="F972" s="10"/>
      <c r="G972" s="11"/>
    </row>
    <row r="973">
      <c r="E973" s="10"/>
      <c r="F973" s="10"/>
      <c r="G973" s="11"/>
    </row>
    <row r="974">
      <c r="E974" s="10"/>
      <c r="F974" s="10"/>
      <c r="G974" s="11"/>
    </row>
    <row r="975">
      <c r="E975" s="10"/>
      <c r="F975" s="10"/>
      <c r="G975" s="11"/>
    </row>
    <row r="976">
      <c r="E976" s="10"/>
      <c r="F976" s="10"/>
      <c r="G976" s="11"/>
    </row>
    <row r="977">
      <c r="E977" s="10"/>
      <c r="F977" s="10"/>
      <c r="G977" s="11"/>
    </row>
    <row r="978">
      <c r="E978" s="10"/>
      <c r="F978" s="10"/>
      <c r="G978" s="11"/>
    </row>
    <row r="979">
      <c r="E979" s="10"/>
      <c r="F979" s="10"/>
      <c r="G979" s="11"/>
    </row>
    <row r="980">
      <c r="E980" s="10"/>
      <c r="F980" s="10"/>
      <c r="G980" s="11"/>
    </row>
    <row r="981">
      <c r="E981" s="10"/>
      <c r="F981" s="10"/>
      <c r="G981" s="11"/>
    </row>
    <row r="982">
      <c r="E982" s="10"/>
      <c r="F982" s="10"/>
      <c r="G982" s="11"/>
    </row>
    <row r="983">
      <c r="E983" s="10"/>
      <c r="F983" s="10"/>
      <c r="G983" s="11"/>
    </row>
    <row r="984">
      <c r="E984" s="10"/>
      <c r="F984" s="10"/>
      <c r="G984" s="11"/>
    </row>
    <row r="985">
      <c r="E985" s="10"/>
      <c r="F985" s="10"/>
      <c r="G985" s="11"/>
    </row>
    <row r="986">
      <c r="E986" s="10"/>
      <c r="F986" s="10"/>
      <c r="G986" s="11"/>
    </row>
    <row r="987">
      <c r="E987" s="10"/>
      <c r="F987" s="10"/>
      <c r="G987" s="11"/>
    </row>
    <row r="988">
      <c r="E988" s="10"/>
      <c r="F988" s="10"/>
      <c r="G988" s="11"/>
    </row>
    <row r="989">
      <c r="E989" s="10"/>
      <c r="F989" s="10"/>
      <c r="G989" s="11"/>
    </row>
    <row r="990">
      <c r="E990" s="10"/>
      <c r="F990" s="10"/>
      <c r="G990" s="11"/>
    </row>
    <row r="991">
      <c r="E991" s="10"/>
      <c r="F991" s="10"/>
      <c r="G991" s="11"/>
    </row>
    <row r="992">
      <c r="E992" s="10"/>
      <c r="F992" s="10"/>
      <c r="G992" s="11"/>
    </row>
    <row r="993">
      <c r="E993" s="10"/>
      <c r="F993" s="10"/>
      <c r="G993" s="11"/>
    </row>
    <row r="994">
      <c r="E994" s="10"/>
      <c r="F994" s="10"/>
      <c r="G994" s="11"/>
    </row>
    <row r="995">
      <c r="E995" s="10"/>
      <c r="F995" s="10"/>
      <c r="G995" s="11"/>
    </row>
    <row r="996">
      <c r="E996" s="10"/>
      <c r="F996" s="10"/>
      <c r="G996" s="11"/>
    </row>
    <row r="997">
      <c r="E997" s="10"/>
      <c r="F997" s="10"/>
      <c r="G997" s="11"/>
    </row>
    <row r="998">
      <c r="E998" s="10"/>
      <c r="F998" s="10"/>
      <c r="G998" s="11"/>
    </row>
    <row r="999">
      <c r="E999" s="10"/>
      <c r="F999" s="10"/>
      <c r="G999" s="11"/>
    </row>
    <row r="1000">
      <c r="E1000" s="10"/>
      <c r="F1000" s="10"/>
      <c r="G1000" s="11"/>
    </row>
  </sheetData>
  <mergeCells count="6">
    <mergeCell ref="A1:A2"/>
    <mergeCell ref="B1:B2"/>
    <mergeCell ref="C1:C2"/>
    <mergeCell ref="D1:D2"/>
    <mergeCell ref="E1:F1"/>
    <mergeCell ref="G1:G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2" width="13.63"/>
    <col customWidth="1" min="3" max="8" width="17.0"/>
    <col customWidth="1" min="10" max="10" width="14.38"/>
    <col customWidth="1" min="11" max="11" width="51.38"/>
    <col customWidth="1" min="12" max="12" width="13.63"/>
  </cols>
  <sheetData>
    <row r="1" ht="27.0" customHeight="1">
      <c r="A1" s="15"/>
      <c r="B1" s="15"/>
      <c r="C1" s="15"/>
      <c r="D1" s="15"/>
      <c r="E1" s="15"/>
      <c r="F1" s="15"/>
      <c r="G1" s="15"/>
      <c r="H1" s="15"/>
      <c r="I1" s="15"/>
      <c r="J1" s="16" t="s">
        <v>43</v>
      </c>
      <c r="K1" s="17" t="s">
        <v>44</v>
      </c>
      <c r="L1" s="18"/>
      <c r="M1" s="18"/>
      <c r="N1" s="18"/>
      <c r="O1" s="18"/>
      <c r="P1" s="3"/>
      <c r="Q1" s="19"/>
      <c r="R1" s="20"/>
      <c r="S1" s="15"/>
      <c r="T1" s="15"/>
      <c r="U1" s="15"/>
      <c r="V1" s="15"/>
      <c r="W1" s="15"/>
      <c r="X1" s="15"/>
      <c r="Y1" s="15"/>
    </row>
    <row r="2" ht="27.0" customHeight="1">
      <c r="A2" s="15"/>
      <c r="B2" s="15"/>
      <c r="C2" s="15"/>
      <c r="D2" s="15"/>
      <c r="E2" s="15"/>
      <c r="F2" s="15"/>
      <c r="G2" s="15"/>
      <c r="H2" s="15"/>
      <c r="I2" s="15"/>
      <c r="J2" s="16" t="s">
        <v>45</v>
      </c>
      <c r="K2" s="17" t="s">
        <v>46</v>
      </c>
      <c r="L2" s="18"/>
      <c r="M2" s="18"/>
      <c r="N2" s="18"/>
      <c r="O2" s="18"/>
      <c r="P2" s="3"/>
      <c r="Q2" s="21"/>
      <c r="R2" s="22"/>
      <c r="S2" s="15"/>
      <c r="T2" s="15"/>
      <c r="U2" s="15"/>
      <c r="V2" s="15"/>
      <c r="W2" s="15"/>
      <c r="X2" s="15"/>
      <c r="Y2" s="15"/>
    </row>
    <row r="3" ht="27.0" customHeight="1">
      <c r="A3" s="15"/>
      <c r="B3" s="15"/>
      <c r="C3" s="15"/>
      <c r="D3" s="15"/>
      <c r="E3" s="15"/>
      <c r="F3" s="15"/>
      <c r="G3" s="15"/>
      <c r="H3" s="15"/>
      <c r="I3" s="15"/>
      <c r="J3" s="16" t="s">
        <v>47</v>
      </c>
      <c r="K3" s="23" t="s">
        <v>48</v>
      </c>
      <c r="L3" s="24" t="s">
        <v>49</v>
      </c>
      <c r="M3" s="25" t="s">
        <v>50</v>
      </c>
      <c r="N3" s="18"/>
      <c r="O3" s="18"/>
      <c r="P3" s="3"/>
      <c r="Q3" s="21"/>
      <c r="R3" s="22"/>
      <c r="S3" s="15"/>
      <c r="T3" s="15"/>
      <c r="U3" s="15"/>
      <c r="V3" s="15"/>
      <c r="W3" s="15"/>
      <c r="X3" s="15"/>
      <c r="Y3" s="15"/>
    </row>
    <row r="4" ht="27.0" customHeight="1">
      <c r="A4" s="15"/>
      <c r="B4" s="26"/>
      <c r="C4" s="15"/>
      <c r="D4" s="15"/>
      <c r="E4" s="15"/>
      <c r="F4" s="15"/>
      <c r="G4" s="15"/>
      <c r="H4" s="15"/>
      <c r="I4" s="15"/>
      <c r="J4" s="16" t="s">
        <v>51</v>
      </c>
      <c r="K4" s="27" t="s">
        <v>52</v>
      </c>
      <c r="L4" s="24" t="s">
        <v>53</v>
      </c>
      <c r="M4" s="28">
        <v>1000.0</v>
      </c>
      <c r="N4" s="18"/>
      <c r="O4" s="18"/>
      <c r="P4" s="3"/>
      <c r="Q4" s="21"/>
      <c r="R4" s="22"/>
      <c r="S4" s="15"/>
      <c r="T4" s="15"/>
      <c r="U4" s="15"/>
      <c r="V4" s="15"/>
      <c r="W4" s="15"/>
      <c r="X4" s="15"/>
      <c r="Y4" s="15"/>
    </row>
    <row r="5" ht="27.0" customHeight="1">
      <c r="A5" s="15"/>
      <c r="B5" s="26"/>
      <c r="C5" s="15"/>
      <c r="D5" s="15"/>
      <c r="E5" s="15"/>
      <c r="F5" s="15"/>
      <c r="G5" s="15"/>
      <c r="H5" s="15"/>
      <c r="I5" s="15"/>
      <c r="J5" s="16" t="s">
        <v>54</v>
      </c>
      <c r="K5" s="23" t="s">
        <v>55</v>
      </c>
      <c r="L5" s="29" t="s">
        <v>56</v>
      </c>
      <c r="M5" s="28"/>
      <c r="N5" s="18"/>
      <c r="O5" s="18"/>
      <c r="P5" s="3"/>
      <c r="Q5" s="30"/>
      <c r="R5" s="31"/>
      <c r="S5" s="15"/>
      <c r="T5" s="15"/>
      <c r="U5" s="15"/>
      <c r="V5" s="15"/>
      <c r="W5" s="15"/>
      <c r="X5" s="15"/>
      <c r="Y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" t="s">
        <v>57</v>
      </c>
      <c r="B7" s="1" t="s">
        <v>47</v>
      </c>
      <c r="C7" s="1" t="s">
        <v>58</v>
      </c>
      <c r="D7" s="32" t="s">
        <v>59</v>
      </c>
      <c r="E7" s="18"/>
      <c r="F7" s="3"/>
      <c r="G7" s="32" t="s">
        <v>60</v>
      </c>
      <c r="H7" s="3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5"/>
      <c r="B8" s="5"/>
      <c r="C8" s="5"/>
      <c r="D8" s="33" t="s">
        <v>6</v>
      </c>
      <c r="E8" s="33" t="s">
        <v>7</v>
      </c>
      <c r="F8" s="33" t="s">
        <v>5</v>
      </c>
      <c r="G8" s="33" t="s">
        <v>61</v>
      </c>
      <c r="H8" s="33" t="s">
        <v>62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34" t="s">
        <v>8</v>
      </c>
      <c r="B9" s="34" t="str">
        <f>VLOOKUP(A9,LISTAS!$A$3:$F$14,2,FALSE)</f>
        <v>Porta</v>
      </c>
      <c r="C9" s="34" t="str">
        <f>VLOOKUP(A9,LISTAS!$A$3:$F$14,4,FALSE)</f>
        <v>Alumínio Fosco</v>
      </c>
      <c r="D9" s="35">
        <f>VLOOKUP(A9,LISTAS!A3:G14,5,FALSE)</f>
        <v>0.8</v>
      </c>
      <c r="E9" s="35">
        <f>VLOOKUP(A9,LISTAS!$A$3:$G$14,6,FALSE)</f>
        <v>2.1</v>
      </c>
      <c r="F9" s="35">
        <f>VLOOKUP(A9,LISTAS!$A$3:$G$14,7,FALSE)</f>
        <v>1.68</v>
      </c>
      <c r="G9" s="36" t="str">
        <f t="shared" ref="G9:G12" si="1">IF(B9="Porta","Não","Sim")</f>
        <v>Não</v>
      </c>
      <c r="H9" s="36">
        <f t="shared" ref="H9:H10" si="2">IF(G9="Não",0,D9)</f>
        <v>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34" t="s">
        <v>12</v>
      </c>
      <c r="B10" s="34" t="str">
        <f>VLOOKUP(A10,LISTAS!$A$3:$F$14,2,FALSE)</f>
        <v>Porta</v>
      </c>
      <c r="C10" s="34" t="str">
        <f>VLOOKUP(A10,LISTAS!$A$3:$F$14,4,FALSE)</f>
        <v>Especial Acústica. PU</v>
      </c>
      <c r="D10" s="35">
        <f>VLOOKUP(A10,LISTAS!A4:G15,5,FALSE)</f>
        <v>2</v>
      </c>
      <c r="E10" s="35">
        <f>VLOOKUP(A10,LISTAS!$A$3:$G$14,6,FALSE)</f>
        <v>2.1</v>
      </c>
      <c r="F10" s="35">
        <f>VLOOKUP(A10,LISTAS!$A$3:$G$14,7,FALSE)</f>
        <v>4.2</v>
      </c>
      <c r="G10" s="36" t="str">
        <f t="shared" si="1"/>
        <v>Não</v>
      </c>
      <c r="H10" s="36">
        <f t="shared" si="2"/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34" t="s">
        <v>19</v>
      </c>
      <c r="B11" s="34" t="str">
        <f>VLOOKUP(A11,LISTAS!$A$3:$F$14,2,FALSE)</f>
        <v>Janela</v>
      </c>
      <c r="C11" s="34" t="str">
        <f>VLOOKUP(A11,LISTAS!$A$3:$F$14,4,FALSE)</f>
        <v>Alumínio/Vidro</v>
      </c>
      <c r="D11" s="35">
        <f>VLOOKUP(A11,LISTAS!A5:G16,5,FALSE)</f>
        <v>3</v>
      </c>
      <c r="E11" s="35">
        <f>VLOOKUP(A11,LISTAS!$A$3:$G$14,6,FALSE)</f>
        <v>0.5</v>
      </c>
      <c r="F11" s="35">
        <f>VLOOKUP(A11,LISTAS!$A$3:$G$14,7,FALSE)</f>
        <v>1.5</v>
      </c>
      <c r="G11" s="36" t="str">
        <f t="shared" si="1"/>
        <v>Sim</v>
      </c>
      <c r="H11" s="36">
        <f t="shared" ref="H11:H12" si="3">IF(G11="Não",,D11)</f>
        <v>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34" t="s">
        <v>21</v>
      </c>
      <c r="B12" s="34" t="str">
        <f>VLOOKUP(A12,LISTAS!$A$3:$F$14,2,FALSE)</f>
        <v>Janela</v>
      </c>
      <c r="C12" s="34" t="str">
        <f>VLOOKUP(A12,LISTAS!$A$3:$F$14,4,FALSE)</f>
        <v>Alumínio/Vidro</v>
      </c>
      <c r="D12" s="35">
        <f>VLOOKUP(A12,LISTAS!A6:G17,5,FALSE)</f>
        <v>2.93</v>
      </c>
      <c r="E12" s="35">
        <f>VLOOKUP(A12,LISTAS!$A$3:$G$14,6,FALSE)</f>
        <v>0.5</v>
      </c>
      <c r="F12" s="35">
        <f>VLOOKUP(A12,LISTAS!$A$3:$G$14,7,FALSE)</f>
        <v>1.465</v>
      </c>
      <c r="G12" s="36" t="str">
        <f t="shared" si="1"/>
        <v>Sim</v>
      </c>
      <c r="H12" s="36">
        <f t="shared" si="3"/>
        <v>2.93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26" t="s">
        <v>63</v>
      </c>
      <c r="B13" s="37"/>
      <c r="C13" s="8"/>
      <c r="D13" s="15"/>
      <c r="E13" s="15"/>
      <c r="F13" s="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38"/>
      <c r="B14" s="38"/>
      <c r="C14" s="38"/>
      <c r="D14" s="38"/>
      <c r="E14" s="38"/>
      <c r="F14" s="38"/>
      <c r="G14" s="38"/>
      <c r="H14" s="39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40"/>
      <c r="B17" s="40"/>
      <c r="C17" s="40"/>
      <c r="D17" s="40"/>
      <c r="E17" s="40"/>
      <c r="F17" s="40"/>
      <c r="G17" s="40"/>
      <c r="H17" s="40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40"/>
      <c r="B18" s="40"/>
      <c r="C18" s="40"/>
      <c r="D18" s="40"/>
      <c r="E18" s="40"/>
      <c r="F18" s="40"/>
      <c r="G18" s="40"/>
      <c r="H18" s="40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40"/>
      <c r="B19" s="40"/>
      <c r="C19" s="40"/>
      <c r="D19" s="40"/>
      <c r="E19" s="40"/>
      <c r="F19" s="40"/>
      <c r="G19" s="40"/>
      <c r="H19" s="40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40"/>
      <c r="B20" s="40"/>
      <c r="C20" s="40"/>
      <c r="D20" s="40"/>
      <c r="E20" s="40"/>
      <c r="F20" s="40"/>
      <c r="G20" s="40"/>
      <c r="H20" s="40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40"/>
      <c r="B21" s="40"/>
      <c r="C21" s="40"/>
      <c r="D21" s="40"/>
      <c r="E21" s="40"/>
      <c r="F21" s="40"/>
      <c r="G21" s="40"/>
      <c r="H21" s="40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40"/>
      <c r="B22" s="40"/>
      <c r="C22" s="40"/>
      <c r="D22" s="40"/>
      <c r="E22" s="40"/>
      <c r="F22" s="40"/>
      <c r="G22" s="40"/>
      <c r="H22" s="40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40"/>
      <c r="B23" s="40"/>
      <c r="C23" s="40"/>
      <c r="D23" s="40"/>
      <c r="E23" s="40"/>
      <c r="F23" s="40"/>
      <c r="G23" s="40"/>
      <c r="H23" s="40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40"/>
      <c r="B24" s="40"/>
      <c r="C24" s="40"/>
      <c r="D24" s="40"/>
      <c r="E24" s="40"/>
      <c r="F24" s="40"/>
      <c r="G24" s="40"/>
      <c r="H24" s="40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40"/>
      <c r="B25" s="40"/>
      <c r="C25" s="40"/>
      <c r="D25" s="40"/>
      <c r="E25" s="40"/>
      <c r="F25" s="40"/>
      <c r="G25" s="40"/>
      <c r="H25" s="40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40"/>
      <c r="B26" s="40"/>
      <c r="C26" s="40"/>
      <c r="D26" s="40"/>
      <c r="E26" s="40"/>
      <c r="F26" s="40"/>
      <c r="G26" s="40"/>
      <c r="H26" s="40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40"/>
      <c r="B27" s="40"/>
      <c r="C27" s="40"/>
      <c r="D27" s="40"/>
      <c r="E27" s="40"/>
      <c r="F27" s="40"/>
      <c r="G27" s="40"/>
      <c r="H27" s="40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40"/>
      <c r="B28" s="40"/>
      <c r="C28" s="40"/>
      <c r="D28" s="40"/>
      <c r="E28" s="40"/>
      <c r="F28" s="40"/>
      <c r="G28" s="40"/>
      <c r="H28" s="40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</sheetData>
  <mergeCells count="11">
    <mergeCell ref="B7:B8"/>
    <mergeCell ref="C7:C8"/>
    <mergeCell ref="D7:F7"/>
    <mergeCell ref="G7:H7"/>
    <mergeCell ref="K1:P1"/>
    <mergeCell ref="Q1:R5"/>
    <mergeCell ref="K2:P2"/>
    <mergeCell ref="M3:P3"/>
    <mergeCell ref="M4:P4"/>
    <mergeCell ref="M5:P5"/>
    <mergeCell ref="A7:A8"/>
  </mergeCells>
  <dataValidations>
    <dataValidation type="list" allowBlank="1" sqref="A9:A12">
      <formula1>LISTAS!$A$3:$A$14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3" width="13.63"/>
    <col customWidth="1" min="4" max="4" width="22.0"/>
    <col customWidth="1" min="5" max="7" width="16.38"/>
    <col customWidth="1" min="11" max="11" width="14.38"/>
    <col customWidth="1" min="12" max="12" width="51.38"/>
    <col customWidth="1" min="13" max="13" width="13.63"/>
  </cols>
  <sheetData>
    <row r="1" ht="27.0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43</v>
      </c>
      <c r="L1" s="25" t="s">
        <v>64</v>
      </c>
      <c r="M1" s="18"/>
      <c r="N1" s="18"/>
      <c r="O1" s="18"/>
      <c r="P1" s="18"/>
      <c r="Q1" s="3"/>
      <c r="R1" s="19"/>
      <c r="S1" s="20"/>
      <c r="T1" s="15"/>
      <c r="U1" s="15"/>
      <c r="V1" s="15"/>
      <c r="W1" s="15"/>
      <c r="X1" s="15"/>
      <c r="Y1" s="15"/>
      <c r="Z1" s="15"/>
    </row>
    <row r="2" ht="27.0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6" t="s">
        <v>45</v>
      </c>
      <c r="L2" s="25" t="s">
        <v>65</v>
      </c>
      <c r="M2" s="18"/>
      <c r="N2" s="18"/>
      <c r="O2" s="18"/>
      <c r="P2" s="18"/>
      <c r="Q2" s="3"/>
      <c r="R2" s="21"/>
      <c r="S2" s="22"/>
      <c r="T2" s="15"/>
      <c r="U2" s="15"/>
      <c r="V2" s="15"/>
      <c r="W2" s="15"/>
      <c r="X2" s="15"/>
      <c r="Y2" s="15"/>
      <c r="Z2" s="15"/>
    </row>
    <row r="3" ht="27.0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6" t="s">
        <v>47</v>
      </c>
      <c r="L3" s="27" t="s">
        <v>66</v>
      </c>
      <c r="M3" s="24" t="s">
        <v>49</v>
      </c>
      <c r="N3" s="25" t="s">
        <v>50</v>
      </c>
      <c r="O3" s="18"/>
      <c r="P3" s="18"/>
      <c r="Q3" s="3"/>
      <c r="R3" s="21"/>
      <c r="S3" s="22"/>
      <c r="T3" s="15"/>
      <c r="U3" s="15"/>
      <c r="V3" s="15"/>
      <c r="W3" s="15"/>
      <c r="X3" s="15"/>
      <c r="Y3" s="15"/>
      <c r="Z3" s="15"/>
    </row>
    <row r="4" ht="27.0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6" t="s">
        <v>51</v>
      </c>
      <c r="L4" s="27" t="s">
        <v>52</v>
      </c>
      <c r="M4" s="24" t="s">
        <v>53</v>
      </c>
      <c r="N4" s="28">
        <v>1000.0</v>
      </c>
      <c r="O4" s="18"/>
      <c r="P4" s="18"/>
      <c r="Q4" s="3"/>
      <c r="R4" s="21"/>
      <c r="S4" s="22"/>
      <c r="T4" s="15"/>
      <c r="U4" s="15"/>
      <c r="V4" s="15"/>
      <c r="W4" s="15"/>
      <c r="X4" s="15"/>
      <c r="Y4" s="15"/>
      <c r="Z4" s="15"/>
    </row>
    <row r="5" ht="27.0" customHeight="1">
      <c r="A5" s="15"/>
      <c r="B5" s="15"/>
      <c r="C5" s="26"/>
      <c r="D5" s="15"/>
      <c r="E5" s="15"/>
      <c r="F5" s="15"/>
      <c r="G5" s="15"/>
      <c r="H5" s="15"/>
      <c r="I5" s="15"/>
      <c r="J5" s="15"/>
      <c r="K5" s="16" t="s">
        <v>54</v>
      </c>
      <c r="L5" s="27" t="s">
        <v>67</v>
      </c>
      <c r="M5" s="24" t="s">
        <v>53</v>
      </c>
      <c r="N5" s="28"/>
      <c r="O5" s="18"/>
      <c r="P5" s="18"/>
      <c r="Q5" s="3"/>
      <c r="R5" s="30"/>
      <c r="S5" s="31"/>
      <c r="T5" s="15"/>
      <c r="U5" s="15"/>
      <c r="V5" s="15"/>
      <c r="W5" s="15"/>
      <c r="X5" s="15"/>
      <c r="Y5" s="15"/>
      <c r="Z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41" t="s">
        <v>68</v>
      </c>
      <c r="B7" s="41" t="s">
        <v>69</v>
      </c>
      <c r="C7" s="41" t="s">
        <v>70</v>
      </c>
      <c r="D7" s="41" t="s">
        <v>71</v>
      </c>
      <c r="E7" s="41" t="s">
        <v>6</v>
      </c>
      <c r="F7" s="41" t="s">
        <v>7</v>
      </c>
      <c r="G7" s="41" t="s">
        <v>53</v>
      </c>
      <c r="H7" s="41" t="s">
        <v>72</v>
      </c>
      <c r="I7" s="41" t="s">
        <v>73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5"/>
      <c r="B8" s="5"/>
      <c r="C8" s="5"/>
      <c r="D8" s="5"/>
      <c r="E8" s="5"/>
      <c r="F8" s="5"/>
      <c r="G8" s="5"/>
      <c r="H8" s="5"/>
      <c r="I8" s="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7" t="s">
        <v>74</v>
      </c>
      <c r="B9" s="7">
        <v>1.0</v>
      </c>
      <c r="C9" s="36" t="s">
        <v>8</v>
      </c>
      <c r="D9" s="34" t="str">
        <f>VLOOKUP(C9,LISTAS!$A$3:$F$14,4,FALSE)</f>
        <v>Alumínio Fosco</v>
      </c>
      <c r="E9" s="35">
        <f>VLOOKUP(C9, LISTAS!$A$3:$G$14, 5, FALSE)</f>
        <v>0.8</v>
      </c>
      <c r="F9" s="35">
        <f>VLOOKUP(C9,LISTAS!$A$3:$G$14,6,FALSE)</f>
        <v>2.1</v>
      </c>
      <c r="G9" s="35">
        <f>VLOOKUP(C9,LISTAS!$A$3:$G$14,7,FALSE)</f>
        <v>1.68</v>
      </c>
      <c r="H9" s="36">
        <v>1.0</v>
      </c>
      <c r="I9" s="36">
        <f t="shared" ref="I9:I12" si="1">G9*H9</f>
        <v>1.68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7" t="s">
        <v>75</v>
      </c>
      <c r="B10" s="7">
        <v>1.0</v>
      </c>
      <c r="C10" s="36" t="s">
        <v>14</v>
      </c>
      <c r="D10" s="34" t="str">
        <f>VLOOKUP(C10,LISTAS!$A$3:$F$14,4,FALSE)</f>
        <v>Especial Acústica. PU</v>
      </c>
      <c r="E10" s="35">
        <f>VLOOKUP(C10, LISTAS!$A$3:$G$14, 5, FALSE)</f>
        <v>0.8</v>
      </c>
      <c r="F10" s="35">
        <f>VLOOKUP(C10,LISTAS!$A$3:$G$14,6,FALSE)</f>
        <v>2.1</v>
      </c>
      <c r="G10" s="35">
        <f>VLOOKUP(C10,LISTAS!$A$3:$G$14,7,FALSE)</f>
        <v>1.68</v>
      </c>
      <c r="H10" s="36">
        <v>1.0</v>
      </c>
      <c r="I10" s="36">
        <f t="shared" si="1"/>
        <v>1.68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7" t="s">
        <v>76</v>
      </c>
      <c r="B11" s="7">
        <v>1.0</v>
      </c>
      <c r="C11" s="36" t="s">
        <v>15</v>
      </c>
      <c r="D11" s="34" t="str">
        <f>VLOOKUP(C11,LISTAS!$A$3:$F$14,4,FALSE)</f>
        <v>Especial Acústica. PU</v>
      </c>
      <c r="E11" s="35">
        <f>VLOOKUP(C11, LISTAS!$A$3:$G$14, 5, FALSE)</f>
        <v>1.4</v>
      </c>
      <c r="F11" s="35">
        <f>VLOOKUP(C11,LISTAS!$A$3:$G$14,6,FALSE)</f>
        <v>2.56</v>
      </c>
      <c r="G11" s="35">
        <f>VLOOKUP(C11,LISTAS!$A$3:$G$14,7,FALSE)</f>
        <v>3.584</v>
      </c>
      <c r="H11" s="36">
        <v>1.0</v>
      </c>
      <c r="I11" s="36">
        <f t="shared" si="1"/>
        <v>3.584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7" t="s">
        <v>77</v>
      </c>
      <c r="B12" s="7">
        <v>1.0</v>
      </c>
      <c r="C12" s="36" t="s">
        <v>19</v>
      </c>
      <c r="D12" s="34" t="str">
        <f>VLOOKUP(C12,LISTAS!$A$3:$F$14,4,FALSE)</f>
        <v>Alumínio/Vidro</v>
      </c>
      <c r="E12" s="35">
        <f>VLOOKUP(C12, LISTAS!$A$3:$G$14, 5, FALSE)</f>
        <v>3</v>
      </c>
      <c r="F12" s="35">
        <f>VLOOKUP(C12,LISTAS!$A$3:$G$14,6,FALSE)</f>
        <v>0.5</v>
      </c>
      <c r="G12" s="35">
        <f>VLOOKUP(C12,LISTAS!$A$3:$G$14,7,FALSE)</f>
        <v>1.5</v>
      </c>
      <c r="H12" s="36">
        <v>1.0</v>
      </c>
      <c r="I12" s="36">
        <f t="shared" si="1"/>
        <v>1.5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42" t="s">
        <v>78</v>
      </c>
      <c r="B13" s="43"/>
      <c r="C13" s="43"/>
      <c r="D13" s="34"/>
      <c r="E13" s="43"/>
      <c r="F13" s="44"/>
      <c r="G13" s="44"/>
      <c r="H13" s="43"/>
      <c r="I13" s="4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41" t="s">
        <v>79</v>
      </c>
      <c r="L15" s="41" t="s">
        <v>80</v>
      </c>
      <c r="M15" s="41" t="s">
        <v>81</v>
      </c>
      <c r="N15" s="41" t="s">
        <v>72</v>
      </c>
      <c r="O15" s="1" t="s">
        <v>82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5"/>
      <c r="L16" s="5"/>
      <c r="M16" s="5"/>
      <c r="N16" s="5"/>
      <c r="O16" s="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46">
        <v>1.0</v>
      </c>
      <c r="L17" s="47" t="s">
        <v>83</v>
      </c>
      <c r="M17" s="7" t="s">
        <v>19</v>
      </c>
      <c r="N17" s="48">
        <f>SUMIF($C$9:$C$13,M17,$H$9:$H$13)</f>
        <v>1</v>
      </c>
      <c r="O17" s="7" t="s">
        <v>84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42" t="s">
        <v>85</v>
      </c>
      <c r="L18" s="47"/>
      <c r="M18" s="46"/>
      <c r="N18" s="48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46"/>
      <c r="L19" s="47"/>
      <c r="M19" s="46"/>
      <c r="N19" s="48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46"/>
      <c r="L20" s="47"/>
      <c r="M20" s="46"/>
      <c r="N20" s="48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40"/>
      <c r="B21" s="40"/>
      <c r="C21" s="40"/>
      <c r="D21" s="40"/>
      <c r="E21" s="40"/>
      <c r="F21" s="40"/>
      <c r="G21" s="40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40"/>
      <c r="B22" s="40"/>
      <c r="C22" s="40"/>
      <c r="D22" s="40"/>
      <c r="E22" s="40"/>
      <c r="F22" s="40"/>
      <c r="G22" s="40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40"/>
      <c r="B23" s="40"/>
      <c r="C23" s="40"/>
      <c r="D23" s="40"/>
      <c r="E23" s="40"/>
      <c r="F23" s="40"/>
      <c r="G23" s="40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40"/>
      <c r="B24" s="40"/>
      <c r="C24" s="40"/>
      <c r="D24" s="40"/>
      <c r="E24" s="40"/>
      <c r="F24" s="40"/>
      <c r="G24" s="40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40"/>
      <c r="B25" s="40"/>
      <c r="C25" s="40"/>
      <c r="D25" s="40"/>
      <c r="E25" s="40"/>
      <c r="F25" s="40"/>
      <c r="G25" s="40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40"/>
      <c r="B26" s="40"/>
      <c r="C26" s="40"/>
      <c r="D26" s="40"/>
      <c r="E26" s="40"/>
      <c r="F26" s="40"/>
      <c r="G26" s="40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40"/>
      <c r="B27" s="40"/>
      <c r="C27" s="40"/>
      <c r="D27" s="40"/>
      <c r="E27" s="40"/>
      <c r="F27" s="40"/>
      <c r="G27" s="4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40"/>
      <c r="B28" s="40"/>
      <c r="C28" s="40"/>
      <c r="D28" s="40"/>
      <c r="E28" s="40"/>
      <c r="F28" s="40"/>
      <c r="G28" s="40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40"/>
      <c r="B29" s="40"/>
      <c r="C29" s="40"/>
      <c r="D29" s="40"/>
      <c r="E29" s="40"/>
      <c r="F29" s="40"/>
      <c r="G29" s="40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40"/>
      <c r="B30" s="40"/>
      <c r="C30" s="40"/>
      <c r="D30" s="40"/>
      <c r="E30" s="40"/>
      <c r="F30" s="40"/>
      <c r="G30" s="40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40"/>
      <c r="B31" s="40"/>
      <c r="C31" s="40"/>
      <c r="D31" s="40"/>
      <c r="E31" s="40"/>
      <c r="F31" s="40"/>
      <c r="G31" s="40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40"/>
      <c r="B32" s="40"/>
      <c r="C32" s="40"/>
      <c r="D32" s="40"/>
      <c r="E32" s="40"/>
      <c r="F32" s="40"/>
      <c r="G32" s="40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20">
    <mergeCell ref="B7:B8"/>
    <mergeCell ref="C7:C8"/>
    <mergeCell ref="D7:D8"/>
    <mergeCell ref="E7:E8"/>
    <mergeCell ref="F7:F8"/>
    <mergeCell ref="G7:G8"/>
    <mergeCell ref="H7:H8"/>
    <mergeCell ref="I7:I8"/>
    <mergeCell ref="K15:K16"/>
    <mergeCell ref="L15:L16"/>
    <mergeCell ref="M15:M16"/>
    <mergeCell ref="N15:N16"/>
    <mergeCell ref="O15:O16"/>
    <mergeCell ref="L1:Q1"/>
    <mergeCell ref="R1:S5"/>
    <mergeCell ref="L2:Q2"/>
    <mergeCell ref="N3:Q3"/>
    <mergeCell ref="N4:Q4"/>
    <mergeCell ref="N5:Q5"/>
    <mergeCell ref="A7:A8"/>
  </mergeCells>
  <dataValidations>
    <dataValidation type="list" allowBlank="1" sqref="C9:C12">
      <formula1>LISTAS!$A$3:$A$14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3.63"/>
    <col customWidth="1" min="2" max="2" width="14.5"/>
    <col customWidth="1" min="3" max="6" width="16.38"/>
    <col customWidth="1" min="21" max="21" width="14.38"/>
    <col customWidth="1" min="22" max="22" width="51.38"/>
    <col customWidth="1" min="23" max="23" width="13.63"/>
  </cols>
  <sheetData>
    <row r="1" ht="27.0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 t="s">
        <v>43</v>
      </c>
      <c r="V1" s="25" t="s">
        <v>64</v>
      </c>
      <c r="W1" s="18"/>
      <c r="X1" s="18"/>
      <c r="Y1" s="18"/>
      <c r="Z1" s="18"/>
      <c r="AA1" s="3"/>
      <c r="AB1" s="19"/>
      <c r="AC1" s="20"/>
      <c r="AD1" s="15"/>
      <c r="AE1" s="15"/>
      <c r="AF1" s="15"/>
      <c r="AG1" s="15"/>
      <c r="AH1" s="15"/>
      <c r="AI1" s="15"/>
      <c r="AJ1" s="15"/>
    </row>
    <row r="2" ht="27.0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 t="s">
        <v>45</v>
      </c>
      <c r="V2" s="25" t="s">
        <v>65</v>
      </c>
      <c r="W2" s="18"/>
      <c r="X2" s="18"/>
      <c r="Y2" s="18"/>
      <c r="Z2" s="18"/>
      <c r="AA2" s="3"/>
      <c r="AB2" s="21"/>
      <c r="AC2" s="22"/>
      <c r="AD2" s="15"/>
      <c r="AE2" s="15"/>
      <c r="AF2" s="15"/>
      <c r="AG2" s="15"/>
      <c r="AH2" s="15"/>
      <c r="AI2" s="15"/>
      <c r="AJ2" s="15"/>
    </row>
    <row r="3" ht="27.0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 t="s">
        <v>47</v>
      </c>
      <c r="V3" s="27" t="s">
        <v>86</v>
      </c>
      <c r="W3" s="24" t="s">
        <v>49</v>
      </c>
      <c r="X3" s="25" t="s">
        <v>50</v>
      </c>
      <c r="Y3" s="18"/>
      <c r="Z3" s="18"/>
      <c r="AA3" s="3"/>
      <c r="AB3" s="21"/>
      <c r="AC3" s="22"/>
      <c r="AD3" s="15"/>
      <c r="AE3" s="15"/>
      <c r="AF3" s="15"/>
      <c r="AG3" s="15"/>
      <c r="AH3" s="15"/>
      <c r="AI3" s="15"/>
      <c r="AJ3" s="15"/>
    </row>
    <row r="4" ht="27.0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 t="s">
        <v>51</v>
      </c>
      <c r="V4" s="27" t="s">
        <v>52</v>
      </c>
      <c r="W4" s="24" t="s">
        <v>53</v>
      </c>
      <c r="X4" s="28">
        <v>1000.0</v>
      </c>
      <c r="Y4" s="18"/>
      <c r="Z4" s="18"/>
      <c r="AA4" s="3"/>
      <c r="AB4" s="21"/>
      <c r="AC4" s="22"/>
      <c r="AD4" s="15"/>
      <c r="AE4" s="15"/>
      <c r="AF4" s="15"/>
      <c r="AG4" s="15"/>
      <c r="AH4" s="15"/>
      <c r="AI4" s="15"/>
      <c r="AJ4" s="15"/>
    </row>
    <row r="5" ht="27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 t="s">
        <v>54</v>
      </c>
      <c r="V5" s="27" t="s">
        <v>67</v>
      </c>
      <c r="W5" s="24" t="s">
        <v>53</v>
      </c>
      <c r="X5" s="28"/>
      <c r="Y5" s="18"/>
      <c r="Z5" s="18"/>
      <c r="AA5" s="3"/>
      <c r="AB5" s="30"/>
      <c r="AC5" s="31"/>
      <c r="AD5" s="15"/>
      <c r="AE5" s="15"/>
      <c r="AF5" s="15"/>
      <c r="AG5" s="15"/>
      <c r="AH5" s="15"/>
      <c r="AI5" s="15"/>
      <c r="AJ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>
      <c r="A7" s="41" t="s">
        <v>69</v>
      </c>
      <c r="B7" s="41" t="s">
        <v>87</v>
      </c>
      <c r="C7" s="41" t="s">
        <v>71</v>
      </c>
      <c r="D7" s="41" t="s">
        <v>27</v>
      </c>
      <c r="E7" s="41" t="s">
        <v>28</v>
      </c>
      <c r="F7" s="1" t="s">
        <v>88</v>
      </c>
      <c r="G7" s="41" t="s">
        <v>72</v>
      </c>
      <c r="H7" s="49" t="s">
        <v>9</v>
      </c>
      <c r="I7" s="50"/>
      <c r="J7" s="50"/>
      <c r="K7" s="20"/>
      <c r="L7" s="1" t="s">
        <v>89</v>
      </c>
      <c r="M7" s="51" t="s">
        <v>20</v>
      </c>
      <c r="N7" s="50"/>
      <c r="O7" s="50"/>
      <c r="P7" s="20"/>
      <c r="Q7" s="1" t="s">
        <v>90</v>
      </c>
      <c r="R7" s="1" t="s">
        <v>91</v>
      </c>
      <c r="S7" s="1" t="s">
        <v>92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>
      <c r="A8" s="5"/>
      <c r="B8" s="5"/>
      <c r="C8" s="5"/>
      <c r="D8" s="5"/>
      <c r="E8" s="5"/>
      <c r="F8" s="5"/>
      <c r="G8" s="5"/>
      <c r="H8" s="52" t="s">
        <v>93</v>
      </c>
      <c r="I8" s="52" t="s">
        <v>9</v>
      </c>
      <c r="J8" s="52" t="s">
        <v>93</v>
      </c>
      <c r="K8" s="52" t="s">
        <v>9</v>
      </c>
      <c r="L8" s="5"/>
      <c r="M8" s="52" t="s">
        <v>93</v>
      </c>
      <c r="N8" s="33" t="s">
        <v>20</v>
      </c>
      <c r="O8" s="52" t="s">
        <v>93</v>
      </c>
      <c r="P8" s="33" t="s">
        <v>20</v>
      </c>
      <c r="Q8" s="5"/>
      <c r="R8" s="5"/>
      <c r="S8" s="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>
      <c r="A9" s="7">
        <v>1.0</v>
      </c>
      <c r="B9" s="35" t="s">
        <v>29</v>
      </c>
      <c r="C9" s="7" t="s">
        <v>94</v>
      </c>
      <c r="D9" s="35">
        <f>VLOOKUP(B9,LISTAS!A19:C32,2,FALSE)</f>
        <v>65.62</v>
      </c>
      <c r="E9" s="35">
        <f>VLOOKUP(B9,LISTAS!A19:C32,3,FALSE)</f>
        <v>3</v>
      </c>
      <c r="F9" s="35">
        <f t="shared" ref="F9:F12" si="1">D9*E9</f>
        <v>196.86</v>
      </c>
      <c r="G9" s="7">
        <v>1.0</v>
      </c>
      <c r="H9" s="7">
        <v>1.0</v>
      </c>
      <c r="I9" s="35" t="s">
        <v>8</v>
      </c>
      <c r="J9" s="7">
        <v>1.0</v>
      </c>
      <c r="K9" s="35" t="s">
        <v>12</v>
      </c>
      <c r="L9" s="35">
        <f>VLOOKUP(I9,LISTAS!$A$3:$G$8,7,FALSE)+VLOOKUP(K9,LISTAS!$A$3:$G$8,7,FALSE)</f>
        <v>5.88</v>
      </c>
      <c r="M9" s="7">
        <v>1.0</v>
      </c>
      <c r="N9" s="35" t="s">
        <v>19</v>
      </c>
      <c r="O9" s="7">
        <v>1.0</v>
      </c>
      <c r="P9" s="35" t="s">
        <v>21</v>
      </c>
      <c r="Q9" s="35">
        <f>VLOOKUP(N9,LISTAS!A9:G14,7,FALSE)</f>
        <v>1.5</v>
      </c>
      <c r="R9" s="35">
        <f t="shared" ref="R9:R12" si="2">SUM(L9+Q9)</f>
        <v>7.38</v>
      </c>
      <c r="S9" s="35">
        <f t="shared" ref="S9:S12" si="3">SUM((F9*G9)-R9)</f>
        <v>189.48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>
      <c r="A10" s="7">
        <v>1.0</v>
      </c>
      <c r="B10" s="35" t="s">
        <v>30</v>
      </c>
      <c r="C10" s="7" t="s">
        <v>95</v>
      </c>
      <c r="D10" s="35">
        <f>VLOOKUP(B10,LISTAS!A20:C33,2,FALSE)</f>
        <v>14.03</v>
      </c>
      <c r="E10" s="35">
        <f>VLOOKUP(B10,LISTAS!A20:C33,3,FALSE)</f>
        <v>3</v>
      </c>
      <c r="F10" s="35">
        <f t="shared" si="1"/>
        <v>42.09</v>
      </c>
      <c r="G10" s="7">
        <v>2.0</v>
      </c>
      <c r="H10" s="7">
        <v>1.0</v>
      </c>
      <c r="I10" s="35" t="s">
        <v>14</v>
      </c>
      <c r="J10" s="7">
        <v>1.0</v>
      </c>
      <c r="K10" s="35" t="s">
        <v>12</v>
      </c>
      <c r="L10" s="35">
        <f>VLOOKUP(I10,LISTAS!$A$3:$G$8,7,FALSE)+VLOOKUP(K10,LISTAS!$A$3:$G$8,7,FALSE)</f>
        <v>5.88</v>
      </c>
      <c r="M10" s="7"/>
      <c r="N10" s="35"/>
      <c r="O10" s="7"/>
      <c r="P10" s="35"/>
      <c r="Q10" s="35"/>
      <c r="R10" s="35">
        <f t="shared" si="2"/>
        <v>5.88</v>
      </c>
      <c r="S10" s="35">
        <f t="shared" si="3"/>
        <v>78.3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>
      <c r="A11" s="7">
        <v>1.0</v>
      </c>
      <c r="B11" s="35" t="s">
        <v>31</v>
      </c>
      <c r="C11" s="7"/>
      <c r="D11" s="35">
        <f>VLOOKUP(B11,LISTAS!A21:C34,2,FALSE)</f>
        <v>102.1</v>
      </c>
      <c r="E11" s="35">
        <f>VLOOKUP(B11,LISTAS!A21:C34,3,FALSE)</f>
        <v>3</v>
      </c>
      <c r="F11" s="35">
        <f t="shared" si="1"/>
        <v>306.3</v>
      </c>
      <c r="G11" s="7">
        <v>4.0</v>
      </c>
      <c r="H11" s="7"/>
      <c r="I11" s="35"/>
      <c r="J11" s="7"/>
      <c r="K11" s="35"/>
      <c r="L11" s="35"/>
      <c r="M11" s="7"/>
      <c r="N11" s="35"/>
      <c r="O11" s="7"/>
      <c r="P11" s="35"/>
      <c r="Q11" s="35"/>
      <c r="R11" s="35">
        <f t="shared" si="2"/>
        <v>0</v>
      </c>
      <c r="S11" s="35">
        <f t="shared" si="3"/>
        <v>1225.2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>
      <c r="A12" s="7">
        <v>1.0</v>
      </c>
      <c r="B12" s="35" t="s">
        <v>32</v>
      </c>
      <c r="C12" s="7"/>
      <c r="D12" s="35">
        <f>VLOOKUP(B12,LISTAS!A22:C35,2,FALSE)</f>
        <v>24.57</v>
      </c>
      <c r="E12" s="35">
        <f>VLOOKUP(B12,LISTAS!A22:C35,3,FALSE)</f>
        <v>3</v>
      </c>
      <c r="F12" s="35">
        <f t="shared" si="1"/>
        <v>73.71</v>
      </c>
      <c r="G12" s="7">
        <v>5.0</v>
      </c>
      <c r="H12" s="7"/>
      <c r="I12" s="35"/>
      <c r="J12" s="7"/>
      <c r="K12" s="35"/>
      <c r="L12" s="35"/>
      <c r="M12" s="7"/>
      <c r="N12" s="35"/>
      <c r="O12" s="7"/>
      <c r="P12" s="35"/>
      <c r="Q12" s="35"/>
      <c r="R12" s="35">
        <f t="shared" si="2"/>
        <v>0</v>
      </c>
      <c r="S12" s="35">
        <f t="shared" si="3"/>
        <v>368.55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41" t="s">
        <v>79</v>
      </c>
      <c r="V14" s="41" t="s">
        <v>80</v>
      </c>
      <c r="W14" s="41" t="s">
        <v>81</v>
      </c>
      <c r="X14" s="41" t="s">
        <v>72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5"/>
      <c r="V15" s="5"/>
      <c r="W15" s="5"/>
      <c r="X15" s="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40">
        <v>1.0</v>
      </c>
      <c r="V16" s="53" t="s">
        <v>83</v>
      </c>
      <c r="W16" s="40" t="s">
        <v>21</v>
      </c>
      <c r="X16" s="40">
        <f>SUMIF(B9:$B$12,W16,G9:$G$12)</f>
        <v>0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40"/>
      <c r="V17" s="53"/>
      <c r="W17" s="40"/>
      <c r="X17" s="40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>
      <c r="A20" s="40"/>
      <c r="B20" s="40"/>
      <c r="C20" s="40"/>
      <c r="D20" s="40"/>
      <c r="E20" s="40"/>
      <c r="F20" s="4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ht="15.75" customHeight="1">
      <c r="A21" s="40"/>
      <c r="B21" s="40"/>
      <c r="C21" s="40"/>
      <c r="D21" s="40"/>
      <c r="E21" s="40"/>
      <c r="F21" s="4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ht="15.75" customHeight="1">
      <c r="A22" s="40"/>
      <c r="B22" s="40"/>
      <c r="C22" s="40"/>
      <c r="D22" s="40"/>
      <c r="E22" s="40"/>
      <c r="F22" s="4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ht="15.75" customHeight="1">
      <c r="A23" s="40"/>
      <c r="B23" s="40"/>
      <c r="C23" s="40"/>
      <c r="D23" s="40"/>
      <c r="E23" s="40"/>
      <c r="F23" s="4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ht="15.75" customHeight="1">
      <c r="A24" s="40"/>
      <c r="B24" s="40"/>
      <c r="C24" s="40"/>
      <c r="D24" s="40"/>
      <c r="E24" s="40"/>
      <c r="F24" s="4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ht="15.75" customHeight="1">
      <c r="A25" s="40"/>
      <c r="B25" s="40"/>
      <c r="C25" s="40"/>
      <c r="D25" s="40"/>
      <c r="E25" s="40"/>
      <c r="F25" s="40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ht="15.75" customHeight="1">
      <c r="A26" s="40"/>
      <c r="B26" s="40"/>
      <c r="C26" s="40"/>
      <c r="D26" s="40"/>
      <c r="E26" s="40"/>
      <c r="F26" s="4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ht="15.75" customHeight="1">
      <c r="A27" s="40"/>
      <c r="B27" s="40"/>
      <c r="C27" s="40"/>
      <c r="D27" s="40"/>
      <c r="E27" s="40"/>
      <c r="F27" s="40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ht="15.75" customHeight="1">
      <c r="A28" s="40"/>
      <c r="B28" s="40"/>
      <c r="C28" s="40"/>
      <c r="D28" s="40"/>
      <c r="E28" s="40"/>
      <c r="F28" s="4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ht="15.75" customHeight="1">
      <c r="A29" s="40"/>
      <c r="B29" s="40"/>
      <c r="C29" s="40"/>
      <c r="D29" s="40"/>
      <c r="E29" s="40"/>
      <c r="F29" s="40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ht="15.75" customHeight="1">
      <c r="A30" s="40"/>
      <c r="B30" s="40"/>
      <c r="C30" s="40"/>
      <c r="D30" s="40"/>
      <c r="E30" s="40"/>
      <c r="F30" s="40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ht="15.75" customHeight="1">
      <c r="A31" s="40"/>
      <c r="B31" s="40"/>
      <c r="C31" s="40"/>
      <c r="D31" s="40"/>
      <c r="E31" s="40"/>
      <c r="F31" s="40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7:B8"/>
    <mergeCell ref="C7:C8"/>
    <mergeCell ref="D7:D8"/>
    <mergeCell ref="E7:E8"/>
    <mergeCell ref="F7:F8"/>
    <mergeCell ref="G7:G8"/>
    <mergeCell ref="H7:K7"/>
    <mergeCell ref="L7:L8"/>
    <mergeCell ref="M7:P7"/>
    <mergeCell ref="Q7:Q8"/>
    <mergeCell ref="R7:R8"/>
    <mergeCell ref="S7:S8"/>
    <mergeCell ref="U14:U15"/>
    <mergeCell ref="V14:V15"/>
    <mergeCell ref="W14:W15"/>
    <mergeCell ref="X14:X15"/>
    <mergeCell ref="V1:AA1"/>
    <mergeCell ref="AB1:AC5"/>
    <mergeCell ref="V2:AA2"/>
    <mergeCell ref="X3:AA3"/>
    <mergeCell ref="X4:AA4"/>
    <mergeCell ref="X5:AA5"/>
    <mergeCell ref="A7:A8"/>
  </mergeCells>
  <dataValidations>
    <dataValidation type="list" allowBlank="1" sqref="B9:B12">
      <formula1>LISTAS!$A$19:$A$32</formula1>
    </dataValidation>
    <dataValidation type="list" allowBlank="1" sqref="I9:I12 K9:K12">
      <formula1>LISTAS!$A$3:$A$8</formula1>
    </dataValidation>
    <dataValidation type="list" allowBlank="1" sqref="N9:N12 P9:P12">
      <formula1>LISTAS!$A$9:$A$14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6.25"/>
    <col customWidth="1" min="3" max="3" width="9.38"/>
    <col customWidth="1" min="4" max="4" width="44.0"/>
    <col customWidth="1" min="5" max="5" width="8.75"/>
    <col customWidth="1" min="6" max="6" width="13.38"/>
    <col customWidth="1" min="7" max="7" width="8.63"/>
    <col customWidth="1" min="8" max="8" width="14.5"/>
    <col customWidth="1" min="9" max="9" width="54.25"/>
    <col customWidth="1" min="10" max="10" width="13.13"/>
    <col customWidth="1" min="11" max="26" width="8.63"/>
  </cols>
  <sheetData>
    <row r="1" ht="12.75" customHeight="1">
      <c r="A1" s="15"/>
      <c r="B1" s="15"/>
      <c r="C1" s="15"/>
      <c r="D1" s="15"/>
      <c r="E1" s="15"/>
      <c r="F1" s="15"/>
      <c r="G1" s="15"/>
      <c r="H1" s="16" t="s">
        <v>43</v>
      </c>
      <c r="I1" s="25" t="s">
        <v>64</v>
      </c>
      <c r="J1" s="18"/>
      <c r="K1" s="18"/>
      <c r="L1" s="18"/>
      <c r="M1" s="18"/>
      <c r="N1" s="3"/>
      <c r="O1" s="19"/>
      <c r="P1" s="20"/>
    </row>
    <row r="2" ht="12.75" customHeight="1">
      <c r="A2" s="15"/>
      <c r="B2" s="15"/>
      <c r="C2" s="15"/>
      <c r="D2" s="15"/>
      <c r="E2" s="15"/>
      <c r="F2" s="15"/>
      <c r="G2" s="15"/>
      <c r="H2" s="16" t="s">
        <v>45</v>
      </c>
      <c r="I2" s="25" t="s">
        <v>65</v>
      </c>
      <c r="J2" s="18"/>
      <c r="K2" s="18"/>
      <c r="L2" s="18"/>
      <c r="M2" s="18"/>
      <c r="N2" s="3"/>
      <c r="O2" s="21"/>
      <c r="P2" s="22"/>
    </row>
    <row r="3" ht="12.75" customHeight="1">
      <c r="A3" s="15"/>
      <c r="B3" s="15"/>
      <c r="C3" s="15"/>
      <c r="D3" s="15"/>
      <c r="E3" s="15"/>
      <c r="F3" s="15"/>
      <c r="G3" s="15"/>
      <c r="H3" s="16" t="s">
        <v>47</v>
      </c>
      <c r="I3" s="27" t="s">
        <v>86</v>
      </c>
      <c r="J3" s="24" t="s">
        <v>49</v>
      </c>
      <c r="K3" s="25" t="s">
        <v>50</v>
      </c>
      <c r="L3" s="18"/>
      <c r="M3" s="18"/>
      <c r="N3" s="3"/>
      <c r="O3" s="21"/>
      <c r="P3" s="22"/>
    </row>
    <row r="4" ht="12.75" customHeight="1">
      <c r="A4" s="15"/>
      <c r="B4" s="15"/>
      <c r="C4" s="15"/>
      <c r="D4" s="15"/>
      <c r="E4" s="15"/>
      <c r="F4" s="15"/>
      <c r="G4" s="15"/>
      <c r="H4" s="16" t="s">
        <v>51</v>
      </c>
      <c r="I4" s="27" t="s">
        <v>52</v>
      </c>
      <c r="J4" s="24" t="s">
        <v>53</v>
      </c>
      <c r="K4" s="28">
        <v>1000.0</v>
      </c>
      <c r="L4" s="18"/>
      <c r="M4" s="18"/>
      <c r="N4" s="3"/>
      <c r="O4" s="21"/>
      <c r="P4" s="22"/>
    </row>
    <row r="5" ht="12.75" customHeight="1">
      <c r="A5" s="15"/>
      <c r="B5" s="15"/>
      <c r="C5" s="15"/>
      <c r="D5" s="15"/>
      <c r="E5" s="15"/>
      <c r="F5" s="15"/>
      <c r="G5" s="15"/>
      <c r="H5" s="16" t="s">
        <v>54</v>
      </c>
      <c r="I5" s="27" t="s">
        <v>67</v>
      </c>
      <c r="J5" s="24" t="s">
        <v>53</v>
      </c>
      <c r="K5" s="28"/>
      <c r="L5" s="18"/>
      <c r="M5" s="18"/>
      <c r="N5" s="3"/>
      <c r="O5" s="30"/>
      <c r="P5" s="31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ht="12.75" customHeight="1">
      <c r="A7" s="54" t="s">
        <v>96</v>
      </c>
      <c r="B7" s="54" t="s">
        <v>1</v>
      </c>
      <c r="C7" s="54" t="s">
        <v>97</v>
      </c>
      <c r="D7" s="54" t="s">
        <v>98</v>
      </c>
      <c r="E7" s="54" t="s">
        <v>5</v>
      </c>
      <c r="F7" s="54" t="s">
        <v>99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>
      <c r="A8" s="7" t="s">
        <v>100</v>
      </c>
      <c r="B8" s="7">
        <v>1.0</v>
      </c>
      <c r="C8" s="7" t="s">
        <v>101</v>
      </c>
      <c r="D8" s="7" t="s">
        <v>102</v>
      </c>
      <c r="E8" s="7" t="s">
        <v>103</v>
      </c>
      <c r="F8" s="7" t="s">
        <v>104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>
      <c r="A9" s="7" t="s">
        <v>100</v>
      </c>
      <c r="B9" s="7">
        <v>1.0</v>
      </c>
      <c r="C9" s="7" t="s">
        <v>105</v>
      </c>
      <c r="D9" s="7" t="s">
        <v>102</v>
      </c>
      <c r="E9" s="7" t="s">
        <v>106</v>
      </c>
      <c r="F9" s="7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ht="58.5" customHeight="1">
      <c r="A10" s="7" t="s">
        <v>100</v>
      </c>
      <c r="B10" s="7">
        <v>1.0</v>
      </c>
      <c r="C10" s="7" t="s">
        <v>105</v>
      </c>
      <c r="D10" s="7" t="s">
        <v>102</v>
      </c>
      <c r="E10" s="7" t="s">
        <v>107</v>
      </c>
      <c r="F10" s="7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ht="54.75" customHeight="1">
      <c r="A11" s="7" t="s">
        <v>100</v>
      </c>
      <c r="B11" s="7">
        <v>1.0</v>
      </c>
      <c r="C11" s="7" t="s">
        <v>105</v>
      </c>
      <c r="D11" s="7" t="s">
        <v>102</v>
      </c>
      <c r="E11" s="7" t="s">
        <v>108</v>
      </c>
      <c r="F11" s="7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ht="12.75" customHeight="1">
      <c r="A12" s="38"/>
      <c r="B12" s="38"/>
      <c r="C12" s="38"/>
      <c r="D12" s="38"/>
      <c r="E12" s="38"/>
      <c r="F12" s="38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ht="12.75" customHeight="1">
      <c r="A14" s="15"/>
      <c r="B14" s="15"/>
      <c r="C14" s="15"/>
      <c r="D14" s="15"/>
      <c r="E14" s="15"/>
      <c r="F14" s="15"/>
      <c r="G14" s="15"/>
      <c r="H14" s="41" t="s">
        <v>79</v>
      </c>
      <c r="I14" s="41" t="s">
        <v>80</v>
      </c>
      <c r="J14" s="41" t="s">
        <v>81</v>
      </c>
      <c r="K14" s="41" t="s">
        <v>72</v>
      </c>
      <c r="L14" s="15"/>
      <c r="M14" s="15"/>
      <c r="N14" s="15"/>
      <c r="O14" s="15"/>
      <c r="P14" s="15"/>
    </row>
    <row r="15" ht="12.75" customHeight="1">
      <c r="A15" s="15"/>
      <c r="B15" s="15"/>
      <c r="C15" s="15"/>
      <c r="D15" s="15"/>
      <c r="E15" s="15"/>
      <c r="F15" s="15"/>
      <c r="G15" s="15"/>
      <c r="H15" s="5"/>
      <c r="I15" s="5"/>
      <c r="J15" s="5"/>
      <c r="K15" s="5"/>
      <c r="L15" s="15"/>
      <c r="M15" s="15"/>
      <c r="N15" s="15"/>
      <c r="O15" s="15"/>
      <c r="P15" s="15"/>
    </row>
    <row r="16" ht="12.75" customHeight="1">
      <c r="A16" s="15"/>
      <c r="B16" s="15"/>
      <c r="C16" s="15"/>
      <c r="D16" s="15"/>
      <c r="E16" s="15"/>
      <c r="F16" s="15"/>
      <c r="G16" s="15"/>
      <c r="H16" s="40">
        <v>1.0</v>
      </c>
      <c r="I16" s="53" t="s">
        <v>83</v>
      </c>
      <c r="J16" s="40" t="s">
        <v>21</v>
      </c>
      <c r="K16" s="40" t="str">
        <f>SUMIF(C9:$C$12,J16,#REF!)</f>
        <v>#N/A</v>
      </c>
      <c r="L16" s="15"/>
      <c r="M16" s="15"/>
      <c r="N16" s="15"/>
      <c r="O16" s="15"/>
      <c r="P16" s="15"/>
    </row>
    <row r="17" ht="12.75" customHeight="1">
      <c r="A17" s="15"/>
      <c r="B17" s="15"/>
      <c r="C17" s="15"/>
      <c r="D17" s="15"/>
      <c r="E17" s="15"/>
      <c r="F17" s="15"/>
      <c r="G17" s="15"/>
      <c r="H17" s="40"/>
      <c r="I17" s="53"/>
      <c r="J17" s="40"/>
      <c r="K17" s="40"/>
      <c r="L17" s="15"/>
      <c r="M17" s="15"/>
      <c r="N17" s="15"/>
      <c r="O17" s="15"/>
      <c r="P17" s="15"/>
    </row>
    <row r="18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I14:I15"/>
    <mergeCell ref="J14:J15"/>
    <mergeCell ref="I1:N1"/>
    <mergeCell ref="O1:P5"/>
    <mergeCell ref="I2:N2"/>
    <mergeCell ref="K3:N3"/>
    <mergeCell ref="K4:N4"/>
    <mergeCell ref="K5:N5"/>
    <mergeCell ref="H14:H15"/>
    <mergeCell ref="K14:K15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2.5"/>
    <col customWidth="1" min="3" max="3" width="12.88"/>
    <col customWidth="1" min="4" max="4" width="17.0"/>
    <col customWidth="1" min="5" max="6" width="8.63"/>
    <col customWidth="1" min="7" max="7" width="13.75"/>
    <col customWidth="1" min="8" max="8" width="16.63"/>
    <col customWidth="1" min="9" max="10" width="8.63"/>
    <col customWidth="1" min="11" max="11" width="12.38"/>
    <col customWidth="1" min="12" max="12" width="13.5"/>
    <col customWidth="1" min="13" max="13" width="12.75"/>
    <col customWidth="1" min="14" max="14" width="13.38"/>
    <col customWidth="1" min="15" max="15" width="8.63"/>
    <col customWidth="1" min="16" max="16" width="11.0"/>
    <col customWidth="1" min="17" max="17" width="12.0"/>
    <col customWidth="1" min="18" max="18" width="8.63"/>
    <col customWidth="1" min="19" max="19" width="14.5"/>
    <col customWidth="1" min="20" max="20" width="54.25"/>
    <col customWidth="1" min="21" max="21" width="13.13"/>
    <col customWidth="1" min="22" max="28" width="8.63"/>
  </cols>
  <sheetData>
    <row r="1" ht="12.7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 t="s">
        <v>43</v>
      </c>
      <c r="T1" s="25" t="s">
        <v>64</v>
      </c>
      <c r="U1" s="18"/>
      <c r="V1" s="18"/>
      <c r="W1" s="18"/>
      <c r="X1" s="18"/>
      <c r="Y1" s="3"/>
      <c r="Z1" s="19"/>
      <c r="AA1" s="20"/>
    </row>
    <row r="2" ht="12.7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6" t="s">
        <v>45</v>
      </c>
      <c r="T2" s="25" t="s">
        <v>65</v>
      </c>
      <c r="U2" s="18"/>
      <c r="V2" s="18"/>
      <c r="W2" s="18"/>
      <c r="X2" s="18"/>
      <c r="Y2" s="3"/>
      <c r="Z2" s="21"/>
      <c r="AA2" s="22"/>
    </row>
    <row r="3" ht="12.7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6" t="s">
        <v>47</v>
      </c>
      <c r="T3" s="27" t="s">
        <v>86</v>
      </c>
      <c r="U3" s="24" t="s">
        <v>49</v>
      </c>
      <c r="V3" s="25" t="s">
        <v>50</v>
      </c>
      <c r="W3" s="18"/>
      <c r="X3" s="18"/>
      <c r="Y3" s="3"/>
      <c r="Z3" s="21"/>
      <c r="AA3" s="22"/>
    </row>
    <row r="4" ht="12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 t="s">
        <v>51</v>
      </c>
      <c r="T4" s="27" t="s">
        <v>52</v>
      </c>
      <c r="U4" s="24" t="s">
        <v>53</v>
      </c>
      <c r="V4" s="28">
        <v>1000.0</v>
      </c>
      <c r="W4" s="18"/>
      <c r="X4" s="18"/>
      <c r="Y4" s="3"/>
      <c r="Z4" s="21"/>
      <c r="AA4" s="22"/>
    </row>
    <row r="5" ht="12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 t="s">
        <v>54</v>
      </c>
      <c r="T5" s="27" t="s">
        <v>67</v>
      </c>
      <c r="U5" s="24" t="s">
        <v>53</v>
      </c>
      <c r="V5" s="28"/>
      <c r="W5" s="18"/>
      <c r="X5" s="18"/>
      <c r="Y5" s="3"/>
      <c r="Z5" s="30"/>
      <c r="AA5" s="31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2.75" customHeight="1">
      <c r="A7" s="52" t="s">
        <v>109</v>
      </c>
      <c r="B7" s="52" t="s">
        <v>110</v>
      </c>
      <c r="C7" s="52" t="s">
        <v>111</v>
      </c>
      <c r="D7" s="52" t="s">
        <v>112</v>
      </c>
      <c r="E7" s="52" t="s">
        <v>113</v>
      </c>
      <c r="F7" s="52" t="s">
        <v>114</v>
      </c>
      <c r="G7" s="52" t="s">
        <v>115</v>
      </c>
      <c r="H7" s="52" t="s">
        <v>116</v>
      </c>
      <c r="I7" s="52" t="s">
        <v>5</v>
      </c>
      <c r="J7" s="52" t="s">
        <v>117</v>
      </c>
      <c r="K7" s="52" t="s">
        <v>118</v>
      </c>
      <c r="L7" s="52" t="s">
        <v>119</v>
      </c>
      <c r="M7" s="52" t="s">
        <v>120</v>
      </c>
      <c r="N7" s="52" t="s">
        <v>121</v>
      </c>
      <c r="O7" s="52" t="s">
        <v>122</v>
      </c>
      <c r="P7" s="52" t="s">
        <v>123</v>
      </c>
      <c r="Q7" s="52" t="s">
        <v>124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3.5" customHeight="1">
      <c r="A8" s="7" t="s">
        <v>125</v>
      </c>
      <c r="B8" s="7" t="s">
        <v>126</v>
      </c>
      <c r="C8" s="7" t="s">
        <v>127</v>
      </c>
      <c r="D8" s="7" t="s">
        <v>127</v>
      </c>
      <c r="E8" s="7" t="s">
        <v>127</v>
      </c>
      <c r="F8" s="7" t="s">
        <v>128</v>
      </c>
      <c r="G8" s="7" t="s">
        <v>129</v>
      </c>
      <c r="H8" s="7" t="s">
        <v>130</v>
      </c>
      <c r="I8" s="7">
        <v>289.91</v>
      </c>
      <c r="J8" s="7">
        <v>0.05</v>
      </c>
      <c r="K8" s="7"/>
      <c r="L8" s="7" t="s">
        <v>131</v>
      </c>
      <c r="M8" s="7"/>
      <c r="N8" s="7" t="s">
        <v>132</v>
      </c>
      <c r="O8" s="7">
        <v>290.27</v>
      </c>
      <c r="P8" s="7">
        <v>0.0</v>
      </c>
      <c r="Q8" s="7">
        <v>0.0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2.75" customHeight="1">
      <c r="A9" s="7" t="s">
        <v>125</v>
      </c>
      <c r="B9" s="7" t="s">
        <v>126</v>
      </c>
      <c r="C9" s="7" t="s">
        <v>127</v>
      </c>
      <c r="D9" s="7" t="s">
        <v>127</v>
      </c>
      <c r="E9" s="7" t="s">
        <v>127</v>
      </c>
      <c r="F9" s="7" t="s">
        <v>133</v>
      </c>
      <c r="G9" s="7" t="s">
        <v>129</v>
      </c>
      <c r="H9" s="7" t="s">
        <v>130</v>
      </c>
      <c r="I9" s="7">
        <v>35.78</v>
      </c>
      <c r="J9" s="7">
        <v>0.05</v>
      </c>
      <c r="K9" s="7"/>
      <c r="L9" s="7" t="s">
        <v>131</v>
      </c>
      <c r="M9" s="7"/>
      <c r="N9" s="7" t="s">
        <v>132</v>
      </c>
      <c r="O9" s="7">
        <v>35.82</v>
      </c>
      <c r="P9" s="7">
        <v>0.0</v>
      </c>
      <c r="Q9" s="7">
        <v>0.0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2.75" customHeight="1">
      <c r="A10" s="7" t="s">
        <v>125</v>
      </c>
      <c r="B10" s="7" t="s">
        <v>126</v>
      </c>
      <c r="C10" s="7" t="s">
        <v>127</v>
      </c>
      <c r="D10" s="7" t="s">
        <v>127</v>
      </c>
      <c r="E10" s="7" t="s">
        <v>127</v>
      </c>
      <c r="F10" s="7" t="s">
        <v>134</v>
      </c>
      <c r="G10" s="7" t="s">
        <v>135</v>
      </c>
      <c r="H10" s="7" t="s">
        <v>136</v>
      </c>
      <c r="I10" s="7"/>
      <c r="J10" s="7"/>
      <c r="K10" s="7">
        <v>45.22</v>
      </c>
      <c r="L10" s="7" t="s">
        <v>137</v>
      </c>
      <c r="M10" s="7" t="s">
        <v>132</v>
      </c>
      <c r="N10" s="7"/>
      <c r="O10" s="7">
        <v>0.0</v>
      </c>
      <c r="P10" s="7">
        <v>45.22</v>
      </c>
      <c r="Q10" s="7">
        <v>0.0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2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2.75" customHeight="1">
      <c r="A12" s="40"/>
      <c r="B12" s="40"/>
      <c r="C12" s="40"/>
      <c r="D12" s="40"/>
      <c r="E12" s="55"/>
      <c r="F12" s="55"/>
      <c r="G12" s="5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41" t="s">
        <v>79</v>
      </c>
      <c r="T14" s="41" t="s">
        <v>80</v>
      </c>
      <c r="U14" s="41" t="s">
        <v>81</v>
      </c>
      <c r="V14" s="41" t="s">
        <v>72</v>
      </c>
      <c r="W14" s="15"/>
      <c r="X14" s="15"/>
      <c r="Y14" s="15"/>
      <c r="Z14" s="15"/>
      <c r="AA14" s="15"/>
    </row>
    <row r="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5"/>
      <c r="T15" s="5"/>
      <c r="U15" s="5"/>
      <c r="V15" s="5"/>
      <c r="W15" s="15"/>
      <c r="X15" s="15"/>
      <c r="Y15" s="15"/>
      <c r="Z15" s="15"/>
      <c r="AA15" s="15"/>
    </row>
    <row r="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40">
        <v>1.0</v>
      </c>
      <c r="T16" s="53" t="s">
        <v>83</v>
      </c>
      <c r="U16" s="40" t="s">
        <v>21</v>
      </c>
      <c r="V16" s="40">
        <f>SUMIF(C9:$C$12,U16,H9:$H$12)</f>
        <v>0</v>
      </c>
      <c r="W16" s="15"/>
      <c r="X16" s="15"/>
      <c r="Y16" s="15"/>
      <c r="Z16" s="15"/>
      <c r="AA16" s="15"/>
    </row>
    <row r="17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40"/>
      <c r="T17" s="53"/>
      <c r="U17" s="40"/>
      <c r="V17" s="40"/>
      <c r="W17" s="15"/>
      <c r="X17" s="15"/>
      <c r="Y17" s="15"/>
      <c r="Z17" s="15"/>
      <c r="AA17" s="15"/>
    </row>
    <row r="18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ht="12.75" customHeight="1">
      <c r="A26" s="57"/>
      <c r="B26" s="57"/>
      <c r="C26" s="57"/>
      <c r="D26" s="57"/>
      <c r="E26" s="57"/>
      <c r="F26" s="57"/>
      <c r="G26" s="57"/>
      <c r="H26" s="57"/>
      <c r="I26" s="58"/>
      <c r="J26" s="59"/>
      <c r="K26" s="60"/>
      <c r="L26" s="57"/>
      <c r="M26" s="57"/>
      <c r="N26" s="57"/>
      <c r="O26" s="57"/>
      <c r="P26" s="57"/>
      <c r="Q26" s="57"/>
      <c r="R26" s="57"/>
      <c r="S26" s="58"/>
      <c r="T26" s="58"/>
      <c r="U26" s="58"/>
    </row>
    <row r="27" ht="12.75" customHeight="1">
      <c r="A27" s="57"/>
      <c r="B27" s="57"/>
      <c r="C27" s="57"/>
      <c r="D27" s="57"/>
      <c r="E27" s="57"/>
      <c r="F27" s="57"/>
      <c r="G27" s="57"/>
      <c r="H27" s="57"/>
      <c r="I27" s="58"/>
      <c r="J27" s="59"/>
      <c r="K27" s="60"/>
      <c r="L27" s="57"/>
      <c r="M27" s="57"/>
      <c r="N27" s="57"/>
      <c r="O27" s="57"/>
      <c r="P27" s="57"/>
      <c r="Q27" s="57"/>
      <c r="R27" s="57"/>
      <c r="S27" s="58"/>
      <c r="T27" s="58"/>
      <c r="U27" s="58"/>
    </row>
    <row r="28" ht="12.75" customHeight="1">
      <c r="A28" s="57"/>
      <c r="B28" s="57"/>
      <c r="C28" s="57"/>
      <c r="D28" s="57"/>
      <c r="E28" s="57"/>
      <c r="F28" s="57"/>
      <c r="G28" s="57"/>
      <c r="H28" s="57"/>
      <c r="I28" s="58"/>
      <c r="J28" s="58"/>
      <c r="K28" s="58"/>
      <c r="L28" s="57"/>
      <c r="M28" s="57"/>
      <c r="N28" s="57"/>
      <c r="O28" s="57"/>
      <c r="P28" s="57"/>
      <c r="Q28" s="57"/>
      <c r="R28" s="57"/>
      <c r="S28" s="58"/>
      <c r="T28" s="58"/>
      <c r="U28" s="58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T14:T15"/>
    <mergeCell ref="U14:U15"/>
    <mergeCell ref="T1:Y1"/>
    <mergeCell ref="Z1:AA5"/>
    <mergeCell ref="T2:Y2"/>
    <mergeCell ref="V3:Y3"/>
    <mergeCell ref="V4:Y4"/>
    <mergeCell ref="V5:Y5"/>
    <mergeCell ref="S14:S15"/>
    <mergeCell ref="V14:V15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3" width="13.63"/>
    <col customWidth="1" min="4" max="4" width="16.38"/>
    <col customWidth="1" min="7" max="7" width="14.38"/>
    <col customWidth="1" min="8" max="8" width="51.38"/>
    <col customWidth="1" min="9" max="9" width="13.63"/>
  </cols>
  <sheetData>
    <row r="1" ht="27.0" customHeight="1">
      <c r="A1" s="15"/>
      <c r="B1" s="15"/>
      <c r="C1" s="15"/>
      <c r="D1" s="15"/>
      <c r="E1" s="15"/>
      <c r="F1" s="15"/>
      <c r="G1" s="16" t="s">
        <v>43</v>
      </c>
      <c r="H1" s="25" t="s">
        <v>64</v>
      </c>
      <c r="I1" s="18"/>
      <c r="J1" s="18"/>
      <c r="K1" s="18"/>
      <c r="L1" s="18"/>
      <c r="M1" s="3"/>
      <c r="N1" s="19"/>
      <c r="O1" s="20"/>
      <c r="P1" s="15"/>
      <c r="Q1" s="15"/>
      <c r="R1" s="15"/>
      <c r="S1" s="15"/>
      <c r="T1" s="15"/>
      <c r="U1" s="15"/>
      <c r="V1" s="15"/>
    </row>
    <row r="2" ht="27.0" customHeight="1">
      <c r="A2" s="15"/>
      <c r="B2" s="15"/>
      <c r="C2" s="15"/>
      <c r="D2" s="15"/>
      <c r="E2" s="15"/>
      <c r="F2" s="15"/>
      <c r="G2" s="16" t="s">
        <v>45</v>
      </c>
      <c r="H2" s="25" t="s">
        <v>65</v>
      </c>
      <c r="I2" s="18"/>
      <c r="J2" s="18"/>
      <c r="K2" s="18"/>
      <c r="L2" s="18"/>
      <c r="M2" s="3"/>
      <c r="N2" s="21"/>
      <c r="O2" s="22"/>
      <c r="P2" s="15"/>
      <c r="Q2" s="15"/>
      <c r="R2" s="15"/>
      <c r="S2" s="15"/>
      <c r="T2" s="15"/>
      <c r="U2" s="15"/>
      <c r="V2" s="15"/>
    </row>
    <row r="3" ht="27.0" customHeight="1">
      <c r="A3" s="15"/>
      <c r="B3" s="15"/>
      <c r="C3" s="15"/>
      <c r="D3" s="15"/>
      <c r="E3" s="15"/>
      <c r="F3" s="15"/>
      <c r="G3" s="16" t="s">
        <v>47</v>
      </c>
      <c r="H3" s="27" t="s">
        <v>138</v>
      </c>
      <c r="I3" s="24" t="s">
        <v>49</v>
      </c>
      <c r="J3" s="25" t="s">
        <v>50</v>
      </c>
      <c r="K3" s="18"/>
      <c r="L3" s="18"/>
      <c r="M3" s="3"/>
      <c r="N3" s="21"/>
      <c r="O3" s="22"/>
      <c r="P3" s="15"/>
      <c r="Q3" s="15"/>
      <c r="R3" s="15"/>
      <c r="S3" s="15"/>
      <c r="T3" s="15"/>
      <c r="U3" s="15"/>
      <c r="V3" s="15"/>
    </row>
    <row r="4" ht="27.0" customHeight="1">
      <c r="A4" s="15"/>
      <c r="B4" s="15"/>
      <c r="C4" s="15"/>
      <c r="D4" s="15"/>
      <c r="E4" s="15"/>
      <c r="F4" s="15"/>
      <c r="G4" s="16" t="s">
        <v>51</v>
      </c>
      <c r="H4" s="27" t="s">
        <v>52</v>
      </c>
      <c r="I4" s="24" t="s">
        <v>53</v>
      </c>
      <c r="J4" s="28">
        <v>1000.0</v>
      </c>
      <c r="K4" s="18"/>
      <c r="L4" s="18"/>
      <c r="M4" s="3"/>
      <c r="N4" s="21"/>
      <c r="O4" s="22"/>
      <c r="P4" s="15"/>
      <c r="Q4" s="15"/>
      <c r="R4" s="15"/>
      <c r="S4" s="15"/>
      <c r="T4" s="15"/>
      <c r="U4" s="15"/>
      <c r="V4" s="15"/>
    </row>
    <row r="5" ht="27.0" customHeight="1">
      <c r="A5" s="15"/>
      <c r="B5" s="15"/>
      <c r="C5" s="15"/>
      <c r="D5" s="15"/>
      <c r="E5" s="15"/>
      <c r="F5" s="15"/>
      <c r="G5" s="16" t="s">
        <v>54</v>
      </c>
      <c r="H5" s="27" t="s">
        <v>67</v>
      </c>
      <c r="I5" s="24" t="s">
        <v>53</v>
      </c>
      <c r="J5" s="28"/>
      <c r="K5" s="18"/>
      <c r="L5" s="18"/>
      <c r="M5" s="3"/>
      <c r="N5" s="30"/>
      <c r="O5" s="31"/>
      <c r="P5" s="15"/>
      <c r="Q5" s="15"/>
      <c r="R5" s="15"/>
      <c r="S5" s="15"/>
      <c r="T5" s="15"/>
      <c r="U5" s="15"/>
      <c r="V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>
      <c r="A7" s="41" t="s">
        <v>68</v>
      </c>
      <c r="B7" s="41" t="s">
        <v>69</v>
      </c>
      <c r="C7" s="41" t="s">
        <v>139</v>
      </c>
      <c r="D7" s="41" t="s">
        <v>71</v>
      </c>
      <c r="E7" s="41" t="s">
        <v>72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>
      <c r="A8" s="5"/>
      <c r="B8" s="5"/>
      <c r="C8" s="5"/>
      <c r="D8" s="5"/>
      <c r="E8" s="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>
      <c r="A9" s="7" t="s">
        <v>74</v>
      </c>
      <c r="B9" s="7">
        <v>1.0</v>
      </c>
      <c r="C9" s="7" t="s">
        <v>140</v>
      </c>
      <c r="D9" s="7" t="s">
        <v>141</v>
      </c>
      <c r="E9" s="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>
      <c r="A10" s="7" t="s">
        <v>75</v>
      </c>
      <c r="B10" s="7">
        <v>1.0</v>
      </c>
      <c r="C10" s="7" t="s">
        <v>142</v>
      </c>
      <c r="D10" s="7" t="s">
        <v>143</v>
      </c>
      <c r="E10" s="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>
      <c r="A11" s="7" t="s">
        <v>76</v>
      </c>
      <c r="B11" s="7">
        <v>1.0</v>
      </c>
      <c r="C11" s="7" t="s">
        <v>144</v>
      </c>
      <c r="D11" s="7" t="s">
        <v>141</v>
      </c>
      <c r="E11" s="7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>
      <c r="A12" s="7" t="s">
        <v>77</v>
      </c>
      <c r="B12" s="7">
        <v>1.0</v>
      </c>
      <c r="C12" s="7" t="s">
        <v>145</v>
      </c>
      <c r="D12" s="7"/>
      <c r="E12" s="7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>
      <c r="A13" s="38"/>
      <c r="B13" s="38"/>
      <c r="C13" s="38"/>
      <c r="D13" s="38"/>
      <c r="E13" s="38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>
      <c r="A14" s="15"/>
      <c r="B14" s="15"/>
      <c r="C14" s="15"/>
      <c r="D14" s="15"/>
      <c r="E14" s="15"/>
      <c r="F14" s="15"/>
      <c r="G14" s="41" t="s">
        <v>79</v>
      </c>
      <c r="H14" s="41" t="s">
        <v>80</v>
      </c>
      <c r="I14" s="41" t="s">
        <v>81</v>
      </c>
      <c r="J14" s="41" t="s">
        <v>72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>
      <c r="A15" s="15"/>
      <c r="B15" s="15"/>
      <c r="C15" s="15"/>
      <c r="D15" s="15"/>
      <c r="E15" s="15"/>
      <c r="F15" s="15"/>
      <c r="G15" s="5"/>
      <c r="H15" s="5"/>
      <c r="I15" s="5"/>
      <c r="J15" s="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>
      <c r="A16" s="15"/>
      <c r="B16" s="15"/>
      <c r="C16" s="15"/>
      <c r="D16" s="15"/>
      <c r="E16" s="15"/>
      <c r="F16" s="15"/>
      <c r="G16" s="40">
        <v>1.0</v>
      </c>
      <c r="H16" s="53" t="s">
        <v>83</v>
      </c>
      <c r="I16" s="40" t="str">
        <f>C9</f>
        <v>LO 1</v>
      </c>
      <c r="J16" s="40">
        <f>SUMIF(C9:$C$12,I16,E9:$E$12)</f>
        <v>0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>
      <c r="A17" s="15"/>
      <c r="B17" s="15"/>
      <c r="C17" s="15"/>
      <c r="D17" s="15"/>
      <c r="E17" s="15"/>
      <c r="F17" s="15"/>
      <c r="G17" s="40"/>
      <c r="H17" s="53"/>
      <c r="I17" s="40"/>
      <c r="J17" s="40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>
      <c r="A20" s="40"/>
      <c r="B20" s="40"/>
      <c r="C20" s="40"/>
      <c r="D20" s="4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ht="15.75" customHeight="1">
      <c r="A21" s="40"/>
      <c r="B21" s="40"/>
      <c r="C21" s="40"/>
      <c r="D21" s="40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ht="15.75" customHeight="1">
      <c r="A22" s="40"/>
      <c r="B22" s="40"/>
      <c r="C22" s="40"/>
      <c r="D22" s="40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ht="15.75" customHeight="1">
      <c r="A23" s="40"/>
      <c r="B23" s="40"/>
      <c r="C23" s="40"/>
      <c r="D23" s="40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ht="15.75" customHeight="1">
      <c r="A24" s="40"/>
      <c r="B24" s="40"/>
      <c r="C24" s="40"/>
      <c r="D24" s="40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ht="15.75" customHeight="1">
      <c r="A25" s="40"/>
      <c r="B25" s="40"/>
      <c r="C25" s="40"/>
      <c r="D25" s="40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ht="15.75" customHeight="1">
      <c r="A26" s="40"/>
      <c r="B26" s="40"/>
      <c r="C26" s="40"/>
      <c r="D26" s="4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ht="15.75" customHeight="1">
      <c r="A27" s="40"/>
      <c r="B27" s="40"/>
      <c r="C27" s="40"/>
      <c r="D27" s="40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ht="15.75" customHeight="1">
      <c r="A28" s="40"/>
      <c r="B28" s="40"/>
      <c r="C28" s="40"/>
      <c r="D28" s="40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ht="15.75" customHeight="1">
      <c r="A29" s="40"/>
      <c r="B29" s="40"/>
      <c r="C29" s="40"/>
      <c r="D29" s="40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ht="15.75" customHeight="1">
      <c r="A30" s="40"/>
      <c r="B30" s="40"/>
      <c r="C30" s="40"/>
      <c r="D30" s="4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ht="15.75" customHeight="1">
      <c r="A31" s="40"/>
      <c r="B31" s="40"/>
      <c r="C31" s="40"/>
      <c r="D31" s="40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:B8"/>
    <mergeCell ref="C7:C8"/>
    <mergeCell ref="D7:D8"/>
    <mergeCell ref="E7:E8"/>
    <mergeCell ref="G14:G15"/>
    <mergeCell ref="H14:H15"/>
    <mergeCell ref="I14:I15"/>
    <mergeCell ref="J14:J15"/>
    <mergeCell ref="H1:M1"/>
    <mergeCell ref="N1:O5"/>
    <mergeCell ref="H2:M2"/>
    <mergeCell ref="J3:M3"/>
    <mergeCell ref="J4:M4"/>
    <mergeCell ref="J5:M5"/>
    <mergeCell ref="A7:A8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4" width="4.88"/>
    <col customWidth="1" min="5" max="5" width="17.88"/>
    <col customWidth="1" min="6" max="6" width="82.38"/>
    <col customWidth="1" min="7" max="9" width="16.25"/>
    <col customWidth="1" min="10" max="10" width="12.38"/>
    <col customWidth="1" min="11" max="13" width="18.13"/>
    <col customWidth="1" min="14" max="14" width="19.0"/>
    <col customWidth="1" min="15" max="21" width="12.38"/>
  </cols>
  <sheetData>
    <row r="1" ht="27.0" customHeight="1">
      <c r="A1" s="61"/>
      <c r="B1" s="61"/>
      <c r="C1" s="61"/>
      <c r="D1" s="61"/>
      <c r="E1" s="16" t="s">
        <v>43</v>
      </c>
      <c r="F1" s="62" t="s">
        <v>146</v>
      </c>
      <c r="G1" s="63"/>
      <c r="H1" s="63"/>
      <c r="I1" s="63"/>
      <c r="J1" s="63"/>
      <c r="K1" s="63"/>
      <c r="L1" s="64"/>
      <c r="M1" s="65"/>
      <c r="N1" s="20"/>
      <c r="O1" s="66"/>
      <c r="P1" s="66"/>
      <c r="Q1" s="66"/>
      <c r="R1" s="66"/>
      <c r="S1" s="66"/>
      <c r="T1" s="66"/>
      <c r="U1" s="66"/>
    </row>
    <row r="2" ht="27.0" customHeight="1">
      <c r="A2" s="61"/>
      <c r="B2" s="61"/>
      <c r="C2" s="61"/>
      <c r="D2" s="61"/>
      <c r="E2" s="16" t="s">
        <v>45</v>
      </c>
      <c r="F2" s="62" t="s">
        <v>65</v>
      </c>
      <c r="G2" s="63"/>
      <c r="H2" s="63"/>
      <c r="I2" s="63"/>
      <c r="J2" s="63"/>
      <c r="K2" s="63"/>
      <c r="L2" s="64"/>
      <c r="M2" s="21"/>
      <c r="N2" s="22"/>
      <c r="O2" s="66"/>
      <c r="P2" s="66"/>
      <c r="Q2" s="66"/>
      <c r="R2" s="66"/>
      <c r="S2" s="66"/>
      <c r="T2" s="66"/>
      <c r="U2" s="66"/>
    </row>
    <row r="3" ht="27.0" customHeight="1">
      <c r="A3" s="61"/>
      <c r="B3" s="61"/>
      <c r="C3" s="61"/>
      <c r="D3" s="61"/>
      <c r="E3" s="16" t="s">
        <v>47</v>
      </c>
      <c r="F3" s="25" t="s">
        <v>147</v>
      </c>
      <c r="G3" s="3"/>
      <c r="H3" s="16" t="s">
        <v>49</v>
      </c>
      <c r="I3" s="62" t="s">
        <v>50</v>
      </c>
      <c r="J3" s="63"/>
      <c r="K3" s="63"/>
      <c r="L3" s="64"/>
      <c r="M3" s="21"/>
      <c r="N3" s="22"/>
      <c r="O3" s="66"/>
      <c r="P3" s="66"/>
      <c r="Q3" s="66"/>
      <c r="R3" s="66"/>
      <c r="S3" s="66"/>
      <c r="T3" s="66"/>
      <c r="U3" s="66"/>
    </row>
    <row r="4" ht="27.0" customHeight="1">
      <c r="A4" s="61"/>
      <c r="B4" s="61"/>
      <c r="C4" s="61"/>
      <c r="D4" s="61"/>
      <c r="E4" s="16" t="s">
        <v>51</v>
      </c>
      <c r="F4" s="25" t="s">
        <v>52</v>
      </c>
      <c r="G4" s="3"/>
      <c r="H4" s="16" t="s">
        <v>148</v>
      </c>
      <c r="I4" s="67">
        <v>25.0</v>
      </c>
      <c r="J4" s="68"/>
      <c r="K4" s="68"/>
      <c r="L4" s="69"/>
      <c r="M4" s="21"/>
      <c r="N4" s="22"/>
      <c r="O4" s="66"/>
      <c r="P4" s="66"/>
      <c r="Q4" s="66"/>
      <c r="R4" s="66"/>
      <c r="S4" s="66"/>
      <c r="T4" s="66"/>
      <c r="U4" s="66"/>
    </row>
    <row r="5" ht="27.0" customHeight="1">
      <c r="A5" s="61"/>
      <c r="B5" s="61"/>
      <c r="C5" s="61"/>
      <c r="D5" s="61"/>
      <c r="E5" s="16" t="s">
        <v>54</v>
      </c>
      <c r="F5" s="25" t="s">
        <v>67</v>
      </c>
      <c r="G5" s="3"/>
      <c r="H5" s="16" t="s">
        <v>149</v>
      </c>
      <c r="I5" s="16"/>
      <c r="J5" s="70"/>
      <c r="K5" s="71"/>
      <c r="L5" s="72"/>
      <c r="M5" s="21"/>
      <c r="N5" s="22"/>
      <c r="O5" s="66"/>
      <c r="P5" s="66"/>
      <c r="Q5" s="66"/>
      <c r="R5" s="66"/>
      <c r="S5" s="66"/>
      <c r="T5" s="66"/>
      <c r="U5" s="66"/>
    </row>
    <row r="6" ht="27.0" customHeight="1">
      <c r="A6" s="61"/>
      <c r="B6" s="61"/>
      <c r="C6" s="61"/>
      <c r="D6" s="61"/>
      <c r="E6" s="16" t="s">
        <v>150</v>
      </c>
      <c r="F6" s="25" t="s">
        <v>151</v>
      </c>
      <c r="G6" s="3"/>
      <c r="H6" s="24" t="s">
        <v>53</v>
      </c>
      <c r="I6" s="73">
        <v>1000.0</v>
      </c>
      <c r="J6" s="24" t="s">
        <v>152</v>
      </c>
      <c r="K6" s="74">
        <f>J5/I6</f>
        <v>0</v>
      </c>
      <c r="L6" s="74"/>
      <c r="M6" s="30"/>
      <c r="N6" s="31"/>
      <c r="O6" s="66"/>
      <c r="P6" s="66"/>
      <c r="Q6" s="66"/>
      <c r="R6" s="66"/>
      <c r="S6" s="66"/>
      <c r="T6" s="66"/>
      <c r="U6" s="66"/>
    </row>
    <row r="7" ht="15.75" customHeight="1">
      <c r="E7" s="75"/>
      <c r="F7" s="75"/>
      <c r="G7" s="75"/>
      <c r="H7" s="75"/>
      <c r="I7" s="75"/>
      <c r="J7" s="75"/>
      <c r="K7" s="75"/>
      <c r="L7" s="76"/>
      <c r="M7" s="76"/>
      <c r="N7" s="66"/>
      <c r="O7" s="66"/>
      <c r="P7" s="66"/>
      <c r="Q7" s="66"/>
      <c r="R7" s="66"/>
      <c r="S7" s="66"/>
      <c r="T7" s="66"/>
      <c r="U7" s="66"/>
    </row>
    <row r="8" ht="15.75" customHeight="1">
      <c r="E8" s="41" t="s">
        <v>79</v>
      </c>
      <c r="F8" s="41" t="s">
        <v>80</v>
      </c>
      <c r="G8" s="41" t="s">
        <v>153</v>
      </c>
      <c r="H8" s="41" t="s">
        <v>154</v>
      </c>
      <c r="I8" s="41" t="s">
        <v>82</v>
      </c>
      <c r="J8" s="41" t="s">
        <v>155</v>
      </c>
      <c r="K8" s="41" t="s">
        <v>156</v>
      </c>
      <c r="L8" s="41" t="s">
        <v>157</v>
      </c>
      <c r="M8" s="41" t="s">
        <v>158</v>
      </c>
      <c r="N8" s="77"/>
      <c r="O8" s="77"/>
      <c r="P8" s="77"/>
      <c r="Q8" s="77"/>
      <c r="R8" s="77"/>
      <c r="S8" s="77"/>
      <c r="T8" s="77"/>
      <c r="U8" s="77"/>
    </row>
    <row r="9" ht="15.75" customHeight="1">
      <c r="E9" s="5"/>
      <c r="F9" s="5"/>
      <c r="G9" s="5"/>
      <c r="H9" s="5"/>
      <c r="I9" s="5"/>
      <c r="J9" s="5"/>
      <c r="K9" s="5"/>
      <c r="L9" s="5"/>
      <c r="M9" s="5"/>
      <c r="N9" s="77"/>
      <c r="O9" s="77"/>
      <c r="P9" s="77"/>
      <c r="Q9" s="77"/>
      <c r="R9" s="77"/>
      <c r="S9" s="77"/>
      <c r="T9" s="77"/>
      <c r="U9" s="77"/>
    </row>
    <row r="10" ht="15.75" customHeight="1">
      <c r="A10" s="78" t="str">
        <f>IF(AND(LEN(E10)=2,E10&lt;$E$27),"S","")</f>
        <v/>
      </c>
      <c r="E10" s="79" t="s">
        <v>159</v>
      </c>
      <c r="F10" s="80"/>
      <c r="G10" s="81"/>
      <c r="H10" s="81"/>
      <c r="I10" s="81"/>
      <c r="J10" s="82"/>
      <c r="K10" s="81"/>
      <c r="L10" s="81">
        <f>SUMIF(B:B,E10,L:L)</f>
        <v>6</v>
      </c>
      <c r="M10" s="83" t="str">
        <f t="shared" ref="M10:M15" si="1">SUM(L10/L22)</f>
        <v>#DIV/0!</v>
      </c>
      <c r="N10" s="77"/>
      <c r="O10" s="77"/>
      <c r="P10" s="77"/>
      <c r="Q10" s="77"/>
      <c r="R10" s="77"/>
      <c r="S10" s="77"/>
      <c r="T10" s="77"/>
      <c r="U10" s="77"/>
    </row>
    <row r="11" ht="15.75" customHeight="1">
      <c r="A11" s="84"/>
      <c r="B11" s="84" t="str">
        <f>IF(LEN(E11)=5,LEFT(E11,2),"")</f>
        <v>01</v>
      </c>
      <c r="C11" s="84"/>
      <c r="D11" s="84"/>
      <c r="E11" s="85" t="s">
        <v>160</v>
      </c>
      <c r="F11" s="86"/>
      <c r="G11" s="87"/>
      <c r="H11" s="87"/>
      <c r="I11" s="87"/>
      <c r="J11" s="88"/>
      <c r="K11" s="87"/>
      <c r="L11" s="87">
        <f>SUMIF(C:C,E11,L:L)</f>
        <v>6</v>
      </c>
      <c r="M11" s="89" t="str">
        <f t="shared" si="1"/>
        <v>#DIV/0!</v>
      </c>
      <c r="N11" s="77"/>
      <c r="O11" s="77"/>
      <c r="P11" s="77"/>
      <c r="Q11" s="77"/>
      <c r="R11" s="77"/>
      <c r="S11" s="77"/>
      <c r="T11" s="77"/>
      <c r="U11" s="77"/>
    </row>
    <row r="12" ht="15.75" customHeight="1">
      <c r="A12" s="84"/>
      <c r="B12" s="84"/>
      <c r="C12" s="84" t="str">
        <f>IF(LEN(E12)=8,LEFT(E12,5),"")</f>
        <v>01.01</v>
      </c>
      <c r="D12" s="84"/>
      <c r="E12" s="90" t="s">
        <v>161</v>
      </c>
      <c r="F12" s="91"/>
      <c r="G12" s="92"/>
      <c r="H12" s="92"/>
      <c r="I12" s="92"/>
      <c r="J12" s="93"/>
      <c r="K12" s="92"/>
      <c r="L12" s="92">
        <f>SUMIF(D:D,E12,L:L)</f>
        <v>6</v>
      </c>
      <c r="M12" s="83" t="str">
        <f t="shared" si="1"/>
        <v>#DIV/0!</v>
      </c>
      <c r="N12" s="77"/>
      <c r="O12" s="77"/>
      <c r="P12" s="77"/>
      <c r="Q12" s="77"/>
      <c r="R12" s="77"/>
      <c r="S12" s="77"/>
      <c r="T12" s="77"/>
      <c r="U12" s="77"/>
    </row>
    <row r="13" ht="15.75" customHeight="1">
      <c r="A13" s="84"/>
      <c r="B13" s="84"/>
      <c r="C13" s="84"/>
      <c r="D13" s="84" t="str">
        <f t="shared" ref="D13:D15" si="2">IF(LEN(E13)=11,LEFT(E13,8),"")</f>
        <v>01.01.01</v>
      </c>
      <c r="E13" s="84" t="s">
        <v>162</v>
      </c>
      <c r="F13" s="94"/>
      <c r="G13" s="95"/>
      <c r="H13" s="96"/>
      <c r="I13" s="96"/>
      <c r="J13" s="97"/>
      <c r="K13" s="98"/>
      <c r="L13" s="98">
        <v>1.0</v>
      </c>
      <c r="M13" s="98" t="str">
        <f t="shared" si="1"/>
        <v>#DIV/0!</v>
      </c>
      <c r="N13" s="77"/>
      <c r="O13" s="77"/>
      <c r="P13" s="77"/>
      <c r="Q13" s="77"/>
      <c r="R13" s="77"/>
      <c r="S13" s="77"/>
      <c r="T13" s="77"/>
      <c r="U13" s="77"/>
    </row>
    <row r="14" ht="15.75" customHeight="1">
      <c r="A14" s="84"/>
      <c r="B14" s="84"/>
      <c r="C14" s="84"/>
      <c r="D14" s="84" t="str">
        <f t="shared" si="2"/>
        <v>01.01.01</v>
      </c>
      <c r="E14" s="84" t="s">
        <v>163</v>
      </c>
      <c r="F14" s="94"/>
      <c r="G14" s="95"/>
      <c r="H14" s="96"/>
      <c r="I14" s="96"/>
      <c r="J14" s="97"/>
      <c r="K14" s="98"/>
      <c r="L14" s="98">
        <v>2.0</v>
      </c>
      <c r="M14" s="98" t="str">
        <f t="shared" si="1"/>
        <v>#DIV/0!</v>
      </c>
      <c r="N14" s="77"/>
      <c r="O14" s="77"/>
      <c r="P14" s="77"/>
      <c r="Q14" s="77"/>
      <c r="R14" s="77"/>
      <c r="S14" s="77"/>
      <c r="T14" s="77"/>
      <c r="U14" s="77"/>
    </row>
    <row r="15" ht="15.75" customHeight="1">
      <c r="A15" s="84"/>
      <c r="B15" s="84"/>
      <c r="C15" s="84"/>
      <c r="D15" s="84" t="str">
        <f t="shared" si="2"/>
        <v>01.01.01</v>
      </c>
      <c r="E15" s="84" t="s">
        <v>164</v>
      </c>
      <c r="F15" s="94"/>
      <c r="G15" s="95"/>
      <c r="H15" s="96"/>
      <c r="I15" s="96"/>
      <c r="J15" s="97"/>
      <c r="K15" s="98"/>
      <c r="L15" s="98">
        <v>3.0</v>
      </c>
      <c r="M15" s="98" t="str">
        <f t="shared" si="1"/>
        <v>#DIV/0!</v>
      </c>
      <c r="N15" s="77"/>
      <c r="O15" s="77"/>
      <c r="P15" s="77"/>
      <c r="Q15" s="77"/>
      <c r="R15" s="77"/>
      <c r="S15" s="77"/>
      <c r="T15" s="77"/>
      <c r="U15" s="77"/>
    </row>
    <row r="16" ht="15.0" customHeight="1">
      <c r="A16" s="84" t="str">
        <f>IF(AND(LEN(E16)=2,E16&lt;$E$27),"S","")</f>
        <v/>
      </c>
      <c r="B16" s="84"/>
      <c r="C16" s="84"/>
      <c r="D16" s="84"/>
      <c r="E16" s="79" t="s">
        <v>165</v>
      </c>
      <c r="F16" s="80"/>
      <c r="G16" s="81"/>
      <c r="H16" s="81"/>
      <c r="I16" s="81"/>
      <c r="J16" s="82"/>
      <c r="K16" s="81"/>
      <c r="L16" s="99"/>
      <c r="M16" s="83" t="str">
        <f t="shared" ref="M16:M21" si="3">SUM(L16/#REF!)</f>
        <v>#REF!</v>
      </c>
      <c r="N16" s="77"/>
      <c r="O16" s="77"/>
      <c r="P16" s="77"/>
      <c r="Q16" s="77"/>
      <c r="R16" s="77"/>
      <c r="S16" s="77"/>
      <c r="T16" s="77"/>
      <c r="U16" s="77"/>
    </row>
    <row r="17" ht="15.75" customHeight="1">
      <c r="A17" s="84"/>
      <c r="B17" s="84" t="str">
        <f>IF(LEN(E17)=5,LEFT(E17,2),"")</f>
        <v>02</v>
      </c>
      <c r="C17" s="84"/>
      <c r="D17" s="84"/>
      <c r="E17" s="85" t="s">
        <v>166</v>
      </c>
      <c r="F17" s="86"/>
      <c r="G17" s="87"/>
      <c r="H17" s="87"/>
      <c r="I17" s="87"/>
      <c r="J17" s="88"/>
      <c r="K17" s="87"/>
      <c r="L17" s="87">
        <f>SUMIF(C:C,E16,L:L)</f>
        <v>0</v>
      </c>
      <c r="M17" s="89" t="str">
        <f t="shared" si="3"/>
        <v>#REF!</v>
      </c>
      <c r="N17" s="77"/>
      <c r="O17" s="77"/>
      <c r="P17" s="77"/>
      <c r="Q17" s="77"/>
      <c r="R17" s="77"/>
      <c r="S17" s="77"/>
      <c r="T17" s="77"/>
      <c r="U17" s="77"/>
    </row>
    <row r="18" ht="15.75" customHeight="1">
      <c r="A18" s="84"/>
      <c r="B18" s="84"/>
      <c r="C18" s="84" t="str">
        <f>IF(LEN(E18)=8,LEFT(E18,5),"")</f>
        <v>02.01</v>
      </c>
      <c r="D18" s="84"/>
      <c r="E18" s="90" t="s">
        <v>167</v>
      </c>
      <c r="F18" s="91"/>
      <c r="G18" s="92"/>
      <c r="H18" s="92"/>
      <c r="I18" s="92"/>
      <c r="J18" s="93"/>
      <c r="K18" s="92"/>
      <c r="L18" s="92">
        <f>SUMIF(D:D,E17,L:L)</f>
        <v>0</v>
      </c>
      <c r="M18" s="100" t="str">
        <f t="shared" si="3"/>
        <v>#REF!</v>
      </c>
      <c r="N18" s="77"/>
      <c r="O18" s="77"/>
      <c r="P18" s="77"/>
      <c r="Q18" s="77"/>
      <c r="R18" s="77"/>
      <c r="S18" s="77"/>
      <c r="T18" s="77"/>
      <c r="U18" s="77"/>
    </row>
    <row r="19" ht="15.75" customHeight="1">
      <c r="A19" s="84"/>
      <c r="B19" s="84"/>
      <c r="C19" s="84"/>
      <c r="D19" s="84" t="str">
        <f t="shared" ref="D19:D21" si="4">IF(LEN(E19)=11,LEFT(E19,8),"")</f>
        <v>02.01.01</v>
      </c>
      <c r="E19" s="84" t="s">
        <v>168</v>
      </c>
      <c r="F19" s="94"/>
      <c r="G19" s="95"/>
      <c r="H19" s="96"/>
      <c r="I19" s="96"/>
      <c r="J19" s="97"/>
      <c r="K19" s="98"/>
      <c r="L19" s="101">
        <v>1.0</v>
      </c>
      <c r="M19" s="98" t="str">
        <f t="shared" si="3"/>
        <v>#REF!</v>
      </c>
      <c r="N19" s="77"/>
      <c r="O19" s="77"/>
      <c r="P19" s="77"/>
      <c r="Q19" s="77"/>
      <c r="R19" s="77"/>
      <c r="S19" s="77"/>
      <c r="T19" s="77"/>
      <c r="U19" s="77"/>
    </row>
    <row r="20" ht="15.75" customHeight="1">
      <c r="A20" s="84"/>
      <c r="B20" s="84"/>
      <c r="C20" s="84"/>
      <c r="D20" s="84" t="str">
        <f t="shared" si="4"/>
        <v>02.01.01</v>
      </c>
      <c r="E20" s="84" t="s">
        <v>169</v>
      </c>
      <c r="F20" s="94"/>
      <c r="G20" s="95"/>
      <c r="H20" s="96"/>
      <c r="I20" s="96"/>
      <c r="J20" s="97"/>
      <c r="K20" s="98"/>
      <c r="L20" s="98"/>
      <c r="M20" s="98" t="str">
        <f t="shared" si="3"/>
        <v>#REF!</v>
      </c>
      <c r="N20" s="77"/>
      <c r="O20" s="77"/>
      <c r="P20" s="77"/>
      <c r="Q20" s="77"/>
      <c r="R20" s="77"/>
      <c r="S20" s="77"/>
      <c r="T20" s="77"/>
      <c r="U20" s="77"/>
    </row>
    <row r="21" ht="15.75" customHeight="1">
      <c r="A21" s="84"/>
      <c r="B21" s="84"/>
      <c r="C21" s="84"/>
      <c r="D21" s="84" t="str">
        <f t="shared" si="4"/>
        <v>02.01.01</v>
      </c>
      <c r="E21" s="84" t="s">
        <v>170</v>
      </c>
      <c r="F21" s="94"/>
      <c r="G21" s="95"/>
      <c r="H21" s="96"/>
      <c r="I21" s="96"/>
      <c r="J21" s="97"/>
      <c r="K21" s="98"/>
      <c r="L21" s="98"/>
      <c r="M21" s="98" t="str">
        <f t="shared" si="3"/>
        <v>#REF!</v>
      </c>
      <c r="N21" s="77"/>
      <c r="O21" s="77"/>
      <c r="P21" s="77"/>
      <c r="Q21" s="77"/>
      <c r="R21" s="77"/>
      <c r="S21" s="77"/>
      <c r="T21" s="77"/>
      <c r="U21" s="77"/>
    </row>
    <row r="22" ht="15.75" customHeight="1">
      <c r="E22" s="102" t="s">
        <v>171</v>
      </c>
      <c r="F22" s="80" t="s">
        <v>172</v>
      </c>
      <c r="G22" s="81"/>
      <c r="H22" s="81"/>
      <c r="I22" s="81"/>
      <c r="J22" s="82"/>
      <c r="K22" s="81"/>
      <c r="L22" s="103"/>
      <c r="M22" s="77"/>
      <c r="N22" s="77"/>
      <c r="O22" s="77"/>
      <c r="P22" s="77"/>
      <c r="Q22" s="77"/>
      <c r="R22" s="77"/>
      <c r="S22" s="77"/>
      <c r="T22" s="77"/>
      <c r="U22" s="77"/>
    </row>
    <row r="23" ht="15.75" customHeight="1">
      <c r="E23" s="102" t="s">
        <v>173</v>
      </c>
      <c r="F23" s="80" t="s">
        <v>174</v>
      </c>
      <c r="G23" s="81"/>
      <c r="H23" s="81"/>
      <c r="I23" s="81"/>
      <c r="J23" s="82"/>
      <c r="K23" s="81"/>
      <c r="L23" s="99"/>
      <c r="M23" s="77"/>
      <c r="N23" s="77"/>
      <c r="O23" s="77"/>
      <c r="P23" s="77"/>
      <c r="Q23" s="77"/>
      <c r="R23" s="77"/>
      <c r="S23" s="77"/>
      <c r="T23" s="77"/>
      <c r="U23" s="77"/>
    </row>
    <row r="24" ht="15.75" customHeight="1">
      <c r="E24" s="102" t="s">
        <v>175</v>
      </c>
      <c r="F24" s="80" t="s">
        <v>176</v>
      </c>
      <c r="G24" s="81"/>
      <c r="H24" s="81"/>
      <c r="I24" s="81"/>
      <c r="J24" s="82"/>
      <c r="K24" s="81"/>
      <c r="L24" s="99"/>
      <c r="M24" s="77"/>
      <c r="N24" s="77"/>
      <c r="O24" s="77"/>
      <c r="P24" s="77"/>
      <c r="Q24" s="77"/>
      <c r="R24" s="77"/>
      <c r="S24" s="77"/>
      <c r="T24" s="77"/>
      <c r="U24" s="77"/>
    </row>
    <row r="25" ht="15.75" customHeight="1">
      <c r="E25" s="15"/>
      <c r="F25" s="15"/>
      <c r="G25" s="15"/>
      <c r="H25" s="15"/>
      <c r="I25" s="15"/>
      <c r="J25" s="4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ht="15.75" customHeight="1">
      <c r="E26" s="15"/>
      <c r="F26" s="15"/>
      <c r="G26" s="15"/>
      <c r="H26" s="15"/>
      <c r="I26" s="15"/>
      <c r="J26" s="40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ht="15.75" customHeight="1">
      <c r="E27" s="15"/>
      <c r="F27" s="15"/>
      <c r="G27" s="15"/>
      <c r="H27" s="15"/>
      <c r="I27" s="15"/>
      <c r="J27" s="40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ht="15.75" customHeight="1">
      <c r="E28" s="15"/>
      <c r="F28" s="15"/>
      <c r="G28" s="15"/>
      <c r="H28" s="15"/>
      <c r="I28" s="15"/>
      <c r="J28" s="4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ht="15.75" customHeight="1">
      <c r="E29" s="15"/>
      <c r="F29" s="15"/>
      <c r="G29" s="15"/>
      <c r="H29" s="15"/>
      <c r="I29" s="15"/>
      <c r="J29" s="40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ht="15.75" customHeight="1">
      <c r="E30" s="15"/>
      <c r="F30" s="15"/>
      <c r="G30" s="15"/>
      <c r="H30" s="15"/>
      <c r="I30" s="15"/>
      <c r="J30" s="40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ht="15.75" customHeight="1">
      <c r="E31" s="15"/>
      <c r="F31" s="15"/>
      <c r="G31" s="15"/>
      <c r="H31" s="15"/>
      <c r="I31" s="15"/>
      <c r="J31" s="40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ht="15.75" customHeight="1">
      <c r="E32" s="15"/>
      <c r="F32" s="15"/>
      <c r="G32" s="15"/>
      <c r="H32" s="15"/>
      <c r="I32" s="15"/>
      <c r="J32" s="4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ht="15.75" customHeight="1">
      <c r="E33" s="15"/>
      <c r="F33" s="15"/>
      <c r="G33" s="15"/>
      <c r="H33" s="15"/>
      <c r="I33" s="15"/>
      <c r="J33" s="40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ht="15.75" customHeight="1">
      <c r="E34" s="15"/>
      <c r="F34" s="15"/>
      <c r="G34" s="15"/>
      <c r="H34" s="15"/>
      <c r="I34" s="15"/>
      <c r="J34" s="40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ht="15.75" customHeight="1">
      <c r="E35" s="15"/>
      <c r="F35" s="15"/>
      <c r="G35" s="15"/>
      <c r="H35" s="15"/>
      <c r="I35" s="15"/>
      <c r="J35" s="40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ht="15.75" customHeight="1">
      <c r="E36" s="15"/>
      <c r="F36" s="15"/>
      <c r="G36" s="15"/>
      <c r="H36" s="15"/>
      <c r="I36" s="15"/>
      <c r="J36" s="4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ht="15.75" customHeight="1">
      <c r="E37" s="15"/>
      <c r="F37" s="15"/>
      <c r="G37" s="15"/>
      <c r="H37" s="15"/>
      <c r="I37" s="15"/>
      <c r="J37" s="40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ht="15.75" customHeight="1">
      <c r="E38" s="15"/>
      <c r="F38" s="15"/>
      <c r="G38" s="15"/>
      <c r="H38" s="15"/>
      <c r="I38" s="15"/>
      <c r="J38" s="40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ht="15.75" customHeight="1">
      <c r="E39" s="15"/>
      <c r="F39" s="15"/>
      <c r="G39" s="15"/>
      <c r="H39" s="15"/>
      <c r="I39" s="15"/>
      <c r="J39" s="40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ht="15.75" customHeight="1">
      <c r="E40" s="15"/>
      <c r="F40" s="15"/>
      <c r="G40" s="15"/>
      <c r="H40" s="15"/>
      <c r="I40" s="15"/>
      <c r="J40" s="40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E41" s="15"/>
      <c r="F41" s="15"/>
      <c r="G41" s="15"/>
      <c r="H41" s="15"/>
      <c r="I41" s="15"/>
      <c r="J41" s="40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ht="15.75" customHeight="1">
      <c r="E42" s="15"/>
      <c r="F42" s="15"/>
      <c r="G42" s="15"/>
      <c r="H42" s="15"/>
      <c r="I42" s="15"/>
      <c r="J42" s="40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ht="15.75" customHeight="1">
      <c r="E43" s="15"/>
      <c r="F43" s="15"/>
      <c r="G43" s="15"/>
      <c r="H43" s="15"/>
      <c r="I43" s="15"/>
      <c r="J43" s="40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ht="15.75" customHeight="1">
      <c r="E44" s="15"/>
      <c r="F44" s="15"/>
      <c r="G44" s="15"/>
      <c r="H44" s="15"/>
      <c r="I44" s="15"/>
      <c r="J44" s="40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ht="15.75" customHeight="1">
      <c r="E45" s="15"/>
      <c r="F45" s="15"/>
      <c r="G45" s="15"/>
      <c r="H45" s="15"/>
      <c r="I45" s="15"/>
      <c r="J45" s="40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ht="15.75" customHeight="1">
      <c r="E46" s="15"/>
      <c r="F46" s="15"/>
      <c r="G46" s="15"/>
      <c r="H46" s="15"/>
      <c r="I46" s="15"/>
      <c r="J46" s="40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ht="15.75" customHeight="1">
      <c r="E47" s="15"/>
      <c r="F47" s="15"/>
      <c r="G47" s="15"/>
      <c r="H47" s="15"/>
      <c r="I47" s="15"/>
      <c r="J47" s="40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ht="15.75" customHeight="1">
      <c r="E48" s="15"/>
      <c r="F48" s="15"/>
      <c r="G48" s="15"/>
      <c r="H48" s="15"/>
      <c r="I48" s="15"/>
      <c r="J48" s="40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ht="15.75" customHeight="1">
      <c r="E49" s="15"/>
      <c r="F49" s="15"/>
      <c r="G49" s="15"/>
      <c r="H49" s="15"/>
      <c r="I49" s="15"/>
      <c r="J49" s="40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ht="15.75" customHeight="1">
      <c r="E50" s="15"/>
      <c r="F50" s="15"/>
      <c r="G50" s="15"/>
      <c r="H50" s="15"/>
      <c r="I50" s="15"/>
      <c r="J50" s="40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ht="15.75" customHeight="1">
      <c r="E51" s="15"/>
      <c r="F51" s="15"/>
      <c r="G51" s="15"/>
      <c r="H51" s="15"/>
      <c r="I51" s="15"/>
      <c r="J51" s="40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ht="15.75" customHeight="1">
      <c r="E52" s="15"/>
      <c r="F52" s="15"/>
      <c r="G52" s="15"/>
      <c r="H52" s="15"/>
      <c r="I52" s="15"/>
      <c r="J52" s="40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ht="15.75" customHeight="1">
      <c r="E53" s="15"/>
      <c r="F53" s="15"/>
      <c r="G53" s="15"/>
      <c r="H53" s="15"/>
      <c r="I53" s="15"/>
      <c r="J53" s="40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E54" s="15"/>
      <c r="F54" s="15"/>
      <c r="G54" s="15"/>
      <c r="H54" s="15"/>
      <c r="I54" s="15"/>
      <c r="J54" s="40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15.75" customHeight="1">
      <c r="E55" s="15"/>
      <c r="F55" s="15"/>
      <c r="G55" s="15"/>
      <c r="H55" s="15"/>
      <c r="I55" s="15"/>
      <c r="J55" s="40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E56" s="15"/>
      <c r="F56" s="15"/>
      <c r="G56" s="15"/>
      <c r="H56" s="15"/>
      <c r="I56" s="15"/>
      <c r="J56" s="40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E57" s="15"/>
      <c r="F57" s="15"/>
      <c r="G57" s="15"/>
      <c r="H57" s="15"/>
      <c r="I57" s="15"/>
      <c r="J57" s="40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E58" s="15"/>
      <c r="F58" s="15"/>
      <c r="G58" s="15"/>
      <c r="H58" s="15"/>
      <c r="I58" s="15"/>
      <c r="J58" s="40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5.75" customHeight="1">
      <c r="E59" s="15"/>
      <c r="F59" s="15"/>
      <c r="G59" s="15"/>
      <c r="H59" s="15"/>
      <c r="I59" s="15"/>
      <c r="J59" s="40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5.75" customHeight="1">
      <c r="E60" s="15"/>
      <c r="F60" s="15"/>
      <c r="G60" s="15"/>
      <c r="H60" s="15"/>
      <c r="I60" s="15"/>
      <c r="J60" s="40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5.75" customHeight="1">
      <c r="E61" s="15"/>
      <c r="F61" s="15"/>
      <c r="G61" s="15"/>
      <c r="H61" s="15"/>
      <c r="I61" s="15"/>
      <c r="J61" s="40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5.75" customHeight="1">
      <c r="E62" s="15"/>
      <c r="F62" s="15"/>
      <c r="G62" s="15"/>
      <c r="H62" s="15"/>
      <c r="I62" s="15"/>
      <c r="J62" s="40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5.75" customHeight="1">
      <c r="E63" s="15"/>
      <c r="F63" s="15"/>
      <c r="G63" s="15"/>
      <c r="H63" s="15"/>
      <c r="I63" s="15"/>
      <c r="J63" s="40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5.75" customHeight="1">
      <c r="E64" s="15"/>
      <c r="F64" s="15"/>
      <c r="G64" s="15"/>
      <c r="H64" s="15"/>
      <c r="I64" s="15"/>
      <c r="J64" s="40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ht="15.75" customHeight="1">
      <c r="E65" s="15"/>
      <c r="F65" s="15"/>
      <c r="G65" s="15"/>
      <c r="H65" s="15"/>
      <c r="I65" s="15"/>
      <c r="J65" s="40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E66" s="15"/>
      <c r="F66" s="15"/>
      <c r="G66" s="15"/>
      <c r="H66" s="15"/>
      <c r="I66" s="15"/>
      <c r="J66" s="40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ht="15.75" customHeight="1">
      <c r="E67" s="15"/>
      <c r="F67" s="15"/>
      <c r="G67" s="15"/>
      <c r="H67" s="15"/>
      <c r="I67" s="15"/>
      <c r="J67" s="40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5.75" customHeight="1">
      <c r="E68" s="15"/>
      <c r="F68" s="15"/>
      <c r="G68" s="15"/>
      <c r="H68" s="15"/>
      <c r="I68" s="15"/>
      <c r="J68" s="40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ht="15.75" customHeight="1">
      <c r="E69" s="15"/>
      <c r="F69" s="15"/>
      <c r="G69" s="15"/>
      <c r="H69" s="15"/>
      <c r="I69" s="15"/>
      <c r="J69" s="40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E70" s="15"/>
      <c r="F70" s="15"/>
      <c r="G70" s="15"/>
      <c r="H70" s="15"/>
      <c r="I70" s="15"/>
      <c r="J70" s="40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5.75" customHeight="1">
      <c r="E71" s="15"/>
      <c r="F71" s="15"/>
      <c r="G71" s="15"/>
      <c r="H71" s="15"/>
      <c r="I71" s="15"/>
      <c r="J71" s="4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ht="15.75" customHeight="1">
      <c r="E72" s="15"/>
      <c r="F72" s="15"/>
      <c r="G72" s="15"/>
      <c r="H72" s="15"/>
      <c r="I72" s="15"/>
      <c r="J72" s="40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E73" s="15"/>
      <c r="F73" s="15"/>
      <c r="G73" s="15"/>
      <c r="H73" s="15"/>
      <c r="I73" s="15"/>
      <c r="J73" s="40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E74" s="15"/>
      <c r="F74" s="15"/>
      <c r="G74" s="15"/>
      <c r="H74" s="15"/>
      <c r="I74" s="15"/>
      <c r="J74" s="40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E75" s="15"/>
      <c r="F75" s="15"/>
      <c r="G75" s="15"/>
      <c r="H75" s="15"/>
      <c r="I75" s="15"/>
      <c r="J75" s="40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5.75" customHeight="1">
      <c r="E76" s="15"/>
      <c r="F76" s="15"/>
      <c r="G76" s="15"/>
      <c r="H76" s="15"/>
      <c r="I76" s="15"/>
      <c r="J76" s="40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E77" s="15"/>
      <c r="F77" s="15"/>
      <c r="G77" s="15"/>
      <c r="H77" s="15"/>
      <c r="I77" s="15"/>
      <c r="J77" s="40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5.75" customHeight="1">
      <c r="E78" s="15"/>
      <c r="F78" s="15"/>
      <c r="G78" s="15"/>
      <c r="H78" s="15"/>
      <c r="I78" s="15"/>
      <c r="J78" s="40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ht="15.75" customHeight="1">
      <c r="E79" s="15"/>
      <c r="F79" s="15"/>
      <c r="G79" s="15"/>
      <c r="H79" s="15"/>
      <c r="I79" s="15"/>
      <c r="J79" s="40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ht="15.75" customHeight="1">
      <c r="E80" s="15"/>
      <c r="F80" s="15"/>
      <c r="G80" s="15"/>
      <c r="H80" s="15"/>
      <c r="I80" s="15"/>
      <c r="J80" s="40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ht="15.75" customHeight="1">
      <c r="E81" s="15"/>
      <c r="F81" s="15"/>
      <c r="G81" s="15"/>
      <c r="H81" s="15"/>
      <c r="I81" s="15"/>
      <c r="J81" s="40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ht="15.75" customHeight="1">
      <c r="E82" s="15"/>
      <c r="F82" s="15"/>
      <c r="G82" s="15"/>
      <c r="H82" s="15"/>
      <c r="I82" s="15"/>
      <c r="J82" s="40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ht="15.75" customHeight="1">
      <c r="E83" s="15"/>
      <c r="F83" s="15"/>
      <c r="G83" s="15"/>
      <c r="H83" s="15"/>
      <c r="I83" s="15"/>
      <c r="J83" s="40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ht="15.75" customHeight="1">
      <c r="E84" s="15"/>
      <c r="F84" s="15"/>
      <c r="G84" s="15"/>
      <c r="H84" s="15"/>
      <c r="I84" s="15"/>
      <c r="J84" s="40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ht="15.75" customHeight="1">
      <c r="E85" s="15"/>
      <c r="F85" s="15"/>
      <c r="G85" s="15"/>
      <c r="H85" s="15"/>
      <c r="I85" s="15"/>
      <c r="J85" s="40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ht="15.75" customHeight="1">
      <c r="E86" s="15"/>
      <c r="F86" s="15"/>
      <c r="G86" s="15"/>
      <c r="H86" s="15"/>
      <c r="I86" s="15"/>
      <c r="J86" s="40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ht="15.75" customHeight="1">
      <c r="E87" s="15"/>
      <c r="F87" s="15"/>
      <c r="G87" s="15"/>
      <c r="H87" s="15"/>
      <c r="I87" s="15"/>
      <c r="J87" s="40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ht="15.75" customHeight="1">
      <c r="E88" s="15"/>
      <c r="F88" s="15"/>
      <c r="G88" s="15"/>
      <c r="H88" s="15"/>
      <c r="I88" s="15"/>
      <c r="J88" s="40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ht="15.75" customHeight="1">
      <c r="E89" s="15"/>
      <c r="F89" s="15"/>
      <c r="G89" s="15"/>
      <c r="H89" s="15"/>
      <c r="I89" s="15"/>
      <c r="J89" s="40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ht="15.75" customHeight="1">
      <c r="E90" s="15"/>
      <c r="F90" s="15"/>
      <c r="G90" s="15"/>
      <c r="H90" s="15"/>
      <c r="I90" s="15"/>
      <c r="J90" s="40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ht="15.75" customHeight="1">
      <c r="E91" s="15"/>
      <c r="F91" s="15"/>
      <c r="G91" s="15"/>
      <c r="H91" s="15"/>
      <c r="I91" s="15"/>
      <c r="J91" s="40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ht="15.75" customHeight="1">
      <c r="E92" s="15"/>
      <c r="F92" s="15"/>
      <c r="G92" s="15"/>
      <c r="H92" s="15"/>
      <c r="I92" s="15"/>
      <c r="J92" s="40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ht="15.75" customHeight="1">
      <c r="E93" s="15"/>
      <c r="F93" s="15"/>
      <c r="G93" s="15"/>
      <c r="H93" s="15"/>
      <c r="I93" s="15"/>
      <c r="J93" s="40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ht="15.75" customHeight="1">
      <c r="E94" s="15"/>
      <c r="F94" s="15"/>
      <c r="G94" s="15"/>
      <c r="H94" s="15"/>
      <c r="I94" s="15"/>
      <c r="J94" s="40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ht="15.75" customHeight="1">
      <c r="E95" s="15"/>
      <c r="F95" s="15"/>
      <c r="G95" s="15"/>
      <c r="H95" s="15"/>
      <c r="I95" s="15"/>
      <c r="J95" s="40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ht="15.75" customHeight="1">
      <c r="E96" s="15"/>
      <c r="F96" s="15"/>
      <c r="G96" s="15"/>
      <c r="H96" s="15"/>
      <c r="I96" s="15"/>
      <c r="J96" s="40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ht="15.75" customHeight="1">
      <c r="E97" s="15"/>
      <c r="F97" s="15"/>
      <c r="G97" s="15"/>
      <c r="H97" s="15"/>
      <c r="I97" s="15"/>
      <c r="J97" s="40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ht="15.75" customHeight="1">
      <c r="E98" s="15"/>
      <c r="F98" s="15"/>
      <c r="G98" s="15"/>
      <c r="H98" s="15"/>
      <c r="I98" s="15"/>
      <c r="J98" s="40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ht="15.75" customHeight="1">
      <c r="E99" s="15"/>
      <c r="F99" s="15"/>
      <c r="G99" s="15"/>
      <c r="H99" s="15"/>
      <c r="I99" s="15"/>
      <c r="J99" s="40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ht="15.75" customHeight="1">
      <c r="E100" s="15"/>
      <c r="F100" s="15"/>
      <c r="G100" s="15"/>
      <c r="H100" s="15"/>
      <c r="I100" s="15"/>
      <c r="J100" s="40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5.75" customHeight="1">
      <c r="E101" s="15"/>
      <c r="F101" s="15"/>
      <c r="G101" s="15"/>
      <c r="H101" s="15"/>
      <c r="I101" s="15"/>
      <c r="J101" s="40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ht="15.75" customHeight="1">
      <c r="E102" s="15"/>
      <c r="F102" s="15"/>
      <c r="G102" s="15"/>
      <c r="H102" s="15"/>
      <c r="I102" s="15"/>
      <c r="J102" s="40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ht="15.75" customHeight="1">
      <c r="E103" s="15"/>
      <c r="F103" s="15"/>
      <c r="G103" s="15"/>
      <c r="H103" s="15"/>
      <c r="I103" s="15"/>
      <c r="J103" s="40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ht="15.75" customHeight="1">
      <c r="E104" s="15"/>
      <c r="F104" s="15"/>
      <c r="G104" s="15"/>
      <c r="H104" s="15"/>
      <c r="I104" s="15"/>
      <c r="J104" s="40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ht="15.75" customHeight="1">
      <c r="E105" s="15"/>
      <c r="F105" s="15"/>
      <c r="G105" s="15"/>
      <c r="H105" s="15"/>
      <c r="I105" s="15"/>
      <c r="J105" s="40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ht="15.75" customHeight="1">
      <c r="E106" s="15"/>
      <c r="F106" s="15"/>
      <c r="G106" s="15"/>
      <c r="H106" s="15"/>
      <c r="I106" s="15"/>
      <c r="J106" s="40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ht="15.75" customHeight="1">
      <c r="E107" s="15"/>
      <c r="F107" s="15"/>
      <c r="G107" s="15"/>
      <c r="H107" s="15"/>
      <c r="I107" s="15"/>
      <c r="J107" s="40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ht="15.75" customHeight="1">
      <c r="E108" s="15"/>
      <c r="F108" s="15"/>
      <c r="G108" s="15"/>
      <c r="H108" s="15"/>
      <c r="I108" s="15"/>
      <c r="J108" s="40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ht="15.75" customHeight="1">
      <c r="E109" s="15"/>
      <c r="F109" s="15"/>
      <c r="G109" s="15"/>
      <c r="H109" s="15"/>
      <c r="I109" s="15"/>
      <c r="J109" s="40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ht="15.75" customHeight="1">
      <c r="E110" s="15"/>
      <c r="F110" s="15"/>
      <c r="G110" s="15"/>
      <c r="H110" s="15"/>
      <c r="I110" s="15"/>
      <c r="J110" s="40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ht="15.75" customHeight="1">
      <c r="E111" s="15"/>
      <c r="F111" s="15"/>
      <c r="G111" s="15"/>
      <c r="H111" s="15"/>
      <c r="I111" s="15"/>
      <c r="J111" s="40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ht="15.75" customHeight="1">
      <c r="E112" s="15"/>
      <c r="F112" s="15"/>
      <c r="G112" s="15"/>
      <c r="H112" s="15"/>
      <c r="I112" s="15"/>
      <c r="J112" s="40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ht="15.75" customHeight="1">
      <c r="E113" s="15"/>
      <c r="F113" s="15"/>
      <c r="G113" s="15"/>
      <c r="H113" s="15"/>
      <c r="I113" s="15"/>
      <c r="J113" s="40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ht="15.75" customHeight="1">
      <c r="E114" s="15"/>
      <c r="F114" s="15"/>
      <c r="G114" s="15"/>
      <c r="H114" s="15"/>
      <c r="I114" s="15"/>
      <c r="J114" s="40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ht="15.75" customHeight="1">
      <c r="E115" s="15"/>
      <c r="F115" s="15"/>
      <c r="G115" s="15"/>
      <c r="H115" s="15"/>
      <c r="I115" s="15"/>
      <c r="J115" s="40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ht="15.75" customHeight="1">
      <c r="E116" s="15"/>
      <c r="F116" s="15"/>
      <c r="G116" s="15"/>
      <c r="H116" s="15"/>
      <c r="I116" s="15"/>
      <c r="J116" s="40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ht="15.75" customHeight="1">
      <c r="E117" s="15"/>
      <c r="F117" s="15"/>
      <c r="G117" s="15"/>
      <c r="H117" s="15"/>
      <c r="I117" s="15"/>
      <c r="J117" s="40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ht="15.75" customHeight="1">
      <c r="E118" s="15"/>
      <c r="F118" s="15"/>
      <c r="G118" s="15"/>
      <c r="H118" s="15"/>
      <c r="I118" s="15"/>
      <c r="J118" s="40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ht="15.75" customHeight="1">
      <c r="E119" s="15"/>
      <c r="F119" s="15"/>
      <c r="G119" s="15"/>
      <c r="H119" s="15"/>
      <c r="I119" s="15"/>
      <c r="J119" s="40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ht="15.75" customHeight="1">
      <c r="E120" s="15"/>
      <c r="F120" s="15"/>
      <c r="G120" s="15"/>
      <c r="H120" s="15"/>
      <c r="I120" s="15"/>
      <c r="J120" s="40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ht="15.75" customHeight="1">
      <c r="E121" s="15"/>
      <c r="F121" s="15"/>
      <c r="G121" s="15"/>
      <c r="H121" s="15"/>
      <c r="I121" s="15"/>
      <c r="J121" s="40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ht="15.75" customHeight="1">
      <c r="E122" s="15"/>
      <c r="F122" s="15"/>
      <c r="G122" s="15"/>
      <c r="H122" s="15"/>
      <c r="I122" s="15"/>
      <c r="J122" s="40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ht="15.75" customHeight="1">
      <c r="E123" s="15"/>
      <c r="F123" s="15"/>
      <c r="G123" s="15"/>
      <c r="H123" s="15"/>
      <c r="I123" s="15"/>
      <c r="J123" s="40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ht="15.75" customHeight="1">
      <c r="E124" s="15"/>
      <c r="F124" s="15"/>
      <c r="G124" s="15"/>
      <c r="H124" s="15"/>
      <c r="I124" s="15"/>
      <c r="J124" s="40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ht="15.75" customHeight="1">
      <c r="E125" s="15"/>
      <c r="F125" s="15"/>
      <c r="G125" s="15"/>
      <c r="H125" s="15"/>
      <c r="I125" s="15"/>
      <c r="J125" s="40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ht="15.75" customHeight="1">
      <c r="E126" s="15"/>
      <c r="F126" s="15"/>
      <c r="G126" s="15"/>
      <c r="H126" s="15"/>
      <c r="I126" s="15"/>
      <c r="J126" s="40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ht="15.75" customHeight="1">
      <c r="E127" s="15"/>
      <c r="F127" s="15"/>
      <c r="G127" s="15"/>
      <c r="H127" s="15"/>
      <c r="I127" s="15"/>
      <c r="J127" s="40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ht="15.75" customHeight="1">
      <c r="E128" s="15"/>
      <c r="F128" s="15"/>
      <c r="G128" s="15"/>
      <c r="H128" s="15"/>
      <c r="I128" s="15"/>
      <c r="J128" s="40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ht="15.75" customHeight="1">
      <c r="E129" s="15"/>
      <c r="F129" s="15"/>
      <c r="G129" s="15"/>
      <c r="H129" s="15"/>
      <c r="I129" s="15"/>
      <c r="J129" s="40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ht="15.75" customHeight="1">
      <c r="E130" s="15"/>
      <c r="F130" s="15"/>
      <c r="G130" s="15"/>
      <c r="H130" s="15"/>
      <c r="I130" s="15"/>
      <c r="J130" s="40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ht="15.75" customHeight="1">
      <c r="E131" s="15"/>
      <c r="F131" s="15"/>
      <c r="G131" s="15"/>
      <c r="H131" s="15"/>
      <c r="I131" s="15"/>
      <c r="J131" s="40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ht="15.75" customHeight="1">
      <c r="E132" s="15"/>
      <c r="F132" s="15"/>
      <c r="G132" s="15"/>
      <c r="H132" s="15"/>
      <c r="I132" s="15"/>
      <c r="J132" s="40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ht="15.75" customHeight="1">
      <c r="E133" s="15"/>
      <c r="F133" s="15"/>
      <c r="G133" s="15"/>
      <c r="H133" s="15"/>
      <c r="I133" s="15"/>
      <c r="J133" s="40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ht="15.75" customHeight="1">
      <c r="E134" s="15"/>
      <c r="F134" s="15"/>
      <c r="G134" s="15"/>
      <c r="H134" s="15"/>
      <c r="I134" s="15"/>
      <c r="J134" s="40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ht="15.75" customHeight="1">
      <c r="E135" s="15"/>
      <c r="F135" s="15"/>
      <c r="G135" s="15"/>
      <c r="H135" s="15"/>
      <c r="I135" s="15"/>
      <c r="J135" s="40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ht="15.75" customHeight="1">
      <c r="E136" s="15"/>
      <c r="F136" s="15"/>
      <c r="G136" s="15"/>
      <c r="H136" s="15"/>
      <c r="I136" s="15"/>
      <c r="J136" s="40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ht="15.75" customHeight="1">
      <c r="E137" s="15"/>
      <c r="F137" s="15"/>
      <c r="G137" s="15"/>
      <c r="H137" s="15"/>
      <c r="I137" s="15"/>
      <c r="J137" s="40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ht="15.75" customHeight="1">
      <c r="E138" s="15"/>
      <c r="F138" s="15"/>
      <c r="G138" s="15"/>
      <c r="H138" s="15"/>
      <c r="I138" s="15"/>
      <c r="J138" s="40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5.75" customHeight="1">
      <c r="E139" s="15"/>
      <c r="F139" s="15"/>
      <c r="G139" s="15"/>
      <c r="H139" s="15"/>
      <c r="I139" s="15"/>
      <c r="J139" s="40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5.75" customHeight="1">
      <c r="E140" s="15"/>
      <c r="F140" s="15"/>
      <c r="G140" s="15"/>
      <c r="H140" s="15"/>
      <c r="I140" s="15"/>
      <c r="J140" s="40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5.75" customHeight="1">
      <c r="E141" s="15"/>
      <c r="F141" s="15"/>
      <c r="G141" s="15"/>
      <c r="H141" s="15"/>
      <c r="I141" s="15"/>
      <c r="J141" s="40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5.75" customHeight="1">
      <c r="E142" s="15"/>
      <c r="F142" s="15"/>
      <c r="G142" s="15"/>
      <c r="H142" s="15"/>
      <c r="I142" s="15"/>
      <c r="J142" s="40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5.75" customHeight="1">
      <c r="E143" s="15"/>
      <c r="F143" s="15"/>
      <c r="G143" s="15"/>
      <c r="H143" s="15"/>
      <c r="I143" s="15"/>
      <c r="J143" s="40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5.75" customHeight="1">
      <c r="E144" s="15"/>
      <c r="F144" s="15"/>
      <c r="G144" s="15"/>
      <c r="H144" s="15"/>
      <c r="I144" s="15"/>
      <c r="J144" s="40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5.75" customHeight="1">
      <c r="E145" s="15"/>
      <c r="F145" s="15"/>
      <c r="G145" s="15"/>
      <c r="H145" s="15"/>
      <c r="I145" s="15"/>
      <c r="J145" s="40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5.75" customHeight="1">
      <c r="E146" s="15"/>
      <c r="F146" s="15"/>
      <c r="G146" s="15"/>
      <c r="H146" s="15"/>
      <c r="I146" s="15"/>
      <c r="J146" s="40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5.75" customHeight="1">
      <c r="E147" s="15"/>
      <c r="F147" s="15"/>
      <c r="G147" s="15"/>
      <c r="H147" s="15"/>
      <c r="I147" s="15"/>
      <c r="J147" s="40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5.75" customHeight="1">
      <c r="E148" s="15"/>
      <c r="F148" s="15"/>
      <c r="G148" s="15"/>
      <c r="H148" s="15"/>
      <c r="I148" s="15"/>
      <c r="J148" s="40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5.75" customHeight="1">
      <c r="E149" s="15"/>
      <c r="F149" s="15"/>
      <c r="G149" s="15"/>
      <c r="H149" s="15"/>
      <c r="I149" s="15"/>
      <c r="J149" s="40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5.75" customHeight="1">
      <c r="E150" s="15"/>
      <c r="F150" s="15"/>
      <c r="G150" s="15"/>
      <c r="H150" s="15"/>
      <c r="I150" s="15"/>
      <c r="J150" s="40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5.75" customHeight="1">
      <c r="E151" s="15"/>
      <c r="F151" s="15"/>
      <c r="G151" s="15"/>
      <c r="H151" s="15"/>
      <c r="I151" s="15"/>
      <c r="J151" s="40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5.75" customHeight="1">
      <c r="E152" s="15"/>
      <c r="F152" s="15"/>
      <c r="G152" s="15"/>
      <c r="H152" s="15"/>
      <c r="I152" s="15"/>
      <c r="J152" s="40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5.75" customHeight="1">
      <c r="E153" s="15"/>
      <c r="F153" s="15"/>
      <c r="G153" s="15"/>
      <c r="H153" s="15"/>
      <c r="I153" s="15"/>
      <c r="J153" s="40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5.75" customHeight="1">
      <c r="E154" s="15"/>
      <c r="F154" s="15"/>
      <c r="G154" s="15"/>
      <c r="H154" s="15"/>
      <c r="I154" s="15"/>
      <c r="J154" s="40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5.75" customHeight="1">
      <c r="E155" s="15"/>
      <c r="F155" s="15"/>
      <c r="G155" s="15"/>
      <c r="H155" s="15"/>
      <c r="I155" s="15"/>
      <c r="J155" s="40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5.75" customHeight="1">
      <c r="E156" s="15"/>
      <c r="F156" s="15"/>
      <c r="G156" s="15"/>
      <c r="H156" s="15"/>
      <c r="I156" s="15"/>
      <c r="J156" s="40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5.75" customHeight="1">
      <c r="E157" s="15"/>
      <c r="F157" s="15"/>
      <c r="G157" s="15"/>
      <c r="H157" s="15"/>
      <c r="I157" s="15"/>
      <c r="J157" s="40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5.75" customHeight="1">
      <c r="E158" s="15"/>
      <c r="F158" s="15"/>
      <c r="G158" s="15"/>
      <c r="H158" s="15"/>
      <c r="I158" s="15"/>
      <c r="J158" s="40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5.75" customHeight="1">
      <c r="E159" s="15"/>
      <c r="F159" s="15"/>
      <c r="G159" s="15"/>
      <c r="H159" s="15"/>
      <c r="I159" s="15"/>
      <c r="J159" s="40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5.75" customHeight="1">
      <c r="E160" s="15"/>
      <c r="F160" s="15"/>
      <c r="G160" s="15"/>
      <c r="H160" s="15"/>
      <c r="I160" s="15"/>
      <c r="J160" s="40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5.75" customHeight="1">
      <c r="E161" s="15"/>
      <c r="F161" s="15"/>
      <c r="G161" s="15"/>
      <c r="H161" s="15"/>
      <c r="I161" s="15"/>
      <c r="J161" s="40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5.75" customHeight="1">
      <c r="E162" s="15"/>
      <c r="F162" s="15"/>
      <c r="G162" s="15"/>
      <c r="H162" s="15"/>
      <c r="I162" s="15"/>
      <c r="J162" s="40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5.75" customHeight="1">
      <c r="E163" s="15"/>
      <c r="F163" s="15"/>
      <c r="G163" s="15"/>
      <c r="H163" s="15"/>
      <c r="I163" s="15"/>
      <c r="J163" s="40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5.75" customHeight="1">
      <c r="E164" s="15"/>
      <c r="F164" s="15"/>
      <c r="G164" s="15"/>
      <c r="H164" s="15"/>
      <c r="I164" s="15"/>
      <c r="J164" s="40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5.75" customHeight="1">
      <c r="E165" s="15"/>
      <c r="F165" s="15"/>
      <c r="G165" s="15"/>
      <c r="H165" s="15"/>
      <c r="I165" s="15"/>
      <c r="J165" s="40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5.75" customHeight="1">
      <c r="E166" s="15"/>
      <c r="F166" s="15"/>
      <c r="G166" s="15"/>
      <c r="H166" s="15"/>
      <c r="I166" s="15"/>
      <c r="J166" s="40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5.75" customHeight="1">
      <c r="E167" s="15"/>
      <c r="F167" s="15"/>
      <c r="G167" s="15"/>
      <c r="H167" s="15"/>
      <c r="I167" s="15"/>
      <c r="J167" s="40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5.75" customHeight="1">
      <c r="E168" s="15"/>
      <c r="F168" s="15"/>
      <c r="G168" s="15"/>
      <c r="H168" s="15"/>
      <c r="I168" s="15"/>
      <c r="J168" s="40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5.75" customHeight="1">
      <c r="E169" s="15"/>
      <c r="F169" s="15"/>
      <c r="G169" s="15"/>
      <c r="H169" s="15"/>
      <c r="I169" s="15"/>
      <c r="J169" s="40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5.75" customHeight="1">
      <c r="E170" s="15"/>
      <c r="F170" s="15"/>
      <c r="G170" s="15"/>
      <c r="H170" s="15"/>
      <c r="I170" s="15"/>
      <c r="J170" s="40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5.75" customHeight="1">
      <c r="E171" s="15"/>
      <c r="F171" s="15"/>
      <c r="G171" s="15"/>
      <c r="H171" s="15"/>
      <c r="I171" s="15"/>
      <c r="J171" s="40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5.75" customHeight="1">
      <c r="E172" s="15"/>
      <c r="F172" s="15"/>
      <c r="G172" s="15"/>
      <c r="H172" s="15"/>
      <c r="I172" s="15"/>
      <c r="J172" s="40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5.75" customHeight="1">
      <c r="E173" s="15"/>
      <c r="F173" s="15"/>
      <c r="G173" s="15"/>
      <c r="H173" s="15"/>
      <c r="I173" s="15"/>
      <c r="J173" s="40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5.75" customHeight="1">
      <c r="E174" s="15"/>
      <c r="F174" s="15"/>
      <c r="G174" s="15"/>
      <c r="H174" s="15"/>
      <c r="I174" s="15"/>
      <c r="J174" s="40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5.75" customHeight="1">
      <c r="E175" s="15"/>
      <c r="F175" s="15"/>
      <c r="G175" s="15"/>
      <c r="H175" s="15"/>
      <c r="I175" s="15"/>
      <c r="J175" s="40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5.75" customHeight="1">
      <c r="E176" s="15"/>
      <c r="F176" s="15"/>
      <c r="G176" s="15"/>
      <c r="H176" s="15"/>
      <c r="I176" s="15"/>
      <c r="J176" s="40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5.75" customHeight="1">
      <c r="E177" s="15"/>
      <c r="F177" s="15"/>
      <c r="G177" s="15"/>
      <c r="H177" s="15"/>
      <c r="I177" s="15"/>
      <c r="J177" s="40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5.75" customHeight="1">
      <c r="E178" s="15"/>
      <c r="F178" s="15"/>
      <c r="G178" s="15"/>
      <c r="H178" s="15"/>
      <c r="I178" s="15"/>
      <c r="J178" s="40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5.75" customHeight="1">
      <c r="E179" s="15"/>
      <c r="F179" s="15"/>
      <c r="G179" s="15"/>
      <c r="H179" s="15"/>
      <c r="I179" s="15"/>
      <c r="J179" s="40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5.75" customHeight="1">
      <c r="E180" s="15"/>
      <c r="F180" s="15"/>
      <c r="G180" s="15"/>
      <c r="H180" s="15"/>
      <c r="I180" s="15"/>
      <c r="J180" s="40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5.75" customHeight="1">
      <c r="E181" s="15"/>
      <c r="F181" s="15"/>
      <c r="G181" s="15"/>
      <c r="H181" s="15"/>
      <c r="I181" s="15"/>
      <c r="J181" s="40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5.75" customHeight="1">
      <c r="E182" s="15"/>
      <c r="F182" s="15"/>
      <c r="G182" s="15"/>
      <c r="H182" s="15"/>
      <c r="I182" s="15"/>
      <c r="J182" s="40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5.75" customHeight="1">
      <c r="E183" s="15"/>
      <c r="F183" s="15"/>
      <c r="G183" s="15"/>
      <c r="H183" s="15"/>
      <c r="I183" s="15"/>
      <c r="J183" s="40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5.75" customHeight="1">
      <c r="E184" s="15"/>
      <c r="F184" s="15"/>
      <c r="G184" s="15"/>
      <c r="H184" s="15"/>
      <c r="I184" s="15"/>
      <c r="J184" s="40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5.75" customHeight="1">
      <c r="E185" s="15"/>
      <c r="F185" s="15"/>
      <c r="G185" s="15"/>
      <c r="H185" s="15"/>
      <c r="I185" s="15"/>
      <c r="J185" s="40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5.75" customHeight="1">
      <c r="E186" s="15"/>
      <c r="F186" s="15"/>
      <c r="G186" s="15"/>
      <c r="H186" s="15"/>
      <c r="I186" s="15"/>
      <c r="J186" s="40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5.75" customHeight="1">
      <c r="E187" s="15"/>
      <c r="F187" s="15"/>
      <c r="G187" s="15"/>
      <c r="H187" s="15"/>
      <c r="I187" s="15"/>
      <c r="J187" s="40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5.75" customHeight="1">
      <c r="E188" s="15"/>
      <c r="F188" s="15"/>
      <c r="G188" s="15"/>
      <c r="H188" s="15"/>
      <c r="I188" s="15"/>
      <c r="J188" s="40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5.75" customHeight="1">
      <c r="E189" s="15"/>
      <c r="F189" s="15"/>
      <c r="G189" s="15"/>
      <c r="H189" s="15"/>
      <c r="I189" s="15"/>
      <c r="J189" s="40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5.75" customHeight="1">
      <c r="E190" s="15"/>
      <c r="F190" s="15"/>
      <c r="G190" s="15"/>
      <c r="H190" s="15"/>
      <c r="I190" s="15"/>
      <c r="J190" s="40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5.75" customHeight="1">
      <c r="E191" s="15"/>
      <c r="F191" s="15"/>
      <c r="G191" s="15"/>
      <c r="H191" s="15"/>
      <c r="I191" s="15"/>
      <c r="J191" s="40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5.75" customHeight="1">
      <c r="E192" s="15"/>
      <c r="F192" s="15"/>
      <c r="G192" s="15"/>
      <c r="H192" s="15"/>
      <c r="I192" s="15"/>
      <c r="J192" s="40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5.75" customHeight="1">
      <c r="E193" s="15"/>
      <c r="F193" s="15"/>
      <c r="G193" s="15"/>
      <c r="H193" s="15"/>
      <c r="I193" s="15"/>
      <c r="J193" s="40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5.75" customHeight="1">
      <c r="E194" s="15"/>
      <c r="F194" s="15"/>
      <c r="G194" s="15"/>
      <c r="H194" s="15"/>
      <c r="I194" s="15"/>
      <c r="J194" s="40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5.75" customHeight="1">
      <c r="E195" s="15"/>
      <c r="F195" s="15"/>
      <c r="G195" s="15"/>
      <c r="H195" s="15"/>
      <c r="I195" s="15"/>
      <c r="J195" s="40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5.75" customHeight="1">
      <c r="E196" s="15"/>
      <c r="F196" s="15"/>
      <c r="G196" s="15"/>
      <c r="H196" s="15"/>
      <c r="I196" s="15"/>
      <c r="J196" s="40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5.75" customHeight="1">
      <c r="E197" s="15"/>
      <c r="F197" s="15"/>
      <c r="G197" s="15"/>
      <c r="H197" s="15"/>
      <c r="I197" s="15"/>
      <c r="J197" s="40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5.75" customHeight="1">
      <c r="E198" s="15"/>
      <c r="F198" s="15"/>
      <c r="G198" s="15"/>
      <c r="H198" s="15"/>
      <c r="I198" s="15"/>
      <c r="J198" s="40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5.75" customHeight="1">
      <c r="E199" s="15"/>
      <c r="F199" s="15"/>
      <c r="G199" s="15"/>
      <c r="H199" s="15"/>
      <c r="I199" s="15"/>
      <c r="J199" s="40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5.75" customHeight="1">
      <c r="E200" s="15"/>
      <c r="F200" s="15"/>
      <c r="G200" s="15"/>
      <c r="H200" s="15"/>
      <c r="I200" s="15"/>
      <c r="J200" s="40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5.75" customHeight="1">
      <c r="E201" s="15"/>
      <c r="F201" s="15"/>
      <c r="G201" s="15"/>
      <c r="H201" s="15"/>
      <c r="I201" s="15"/>
      <c r="J201" s="40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5.75" customHeight="1">
      <c r="E202" s="15"/>
      <c r="F202" s="15"/>
      <c r="G202" s="15"/>
      <c r="H202" s="15"/>
      <c r="I202" s="15"/>
      <c r="J202" s="40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5.75" customHeight="1">
      <c r="E203" s="15"/>
      <c r="F203" s="15"/>
      <c r="G203" s="15"/>
      <c r="H203" s="15"/>
      <c r="I203" s="15"/>
      <c r="J203" s="40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5.75" customHeight="1">
      <c r="E204" s="15"/>
      <c r="F204" s="15"/>
      <c r="G204" s="15"/>
      <c r="H204" s="15"/>
      <c r="I204" s="15"/>
      <c r="J204" s="40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5.75" customHeight="1">
      <c r="J205" s="104"/>
    </row>
    <row r="206" ht="15.75" customHeight="1">
      <c r="J206" s="104"/>
    </row>
    <row r="207" ht="15.75" customHeight="1">
      <c r="J207" s="104"/>
    </row>
    <row r="208" ht="15.75" customHeight="1">
      <c r="J208" s="104"/>
    </row>
    <row r="209" ht="15.75" customHeight="1">
      <c r="J209" s="104"/>
    </row>
    <row r="210" ht="15.75" customHeight="1">
      <c r="J210" s="104"/>
    </row>
    <row r="211" ht="15.75" customHeight="1">
      <c r="J211" s="104"/>
    </row>
    <row r="212" ht="15.75" customHeight="1">
      <c r="J212" s="104"/>
    </row>
    <row r="213" ht="15.75" customHeight="1">
      <c r="J213" s="104"/>
    </row>
    <row r="214" ht="15.75" customHeight="1">
      <c r="J214" s="104"/>
    </row>
    <row r="215" ht="15.75" customHeight="1">
      <c r="J215" s="104"/>
    </row>
    <row r="216" ht="15.75" customHeight="1">
      <c r="J216" s="104"/>
    </row>
    <row r="217" ht="15.75" customHeight="1">
      <c r="J217" s="104"/>
    </row>
    <row r="218" ht="15.75" customHeight="1">
      <c r="J218" s="104"/>
    </row>
    <row r="219" ht="15.75" customHeight="1">
      <c r="J219" s="104"/>
    </row>
    <row r="220" ht="15.75" customHeight="1">
      <c r="J220" s="104"/>
    </row>
    <row r="221" ht="15.75" customHeight="1">
      <c r="J221" s="104"/>
    </row>
    <row r="222" ht="15.75" customHeight="1">
      <c r="J222" s="104"/>
    </row>
    <row r="223" ht="15.75" customHeight="1">
      <c r="J223" s="104"/>
    </row>
    <row r="224" ht="15.75" customHeight="1">
      <c r="J224" s="104"/>
    </row>
    <row r="225" ht="15.75" customHeight="1">
      <c r="J225" s="104"/>
    </row>
    <row r="226" ht="15.75" customHeight="1">
      <c r="J226" s="104"/>
    </row>
    <row r="227" ht="15.75" customHeight="1">
      <c r="J227" s="104"/>
    </row>
    <row r="228" ht="15.75" customHeight="1">
      <c r="J228" s="104"/>
    </row>
    <row r="229" ht="15.75" customHeight="1">
      <c r="J229" s="104"/>
    </row>
    <row r="230" ht="15.75" customHeight="1">
      <c r="J230" s="104"/>
    </row>
    <row r="231" ht="15.75" customHeight="1">
      <c r="J231" s="104"/>
    </row>
    <row r="232" ht="15.75" customHeight="1">
      <c r="J232" s="104"/>
    </row>
    <row r="233" ht="15.75" customHeight="1">
      <c r="J233" s="104"/>
    </row>
    <row r="234" ht="15.75" customHeight="1">
      <c r="J234" s="104"/>
    </row>
    <row r="235" ht="15.75" customHeight="1">
      <c r="J235" s="104"/>
    </row>
    <row r="236" ht="15.75" customHeight="1">
      <c r="J236" s="104"/>
    </row>
    <row r="237" ht="15.75" customHeight="1">
      <c r="J237" s="104"/>
    </row>
    <row r="238" ht="15.75" customHeight="1">
      <c r="J238" s="104"/>
    </row>
    <row r="239" ht="15.75" customHeight="1">
      <c r="J239" s="104"/>
    </row>
    <row r="240" ht="15.75" customHeight="1">
      <c r="J240" s="104"/>
    </row>
    <row r="241" ht="15.75" customHeight="1">
      <c r="J241" s="104"/>
    </row>
    <row r="242" ht="15.75" customHeight="1">
      <c r="J242" s="104"/>
    </row>
    <row r="243" ht="15.75" customHeight="1">
      <c r="J243" s="104"/>
    </row>
    <row r="244" ht="15.75" customHeight="1">
      <c r="J244" s="104"/>
    </row>
    <row r="245" ht="15.75" customHeight="1">
      <c r="J245" s="104"/>
    </row>
    <row r="246" ht="15.75" customHeight="1">
      <c r="J246" s="104"/>
    </row>
    <row r="247" ht="15.75" customHeight="1">
      <c r="J247" s="104"/>
    </row>
    <row r="248" ht="15.75" customHeight="1">
      <c r="J248" s="104"/>
    </row>
    <row r="249" ht="15.75" customHeight="1">
      <c r="J249" s="104"/>
    </row>
    <row r="250" ht="15.75" customHeight="1">
      <c r="J250" s="104"/>
    </row>
    <row r="251" ht="15.75" customHeight="1">
      <c r="J251" s="104"/>
    </row>
    <row r="252" ht="15.75" customHeight="1">
      <c r="J252" s="104"/>
    </row>
    <row r="253" ht="15.75" customHeight="1">
      <c r="J253" s="104"/>
    </row>
    <row r="254" ht="15.75" customHeight="1">
      <c r="J254" s="104"/>
    </row>
    <row r="255" ht="15.75" customHeight="1">
      <c r="J255" s="104"/>
    </row>
    <row r="256" ht="15.75" customHeight="1">
      <c r="J256" s="104"/>
    </row>
    <row r="257" ht="15.75" customHeight="1">
      <c r="J257" s="104"/>
    </row>
    <row r="258" ht="15.75" customHeight="1">
      <c r="J258" s="104"/>
    </row>
    <row r="259" ht="15.75" customHeight="1">
      <c r="J259" s="104"/>
    </row>
    <row r="260" ht="15.75" customHeight="1">
      <c r="J260" s="104"/>
    </row>
    <row r="261" ht="15.75" customHeight="1">
      <c r="J261" s="104"/>
    </row>
    <row r="262" ht="15.75" customHeight="1">
      <c r="J262" s="104"/>
    </row>
    <row r="263" ht="15.75" customHeight="1">
      <c r="J263" s="104"/>
    </row>
    <row r="264" ht="15.75" customHeight="1">
      <c r="J264" s="104"/>
    </row>
    <row r="265" ht="15.75" customHeight="1">
      <c r="J265" s="104"/>
    </row>
    <row r="266" ht="15.75" customHeight="1">
      <c r="J266" s="104"/>
    </row>
    <row r="267" ht="15.75" customHeight="1">
      <c r="J267" s="104"/>
    </row>
    <row r="268" ht="15.75" customHeight="1">
      <c r="J268" s="104"/>
    </row>
    <row r="269" ht="15.75" customHeight="1">
      <c r="J269" s="104"/>
    </row>
    <row r="270" ht="15.75" customHeight="1">
      <c r="J270" s="104"/>
    </row>
    <row r="271" ht="15.75" customHeight="1">
      <c r="J271" s="104"/>
    </row>
    <row r="272" ht="15.75" customHeight="1">
      <c r="J272" s="104"/>
    </row>
    <row r="273" ht="15.75" customHeight="1">
      <c r="J273" s="104"/>
    </row>
    <row r="274" ht="15.75" customHeight="1">
      <c r="J274" s="104"/>
    </row>
    <row r="275" ht="15.75" customHeight="1">
      <c r="J275" s="104"/>
    </row>
    <row r="276" ht="15.75" customHeight="1">
      <c r="J276" s="104"/>
    </row>
    <row r="277" ht="15.75" customHeight="1">
      <c r="J277" s="104"/>
    </row>
    <row r="278" ht="15.75" customHeight="1">
      <c r="J278" s="104"/>
    </row>
    <row r="279" ht="15.75" customHeight="1">
      <c r="J279" s="104"/>
    </row>
    <row r="280" ht="15.75" customHeight="1">
      <c r="J280" s="104"/>
    </row>
    <row r="281" ht="15.75" customHeight="1">
      <c r="J281" s="104"/>
    </row>
    <row r="282" ht="15.75" customHeight="1">
      <c r="J282" s="104"/>
    </row>
    <row r="283" ht="15.75" customHeight="1">
      <c r="J283" s="104"/>
    </row>
    <row r="284" ht="15.75" customHeight="1">
      <c r="J284" s="104"/>
    </row>
    <row r="285" ht="15.75" customHeight="1">
      <c r="J285" s="104"/>
    </row>
    <row r="286" ht="15.75" customHeight="1">
      <c r="J286" s="104"/>
    </row>
    <row r="287" ht="15.75" customHeight="1">
      <c r="J287" s="104"/>
    </row>
    <row r="288" ht="15.75" customHeight="1">
      <c r="J288" s="104"/>
    </row>
    <row r="289" ht="15.75" customHeight="1">
      <c r="J289" s="104"/>
    </row>
    <row r="290" ht="15.75" customHeight="1">
      <c r="J290" s="104"/>
    </row>
    <row r="291" ht="15.75" customHeight="1">
      <c r="J291" s="104"/>
    </row>
    <row r="292" ht="15.75" customHeight="1">
      <c r="J292" s="104"/>
    </row>
    <row r="293" ht="15.75" customHeight="1">
      <c r="J293" s="104"/>
    </row>
    <row r="294" ht="15.75" customHeight="1">
      <c r="J294" s="104"/>
    </row>
    <row r="295" ht="15.75" customHeight="1">
      <c r="J295" s="104"/>
    </row>
    <row r="296" ht="15.75" customHeight="1">
      <c r="J296" s="104"/>
    </row>
    <row r="297" ht="15.75" customHeight="1">
      <c r="J297" s="104"/>
    </row>
    <row r="298" ht="15.75" customHeight="1">
      <c r="J298" s="104"/>
    </row>
    <row r="299" ht="15.75" customHeight="1">
      <c r="J299" s="104"/>
    </row>
    <row r="300" ht="15.75" customHeight="1">
      <c r="J300" s="104"/>
    </row>
    <row r="301" ht="15.75" customHeight="1">
      <c r="J301" s="104"/>
    </row>
    <row r="302" ht="15.75" customHeight="1">
      <c r="J302" s="104"/>
    </row>
    <row r="303" ht="15.75" customHeight="1">
      <c r="J303" s="104"/>
    </row>
    <row r="304" ht="15.75" customHeight="1">
      <c r="J304" s="104"/>
    </row>
    <row r="305" ht="15.75" customHeight="1">
      <c r="J305" s="104"/>
    </row>
    <row r="306" ht="15.75" customHeight="1">
      <c r="J306" s="104"/>
    </row>
    <row r="307" ht="15.75" customHeight="1">
      <c r="J307" s="104"/>
    </row>
    <row r="308" ht="15.75" customHeight="1">
      <c r="J308" s="104"/>
    </row>
    <row r="309" ht="15.75" customHeight="1">
      <c r="J309" s="104"/>
    </row>
    <row r="310" ht="15.75" customHeight="1">
      <c r="J310" s="104"/>
    </row>
    <row r="311" ht="15.75" customHeight="1">
      <c r="J311" s="104"/>
    </row>
    <row r="312" ht="15.75" customHeight="1">
      <c r="J312" s="104"/>
    </row>
    <row r="313" ht="15.75" customHeight="1">
      <c r="J313" s="104"/>
    </row>
    <row r="314" ht="15.75" customHeight="1">
      <c r="J314" s="104"/>
    </row>
    <row r="315" ht="15.75" customHeight="1">
      <c r="J315" s="104"/>
    </row>
    <row r="316" ht="15.75" customHeight="1">
      <c r="J316" s="104"/>
    </row>
    <row r="317" ht="15.75" customHeight="1">
      <c r="J317" s="104"/>
    </row>
    <row r="318" ht="15.75" customHeight="1">
      <c r="J318" s="104"/>
    </row>
    <row r="319" ht="15.75" customHeight="1">
      <c r="J319" s="104"/>
    </row>
    <row r="320" ht="15.75" customHeight="1">
      <c r="J320" s="104"/>
    </row>
    <row r="321" ht="15.75" customHeight="1">
      <c r="J321" s="104"/>
    </row>
    <row r="322" ht="15.75" customHeight="1">
      <c r="J322" s="104"/>
    </row>
    <row r="323" ht="15.75" customHeight="1">
      <c r="J323" s="104"/>
    </row>
    <row r="324" ht="15.75" customHeight="1">
      <c r="J324" s="104"/>
    </row>
    <row r="325" ht="15.75" customHeight="1">
      <c r="J325" s="104"/>
    </row>
    <row r="326" ht="15.75" customHeight="1">
      <c r="J326" s="104"/>
    </row>
    <row r="327" ht="15.75" customHeight="1">
      <c r="J327" s="104"/>
    </row>
    <row r="328" ht="15.75" customHeight="1">
      <c r="J328" s="104"/>
    </row>
    <row r="329" ht="15.75" customHeight="1">
      <c r="J329" s="104"/>
    </row>
    <row r="330" ht="15.75" customHeight="1">
      <c r="J330" s="104"/>
    </row>
    <row r="331" ht="15.75" customHeight="1">
      <c r="J331" s="104"/>
    </row>
    <row r="332" ht="15.75" customHeight="1">
      <c r="J332" s="104"/>
    </row>
    <row r="333" ht="15.75" customHeight="1">
      <c r="J333" s="104"/>
    </row>
    <row r="334" ht="15.75" customHeight="1">
      <c r="J334" s="104"/>
    </row>
    <row r="335" ht="15.75" customHeight="1">
      <c r="J335" s="104"/>
    </row>
    <row r="336" ht="15.75" customHeight="1">
      <c r="J336" s="104"/>
    </row>
    <row r="337" ht="15.75" customHeight="1">
      <c r="J337" s="104"/>
    </row>
    <row r="338" ht="15.75" customHeight="1">
      <c r="J338" s="104"/>
    </row>
    <row r="339" ht="15.75" customHeight="1">
      <c r="J339" s="104"/>
    </row>
    <row r="340" ht="15.75" customHeight="1">
      <c r="J340" s="104"/>
    </row>
    <row r="341" ht="15.75" customHeight="1">
      <c r="J341" s="104"/>
    </row>
    <row r="342" ht="15.75" customHeight="1">
      <c r="J342" s="104"/>
    </row>
    <row r="343" ht="15.75" customHeight="1">
      <c r="J343" s="104"/>
    </row>
    <row r="344" ht="15.75" customHeight="1">
      <c r="J344" s="104"/>
    </row>
    <row r="345" ht="15.75" customHeight="1">
      <c r="J345" s="104"/>
    </row>
    <row r="346" ht="15.75" customHeight="1">
      <c r="J346" s="104"/>
    </row>
    <row r="347" ht="15.75" customHeight="1">
      <c r="J347" s="104"/>
    </row>
    <row r="348" ht="15.75" customHeight="1">
      <c r="J348" s="104"/>
    </row>
    <row r="349" ht="15.75" customHeight="1">
      <c r="J349" s="104"/>
    </row>
    <row r="350" ht="15.75" customHeight="1">
      <c r="J350" s="104"/>
    </row>
    <row r="351" ht="15.75" customHeight="1">
      <c r="J351" s="104"/>
    </row>
    <row r="352" ht="15.75" customHeight="1">
      <c r="J352" s="104"/>
    </row>
    <row r="353" ht="15.75" customHeight="1">
      <c r="J353" s="104"/>
    </row>
    <row r="354" ht="15.75" customHeight="1">
      <c r="J354" s="104"/>
    </row>
    <row r="355" ht="15.75" customHeight="1">
      <c r="J355" s="104"/>
    </row>
    <row r="356" ht="15.75" customHeight="1">
      <c r="J356" s="104"/>
    </row>
    <row r="357" ht="15.75" customHeight="1">
      <c r="J357" s="104"/>
    </row>
    <row r="358" ht="15.75" customHeight="1">
      <c r="J358" s="104"/>
    </row>
    <row r="359" ht="15.75" customHeight="1">
      <c r="J359" s="104"/>
    </row>
    <row r="360" ht="15.75" customHeight="1">
      <c r="J360" s="104"/>
    </row>
    <row r="361" ht="15.75" customHeight="1">
      <c r="J361" s="104"/>
    </row>
    <row r="362" ht="15.75" customHeight="1">
      <c r="J362" s="104"/>
    </row>
    <row r="363" ht="15.75" customHeight="1">
      <c r="J363" s="104"/>
    </row>
    <row r="364" ht="15.75" customHeight="1">
      <c r="J364" s="104"/>
    </row>
    <row r="365" ht="15.75" customHeight="1">
      <c r="J365" s="104"/>
    </row>
    <row r="366" ht="15.75" customHeight="1">
      <c r="J366" s="104"/>
    </row>
    <row r="367" ht="15.75" customHeight="1">
      <c r="J367" s="104"/>
    </row>
    <row r="368" ht="15.75" customHeight="1">
      <c r="J368" s="104"/>
    </row>
    <row r="369" ht="15.75" customHeight="1">
      <c r="J369" s="104"/>
    </row>
    <row r="370" ht="15.75" customHeight="1">
      <c r="J370" s="104"/>
    </row>
    <row r="371" ht="15.75" customHeight="1">
      <c r="J371" s="104"/>
    </row>
    <row r="372" ht="15.75" customHeight="1">
      <c r="J372" s="104"/>
    </row>
    <row r="373" ht="15.75" customHeight="1">
      <c r="J373" s="104"/>
    </row>
    <row r="374" ht="15.75" customHeight="1">
      <c r="J374" s="104"/>
    </row>
    <row r="375" ht="15.75" customHeight="1">
      <c r="J375" s="104"/>
    </row>
    <row r="376" ht="15.75" customHeight="1">
      <c r="J376" s="104"/>
    </row>
    <row r="377" ht="15.75" customHeight="1">
      <c r="J377" s="104"/>
    </row>
    <row r="378" ht="15.75" customHeight="1">
      <c r="J378" s="104"/>
    </row>
    <row r="379" ht="15.75" customHeight="1">
      <c r="J379" s="104"/>
    </row>
    <row r="380" ht="15.75" customHeight="1">
      <c r="J380" s="104"/>
    </row>
    <row r="381" ht="15.75" customHeight="1">
      <c r="J381" s="104"/>
    </row>
    <row r="382" ht="15.75" customHeight="1">
      <c r="J382" s="104"/>
    </row>
    <row r="383" ht="15.75" customHeight="1">
      <c r="J383" s="104"/>
    </row>
    <row r="384" ht="15.75" customHeight="1">
      <c r="J384" s="104"/>
    </row>
    <row r="385" ht="15.75" customHeight="1">
      <c r="J385" s="104"/>
    </row>
    <row r="386" ht="15.75" customHeight="1">
      <c r="J386" s="104"/>
    </row>
    <row r="387" ht="15.75" customHeight="1">
      <c r="J387" s="104"/>
    </row>
    <row r="388" ht="15.75" customHeight="1">
      <c r="J388" s="104"/>
    </row>
    <row r="389" ht="15.75" customHeight="1">
      <c r="J389" s="104"/>
    </row>
    <row r="390" ht="15.75" customHeight="1">
      <c r="J390" s="104"/>
    </row>
    <row r="391" ht="15.75" customHeight="1">
      <c r="J391" s="104"/>
    </row>
    <row r="392" ht="15.75" customHeight="1">
      <c r="J392" s="104"/>
    </row>
    <row r="393" ht="15.75" customHeight="1">
      <c r="J393" s="104"/>
    </row>
    <row r="394" ht="15.75" customHeight="1">
      <c r="J394" s="104"/>
    </row>
    <row r="395" ht="15.75" customHeight="1">
      <c r="J395" s="104"/>
    </row>
    <row r="396" ht="15.75" customHeight="1">
      <c r="J396" s="104"/>
    </row>
    <row r="397" ht="15.75" customHeight="1">
      <c r="J397" s="104"/>
    </row>
    <row r="398" ht="15.75" customHeight="1">
      <c r="J398" s="104"/>
    </row>
    <row r="399" ht="15.75" customHeight="1">
      <c r="J399" s="104"/>
    </row>
    <row r="400" ht="15.75" customHeight="1">
      <c r="J400" s="104"/>
    </row>
    <row r="401" ht="15.75" customHeight="1">
      <c r="J401" s="104"/>
    </row>
    <row r="402" ht="15.75" customHeight="1">
      <c r="J402" s="104"/>
    </row>
    <row r="403" ht="15.75" customHeight="1">
      <c r="J403" s="104"/>
    </row>
    <row r="404" ht="15.75" customHeight="1">
      <c r="J404" s="104"/>
    </row>
    <row r="405" ht="15.75" customHeight="1">
      <c r="J405" s="104"/>
    </row>
    <row r="406" ht="15.75" customHeight="1">
      <c r="J406" s="104"/>
    </row>
    <row r="407" ht="15.75" customHeight="1">
      <c r="J407" s="104"/>
    </row>
    <row r="408" ht="15.75" customHeight="1">
      <c r="J408" s="104"/>
    </row>
    <row r="409" ht="15.75" customHeight="1">
      <c r="J409" s="104"/>
    </row>
    <row r="410" ht="15.75" customHeight="1">
      <c r="J410" s="104"/>
    </row>
    <row r="411" ht="15.75" customHeight="1">
      <c r="J411" s="104"/>
    </row>
    <row r="412" ht="15.75" customHeight="1">
      <c r="J412" s="104"/>
    </row>
    <row r="413" ht="15.75" customHeight="1">
      <c r="J413" s="104"/>
    </row>
    <row r="414" ht="15.75" customHeight="1">
      <c r="J414" s="104"/>
    </row>
    <row r="415" ht="15.75" customHeight="1">
      <c r="J415" s="104"/>
    </row>
    <row r="416" ht="15.75" customHeight="1">
      <c r="J416" s="104"/>
    </row>
    <row r="417" ht="15.75" customHeight="1">
      <c r="J417" s="104"/>
    </row>
    <row r="418" ht="15.75" customHeight="1">
      <c r="J418" s="104"/>
    </row>
    <row r="419" ht="15.75" customHeight="1">
      <c r="J419" s="104"/>
    </row>
    <row r="420" ht="15.75" customHeight="1">
      <c r="J420" s="104"/>
    </row>
    <row r="421" ht="15.75" customHeight="1">
      <c r="J421" s="104"/>
    </row>
    <row r="422" ht="15.75" customHeight="1">
      <c r="J422" s="104"/>
    </row>
    <row r="423" ht="15.75" customHeight="1">
      <c r="J423" s="104"/>
    </row>
    <row r="424" ht="15.75" customHeight="1">
      <c r="J424" s="104"/>
    </row>
    <row r="425" ht="15.75" customHeight="1">
      <c r="J425" s="104"/>
    </row>
    <row r="426" ht="15.75" customHeight="1">
      <c r="J426" s="104"/>
    </row>
    <row r="427" ht="15.75" customHeight="1">
      <c r="J427" s="104"/>
    </row>
    <row r="428" ht="15.75" customHeight="1">
      <c r="J428" s="104"/>
    </row>
    <row r="429" ht="15.75" customHeight="1">
      <c r="J429" s="104"/>
    </row>
    <row r="430" ht="15.75" customHeight="1">
      <c r="J430" s="104"/>
    </row>
    <row r="431" ht="15.75" customHeight="1">
      <c r="J431" s="104"/>
    </row>
    <row r="432" ht="15.75" customHeight="1">
      <c r="J432" s="104"/>
    </row>
    <row r="433" ht="15.75" customHeight="1">
      <c r="J433" s="104"/>
    </row>
    <row r="434" ht="15.75" customHeight="1">
      <c r="J434" s="104"/>
    </row>
    <row r="435" ht="15.75" customHeight="1">
      <c r="J435" s="104"/>
    </row>
    <row r="436" ht="15.75" customHeight="1">
      <c r="J436" s="104"/>
    </row>
    <row r="437" ht="15.75" customHeight="1">
      <c r="J437" s="104"/>
    </row>
    <row r="438" ht="15.75" customHeight="1">
      <c r="J438" s="104"/>
    </row>
    <row r="439" ht="15.75" customHeight="1">
      <c r="J439" s="104"/>
    </row>
    <row r="440" ht="15.75" customHeight="1">
      <c r="J440" s="104"/>
    </row>
    <row r="441" ht="15.75" customHeight="1">
      <c r="J441" s="104"/>
    </row>
    <row r="442" ht="15.75" customHeight="1">
      <c r="J442" s="104"/>
    </row>
    <row r="443" ht="15.75" customHeight="1">
      <c r="J443" s="104"/>
    </row>
    <row r="444" ht="15.75" customHeight="1">
      <c r="J444" s="104"/>
    </row>
    <row r="445" ht="15.75" customHeight="1">
      <c r="J445" s="104"/>
    </row>
    <row r="446" ht="15.75" customHeight="1">
      <c r="J446" s="104"/>
    </row>
    <row r="447" ht="15.75" customHeight="1">
      <c r="J447" s="104"/>
    </row>
    <row r="448" ht="15.75" customHeight="1">
      <c r="J448" s="104"/>
    </row>
    <row r="449" ht="15.75" customHeight="1">
      <c r="J449" s="104"/>
    </row>
    <row r="450" ht="15.75" customHeight="1">
      <c r="J450" s="104"/>
    </row>
    <row r="451" ht="15.75" customHeight="1">
      <c r="J451" s="104"/>
    </row>
    <row r="452" ht="15.75" customHeight="1">
      <c r="J452" s="104"/>
    </row>
    <row r="453" ht="15.75" customHeight="1">
      <c r="J453" s="104"/>
    </row>
    <row r="454" ht="15.75" customHeight="1">
      <c r="J454" s="104"/>
    </row>
    <row r="455" ht="15.75" customHeight="1">
      <c r="J455" s="104"/>
    </row>
    <row r="456" ht="15.75" customHeight="1">
      <c r="J456" s="104"/>
    </row>
    <row r="457" ht="15.75" customHeight="1">
      <c r="J457" s="104"/>
    </row>
    <row r="458" ht="15.75" customHeight="1">
      <c r="J458" s="104"/>
    </row>
    <row r="459" ht="15.75" customHeight="1">
      <c r="J459" s="104"/>
    </row>
    <row r="460" ht="15.75" customHeight="1">
      <c r="J460" s="104"/>
    </row>
    <row r="461" ht="15.75" customHeight="1">
      <c r="J461" s="104"/>
    </row>
    <row r="462" ht="15.75" customHeight="1">
      <c r="J462" s="104"/>
    </row>
    <row r="463" ht="15.75" customHeight="1">
      <c r="J463" s="104"/>
    </row>
    <row r="464" ht="15.75" customHeight="1">
      <c r="J464" s="104"/>
    </row>
    <row r="465" ht="15.75" customHeight="1">
      <c r="J465" s="104"/>
    </row>
    <row r="466" ht="15.75" customHeight="1">
      <c r="J466" s="104"/>
    </row>
    <row r="467" ht="15.75" customHeight="1">
      <c r="J467" s="104"/>
    </row>
    <row r="468" ht="15.75" customHeight="1">
      <c r="J468" s="104"/>
    </row>
    <row r="469" ht="15.75" customHeight="1">
      <c r="J469" s="104"/>
    </row>
    <row r="470" ht="15.75" customHeight="1">
      <c r="J470" s="104"/>
    </row>
    <row r="471" ht="15.75" customHeight="1">
      <c r="J471" s="104"/>
    </row>
    <row r="472" ht="15.75" customHeight="1">
      <c r="J472" s="104"/>
    </row>
    <row r="473" ht="15.75" customHeight="1">
      <c r="J473" s="104"/>
    </row>
    <row r="474" ht="15.75" customHeight="1">
      <c r="J474" s="104"/>
    </row>
    <row r="475" ht="15.75" customHeight="1">
      <c r="J475" s="104"/>
    </row>
    <row r="476" ht="15.75" customHeight="1">
      <c r="J476" s="104"/>
    </row>
    <row r="477" ht="15.75" customHeight="1">
      <c r="J477" s="104"/>
    </row>
    <row r="478" ht="15.75" customHeight="1">
      <c r="J478" s="104"/>
    </row>
    <row r="479" ht="15.75" customHeight="1">
      <c r="J479" s="104"/>
    </row>
    <row r="480" ht="15.75" customHeight="1">
      <c r="J480" s="104"/>
    </row>
    <row r="481" ht="15.75" customHeight="1">
      <c r="J481" s="104"/>
    </row>
    <row r="482" ht="15.75" customHeight="1">
      <c r="J482" s="104"/>
    </row>
    <row r="483" ht="15.75" customHeight="1">
      <c r="J483" s="104"/>
    </row>
    <row r="484" ht="15.75" customHeight="1">
      <c r="J484" s="104"/>
    </row>
    <row r="485" ht="15.75" customHeight="1">
      <c r="J485" s="104"/>
    </row>
    <row r="486" ht="15.75" customHeight="1">
      <c r="J486" s="104"/>
    </row>
    <row r="487" ht="15.75" customHeight="1">
      <c r="J487" s="104"/>
    </row>
    <row r="488" ht="15.75" customHeight="1">
      <c r="J488" s="104"/>
    </row>
    <row r="489" ht="15.75" customHeight="1">
      <c r="J489" s="104"/>
    </row>
    <row r="490" ht="15.75" customHeight="1">
      <c r="J490" s="104"/>
    </row>
    <row r="491" ht="15.75" customHeight="1">
      <c r="J491" s="104"/>
    </row>
    <row r="492" ht="15.75" customHeight="1">
      <c r="J492" s="104"/>
    </row>
    <row r="493" ht="15.75" customHeight="1">
      <c r="J493" s="104"/>
    </row>
    <row r="494" ht="15.75" customHeight="1">
      <c r="J494" s="104"/>
    </row>
    <row r="495" ht="15.75" customHeight="1">
      <c r="J495" s="104"/>
    </row>
    <row r="496" ht="15.75" customHeight="1">
      <c r="J496" s="104"/>
    </row>
    <row r="497" ht="15.75" customHeight="1">
      <c r="J497" s="104"/>
    </row>
    <row r="498" ht="15.75" customHeight="1">
      <c r="J498" s="104"/>
    </row>
    <row r="499" ht="15.75" customHeight="1">
      <c r="J499" s="104"/>
    </row>
    <row r="500" ht="15.75" customHeight="1">
      <c r="J500" s="104"/>
    </row>
    <row r="501" ht="15.75" customHeight="1">
      <c r="J501" s="104"/>
    </row>
    <row r="502" ht="15.75" customHeight="1">
      <c r="J502" s="104"/>
    </row>
    <row r="503" ht="15.75" customHeight="1">
      <c r="J503" s="104"/>
    </row>
    <row r="504" ht="15.75" customHeight="1">
      <c r="J504" s="104"/>
    </row>
    <row r="505" ht="15.75" customHeight="1">
      <c r="J505" s="104"/>
    </row>
    <row r="506" ht="15.75" customHeight="1">
      <c r="J506" s="104"/>
    </row>
    <row r="507" ht="15.75" customHeight="1">
      <c r="J507" s="104"/>
    </row>
    <row r="508" ht="15.75" customHeight="1">
      <c r="J508" s="104"/>
    </row>
    <row r="509" ht="15.75" customHeight="1">
      <c r="J509" s="104"/>
    </row>
    <row r="510" ht="15.75" customHeight="1">
      <c r="J510" s="104"/>
    </row>
    <row r="511" ht="15.75" customHeight="1">
      <c r="J511" s="104"/>
    </row>
    <row r="512" ht="15.75" customHeight="1">
      <c r="J512" s="104"/>
    </row>
    <row r="513" ht="15.75" customHeight="1">
      <c r="J513" s="104"/>
    </row>
    <row r="514" ht="15.75" customHeight="1">
      <c r="J514" s="104"/>
    </row>
    <row r="515" ht="15.75" customHeight="1">
      <c r="J515" s="104"/>
    </row>
    <row r="516" ht="15.75" customHeight="1">
      <c r="J516" s="104"/>
    </row>
    <row r="517" ht="15.75" customHeight="1">
      <c r="J517" s="104"/>
    </row>
    <row r="518" ht="15.75" customHeight="1">
      <c r="J518" s="104"/>
    </row>
    <row r="519" ht="15.75" customHeight="1">
      <c r="J519" s="104"/>
    </row>
    <row r="520" ht="15.75" customHeight="1">
      <c r="J520" s="104"/>
    </row>
    <row r="521" ht="15.75" customHeight="1">
      <c r="J521" s="104"/>
    </row>
    <row r="522" ht="15.75" customHeight="1">
      <c r="J522" s="104"/>
    </row>
    <row r="523" ht="15.75" customHeight="1">
      <c r="J523" s="104"/>
    </row>
    <row r="524" ht="15.75" customHeight="1">
      <c r="J524" s="104"/>
    </row>
    <row r="525" ht="15.75" customHeight="1">
      <c r="J525" s="104"/>
    </row>
    <row r="526" ht="15.75" customHeight="1">
      <c r="J526" s="104"/>
    </row>
    <row r="527" ht="15.75" customHeight="1">
      <c r="J527" s="104"/>
    </row>
    <row r="528" ht="15.75" customHeight="1">
      <c r="J528" s="104"/>
    </row>
    <row r="529" ht="15.75" customHeight="1">
      <c r="J529" s="104"/>
    </row>
    <row r="530" ht="15.75" customHeight="1">
      <c r="J530" s="104"/>
    </row>
    <row r="531" ht="15.75" customHeight="1">
      <c r="J531" s="104"/>
    </row>
    <row r="532" ht="15.75" customHeight="1">
      <c r="J532" s="104"/>
    </row>
    <row r="533" ht="15.75" customHeight="1">
      <c r="J533" s="104"/>
    </row>
    <row r="534" ht="15.75" customHeight="1">
      <c r="J534" s="104"/>
    </row>
    <row r="535" ht="15.75" customHeight="1">
      <c r="J535" s="104"/>
    </row>
    <row r="536" ht="15.75" customHeight="1">
      <c r="J536" s="104"/>
    </row>
    <row r="537" ht="15.75" customHeight="1">
      <c r="J537" s="104"/>
    </row>
    <row r="538" ht="15.75" customHeight="1">
      <c r="J538" s="104"/>
    </row>
    <row r="539" ht="15.75" customHeight="1">
      <c r="J539" s="104"/>
    </row>
    <row r="540" ht="15.75" customHeight="1">
      <c r="J540" s="104"/>
    </row>
    <row r="541" ht="15.75" customHeight="1">
      <c r="J541" s="104"/>
    </row>
    <row r="542" ht="15.75" customHeight="1">
      <c r="J542" s="104"/>
    </row>
    <row r="543" ht="15.75" customHeight="1">
      <c r="J543" s="104"/>
    </row>
    <row r="544" ht="15.75" customHeight="1">
      <c r="J544" s="104"/>
    </row>
    <row r="545" ht="15.75" customHeight="1">
      <c r="J545" s="104"/>
    </row>
    <row r="546" ht="15.75" customHeight="1">
      <c r="J546" s="104"/>
    </row>
    <row r="547" ht="15.75" customHeight="1">
      <c r="J547" s="104"/>
    </row>
    <row r="548" ht="15.75" customHeight="1">
      <c r="J548" s="104"/>
    </row>
    <row r="549" ht="15.75" customHeight="1">
      <c r="J549" s="104"/>
    </row>
    <row r="550" ht="15.75" customHeight="1">
      <c r="J550" s="104"/>
    </row>
    <row r="551" ht="15.75" customHeight="1">
      <c r="J551" s="104"/>
    </row>
    <row r="552" ht="15.75" customHeight="1">
      <c r="J552" s="104"/>
    </row>
    <row r="553" ht="15.75" customHeight="1">
      <c r="J553" s="104"/>
    </row>
    <row r="554" ht="15.75" customHeight="1">
      <c r="J554" s="104"/>
    </row>
    <row r="555" ht="15.75" customHeight="1">
      <c r="J555" s="104"/>
    </row>
    <row r="556" ht="15.75" customHeight="1">
      <c r="J556" s="104"/>
    </row>
    <row r="557" ht="15.75" customHeight="1">
      <c r="J557" s="104"/>
    </row>
    <row r="558" ht="15.75" customHeight="1">
      <c r="J558" s="104"/>
    </row>
    <row r="559" ht="15.75" customHeight="1">
      <c r="J559" s="104"/>
    </row>
    <row r="560" ht="15.75" customHeight="1">
      <c r="J560" s="104"/>
    </row>
    <row r="561" ht="15.75" customHeight="1">
      <c r="J561" s="104"/>
    </row>
    <row r="562" ht="15.75" customHeight="1">
      <c r="J562" s="104"/>
    </row>
    <row r="563" ht="15.75" customHeight="1">
      <c r="J563" s="104"/>
    </row>
    <row r="564" ht="15.75" customHeight="1">
      <c r="J564" s="104"/>
    </row>
    <row r="565" ht="15.75" customHeight="1">
      <c r="J565" s="104"/>
    </row>
    <row r="566" ht="15.75" customHeight="1">
      <c r="J566" s="104"/>
    </row>
    <row r="567" ht="15.75" customHeight="1">
      <c r="J567" s="104"/>
    </row>
    <row r="568" ht="15.75" customHeight="1">
      <c r="J568" s="104"/>
    </row>
    <row r="569" ht="15.75" customHeight="1">
      <c r="J569" s="104"/>
    </row>
    <row r="570" ht="15.75" customHeight="1">
      <c r="J570" s="104"/>
    </row>
    <row r="571" ht="15.75" customHeight="1">
      <c r="J571" s="104"/>
    </row>
    <row r="572" ht="15.75" customHeight="1">
      <c r="J572" s="104"/>
    </row>
    <row r="573" ht="15.75" customHeight="1">
      <c r="J573" s="104"/>
    </row>
    <row r="574" ht="15.75" customHeight="1">
      <c r="J574" s="104"/>
    </row>
    <row r="575" ht="15.75" customHeight="1">
      <c r="J575" s="104"/>
    </row>
    <row r="576" ht="15.75" customHeight="1">
      <c r="J576" s="104"/>
    </row>
    <row r="577" ht="15.75" customHeight="1">
      <c r="J577" s="104"/>
    </row>
    <row r="578" ht="15.75" customHeight="1">
      <c r="J578" s="104"/>
    </row>
    <row r="579" ht="15.75" customHeight="1">
      <c r="J579" s="104"/>
    </row>
    <row r="580" ht="15.75" customHeight="1">
      <c r="J580" s="104"/>
    </row>
    <row r="581" ht="15.75" customHeight="1">
      <c r="J581" s="104"/>
    </row>
    <row r="582" ht="15.75" customHeight="1">
      <c r="J582" s="104"/>
    </row>
    <row r="583" ht="15.75" customHeight="1">
      <c r="J583" s="104"/>
    </row>
    <row r="584" ht="15.75" customHeight="1">
      <c r="J584" s="104"/>
    </row>
    <row r="585" ht="15.75" customHeight="1">
      <c r="J585" s="104"/>
    </row>
    <row r="586" ht="15.75" customHeight="1">
      <c r="J586" s="104"/>
    </row>
    <row r="587" ht="15.75" customHeight="1">
      <c r="J587" s="104"/>
    </row>
    <row r="588" ht="15.75" customHeight="1">
      <c r="J588" s="104"/>
    </row>
    <row r="589" ht="15.75" customHeight="1">
      <c r="J589" s="104"/>
    </row>
    <row r="590" ht="15.75" customHeight="1">
      <c r="J590" s="104"/>
    </row>
    <row r="591" ht="15.75" customHeight="1">
      <c r="J591" s="104"/>
    </row>
    <row r="592" ht="15.75" customHeight="1">
      <c r="J592" s="104"/>
    </row>
    <row r="593" ht="15.75" customHeight="1">
      <c r="J593" s="104"/>
    </row>
    <row r="594" ht="15.75" customHeight="1">
      <c r="J594" s="104"/>
    </row>
    <row r="595" ht="15.75" customHeight="1">
      <c r="J595" s="104"/>
    </row>
    <row r="596" ht="15.75" customHeight="1">
      <c r="J596" s="104"/>
    </row>
    <row r="597" ht="15.75" customHeight="1">
      <c r="J597" s="104"/>
    </row>
    <row r="598" ht="15.75" customHeight="1">
      <c r="J598" s="104"/>
    </row>
    <row r="599" ht="15.75" customHeight="1">
      <c r="J599" s="104"/>
    </row>
    <row r="600" ht="15.75" customHeight="1">
      <c r="J600" s="104"/>
    </row>
    <row r="601" ht="15.75" customHeight="1">
      <c r="J601" s="104"/>
    </row>
    <row r="602" ht="15.75" customHeight="1">
      <c r="J602" s="104"/>
    </row>
    <row r="603" ht="15.75" customHeight="1">
      <c r="J603" s="104"/>
    </row>
    <row r="604" ht="15.75" customHeight="1">
      <c r="J604" s="104"/>
    </row>
    <row r="605" ht="15.75" customHeight="1">
      <c r="J605" s="104"/>
    </row>
    <row r="606" ht="15.75" customHeight="1">
      <c r="J606" s="104"/>
    </row>
    <row r="607" ht="15.75" customHeight="1">
      <c r="J607" s="104"/>
    </row>
    <row r="608" ht="15.75" customHeight="1">
      <c r="J608" s="104"/>
    </row>
    <row r="609" ht="15.75" customHeight="1">
      <c r="J609" s="104"/>
    </row>
    <row r="610" ht="15.75" customHeight="1">
      <c r="J610" s="104"/>
    </row>
    <row r="611" ht="15.75" customHeight="1">
      <c r="J611" s="104"/>
    </row>
    <row r="612" ht="15.75" customHeight="1">
      <c r="J612" s="104"/>
    </row>
    <row r="613" ht="15.75" customHeight="1">
      <c r="J613" s="104"/>
    </row>
    <row r="614" ht="15.75" customHeight="1">
      <c r="J614" s="104"/>
    </row>
    <row r="615" ht="15.75" customHeight="1">
      <c r="J615" s="104"/>
    </row>
    <row r="616" ht="15.75" customHeight="1">
      <c r="J616" s="104"/>
    </row>
    <row r="617" ht="15.75" customHeight="1">
      <c r="J617" s="104"/>
    </row>
    <row r="618" ht="15.75" customHeight="1">
      <c r="J618" s="104"/>
    </row>
    <row r="619" ht="15.75" customHeight="1">
      <c r="J619" s="104"/>
    </row>
    <row r="620" ht="15.75" customHeight="1">
      <c r="J620" s="104"/>
    </row>
    <row r="621" ht="15.75" customHeight="1">
      <c r="J621" s="104"/>
    </row>
    <row r="622" ht="15.75" customHeight="1">
      <c r="J622" s="104"/>
    </row>
    <row r="623" ht="15.75" customHeight="1">
      <c r="J623" s="104"/>
    </row>
    <row r="624" ht="15.75" customHeight="1">
      <c r="J624" s="104"/>
    </row>
    <row r="625" ht="15.75" customHeight="1">
      <c r="J625" s="104"/>
    </row>
    <row r="626" ht="15.75" customHeight="1">
      <c r="J626" s="104"/>
    </row>
    <row r="627" ht="15.75" customHeight="1">
      <c r="J627" s="104"/>
    </row>
    <row r="628" ht="15.75" customHeight="1">
      <c r="J628" s="104"/>
    </row>
    <row r="629" ht="15.75" customHeight="1">
      <c r="J629" s="104"/>
    </row>
    <row r="630" ht="15.75" customHeight="1">
      <c r="J630" s="104"/>
    </row>
    <row r="631" ht="15.75" customHeight="1">
      <c r="J631" s="104"/>
    </row>
    <row r="632" ht="15.75" customHeight="1">
      <c r="J632" s="104"/>
    </row>
    <row r="633" ht="15.75" customHeight="1">
      <c r="J633" s="104"/>
    </row>
    <row r="634" ht="15.75" customHeight="1">
      <c r="J634" s="104"/>
    </row>
    <row r="635" ht="15.75" customHeight="1">
      <c r="J635" s="104"/>
    </row>
    <row r="636" ht="15.75" customHeight="1">
      <c r="J636" s="104"/>
    </row>
    <row r="637" ht="15.75" customHeight="1">
      <c r="J637" s="104"/>
    </row>
    <row r="638" ht="15.75" customHeight="1">
      <c r="J638" s="104"/>
    </row>
    <row r="639" ht="15.75" customHeight="1">
      <c r="J639" s="104"/>
    </row>
    <row r="640" ht="15.75" customHeight="1">
      <c r="J640" s="104"/>
    </row>
    <row r="641" ht="15.75" customHeight="1">
      <c r="J641" s="104"/>
    </row>
    <row r="642" ht="15.75" customHeight="1">
      <c r="J642" s="104"/>
    </row>
    <row r="643" ht="15.75" customHeight="1">
      <c r="J643" s="104"/>
    </row>
    <row r="644" ht="15.75" customHeight="1">
      <c r="J644" s="104"/>
    </row>
    <row r="645" ht="15.75" customHeight="1">
      <c r="J645" s="104"/>
    </row>
    <row r="646" ht="15.75" customHeight="1">
      <c r="J646" s="104"/>
    </row>
    <row r="647" ht="15.75" customHeight="1">
      <c r="J647" s="104"/>
    </row>
    <row r="648" ht="15.75" customHeight="1">
      <c r="J648" s="104"/>
    </row>
    <row r="649" ht="15.75" customHeight="1">
      <c r="J649" s="104"/>
    </row>
    <row r="650" ht="15.75" customHeight="1">
      <c r="J650" s="104"/>
    </row>
    <row r="651" ht="15.75" customHeight="1">
      <c r="J651" s="104"/>
    </row>
    <row r="652" ht="15.75" customHeight="1">
      <c r="J652" s="104"/>
    </row>
    <row r="653" ht="15.75" customHeight="1">
      <c r="J653" s="104"/>
    </row>
    <row r="654" ht="15.75" customHeight="1">
      <c r="J654" s="104"/>
    </row>
    <row r="655" ht="15.75" customHeight="1">
      <c r="J655" s="104"/>
    </row>
    <row r="656" ht="15.75" customHeight="1">
      <c r="J656" s="104"/>
    </row>
    <row r="657" ht="15.75" customHeight="1">
      <c r="J657" s="104"/>
    </row>
    <row r="658" ht="15.75" customHeight="1">
      <c r="J658" s="104"/>
    </row>
    <row r="659" ht="15.75" customHeight="1">
      <c r="J659" s="104"/>
    </row>
    <row r="660" ht="15.75" customHeight="1">
      <c r="J660" s="104"/>
    </row>
    <row r="661" ht="15.75" customHeight="1">
      <c r="J661" s="104"/>
    </row>
    <row r="662" ht="15.75" customHeight="1">
      <c r="J662" s="104"/>
    </row>
    <row r="663" ht="15.75" customHeight="1">
      <c r="J663" s="104"/>
    </row>
    <row r="664" ht="15.75" customHeight="1">
      <c r="J664" s="104"/>
    </row>
    <row r="665" ht="15.75" customHeight="1">
      <c r="J665" s="104"/>
    </row>
    <row r="666" ht="15.75" customHeight="1">
      <c r="J666" s="104"/>
    </row>
    <row r="667" ht="15.75" customHeight="1">
      <c r="J667" s="104"/>
    </row>
    <row r="668" ht="15.75" customHeight="1">
      <c r="J668" s="104"/>
    </row>
    <row r="669" ht="15.75" customHeight="1">
      <c r="J669" s="104"/>
    </row>
    <row r="670" ht="15.75" customHeight="1">
      <c r="J670" s="104"/>
    </row>
    <row r="671" ht="15.75" customHeight="1">
      <c r="J671" s="104"/>
    </row>
    <row r="672" ht="15.75" customHeight="1">
      <c r="J672" s="104"/>
    </row>
    <row r="673" ht="15.75" customHeight="1">
      <c r="J673" s="104"/>
    </row>
    <row r="674" ht="15.75" customHeight="1">
      <c r="J674" s="104"/>
    </row>
    <row r="675" ht="15.75" customHeight="1">
      <c r="J675" s="104"/>
    </row>
    <row r="676" ht="15.75" customHeight="1">
      <c r="J676" s="104"/>
    </row>
    <row r="677" ht="15.75" customHeight="1">
      <c r="J677" s="104"/>
    </row>
    <row r="678" ht="15.75" customHeight="1">
      <c r="J678" s="104"/>
    </row>
    <row r="679" ht="15.75" customHeight="1">
      <c r="J679" s="104"/>
    </row>
    <row r="680" ht="15.75" customHeight="1">
      <c r="J680" s="104"/>
    </row>
    <row r="681" ht="15.75" customHeight="1">
      <c r="J681" s="104"/>
    </row>
    <row r="682" ht="15.75" customHeight="1">
      <c r="J682" s="104"/>
    </row>
    <row r="683" ht="15.75" customHeight="1">
      <c r="J683" s="104"/>
    </row>
    <row r="684" ht="15.75" customHeight="1">
      <c r="J684" s="104"/>
    </row>
    <row r="685" ht="15.75" customHeight="1">
      <c r="J685" s="104"/>
    </row>
    <row r="686" ht="15.75" customHeight="1">
      <c r="J686" s="104"/>
    </row>
    <row r="687" ht="15.75" customHeight="1">
      <c r="J687" s="104"/>
    </row>
    <row r="688" ht="15.75" customHeight="1">
      <c r="J688" s="104"/>
    </row>
    <row r="689" ht="15.75" customHeight="1">
      <c r="J689" s="104"/>
    </row>
    <row r="690" ht="15.75" customHeight="1">
      <c r="J690" s="104"/>
    </row>
    <row r="691" ht="15.75" customHeight="1">
      <c r="J691" s="104"/>
    </row>
    <row r="692" ht="15.75" customHeight="1">
      <c r="J692" s="104"/>
    </row>
    <row r="693" ht="15.75" customHeight="1">
      <c r="J693" s="104"/>
    </row>
    <row r="694" ht="15.75" customHeight="1">
      <c r="J694" s="104"/>
    </row>
    <row r="695" ht="15.75" customHeight="1">
      <c r="J695" s="104"/>
    </row>
    <row r="696" ht="15.75" customHeight="1">
      <c r="J696" s="104"/>
    </row>
    <row r="697" ht="15.75" customHeight="1">
      <c r="J697" s="104"/>
    </row>
    <row r="698" ht="15.75" customHeight="1">
      <c r="J698" s="104"/>
    </row>
    <row r="699" ht="15.75" customHeight="1">
      <c r="J699" s="104"/>
    </row>
    <row r="700" ht="15.75" customHeight="1">
      <c r="J700" s="104"/>
    </row>
    <row r="701" ht="15.75" customHeight="1">
      <c r="J701" s="104"/>
    </row>
    <row r="702" ht="15.75" customHeight="1">
      <c r="J702" s="104"/>
    </row>
    <row r="703" ht="15.75" customHeight="1">
      <c r="J703" s="104"/>
    </row>
    <row r="704" ht="15.75" customHeight="1">
      <c r="J704" s="104"/>
    </row>
    <row r="705" ht="15.75" customHeight="1">
      <c r="J705" s="104"/>
    </row>
    <row r="706" ht="15.75" customHeight="1">
      <c r="J706" s="104"/>
    </row>
    <row r="707" ht="15.75" customHeight="1">
      <c r="J707" s="104"/>
    </row>
    <row r="708" ht="15.75" customHeight="1">
      <c r="J708" s="104"/>
    </row>
    <row r="709" ht="15.75" customHeight="1">
      <c r="J709" s="104"/>
    </row>
    <row r="710" ht="15.75" customHeight="1">
      <c r="J710" s="104"/>
    </row>
    <row r="711" ht="15.75" customHeight="1">
      <c r="J711" s="104"/>
    </row>
    <row r="712" ht="15.75" customHeight="1">
      <c r="J712" s="104"/>
    </row>
    <row r="713" ht="15.75" customHeight="1">
      <c r="J713" s="104"/>
    </row>
    <row r="714" ht="15.75" customHeight="1">
      <c r="J714" s="104"/>
    </row>
    <row r="715" ht="15.75" customHeight="1">
      <c r="J715" s="104"/>
    </row>
    <row r="716" ht="15.75" customHeight="1">
      <c r="J716" s="104"/>
    </row>
    <row r="717" ht="15.75" customHeight="1">
      <c r="J717" s="104"/>
    </row>
    <row r="718" ht="15.75" customHeight="1">
      <c r="J718" s="104"/>
    </row>
    <row r="719" ht="15.75" customHeight="1">
      <c r="J719" s="104"/>
    </row>
    <row r="720" ht="15.75" customHeight="1">
      <c r="J720" s="104"/>
    </row>
    <row r="721" ht="15.75" customHeight="1">
      <c r="J721" s="104"/>
    </row>
    <row r="722" ht="15.75" customHeight="1">
      <c r="J722" s="104"/>
    </row>
    <row r="723" ht="15.75" customHeight="1">
      <c r="J723" s="104"/>
    </row>
    <row r="724" ht="15.75" customHeight="1">
      <c r="J724" s="104"/>
    </row>
    <row r="725" ht="15.75" customHeight="1">
      <c r="J725" s="104"/>
    </row>
    <row r="726" ht="15.75" customHeight="1">
      <c r="J726" s="104"/>
    </row>
    <row r="727" ht="15.75" customHeight="1">
      <c r="J727" s="104"/>
    </row>
    <row r="728" ht="15.75" customHeight="1">
      <c r="J728" s="104"/>
    </row>
    <row r="729" ht="15.75" customHeight="1">
      <c r="J729" s="104"/>
    </row>
    <row r="730" ht="15.75" customHeight="1">
      <c r="J730" s="104"/>
    </row>
    <row r="731" ht="15.75" customHeight="1">
      <c r="J731" s="104"/>
    </row>
    <row r="732" ht="15.75" customHeight="1">
      <c r="J732" s="104"/>
    </row>
    <row r="733" ht="15.75" customHeight="1">
      <c r="J733" s="104"/>
    </row>
    <row r="734" ht="15.75" customHeight="1">
      <c r="J734" s="104"/>
    </row>
    <row r="735" ht="15.75" customHeight="1">
      <c r="J735" s="104"/>
    </row>
    <row r="736" ht="15.75" customHeight="1">
      <c r="J736" s="104"/>
    </row>
    <row r="737" ht="15.75" customHeight="1">
      <c r="J737" s="104"/>
    </row>
    <row r="738" ht="15.75" customHeight="1">
      <c r="J738" s="104"/>
    </row>
    <row r="739" ht="15.75" customHeight="1">
      <c r="J739" s="104"/>
    </row>
    <row r="740" ht="15.75" customHeight="1">
      <c r="J740" s="104"/>
    </row>
    <row r="741" ht="15.75" customHeight="1">
      <c r="J741" s="104"/>
    </row>
    <row r="742" ht="15.75" customHeight="1">
      <c r="J742" s="104"/>
    </row>
    <row r="743" ht="15.75" customHeight="1">
      <c r="J743" s="104"/>
    </row>
    <row r="744" ht="15.75" customHeight="1">
      <c r="J744" s="104"/>
    </row>
    <row r="745" ht="15.75" customHeight="1">
      <c r="J745" s="104"/>
    </row>
    <row r="746" ht="15.75" customHeight="1">
      <c r="J746" s="104"/>
    </row>
    <row r="747" ht="15.75" customHeight="1">
      <c r="J747" s="104"/>
    </row>
    <row r="748" ht="15.75" customHeight="1">
      <c r="J748" s="104"/>
    </row>
    <row r="749" ht="15.75" customHeight="1">
      <c r="J749" s="104"/>
    </row>
    <row r="750" ht="15.75" customHeight="1">
      <c r="J750" s="104"/>
    </row>
    <row r="751" ht="15.75" customHeight="1">
      <c r="J751" s="104"/>
    </row>
    <row r="752" ht="15.75" customHeight="1">
      <c r="J752" s="104"/>
    </row>
    <row r="753" ht="15.75" customHeight="1">
      <c r="J753" s="104"/>
    </row>
    <row r="754" ht="15.75" customHeight="1">
      <c r="J754" s="104"/>
    </row>
    <row r="755" ht="15.75" customHeight="1">
      <c r="J755" s="104"/>
    </row>
    <row r="756" ht="15.75" customHeight="1">
      <c r="J756" s="104"/>
    </row>
    <row r="757" ht="15.75" customHeight="1">
      <c r="J757" s="104"/>
    </row>
    <row r="758" ht="15.75" customHeight="1">
      <c r="J758" s="104"/>
    </row>
    <row r="759" ht="15.75" customHeight="1">
      <c r="J759" s="104"/>
    </row>
    <row r="760" ht="15.75" customHeight="1">
      <c r="J760" s="104"/>
    </row>
    <row r="761" ht="15.75" customHeight="1">
      <c r="J761" s="104"/>
    </row>
    <row r="762" ht="15.75" customHeight="1">
      <c r="J762" s="104"/>
    </row>
    <row r="763" ht="15.75" customHeight="1">
      <c r="J763" s="104"/>
    </row>
    <row r="764" ht="15.75" customHeight="1">
      <c r="J764" s="104"/>
    </row>
    <row r="765" ht="15.75" customHeight="1">
      <c r="J765" s="104"/>
    </row>
    <row r="766" ht="15.75" customHeight="1">
      <c r="J766" s="104"/>
    </row>
    <row r="767" ht="15.75" customHeight="1">
      <c r="J767" s="104"/>
    </row>
    <row r="768" ht="15.75" customHeight="1">
      <c r="J768" s="104"/>
    </row>
    <row r="769" ht="15.75" customHeight="1">
      <c r="J769" s="104"/>
    </row>
    <row r="770" ht="15.75" customHeight="1">
      <c r="J770" s="104"/>
    </row>
    <row r="771" ht="15.75" customHeight="1">
      <c r="J771" s="104"/>
    </row>
    <row r="772" ht="15.75" customHeight="1">
      <c r="J772" s="104"/>
    </row>
    <row r="773" ht="15.75" customHeight="1">
      <c r="J773" s="104"/>
    </row>
    <row r="774" ht="15.75" customHeight="1">
      <c r="J774" s="104"/>
    </row>
    <row r="775" ht="15.75" customHeight="1">
      <c r="J775" s="104"/>
    </row>
    <row r="776" ht="15.75" customHeight="1">
      <c r="J776" s="104"/>
    </row>
    <row r="777" ht="15.75" customHeight="1">
      <c r="J777" s="104"/>
    </row>
    <row r="778" ht="15.75" customHeight="1">
      <c r="J778" s="104"/>
    </row>
    <row r="779" ht="15.75" customHeight="1">
      <c r="J779" s="104"/>
    </row>
    <row r="780" ht="15.75" customHeight="1">
      <c r="J780" s="104"/>
    </row>
    <row r="781" ht="15.75" customHeight="1">
      <c r="J781" s="104"/>
    </row>
    <row r="782" ht="15.75" customHeight="1">
      <c r="J782" s="104"/>
    </row>
    <row r="783" ht="15.75" customHeight="1">
      <c r="J783" s="104"/>
    </row>
    <row r="784" ht="15.75" customHeight="1">
      <c r="J784" s="104"/>
    </row>
    <row r="785" ht="15.75" customHeight="1">
      <c r="J785" s="104"/>
    </row>
    <row r="786" ht="15.75" customHeight="1">
      <c r="J786" s="104"/>
    </row>
    <row r="787" ht="15.75" customHeight="1">
      <c r="J787" s="104"/>
    </row>
    <row r="788" ht="15.75" customHeight="1">
      <c r="J788" s="104"/>
    </row>
    <row r="789" ht="15.75" customHeight="1">
      <c r="J789" s="104"/>
    </row>
    <row r="790" ht="15.75" customHeight="1">
      <c r="J790" s="104"/>
    </row>
    <row r="791" ht="15.75" customHeight="1">
      <c r="J791" s="104"/>
    </row>
    <row r="792" ht="15.75" customHeight="1">
      <c r="J792" s="104"/>
    </row>
    <row r="793" ht="15.75" customHeight="1">
      <c r="J793" s="104"/>
    </row>
    <row r="794" ht="15.75" customHeight="1">
      <c r="J794" s="104"/>
    </row>
    <row r="795" ht="15.75" customHeight="1">
      <c r="J795" s="104"/>
    </row>
    <row r="796" ht="15.75" customHeight="1">
      <c r="J796" s="104"/>
    </row>
    <row r="797" ht="15.75" customHeight="1">
      <c r="J797" s="104"/>
    </row>
    <row r="798" ht="15.75" customHeight="1">
      <c r="J798" s="104"/>
    </row>
    <row r="799" ht="15.75" customHeight="1">
      <c r="J799" s="104"/>
    </row>
    <row r="800" ht="15.75" customHeight="1">
      <c r="J800" s="104"/>
    </row>
    <row r="801" ht="15.75" customHeight="1">
      <c r="J801" s="104"/>
    </row>
    <row r="802" ht="15.75" customHeight="1">
      <c r="J802" s="104"/>
    </row>
    <row r="803" ht="15.75" customHeight="1">
      <c r="J803" s="104"/>
    </row>
    <row r="804" ht="15.75" customHeight="1">
      <c r="J804" s="104"/>
    </row>
    <row r="805" ht="15.75" customHeight="1">
      <c r="J805" s="104"/>
    </row>
    <row r="806" ht="15.75" customHeight="1">
      <c r="J806" s="104"/>
    </row>
    <row r="807" ht="15.75" customHeight="1">
      <c r="J807" s="104"/>
    </row>
    <row r="808" ht="15.75" customHeight="1">
      <c r="J808" s="104"/>
    </row>
    <row r="809" ht="15.75" customHeight="1">
      <c r="J809" s="104"/>
    </row>
    <row r="810" ht="15.75" customHeight="1">
      <c r="J810" s="104"/>
    </row>
    <row r="811" ht="15.75" customHeight="1">
      <c r="J811" s="104"/>
    </row>
    <row r="812" ht="15.75" customHeight="1">
      <c r="J812" s="104"/>
    </row>
    <row r="813" ht="15.75" customHeight="1">
      <c r="J813" s="104"/>
    </row>
    <row r="814" ht="15.75" customHeight="1">
      <c r="J814" s="104"/>
    </row>
    <row r="815" ht="15.75" customHeight="1">
      <c r="J815" s="104"/>
    </row>
    <row r="816" ht="15.75" customHeight="1">
      <c r="J816" s="104"/>
    </row>
    <row r="817" ht="15.75" customHeight="1">
      <c r="J817" s="104"/>
    </row>
    <row r="818" ht="15.75" customHeight="1">
      <c r="J818" s="104"/>
    </row>
    <row r="819" ht="15.75" customHeight="1">
      <c r="J819" s="104"/>
    </row>
    <row r="820" ht="15.75" customHeight="1">
      <c r="J820" s="104"/>
    </row>
    <row r="821" ht="15.75" customHeight="1">
      <c r="J821" s="104"/>
    </row>
    <row r="822" ht="15.75" customHeight="1">
      <c r="J822" s="104"/>
    </row>
    <row r="823" ht="15.75" customHeight="1">
      <c r="J823" s="104"/>
    </row>
    <row r="824" ht="15.75" customHeight="1">
      <c r="J824" s="104"/>
    </row>
    <row r="825" ht="15.75" customHeight="1">
      <c r="J825" s="104"/>
    </row>
    <row r="826" ht="15.75" customHeight="1">
      <c r="J826" s="104"/>
    </row>
    <row r="827" ht="15.75" customHeight="1">
      <c r="J827" s="104"/>
    </row>
    <row r="828" ht="15.75" customHeight="1">
      <c r="J828" s="104"/>
    </row>
    <row r="829" ht="15.75" customHeight="1">
      <c r="J829" s="104"/>
    </row>
    <row r="830" ht="15.75" customHeight="1">
      <c r="J830" s="104"/>
    </row>
    <row r="831" ht="15.75" customHeight="1">
      <c r="J831" s="104"/>
    </row>
    <row r="832" ht="15.75" customHeight="1">
      <c r="J832" s="104"/>
    </row>
    <row r="833" ht="15.75" customHeight="1">
      <c r="J833" s="104"/>
    </row>
    <row r="834" ht="15.75" customHeight="1">
      <c r="J834" s="104"/>
    </row>
    <row r="835" ht="15.75" customHeight="1">
      <c r="J835" s="104"/>
    </row>
    <row r="836" ht="15.75" customHeight="1">
      <c r="J836" s="104"/>
    </row>
    <row r="837" ht="15.75" customHeight="1">
      <c r="J837" s="104"/>
    </row>
    <row r="838" ht="15.75" customHeight="1">
      <c r="J838" s="104"/>
    </row>
    <row r="839" ht="15.75" customHeight="1">
      <c r="J839" s="104"/>
    </row>
    <row r="840" ht="15.75" customHeight="1">
      <c r="J840" s="104"/>
    </row>
    <row r="841" ht="15.75" customHeight="1">
      <c r="J841" s="104"/>
    </row>
    <row r="842" ht="15.75" customHeight="1">
      <c r="J842" s="104"/>
    </row>
    <row r="843" ht="15.75" customHeight="1">
      <c r="J843" s="104"/>
    </row>
    <row r="844" ht="15.75" customHeight="1">
      <c r="J844" s="104"/>
    </row>
    <row r="845" ht="15.75" customHeight="1">
      <c r="J845" s="104"/>
    </row>
    <row r="846" ht="15.75" customHeight="1">
      <c r="J846" s="104"/>
    </row>
    <row r="847" ht="15.75" customHeight="1">
      <c r="J847" s="104"/>
    </row>
    <row r="848" ht="15.75" customHeight="1">
      <c r="J848" s="104"/>
    </row>
    <row r="849" ht="15.75" customHeight="1">
      <c r="J849" s="104"/>
    </row>
    <row r="850" ht="15.75" customHeight="1">
      <c r="J850" s="104"/>
    </row>
    <row r="851" ht="15.75" customHeight="1">
      <c r="J851" s="104"/>
    </row>
    <row r="852" ht="15.75" customHeight="1">
      <c r="J852" s="104"/>
    </row>
    <row r="853" ht="15.75" customHeight="1">
      <c r="J853" s="104"/>
    </row>
    <row r="854" ht="15.75" customHeight="1">
      <c r="J854" s="104"/>
    </row>
    <row r="855" ht="15.75" customHeight="1">
      <c r="J855" s="104"/>
    </row>
    <row r="856" ht="15.75" customHeight="1">
      <c r="J856" s="104"/>
    </row>
    <row r="857" ht="15.75" customHeight="1">
      <c r="J857" s="104"/>
    </row>
    <row r="858" ht="15.75" customHeight="1">
      <c r="J858" s="104"/>
    </row>
    <row r="859" ht="15.75" customHeight="1">
      <c r="J859" s="104"/>
    </row>
    <row r="860" ht="15.75" customHeight="1">
      <c r="J860" s="104"/>
    </row>
    <row r="861" ht="15.75" customHeight="1">
      <c r="J861" s="104"/>
    </row>
    <row r="862" ht="15.75" customHeight="1">
      <c r="J862" s="104"/>
    </row>
    <row r="863" ht="15.75" customHeight="1">
      <c r="J863" s="104"/>
    </row>
    <row r="864" ht="15.75" customHeight="1">
      <c r="J864" s="104"/>
    </row>
    <row r="865" ht="15.75" customHeight="1">
      <c r="J865" s="104"/>
    </row>
    <row r="866" ht="15.75" customHeight="1">
      <c r="J866" s="104"/>
    </row>
    <row r="867" ht="15.75" customHeight="1">
      <c r="J867" s="104"/>
    </row>
    <row r="868" ht="15.75" customHeight="1">
      <c r="J868" s="104"/>
    </row>
    <row r="869" ht="15.75" customHeight="1">
      <c r="J869" s="104"/>
    </row>
    <row r="870" ht="15.75" customHeight="1">
      <c r="J870" s="104"/>
    </row>
    <row r="871" ht="15.75" customHeight="1">
      <c r="J871" s="104"/>
    </row>
    <row r="872" ht="15.75" customHeight="1">
      <c r="J872" s="104"/>
    </row>
    <row r="873" ht="15.75" customHeight="1">
      <c r="J873" s="104"/>
    </row>
    <row r="874" ht="15.75" customHeight="1">
      <c r="J874" s="104"/>
    </row>
    <row r="875" ht="15.75" customHeight="1">
      <c r="J875" s="104"/>
    </row>
    <row r="876" ht="15.75" customHeight="1">
      <c r="J876" s="104"/>
    </row>
    <row r="877" ht="15.75" customHeight="1">
      <c r="J877" s="104"/>
    </row>
    <row r="878" ht="15.75" customHeight="1">
      <c r="J878" s="104"/>
    </row>
    <row r="879" ht="15.75" customHeight="1">
      <c r="J879" s="104"/>
    </row>
    <row r="880" ht="15.75" customHeight="1">
      <c r="J880" s="104"/>
    </row>
    <row r="881" ht="15.75" customHeight="1">
      <c r="J881" s="104"/>
    </row>
    <row r="882" ht="15.75" customHeight="1">
      <c r="J882" s="104"/>
    </row>
    <row r="883" ht="15.75" customHeight="1">
      <c r="J883" s="104"/>
    </row>
    <row r="884" ht="15.75" customHeight="1">
      <c r="J884" s="104"/>
    </row>
    <row r="885" ht="15.75" customHeight="1">
      <c r="J885" s="104"/>
    </row>
    <row r="886" ht="15.75" customHeight="1">
      <c r="J886" s="104"/>
    </row>
    <row r="887" ht="15.75" customHeight="1">
      <c r="J887" s="104"/>
    </row>
    <row r="888" ht="15.75" customHeight="1">
      <c r="J888" s="104"/>
    </row>
    <row r="889" ht="15.75" customHeight="1">
      <c r="J889" s="104"/>
    </row>
    <row r="890" ht="15.75" customHeight="1">
      <c r="J890" s="104"/>
    </row>
    <row r="891" ht="15.75" customHeight="1">
      <c r="J891" s="104"/>
    </row>
    <row r="892" ht="15.75" customHeight="1">
      <c r="J892" s="104"/>
    </row>
    <row r="893" ht="15.75" customHeight="1">
      <c r="J893" s="104"/>
    </row>
    <row r="894" ht="15.75" customHeight="1">
      <c r="J894" s="104"/>
    </row>
    <row r="895" ht="15.75" customHeight="1">
      <c r="J895" s="104"/>
    </row>
    <row r="896" ht="15.75" customHeight="1">
      <c r="J896" s="104"/>
    </row>
    <row r="897" ht="15.75" customHeight="1">
      <c r="J897" s="104"/>
    </row>
    <row r="898" ht="15.75" customHeight="1">
      <c r="J898" s="104"/>
    </row>
    <row r="899" ht="15.75" customHeight="1">
      <c r="J899" s="104"/>
    </row>
    <row r="900" ht="15.75" customHeight="1">
      <c r="J900" s="104"/>
    </row>
    <row r="901" ht="15.75" customHeight="1">
      <c r="J901" s="104"/>
    </row>
    <row r="902" ht="15.75" customHeight="1">
      <c r="J902" s="104"/>
    </row>
    <row r="903" ht="15.75" customHeight="1">
      <c r="J903" s="104"/>
    </row>
    <row r="904" ht="15.75" customHeight="1">
      <c r="J904" s="104"/>
    </row>
    <row r="905" ht="15.75" customHeight="1">
      <c r="J905" s="104"/>
    </row>
    <row r="906" ht="15.75" customHeight="1">
      <c r="J906" s="104"/>
    </row>
    <row r="907" ht="15.75" customHeight="1">
      <c r="J907" s="104"/>
    </row>
    <row r="908" ht="15.75" customHeight="1">
      <c r="J908" s="104"/>
    </row>
    <row r="909" ht="15.75" customHeight="1">
      <c r="J909" s="104"/>
    </row>
    <row r="910" ht="15.75" customHeight="1">
      <c r="J910" s="104"/>
    </row>
    <row r="911" ht="15.75" customHeight="1">
      <c r="J911" s="104"/>
    </row>
    <row r="912" ht="15.75" customHeight="1">
      <c r="J912" s="104"/>
    </row>
    <row r="913" ht="15.75" customHeight="1">
      <c r="J913" s="104"/>
    </row>
    <row r="914">
      <c r="J914" s="104"/>
    </row>
    <row r="915">
      <c r="J915" s="104"/>
    </row>
    <row r="916">
      <c r="J916" s="104"/>
    </row>
    <row r="917">
      <c r="J917" s="104"/>
    </row>
    <row r="918">
      <c r="J918" s="104"/>
    </row>
    <row r="919">
      <c r="J919" s="104"/>
    </row>
    <row r="920">
      <c r="J920" s="104"/>
    </row>
    <row r="921">
      <c r="J921" s="104"/>
    </row>
    <row r="922">
      <c r="J922" s="104"/>
    </row>
    <row r="923">
      <c r="J923" s="104"/>
    </row>
    <row r="924">
      <c r="J924" s="104"/>
    </row>
    <row r="925">
      <c r="J925" s="104"/>
    </row>
    <row r="926">
      <c r="J926" s="104"/>
    </row>
    <row r="927">
      <c r="J927" s="104"/>
    </row>
    <row r="928">
      <c r="J928" s="104"/>
    </row>
    <row r="929">
      <c r="J929" s="104"/>
    </row>
    <row r="930">
      <c r="J930" s="104"/>
    </row>
    <row r="931">
      <c r="J931" s="104"/>
    </row>
    <row r="932">
      <c r="J932" s="104"/>
    </row>
    <row r="933" ht="15.75" customHeight="1">
      <c r="J933" s="104"/>
    </row>
    <row r="934" ht="15.75" customHeight="1">
      <c r="J934" s="104"/>
    </row>
    <row r="935" ht="15.75" customHeight="1">
      <c r="J935" s="104"/>
    </row>
    <row r="936" ht="15.75" customHeight="1">
      <c r="J936" s="104"/>
    </row>
    <row r="937" ht="15.75" customHeight="1">
      <c r="J937" s="104"/>
    </row>
    <row r="938" ht="15.75" customHeight="1">
      <c r="J938" s="104"/>
    </row>
  </sheetData>
  <mergeCells count="14">
    <mergeCell ref="G8:G9"/>
    <mergeCell ref="H8:H9"/>
    <mergeCell ref="I8:I9"/>
    <mergeCell ref="J8:J9"/>
    <mergeCell ref="K8:K9"/>
    <mergeCell ref="L8:L9"/>
    <mergeCell ref="M1:N6"/>
    <mergeCell ref="F3:G3"/>
    <mergeCell ref="F4:G4"/>
    <mergeCell ref="F5:G5"/>
    <mergeCell ref="F6:G6"/>
    <mergeCell ref="E8:E9"/>
    <mergeCell ref="F8:F9"/>
    <mergeCell ref="M8:M9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>
      <c r="A1" s="105"/>
      <c r="B1" s="106"/>
      <c r="C1" s="107"/>
      <c r="D1" s="107"/>
      <c r="E1" s="107"/>
      <c r="F1" s="107"/>
      <c r="G1" s="107"/>
      <c r="H1" s="107"/>
      <c r="I1" s="108"/>
      <c r="J1" s="109" t="s">
        <v>177</v>
      </c>
      <c r="K1" s="108"/>
    </row>
    <row r="2">
      <c r="A2" s="110"/>
      <c r="B2" s="111"/>
      <c r="J2" s="112"/>
    </row>
    <row r="3">
      <c r="A3" s="113"/>
      <c r="B3" s="106"/>
      <c r="C3" s="107"/>
      <c r="D3" s="107"/>
      <c r="E3" s="107"/>
      <c r="F3" s="107"/>
      <c r="G3" s="107"/>
      <c r="H3" s="107"/>
      <c r="I3" s="108"/>
      <c r="J3" s="112"/>
    </row>
    <row r="4">
      <c r="A4" s="114"/>
      <c r="B4" s="111"/>
      <c r="J4" s="112"/>
    </row>
    <row r="5">
      <c r="A5" s="115" t="s">
        <v>178</v>
      </c>
      <c r="B5" s="108"/>
      <c r="C5" s="115" t="s">
        <v>179</v>
      </c>
      <c r="D5" s="107"/>
      <c r="E5" s="107"/>
      <c r="F5" s="108"/>
      <c r="G5" s="116" t="s">
        <v>180</v>
      </c>
      <c r="H5" s="107"/>
      <c r="I5" s="107"/>
      <c r="J5" s="107"/>
      <c r="K5" s="108"/>
    </row>
    <row r="6" ht="15.0" customHeight="1">
      <c r="A6" s="111"/>
    </row>
    <row r="7">
      <c r="A7" s="117" t="s">
        <v>181</v>
      </c>
      <c r="B7" s="118" t="s">
        <v>182</v>
      </c>
      <c r="C7" s="107"/>
      <c r="D7" s="107"/>
      <c r="E7" s="108"/>
      <c r="F7" s="119" t="s">
        <v>183</v>
      </c>
      <c r="G7" s="108"/>
      <c r="H7" s="120" t="s">
        <v>58</v>
      </c>
      <c r="I7" s="121" t="s">
        <v>184</v>
      </c>
      <c r="J7" s="108"/>
      <c r="K7" s="122" t="s">
        <v>185</v>
      </c>
    </row>
    <row r="8">
      <c r="A8" s="123">
        <v>164.0</v>
      </c>
      <c r="B8" s="124" t="s">
        <v>186</v>
      </c>
      <c r="C8" s="107"/>
      <c r="D8" s="107"/>
      <c r="E8" s="107"/>
      <c r="F8" s="107"/>
      <c r="G8" s="107"/>
      <c r="H8" s="107"/>
      <c r="I8" s="107"/>
      <c r="J8" s="107"/>
      <c r="K8" s="108"/>
    </row>
    <row r="9">
      <c r="A9" s="125">
        <v>20000.0</v>
      </c>
      <c r="B9" s="115" t="s">
        <v>186</v>
      </c>
      <c r="C9" s="107"/>
      <c r="D9" s="107"/>
      <c r="E9" s="108"/>
      <c r="F9" s="126" t="s">
        <v>187</v>
      </c>
      <c r="G9" s="108"/>
      <c r="H9" s="127">
        <v>0.0</v>
      </c>
      <c r="I9" s="116">
        <v>0.0</v>
      </c>
      <c r="J9" s="108"/>
      <c r="K9" s="128">
        <v>0.0</v>
      </c>
    </row>
    <row r="10">
      <c r="A10" s="125">
        <v>20100.0</v>
      </c>
      <c r="B10" s="115" t="s">
        <v>188</v>
      </c>
      <c r="C10" s="107"/>
      <c r="D10" s="107"/>
      <c r="E10" s="108"/>
      <c r="F10" s="126" t="s">
        <v>189</v>
      </c>
      <c r="G10" s="108"/>
      <c r="H10" s="127">
        <v>0.0</v>
      </c>
      <c r="I10" s="116">
        <v>3.24</v>
      </c>
      <c r="J10" s="108"/>
      <c r="K10" s="128">
        <v>3.24</v>
      </c>
    </row>
    <row r="11">
      <c r="A11" s="125">
        <v>20101.0</v>
      </c>
      <c r="B11" s="115" t="s">
        <v>190</v>
      </c>
      <c r="C11" s="107"/>
      <c r="D11" s="107"/>
      <c r="E11" s="108"/>
      <c r="F11" s="126" t="s">
        <v>189</v>
      </c>
      <c r="G11" s="108"/>
      <c r="H11" s="127">
        <v>0.0</v>
      </c>
      <c r="I11" s="116">
        <v>5.18</v>
      </c>
      <c r="J11" s="108"/>
      <c r="K11" s="128">
        <v>5.18</v>
      </c>
    </row>
    <row r="12">
      <c r="A12" s="125">
        <v>20102.0</v>
      </c>
      <c r="B12" s="115" t="s">
        <v>191</v>
      </c>
      <c r="C12" s="107"/>
      <c r="D12" s="107"/>
      <c r="E12" s="108"/>
      <c r="F12" s="126" t="s">
        <v>189</v>
      </c>
      <c r="G12" s="108"/>
      <c r="H12" s="127">
        <v>0.0</v>
      </c>
      <c r="I12" s="116">
        <v>2.88</v>
      </c>
      <c r="J12" s="108"/>
      <c r="K12" s="128">
        <v>2.88</v>
      </c>
    </row>
    <row r="13">
      <c r="A13" s="125">
        <v>20103.0</v>
      </c>
      <c r="B13" s="115" t="s">
        <v>192</v>
      </c>
      <c r="C13" s="107"/>
      <c r="D13" s="107"/>
      <c r="E13" s="108"/>
      <c r="F13" s="126" t="s">
        <v>189</v>
      </c>
      <c r="G13" s="108"/>
      <c r="H13" s="127">
        <v>0.0</v>
      </c>
      <c r="I13" s="116">
        <v>14.97</v>
      </c>
      <c r="J13" s="108"/>
      <c r="K13" s="128">
        <v>14.97</v>
      </c>
    </row>
    <row r="14">
      <c r="A14" s="125">
        <v>20104.0</v>
      </c>
      <c r="B14" s="115" t="s">
        <v>193</v>
      </c>
      <c r="C14" s="107"/>
      <c r="D14" s="107"/>
      <c r="E14" s="108"/>
      <c r="F14" s="126" t="s">
        <v>189</v>
      </c>
      <c r="G14" s="108"/>
      <c r="H14" s="127">
        <v>0.0</v>
      </c>
      <c r="I14" s="116">
        <v>1.15</v>
      </c>
      <c r="J14" s="108"/>
      <c r="K14" s="128">
        <v>1.15</v>
      </c>
    </row>
    <row r="15">
      <c r="A15" s="125">
        <v>20105.0</v>
      </c>
      <c r="B15" s="115" t="s">
        <v>194</v>
      </c>
      <c r="C15" s="107"/>
      <c r="D15" s="107"/>
      <c r="E15" s="108"/>
      <c r="F15" s="126" t="s">
        <v>189</v>
      </c>
      <c r="G15" s="108"/>
      <c r="H15" s="127">
        <v>0.0</v>
      </c>
      <c r="I15" s="116">
        <v>3.45</v>
      </c>
      <c r="J15" s="108"/>
      <c r="K15" s="128">
        <v>3.45</v>
      </c>
    </row>
    <row r="16">
      <c r="A16" s="125">
        <v>20106.0</v>
      </c>
      <c r="B16" s="115" t="s">
        <v>195</v>
      </c>
      <c r="C16" s="107"/>
      <c r="D16" s="107"/>
      <c r="E16" s="108"/>
      <c r="F16" s="126" t="s">
        <v>189</v>
      </c>
      <c r="G16" s="108"/>
      <c r="H16" s="127">
        <v>0.0</v>
      </c>
      <c r="I16" s="116">
        <v>5.76</v>
      </c>
      <c r="J16" s="108"/>
      <c r="K16" s="128">
        <v>5.76</v>
      </c>
    </row>
    <row r="17">
      <c r="A17" s="125">
        <v>20107.0</v>
      </c>
      <c r="B17" s="115" t="s">
        <v>196</v>
      </c>
      <c r="C17" s="107"/>
      <c r="D17" s="107"/>
      <c r="E17" s="108"/>
      <c r="F17" s="126" t="s">
        <v>197</v>
      </c>
      <c r="G17" s="108"/>
      <c r="H17" s="127">
        <v>0.0</v>
      </c>
      <c r="I17" s="116">
        <v>500.46</v>
      </c>
      <c r="J17" s="108"/>
      <c r="K17" s="128">
        <v>500.46</v>
      </c>
    </row>
    <row r="18">
      <c r="A18" s="125">
        <v>20108.0</v>
      </c>
      <c r="B18" s="115" t="s">
        <v>198</v>
      </c>
      <c r="C18" s="107"/>
      <c r="D18" s="107"/>
      <c r="E18" s="108"/>
      <c r="F18" s="126" t="s">
        <v>189</v>
      </c>
      <c r="G18" s="108"/>
      <c r="H18" s="127">
        <v>0.0</v>
      </c>
      <c r="I18" s="116">
        <v>12.96</v>
      </c>
      <c r="J18" s="108"/>
      <c r="K18" s="128">
        <v>12.96</v>
      </c>
    </row>
    <row r="19">
      <c r="A19" s="125">
        <v>20109.0</v>
      </c>
      <c r="B19" s="115" t="s">
        <v>199</v>
      </c>
      <c r="C19" s="107"/>
      <c r="D19" s="107"/>
      <c r="E19" s="108"/>
      <c r="F19" s="126" t="s">
        <v>189</v>
      </c>
      <c r="G19" s="108"/>
      <c r="H19" s="127">
        <v>0.0</v>
      </c>
      <c r="I19" s="116">
        <v>13.1</v>
      </c>
      <c r="J19" s="108"/>
      <c r="K19" s="128">
        <v>13.1</v>
      </c>
    </row>
    <row r="20">
      <c r="A20" s="125">
        <v>20110.0</v>
      </c>
      <c r="B20" s="115" t="s">
        <v>200</v>
      </c>
      <c r="C20" s="107"/>
      <c r="D20" s="107"/>
      <c r="E20" s="108"/>
      <c r="F20" s="126" t="s">
        <v>189</v>
      </c>
      <c r="G20" s="108"/>
      <c r="H20" s="127">
        <v>0.0</v>
      </c>
      <c r="I20" s="116">
        <v>8.06</v>
      </c>
      <c r="J20" s="108"/>
      <c r="K20" s="128">
        <v>8.06</v>
      </c>
    </row>
    <row r="21">
      <c r="A21" s="125">
        <v>20111.0</v>
      </c>
      <c r="B21" s="115" t="s">
        <v>201</v>
      </c>
      <c r="C21" s="107"/>
      <c r="D21" s="107"/>
      <c r="E21" s="108"/>
      <c r="F21" s="126" t="s">
        <v>189</v>
      </c>
      <c r="G21" s="108"/>
      <c r="H21" s="127">
        <v>0.0</v>
      </c>
      <c r="I21" s="116">
        <v>8.06</v>
      </c>
      <c r="J21" s="108"/>
      <c r="K21" s="128">
        <v>8.06</v>
      </c>
    </row>
    <row r="22">
      <c r="A22" s="125">
        <v>20112.0</v>
      </c>
      <c r="B22" s="115" t="s">
        <v>202</v>
      </c>
      <c r="C22" s="107"/>
      <c r="D22" s="107"/>
      <c r="E22" s="108"/>
      <c r="F22" s="126" t="s">
        <v>189</v>
      </c>
      <c r="G22" s="108"/>
      <c r="H22" s="127">
        <v>0.0</v>
      </c>
      <c r="I22" s="116">
        <v>15.12</v>
      </c>
      <c r="J22" s="108"/>
      <c r="K22" s="128">
        <v>15.12</v>
      </c>
    </row>
    <row r="23">
      <c r="A23" s="125">
        <v>20113.0</v>
      </c>
      <c r="B23" s="115" t="s">
        <v>203</v>
      </c>
      <c r="C23" s="107"/>
      <c r="D23" s="107"/>
      <c r="E23" s="108"/>
      <c r="F23" s="126" t="s">
        <v>189</v>
      </c>
      <c r="G23" s="108"/>
      <c r="H23" s="127">
        <v>0.0</v>
      </c>
      <c r="I23" s="116">
        <v>9.72</v>
      </c>
      <c r="J23" s="108"/>
      <c r="K23" s="128">
        <v>9.72</v>
      </c>
    </row>
    <row r="24">
      <c r="A24" s="125">
        <v>20115.0</v>
      </c>
      <c r="B24" s="115" t="s">
        <v>204</v>
      </c>
      <c r="C24" s="107"/>
      <c r="D24" s="107"/>
      <c r="E24" s="108"/>
      <c r="F24" s="126" t="s">
        <v>189</v>
      </c>
      <c r="G24" s="108"/>
      <c r="H24" s="127">
        <v>0.0</v>
      </c>
      <c r="I24" s="116">
        <v>3.6</v>
      </c>
      <c r="J24" s="108"/>
      <c r="K24" s="128">
        <v>3.6</v>
      </c>
    </row>
    <row r="25">
      <c r="A25" s="125">
        <v>20116.0</v>
      </c>
      <c r="B25" s="115" t="s">
        <v>205</v>
      </c>
      <c r="C25" s="107"/>
      <c r="D25" s="107"/>
      <c r="E25" s="108"/>
      <c r="F25" s="126" t="s">
        <v>189</v>
      </c>
      <c r="G25" s="108"/>
      <c r="H25" s="127">
        <v>0.0</v>
      </c>
      <c r="I25" s="116">
        <v>2.88</v>
      </c>
      <c r="J25" s="108"/>
      <c r="K25" s="128">
        <v>2.88</v>
      </c>
    </row>
    <row r="26">
      <c r="A26" s="125">
        <v>20117.0</v>
      </c>
      <c r="B26" s="115" t="s">
        <v>206</v>
      </c>
      <c r="C26" s="107"/>
      <c r="D26" s="107"/>
      <c r="E26" s="108"/>
      <c r="F26" s="126" t="s">
        <v>189</v>
      </c>
      <c r="G26" s="108"/>
      <c r="H26" s="127">
        <v>0.0</v>
      </c>
      <c r="I26" s="116">
        <v>4.68</v>
      </c>
      <c r="J26" s="108"/>
      <c r="K26" s="128">
        <v>4.68</v>
      </c>
    </row>
    <row r="27">
      <c r="A27" s="125">
        <v>20118.0</v>
      </c>
      <c r="B27" s="115" t="s">
        <v>207</v>
      </c>
      <c r="C27" s="107"/>
      <c r="D27" s="107"/>
      <c r="E27" s="108"/>
      <c r="F27" s="126" t="s">
        <v>208</v>
      </c>
      <c r="G27" s="108"/>
      <c r="H27" s="127">
        <v>0.0</v>
      </c>
      <c r="I27" s="116">
        <v>36.0</v>
      </c>
      <c r="J27" s="108"/>
      <c r="K27" s="128">
        <v>36.0</v>
      </c>
    </row>
    <row r="28">
      <c r="A28" s="125">
        <v>20119.0</v>
      </c>
      <c r="B28" s="115" t="s">
        <v>209</v>
      </c>
      <c r="C28" s="107"/>
      <c r="D28" s="107"/>
      <c r="E28" s="108"/>
      <c r="F28" s="126" t="s">
        <v>208</v>
      </c>
      <c r="G28" s="108"/>
      <c r="H28" s="127">
        <v>0.0</v>
      </c>
      <c r="I28" s="116">
        <v>69.12</v>
      </c>
      <c r="J28" s="108"/>
      <c r="K28" s="128">
        <v>69.12</v>
      </c>
    </row>
    <row r="29">
      <c r="A29" s="125">
        <v>20121.0</v>
      </c>
      <c r="B29" s="115" t="s">
        <v>210</v>
      </c>
      <c r="C29" s="107"/>
      <c r="D29" s="107"/>
      <c r="E29" s="108"/>
      <c r="F29" s="126" t="s">
        <v>208</v>
      </c>
      <c r="G29" s="108"/>
      <c r="H29" s="127">
        <v>0.0</v>
      </c>
      <c r="I29" s="116">
        <v>149.75</v>
      </c>
      <c r="J29" s="108"/>
      <c r="K29" s="128">
        <v>149.75</v>
      </c>
    </row>
    <row r="30">
      <c r="A30" s="125">
        <v>20125.0</v>
      </c>
      <c r="B30" s="115" t="s">
        <v>211</v>
      </c>
      <c r="C30" s="107"/>
      <c r="D30" s="107"/>
      <c r="E30" s="108"/>
      <c r="F30" s="126" t="s">
        <v>208</v>
      </c>
      <c r="G30" s="108"/>
      <c r="H30" s="127">
        <v>0.0</v>
      </c>
      <c r="I30" s="116">
        <v>193.14</v>
      </c>
      <c r="J30" s="108"/>
      <c r="K30" s="128">
        <v>193.14</v>
      </c>
    </row>
    <row r="31">
      <c r="A31" s="125">
        <v>20126.0</v>
      </c>
      <c r="B31" s="115" t="s">
        <v>212</v>
      </c>
      <c r="C31" s="107"/>
      <c r="D31" s="107"/>
      <c r="E31" s="108"/>
      <c r="F31" s="126" t="s">
        <v>189</v>
      </c>
      <c r="G31" s="108"/>
      <c r="H31" s="127">
        <v>0.0</v>
      </c>
      <c r="I31" s="116">
        <v>8.06</v>
      </c>
      <c r="J31" s="108"/>
      <c r="K31" s="128">
        <v>8.06</v>
      </c>
    </row>
    <row r="32">
      <c r="A32" s="125">
        <v>20127.0</v>
      </c>
      <c r="B32" s="115" t="s">
        <v>213</v>
      </c>
      <c r="C32" s="107"/>
      <c r="D32" s="107"/>
      <c r="E32" s="108"/>
      <c r="F32" s="126" t="s">
        <v>208</v>
      </c>
      <c r="G32" s="108"/>
      <c r="H32" s="127">
        <v>0.0</v>
      </c>
      <c r="I32" s="116">
        <v>214.59</v>
      </c>
      <c r="J32" s="108"/>
      <c r="K32" s="128">
        <v>214.59</v>
      </c>
    </row>
    <row r="33">
      <c r="A33" s="125">
        <v>20128.0</v>
      </c>
      <c r="B33" s="115" t="s">
        <v>214</v>
      </c>
      <c r="C33" s="107"/>
      <c r="D33" s="107"/>
      <c r="E33" s="108"/>
      <c r="F33" s="126" t="s">
        <v>208</v>
      </c>
      <c r="G33" s="108"/>
      <c r="H33" s="127">
        <v>0.0</v>
      </c>
      <c r="I33" s="116">
        <v>259.18</v>
      </c>
      <c r="J33" s="108"/>
      <c r="K33" s="128">
        <v>259.18</v>
      </c>
    </row>
    <row r="34">
      <c r="A34" s="125">
        <v>20129.0</v>
      </c>
      <c r="B34" s="115" t="s">
        <v>215</v>
      </c>
      <c r="C34" s="107"/>
      <c r="D34" s="107"/>
      <c r="E34" s="108"/>
      <c r="F34" s="126" t="s">
        <v>208</v>
      </c>
      <c r="G34" s="108"/>
      <c r="H34" s="127">
        <v>0.0</v>
      </c>
      <c r="I34" s="116">
        <v>287.98</v>
      </c>
      <c r="J34" s="108"/>
      <c r="K34" s="128">
        <v>287.98</v>
      </c>
    </row>
    <row r="35">
      <c r="A35" s="125">
        <v>20130.0</v>
      </c>
      <c r="B35" s="115" t="s">
        <v>216</v>
      </c>
      <c r="C35" s="107"/>
      <c r="D35" s="107"/>
      <c r="E35" s="108"/>
      <c r="F35" s="126" t="s">
        <v>137</v>
      </c>
      <c r="G35" s="108"/>
      <c r="H35" s="127">
        <v>0.0</v>
      </c>
      <c r="I35" s="116">
        <v>17.28</v>
      </c>
      <c r="J35" s="108"/>
      <c r="K35" s="128">
        <v>17.28</v>
      </c>
    </row>
    <row r="36">
      <c r="A36" s="125">
        <v>20131.0</v>
      </c>
      <c r="B36" s="115" t="s">
        <v>217</v>
      </c>
      <c r="C36" s="107"/>
      <c r="D36" s="107"/>
      <c r="E36" s="108"/>
      <c r="F36" s="126" t="s">
        <v>189</v>
      </c>
      <c r="G36" s="108"/>
      <c r="H36" s="127">
        <v>0.0</v>
      </c>
      <c r="I36" s="116">
        <v>4.61</v>
      </c>
      <c r="J36" s="108"/>
      <c r="K36" s="128">
        <v>4.61</v>
      </c>
    </row>
    <row r="37">
      <c r="A37" s="125">
        <v>20132.0</v>
      </c>
      <c r="B37" s="115" t="s">
        <v>218</v>
      </c>
      <c r="C37" s="107"/>
      <c r="D37" s="107"/>
      <c r="E37" s="108"/>
      <c r="F37" s="126" t="s">
        <v>189</v>
      </c>
      <c r="G37" s="108"/>
      <c r="H37" s="127">
        <v>0.0</v>
      </c>
      <c r="I37" s="116">
        <v>1.15</v>
      </c>
      <c r="J37" s="108"/>
      <c r="K37" s="128">
        <v>1.15</v>
      </c>
    </row>
    <row r="38">
      <c r="A38" s="125">
        <v>20133.0</v>
      </c>
      <c r="B38" s="115" t="s">
        <v>219</v>
      </c>
      <c r="C38" s="107"/>
      <c r="D38" s="107"/>
      <c r="E38" s="108"/>
      <c r="F38" s="126" t="s">
        <v>189</v>
      </c>
      <c r="G38" s="108"/>
      <c r="H38" s="127">
        <v>0.0</v>
      </c>
      <c r="I38" s="116">
        <v>4.32</v>
      </c>
      <c r="J38" s="108"/>
      <c r="K38" s="128">
        <v>4.32</v>
      </c>
    </row>
    <row r="39">
      <c r="A39" s="125">
        <v>20134.0</v>
      </c>
      <c r="B39" s="115" t="s">
        <v>220</v>
      </c>
      <c r="C39" s="107"/>
      <c r="D39" s="107"/>
      <c r="E39" s="108"/>
      <c r="F39" s="126" t="s">
        <v>189</v>
      </c>
      <c r="G39" s="108"/>
      <c r="H39" s="127">
        <v>0.0</v>
      </c>
      <c r="I39" s="116">
        <v>2.16</v>
      </c>
      <c r="J39" s="108"/>
      <c r="K39" s="128">
        <v>2.16</v>
      </c>
    </row>
    <row r="40">
      <c r="A40" s="125">
        <v>20135.0</v>
      </c>
      <c r="B40" s="115" t="s">
        <v>221</v>
      </c>
      <c r="C40" s="107"/>
      <c r="D40" s="107"/>
      <c r="E40" s="108"/>
      <c r="F40" s="126" t="s">
        <v>189</v>
      </c>
      <c r="G40" s="108"/>
      <c r="H40" s="127">
        <v>0.15</v>
      </c>
      <c r="I40" s="116">
        <v>2.5</v>
      </c>
      <c r="J40" s="108"/>
      <c r="K40" s="128">
        <v>2.65</v>
      </c>
    </row>
    <row r="41">
      <c r="A41" s="125">
        <v>20136.0</v>
      </c>
      <c r="B41" s="115" t="s">
        <v>222</v>
      </c>
      <c r="C41" s="107"/>
      <c r="D41" s="107"/>
      <c r="E41" s="108"/>
      <c r="F41" s="126" t="s">
        <v>189</v>
      </c>
      <c r="G41" s="108"/>
      <c r="H41" s="127">
        <v>0.0</v>
      </c>
      <c r="I41" s="116">
        <v>4.15</v>
      </c>
      <c r="J41" s="108"/>
      <c r="K41" s="128">
        <v>4.15</v>
      </c>
    </row>
    <row r="42">
      <c r="A42" s="125">
        <v>20137.0</v>
      </c>
      <c r="B42" s="115" t="s">
        <v>223</v>
      </c>
      <c r="C42" s="107"/>
      <c r="D42" s="107"/>
      <c r="E42" s="108"/>
      <c r="F42" s="126" t="s">
        <v>197</v>
      </c>
      <c r="G42" s="108"/>
      <c r="H42" s="127">
        <v>0.0</v>
      </c>
      <c r="I42" s="116">
        <v>3.6</v>
      </c>
      <c r="J42" s="108"/>
      <c r="K42" s="128">
        <v>3.6</v>
      </c>
    </row>
    <row r="43">
      <c r="A43" s="125">
        <v>20138.0</v>
      </c>
      <c r="B43" s="115" t="s">
        <v>224</v>
      </c>
      <c r="C43" s="107"/>
      <c r="D43" s="107"/>
      <c r="E43" s="108"/>
      <c r="F43" s="126" t="s">
        <v>197</v>
      </c>
      <c r="G43" s="108"/>
      <c r="H43" s="127">
        <v>0.0</v>
      </c>
      <c r="I43" s="116">
        <v>4.8</v>
      </c>
      <c r="J43" s="108"/>
      <c r="K43" s="128">
        <v>4.8</v>
      </c>
    </row>
    <row r="44">
      <c r="A44" s="125">
        <v>20139.0</v>
      </c>
      <c r="B44" s="115" t="s">
        <v>225</v>
      </c>
      <c r="C44" s="107"/>
      <c r="D44" s="107"/>
      <c r="E44" s="108"/>
      <c r="F44" s="126" t="s">
        <v>189</v>
      </c>
      <c r="G44" s="108"/>
      <c r="H44" s="127">
        <v>0.0</v>
      </c>
      <c r="I44" s="116">
        <v>3.6</v>
      </c>
      <c r="J44" s="108"/>
      <c r="K44" s="128">
        <v>3.6</v>
      </c>
    </row>
    <row r="45">
      <c r="A45" s="125">
        <v>20140.0</v>
      </c>
      <c r="B45" s="115" t="s">
        <v>226</v>
      </c>
      <c r="C45" s="107"/>
      <c r="D45" s="107"/>
      <c r="E45" s="108"/>
      <c r="F45" s="126" t="s">
        <v>197</v>
      </c>
      <c r="G45" s="108"/>
      <c r="H45" s="127">
        <v>0.0</v>
      </c>
      <c r="I45" s="116">
        <v>4.23</v>
      </c>
      <c r="J45" s="108"/>
      <c r="K45" s="128">
        <v>4.23</v>
      </c>
    </row>
    <row r="46">
      <c r="A46" s="125">
        <v>20141.0</v>
      </c>
      <c r="B46" s="115" t="s">
        <v>227</v>
      </c>
      <c r="C46" s="107"/>
      <c r="D46" s="107"/>
      <c r="E46" s="108"/>
      <c r="F46" s="126" t="s">
        <v>197</v>
      </c>
      <c r="G46" s="108"/>
      <c r="H46" s="127">
        <v>0.0</v>
      </c>
      <c r="I46" s="116">
        <v>3.6</v>
      </c>
      <c r="J46" s="108"/>
      <c r="K46" s="128">
        <v>3.6</v>
      </c>
    </row>
    <row r="47">
      <c r="A47" s="125">
        <v>20142.0</v>
      </c>
      <c r="B47" s="115" t="s">
        <v>228</v>
      </c>
      <c r="C47" s="107"/>
      <c r="D47" s="107"/>
      <c r="E47" s="108"/>
      <c r="F47" s="126" t="s">
        <v>137</v>
      </c>
      <c r="G47" s="108"/>
      <c r="H47" s="127">
        <v>0.0</v>
      </c>
      <c r="I47" s="116">
        <v>7.68</v>
      </c>
      <c r="J47" s="108"/>
      <c r="K47" s="128">
        <v>7.68</v>
      </c>
    </row>
    <row r="48">
      <c r="A48" s="125">
        <v>20143.0</v>
      </c>
      <c r="B48" s="115" t="s">
        <v>229</v>
      </c>
      <c r="C48" s="107"/>
      <c r="D48" s="107"/>
      <c r="E48" s="108"/>
      <c r="F48" s="126" t="s">
        <v>137</v>
      </c>
      <c r="G48" s="108"/>
      <c r="H48" s="127">
        <v>0.0</v>
      </c>
      <c r="I48" s="116">
        <v>5.76</v>
      </c>
      <c r="J48" s="108"/>
      <c r="K48" s="128">
        <v>5.76</v>
      </c>
    </row>
    <row r="49">
      <c r="A49" s="125">
        <v>20144.0</v>
      </c>
      <c r="B49" s="115" t="s">
        <v>230</v>
      </c>
      <c r="C49" s="107"/>
      <c r="D49" s="107"/>
      <c r="E49" s="108"/>
      <c r="F49" s="126" t="s">
        <v>189</v>
      </c>
      <c r="G49" s="108"/>
      <c r="H49" s="127">
        <v>0.0</v>
      </c>
      <c r="I49" s="116">
        <v>4.49</v>
      </c>
      <c r="J49" s="108"/>
      <c r="K49" s="128">
        <v>4.49</v>
      </c>
    </row>
    <row r="50">
      <c r="A50" s="125">
        <v>20145.0</v>
      </c>
      <c r="B50" s="115" t="s">
        <v>231</v>
      </c>
      <c r="C50" s="107"/>
      <c r="D50" s="107"/>
      <c r="E50" s="108"/>
      <c r="F50" s="126" t="s">
        <v>197</v>
      </c>
      <c r="G50" s="108"/>
      <c r="H50" s="127">
        <v>0.0</v>
      </c>
      <c r="I50" s="116">
        <v>7.2</v>
      </c>
      <c r="J50" s="108"/>
      <c r="K50" s="128">
        <v>7.2</v>
      </c>
    </row>
    <row r="51">
      <c r="A51" s="125">
        <v>20146.0</v>
      </c>
      <c r="B51" s="115" t="s">
        <v>232</v>
      </c>
      <c r="C51" s="107"/>
      <c r="D51" s="107"/>
      <c r="E51" s="108"/>
      <c r="F51" s="126" t="s">
        <v>197</v>
      </c>
      <c r="G51" s="108"/>
      <c r="H51" s="127">
        <v>0.0</v>
      </c>
      <c r="I51" s="116">
        <v>4.8</v>
      </c>
      <c r="J51" s="108"/>
      <c r="K51" s="128">
        <v>4.8</v>
      </c>
    </row>
    <row r="52">
      <c r="A52" s="125">
        <v>20147.0</v>
      </c>
      <c r="B52" s="115" t="s">
        <v>233</v>
      </c>
      <c r="C52" s="107"/>
      <c r="D52" s="107"/>
      <c r="E52" s="108"/>
      <c r="F52" s="126" t="s">
        <v>189</v>
      </c>
      <c r="G52" s="108"/>
      <c r="H52" s="127">
        <v>0.0</v>
      </c>
      <c r="I52" s="116">
        <v>4.18</v>
      </c>
      <c r="J52" s="108"/>
      <c r="K52" s="128">
        <v>4.18</v>
      </c>
    </row>
    <row r="53">
      <c r="A53" s="125">
        <v>20148.0</v>
      </c>
      <c r="B53" s="115" t="s">
        <v>234</v>
      </c>
      <c r="C53" s="107"/>
      <c r="D53" s="107"/>
      <c r="E53" s="108"/>
      <c r="F53" s="126" t="s">
        <v>189</v>
      </c>
      <c r="G53" s="108"/>
      <c r="H53" s="127">
        <v>0.0</v>
      </c>
      <c r="I53" s="116">
        <v>2.01</v>
      </c>
      <c r="J53" s="108"/>
      <c r="K53" s="128">
        <v>2.01</v>
      </c>
    </row>
    <row r="54">
      <c r="A54" s="125">
        <v>20149.0</v>
      </c>
      <c r="B54" s="115" t="s">
        <v>235</v>
      </c>
      <c r="C54" s="107"/>
      <c r="D54" s="107"/>
      <c r="E54" s="108"/>
      <c r="F54" s="126" t="s">
        <v>189</v>
      </c>
      <c r="G54" s="108"/>
      <c r="H54" s="127">
        <v>0.0</v>
      </c>
      <c r="I54" s="116">
        <v>4.89</v>
      </c>
      <c r="J54" s="108"/>
      <c r="K54" s="128">
        <v>4.89</v>
      </c>
    </row>
    <row r="55">
      <c r="A55" s="125">
        <v>20151.0</v>
      </c>
      <c r="B55" s="115" t="s">
        <v>236</v>
      </c>
      <c r="C55" s="107"/>
      <c r="D55" s="107"/>
      <c r="E55" s="108"/>
      <c r="F55" s="126" t="s">
        <v>189</v>
      </c>
      <c r="G55" s="108"/>
      <c r="H55" s="127">
        <v>0.0</v>
      </c>
      <c r="I55" s="116">
        <v>7.2</v>
      </c>
      <c r="J55" s="108"/>
      <c r="K55" s="128">
        <v>7.2</v>
      </c>
    </row>
    <row r="56">
      <c r="A56" s="125">
        <v>20155.0</v>
      </c>
      <c r="B56" s="115" t="s">
        <v>237</v>
      </c>
      <c r="C56" s="107"/>
      <c r="D56" s="107"/>
      <c r="E56" s="108"/>
      <c r="F56" s="126" t="s">
        <v>189</v>
      </c>
      <c r="G56" s="108"/>
      <c r="H56" s="127">
        <v>0.0</v>
      </c>
      <c r="I56" s="116">
        <v>6.05</v>
      </c>
      <c r="J56" s="108"/>
      <c r="K56" s="128">
        <v>6.05</v>
      </c>
    </row>
    <row r="57">
      <c r="A57" s="125">
        <v>20157.0</v>
      </c>
      <c r="B57" s="115" t="s">
        <v>238</v>
      </c>
      <c r="C57" s="107"/>
      <c r="D57" s="107"/>
      <c r="E57" s="108"/>
      <c r="F57" s="126" t="s">
        <v>189</v>
      </c>
      <c r="G57" s="108"/>
      <c r="H57" s="127">
        <v>0.0</v>
      </c>
      <c r="I57" s="116">
        <v>4.34</v>
      </c>
      <c r="J57" s="108"/>
      <c r="K57" s="128">
        <v>4.34</v>
      </c>
    </row>
    <row r="58">
      <c r="A58" s="125">
        <v>20160.0</v>
      </c>
      <c r="B58" s="115" t="s">
        <v>239</v>
      </c>
      <c r="C58" s="107"/>
      <c r="D58" s="107"/>
      <c r="E58" s="108"/>
      <c r="F58" s="126" t="s">
        <v>189</v>
      </c>
      <c r="G58" s="108"/>
      <c r="H58" s="127">
        <v>0.0</v>
      </c>
      <c r="I58" s="116">
        <v>2.16</v>
      </c>
      <c r="J58" s="108"/>
      <c r="K58" s="128">
        <v>2.16</v>
      </c>
    </row>
    <row r="59">
      <c r="A59" s="125">
        <v>20164.0</v>
      </c>
      <c r="B59" s="115" t="s">
        <v>240</v>
      </c>
      <c r="C59" s="107"/>
      <c r="D59" s="107"/>
      <c r="E59" s="108"/>
      <c r="F59" s="126" t="s">
        <v>137</v>
      </c>
      <c r="G59" s="108"/>
      <c r="H59" s="127">
        <v>0.0</v>
      </c>
      <c r="I59" s="116">
        <v>0.54</v>
      </c>
      <c r="J59" s="108"/>
      <c r="K59" s="128">
        <v>0.54</v>
      </c>
    </row>
    <row r="60">
      <c r="A60" s="125">
        <v>20165.0</v>
      </c>
      <c r="B60" s="115" t="s">
        <v>241</v>
      </c>
      <c r="C60" s="107"/>
      <c r="D60" s="107"/>
      <c r="E60" s="108"/>
      <c r="F60" s="126" t="s">
        <v>137</v>
      </c>
      <c r="G60" s="108"/>
      <c r="H60" s="127">
        <v>0.0</v>
      </c>
      <c r="I60" s="116">
        <v>0.4</v>
      </c>
      <c r="J60" s="108"/>
      <c r="K60" s="128">
        <v>0.4</v>
      </c>
    </row>
    <row r="61">
      <c r="A61" s="125">
        <v>20166.0</v>
      </c>
      <c r="B61" s="115" t="s">
        <v>242</v>
      </c>
      <c r="C61" s="107"/>
      <c r="D61" s="107"/>
      <c r="E61" s="108"/>
      <c r="F61" s="126" t="s">
        <v>137</v>
      </c>
      <c r="G61" s="108"/>
      <c r="H61" s="127">
        <v>0.0</v>
      </c>
      <c r="I61" s="116">
        <v>0.54</v>
      </c>
      <c r="J61" s="108"/>
      <c r="K61" s="128">
        <v>0.54</v>
      </c>
    </row>
    <row r="62">
      <c r="A62" s="125">
        <v>20167.0</v>
      </c>
      <c r="B62" s="115" t="s">
        <v>243</v>
      </c>
      <c r="C62" s="107"/>
      <c r="D62" s="107"/>
      <c r="E62" s="108"/>
      <c r="F62" s="126" t="s">
        <v>244</v>
      </c>
      <c r="G62" s="108"/>
      <c r="H62" s="127">
        <v>0.0</v>
      </c>
      <c r="I62" s="116">
        <v>1.14</v>
      </c>
      <c r="J62" s="108"/>
      <c r="K62" s="128">
        <v>1.14</v>
      </c>
    </row>
    <row r="63">
      <c r="A63" s="125">
        <v>20168.0</v>
      </c>
      <c r="B63" s="115" t="s">
        <v>245</v>
      </c>
      <c r="C63" s="107"/>
      <c r="D63" s="107"/>
      <c r="E63" s="108"/>
      <c r="F63" s="126" t="s">
        <v>244</v>
      </c>
      <c r="G63" s="108"/>
      <c r="H63" s="127">
        <v>0.0</v>
      </c>
      <c r="I63" s="116">
        <v>0.89</v>
      </c>
      <c r="J63" s="108"/>
      <c r="K63" s="128">
        <v>0.89</v>
      </c>
    </row>
    <row r="64">
      <c r="A64" s="125">
        <v>20190.0</v>
      </c>
      <c r="B64" s="115" t="s">
        <v>246</v>
      </c>
      <c r="C64" s="107"/>
      <c r="D64" s="107"/>
      <c r="E64" s="108"/>
      <c r="F64" s="126" t="s">
        <v>189</v>
      </c>
      <c r="G64" s="108"/>
      <c r="H64" s="127">
        <v>0.2</v>
      </c>
      <c r="I64" s="116">
        <v>0.0</v>
      </c>
      <c r="J64" s="108"/>
      <c r="K64" s="128">
        <v>0.2</v>
      </c>
    </row>
    <row r="65">
      <c r="A65" s="125">
        <v>20200.0</v>
      </c>
      <c r="B65" s="115" t="s">
        <v>247</v>
      </c>
      <c r="C65" s="107"/>
      <c r="D65" s="107"/>
      <c r="E65" s="108"/>
      <c r="F65" s="126" t="s">
        <v>189</v>
      </c>
      <c r="G65" s="108"/>
      <c r="H65" s="127">
        <v>5.28</v>
      </c>
      <c r="I65" s="116">
        <v>0.0</v>
      </c>
      <c r="J65" s="108"/>
      <c r="K65" s="128">
        <v>5.28</v>
      </c>
    </row>
    <row r="66">
      <c r="A66" s="125">
        <v>20201.0</v>
      </c>
      <c r="B66" s="115" t="s">
        <v>248</v>
      </c>
      <c r="C66" s="107"/>
      <c r="D66" s="107"/>
      <c r="E66" s="108"/>
      <c r="F66" s="126" t="s">
        <v>189</v>
      </c>
      <c r="G66" s="108"/>
      <c r="H66" s="127">
        <v>0.0</v>
      </c>
      <c r="I66" s="116">
        <v>0.76</v>
      </c>
      <c r="J66" s="108"/>
      <c r="K66" s="128">
        <v>0.76</v>
      </c>
    </row>
    <row r="67">
      <c r="A67" s="125">
        <v>20202.0</v>
      </c>
      <c r="B67" s="115" t="s">
        <v>249</v>
      </c>
      <c r="C67" s="107"/>
      <c r="D67" s="107"/>
      <c r="E67" s="108"/>
      <c r="F67" s="126" t="s">
        <v>189</v>
      </c>
      <c r="G67" s="108"/>
      <c r="H67" s="127">
        <v>0.0</v>
      </c>
      <c r="I67" s="116">
        <v>2.46</v>
      </c>
      <c r="J67" s="108"/>
      <c r="K67" s="128">
        <v>2.46</v>
      </c>
    </row>
    <row r="68">
      <c r="A68" s="125">
        <v>20203.0</v>
      </c>
      <c r="B68" s="115" t="s">
        <v>250</v>
      </c>
      <c r="C68" s="107"/>
      <c r="D68" s="107"/>
      <c r="E68" s="108"/>
      <c r="F68" s="126" t="s">
        <v>189</v>
      </c>
      <c r="G68" s="108"/>
      <c r="H68" s="127">
        <v>0.0</v>
      </c>
      <c r="I68" s="116">
        <v>1.61</v>
      </c>
      <c r="J68" s="108"/>
      <c r="K68" s="128">
        <v>1.61</v>
      </c>
    </row>
    <row r="69">
      <c r="A69" s="125">
        <v>20210.0</v>
      </c>
      <c r="B69" s="115" t="s">
        <v>251</v>
      </c>
      <c r="C69" s="107"/>
      <c r="D69" s="107"/>
      <c r="E69" s="108"/>
      <c r="F69" s="126" t="s">
        <v>189</v>
      </c>
      <c r="G69" s="108"/>
      <c r="H69" s="127">
        <v>208.24</v>
      </c>
      <c r="I69" s="116">
        <v>56.01</v>
      </c>
      <c r="J69" s="108"/>
      <c r="K69" s="128">
        <v>264.25</v>
      </c>
    </row>
    <row r="70">
      <c r="A70" s="125">
        <v>20212.0</v>
      </c>
      <c r="B70" s="115" t="s">
        <v>252</v>
      </c>
      <c r="C70" s="107"/>
      <c r="D70" s="107"/>
      <c r="E70" s="108"/>
      <c r="F70" s="126" t="s">
        <v>189</v>
      </c>
      <c r="G70" s="108"/>
      <c r="H70" s="127">
        <v>234.31</v>
      </c>
      <c r="I70" s="116">
        <v>59.67</v>
      </c>
      <c r="J70" s="108"/>
      <c r="K70" s="128">
        <v>293.98</v>
      </c>
    </row>
    <row r="71">
      <c r="A71" s="125">
        <v>20302.0</v>
      </c>
      <c r="B71" s="115" t="s">
        <v>253</v>
      </c>
      <c r="C71" s="107"/>
      <c r="D71" s="107"/>
      <c r="E71" s="108"/>
      <c r="F71" s="126" t="s">
        <v>197</v>
      </c>
      <c r="G71" s="108"/>
      <c r="H71" s="128">
        <v>1559.18</v>
      </c>
      <c r="I71" s="116">
        <v>657.26</v>
      </c>
      <c r="J71" s="108"/>
      <c r="K71" s="128">
        <v>2216.44</v>
      </c>
    </row>
    <row r="72">
      <c r="A72" s="125">
        <v>20303.0</v>
      </c>
      <c r="B72" s="115" t="s">
        <v>254</v>
      </c>
      <c r="C72" s="107"/>
      <c r="D72" s="107"/>
      <c r="E72" s="108"/>
      <c r="F72" s="126" t="s">
        <v>244</v>
      </c>
      <c r="G72" s="108"/>
      <c r="H72" s="128">
        <v>2419.48</v>
      </c>
      <c r="I72" s="129">
        <v>1088.69</v>
      </c>
      <c r="J72" s="108"/>
      <c r="K72" s="128">
        <v>3508.17</v>
      </c>
    </row>
    <row r="73">
      <c r="A73" s="125">
        <v>20400.0</v>
      </c>
      <c r="B73" s="115" t="s">
        <v>255</v>
      </c>
      <c r="C73" s="107"/>
      <c r="D73" s="107"/>
      <c r="E73" s="108"/>
      <c r="F73" s="126" t="s">
        <v>197</v>
      </c>
      <c r="G73" s="108"/>
      <c r="H73" s="128">
        <v>1482.66</v>
      </c>
      <c r="I73" s="129">
        <v>1692.78</v>
      </c>
      <c r="J73" s="108"/>
      <c r="K73" s="128">
        <v>3175.44</v>
      </c>
    </row>
    <row r="74">
      <c r="A74" s="125">
        <v>20501.0</v>
      </c>
      <c r="B74" s="115" t="s">
        <v>256</v>
      </c>
      <c r="C74" s="107"/>
      <c r="D74" s="107"/>
      <c r="E74" s="108"/>
      <c r="F74" s="126" t="s">
        <v>197</v>
      </c>
      <c r="G74" s="108"/>
      <c r="H74" s="128">
        <v>4125.25</v>
      </c>
      <c r="I74" s="116">
        <v>630.6</v>
      </c>
      <c r="J74" s="108"/>
      <c r="K74" s="128">
        <v>4755.85</v>
      </c>
    </row>
    <row r="75">
      <c r="A75" s="125">
        <v>20600.0</v>
      </c>
      <c r="B75" s="115" t="s">
        <v>257</v>
      </c>
      <c r="C75" s="107"/>
      <c r="D75" s="107"/>
      <c r="E75" s="108"/>
      <c r="F75" s="126" t="s">
        <v>189</v>
      </c>
      <c r="G75" s="108"/>
      <c r="H75" s="127">
        <v>51.97</v>
      </c>
      <c r="I75" s="116">
        <v>16.32</v>
      </c>
      <c r="J75" s="108"/>
      <c r="K75" s="128">
        <v>68.29</v>
      </c>
    </row>
    <row r="76">
      <c r="A76" s="125">
        <v>20701.0</v>
      </c>
      <c r="B76" s="115" t="s">
        <v>258</v>
      </c>
      <c r="C76" s="107"/>
      <c r="D76" s="107"/>
      <c r="E76" s="108"/>
      <c r="F76" s="126" t="s">
        <v>189</v>
      </c>
      <c r="G76" s="108"/>
      <c r="H76" s="127">
        <v>4.19</v>
      </c>
      <c r="I76" s="116">
        <v>1.5</v>
      </c>
      <c r="J76" s="108"/>
      <c r="K76" s="128">
        <v>5.69</v>
      </c>
    </row>
    <row r="77">
      <c r="A77" s="125">
        <v>20702.0</v>
      </c>
      <c r="B77" s="115" t="s">
        <v>259</v>
      </c>
      <c r="C77" s="107"/>
      <c r="D77" s="107"/>
      <c r="E77" s="108"/>
      <c r="F77" s="126" t="s">
        <v>189</v>
      </c>
      <c r="G77" s="108"/>
      <c r="H77" s="127">
        <v>5.04</v>
      </c>
      <c r="I77" s="116">
        <v>1.47</v>
      </c>
      <c r="J77" s="108"/>
      <c r="K77" s="128">
        <v>6.51</v>
      </c>
    </row>
    <row r="78">
      <c r="A78" s="125">
        <v>20703.0</v>
      </c>
      <c r="B78" s="115" t="s">
        <v>260</v>
      </c>
      <c r="C78" s="107"/>
      <c r="D78" s="107"/>
      <c r="E78" s="108"/>
      <c r="F78" s="126" t="s">
        <v>189</v>
      </c>
      <c r="G78" s="108"/>
      <c r="H78" s="127">
        <v>0.34</v>
      </c>
      <c r="I78" s="116">
        <v>0.11</v>
      </c>
      <c r="J78" s="108"/>
      <c r="K78" s="128">
        <v>0.45</v>
      </c>
    </row>
    <row r="79">
      <c r="A79" s="125">
        <v>20801.0</v>
      </c>
      <c r="B79" s="115" t="s">
        <v>261</v>
      </c>
      <c r="C79" s="107"/>
      <c r="D79" s="107"/>
      <c r="E79" s="108"/>
      <c r="F79" s="126" t="s">
        <v>137</v>
      </c>
      <c r="G79" s="108"/>
      <c r="H79" s="127">
        <v>0.0</v>
      </c>
      <c r="I79" s="116">
        <v>170.32</v>
      </c>
      <c r="J79" s="108"/>
      <c r="K79" s="128">
        <v>170.32</v>
      </c>
    </row>
    <row r="80">
      <c r="A80" s="125">
        <v>20807.0</v>
      </c>
      <c r="B80" s="115" t="s">
        <v>262</v>
      </c>
      <c r="C80" s="107"/>
      <c r="D80" s="107"/>
      <c r="E80" s="108"/>
      <c r="F80" s="126" t="s">
        <v>137</v>
      </c>
      <c r="G80" s="108"/>
      <c r="H80" s="127">
        <v>244.52</v>
      </c>
      <c r="I80" s="116">
        <v>63.72</v>
      </c>
      <c r="J80" s="108"/>
      <c r="K80" s="128">
        <v>308.24</v>
      </c>
    </row>
    <row r="81">
      <c r="A81" s="125">
        <v>20808.0</v>
      </c>
      <c r="B81" s="115" t="s">
        <v>263</v>
      </c>
      <c r="C81" s="107"/>
      <c r="D81" s="107"/>
      <c r="E81" s="108"/>
      <c r="F81" s="126" t="s">
        <v>197</v>
      </c>
      <c r="G81" s="108"/>
      <c r="H81" s="127">
        <v>278.53</v>
      </c>
      <c r="I81" s="116">
        <v>227.49</v>
      </c>
      <c r="J81" s="108"/>
      <c r="K81" s="128">
        <v>506.02</v>
      </c>
    </row>
    <row r="82">
      <c r="A82" s="125">
        <v>21001.0</v>
      </c>
      <c r="B82" s="115" t="s">
        <v>264</v>
      </c>
      <c r="C82" s="107"/>
      <c r="D82" s="107"/>
      <c r="E82" s="108"/>
      <c r="F82" s="126" t="s">
        <v>137</v>
      </c>
      <c r="G82" s="108"/>
      <c r="H82" s="127">
        <v>341.39</v>
      </c>
      <c r="I82" s="116">
        <v>49.91</v>
      </c>
      <c r="J82" s="108"/>
      <c r="K82" s="128">
        <v>391.3</v>
      </c>
    </row>
    <row r="83">
      <c r="A83" s="125">
        <v>21002.0</v>
      </c>
      <c r="B83" s="115" t="s">
        <v>265</v>
      </c>
      <c r="C83" s="107"/>
      <c r="D83" s="107"/>
      <c r="E83" s="108"/>
      <c r="F83" s="126" t="s">
        <v>137</v>
      </c>
      <c r="G83" s="108"/>
      <c r="H83" s="127">
        <v>220.32</v>
      </c>
      <c r="I83" s="116">
        <v>46.58</v>
      </c>
      <c r="J83" s="108"/>
      <c r="K83" s="128">
        <v>266.9</v>
      </c>
    </row>
    <row r="84">
      <c r="A84" s="125">
        <v>21003.0</v>
      </c>
      <c r="B84" s="115" t="s">
        <v>266</v>
      </c>
      <c r="C84" s="107"/>
      <c r="D84" s="107"/>
      <c r="E84" s="108"/>
      <c r="F84" s="126" t="s">
        <v>137</v>
      </c>
      <c r="G84" s="108"/>
      <c r="H84" s="127">
        <v>311.4</v>
      </c>
      <c r="I84" s="116">
        <v>49.01</v>
      </c>
      <c r="J84" s="108"/>
      <c r="K84" s="128">
        <v>360.41</v>
      </c>
    </row>
    <row r="85">
      <c r="A85" s="125">
        <v>21301.0</v>
      </c>
      <c r="B85" s="115" t="s">
        <v>267</v>
      </c>
      <c r="C85" s="107"/>
      <c r="D85" s="107"/>
      <c r="E85" s="108"/>
      <c r="F85" s="126" t="s">
        <v>189</v>
      </c>
      <c r="G85" s="108"/>
      <c r="H85" s="127">
        <v>359.18</v>
      </c>
      <c r="I85" s="116">
        <v>2.6</v>
      </c>
      <c r="J85" s="108"/>
      <c r="K85" s="128">
        <v>361.78</v>
      </c>
    </row>
    <row r="86">
      <c r="A86" s="125">
        <v>21399.0</v>
      </c>
      <c r="B86" s="115" t="s">
        <v>268</v>
      </c>
      <c r="C86" s="107"/>
      <c r="D86" s="107"/>
      <c r="E86" s="108"/>
      <c r="F86" s="126" t="s">
        <v>208</v>
      </c>
      <c r="G86" s="108"/>
      <c r="H86" s="127">
        <v>8.25</v>
      </c>
      <c r="I86" s="116">
        <v>0.0</v>
      </c>
      <c r="J86" s="108"/>
      <c r="K86" s="128">
        <v>8.25</v>
      </c>
    </row>
    <row r="87">
      <c r="A87" s="125">
        <v>21400.0</v>
      </c>
      <c r="B87" s="115" t="s">
        <v>269</v>
      </c>
      <c r="C87" s="107"/>
      <c r="D87" s="107"/>
      <c r="E87" s="108"/>
      <c r="F87" s="126" t="s">
        <v>208</v>
      </c>
      <c r="G87" s="108"/>
      <c r="H87" s="127">
        <v>10.32</v>
      </c>
      <c r="I87" s="116">
        <v>0.0</v>
      </c>
      <c r="J87" s="108"/>
      <c r="K87" s="128">
        <v>10.32</v>
      </c>
    </row>
    <row r="88">
      <c r="A88" s="125">
        <v>21401.0</v>
      </c>
      <c r="B88" s="115" t="s">
        <v>270</v>
      </c>
      <c r="C88" s="107"/>
      <c r="D88" s="107"/>
      <c r="E88" s="108"/>
      <c r="F88" s="126" t="s">
        <v>271</v>
      </c>
      <c r="G88" s="108"/>
      <c r="H88" s="127">
        <v>0.97</v>
      </c>
      <c r="I88" s="116">
        <v>0.0</v>
      </c>
      <c r="J88" s="108"/>
      <c r="K88" s="128">
        <v>0.97</v>
      </c>
    </row>
    <row r="89">
      <c r="A89" s="125">
        <v>21602.0</v>
      </c>
      <c r="B89" s="115" t="s">
        <v>272</v>
      </c>
      <c r="C89" s="107"/>
      <c r="D89" s="107"/>
      <c r="E89" s="108"/>
      <c r="F89" s="126" t="s">
        <v>189</v>
      </c>
      <c r="G89" s="108"/>
      <c r="H89" s="127">
        <v>37.17</v>
      </c>
      <c r="I89" s="116">
        <v>0.0</v>
      </c>
      <c r="J89" s="108"/>
      <c r="K89" s="128">
        <v>37.17</v>
      </c>
    </row>
    <row r="90">
      <c r="A90" s="123">
        <v>165.0</v>
      </c>
      <c r="B90" s="124" t="s">
        <v>273</v>
      </c>
      <c r="C90" s="107"/>
      <c r="D90" s="107"/>
      <c r="E90" s="107"/>
      <c r="F90" s="107"/>
      <c r="G90" s="107"/>
      <c r="H90" s="107"/>
      <c r="I90" s="107"/>
      <c r="J90" s="107"/>
      <c r="K90" s="108"/>
    </row>
    <row r="91">
      <c r="A91" s="125">
        <v>30000.0</v>
      </c>
      <c r="B91" s="115" t="s">
        <v>273</v>
      </c>
      <c r="C91" s="107"/>
      <c r="D91" s="107"/>
      <c r="E91" s="108"/>
      <c r="F91" s="111"/>
      <c r="H91" s="127">
        <v>0.0</v>
      </c>
      <c r="I91" s="116">
        <v>0.0</v>
      </c>
      <c r="J91" s="108"/>
      <c r="K91" s="128">
        <v>0.0</v>
      </c>
    </row>
    <row r="92">
      <c r="A92" s="125">
        <v>30101.0</v>
      </c>
      <c r="B92" s="115" t="s">
        <v>274</v>
      </c>
      <c r="C92" s="107"/>
      <c r="D92" s="107"/>
      <c r="E92" s="108"/>
      <c r="F92" s="126" t="s">
        <v>208</v>
      </c>
      <c r="G92" s="108"/>
      <c r="H92" s="127">
        <v>37.84</v>
      </c>
      <c r="I92" s="116">
        <v>8.86</v>
      </c>
      <c r="J92" s="108"/>
      <c r="K92" s="128">
        <v>46.7</v>
      </c>
    </row>
    <row r="93">
      <c r="A93" s="125">
        <v>30104.0</v>
      </c>
      <c r="B93" s="115" t="s">
        <v>275</v>
      </c>
      <c r="C93" s="107"/>
      <c r="D93" s="107"/>
      <c r="E93" s="108"/>
      <c r="F93" s="126" t="s">
        <v>208</v>
      </c>
      <c r="G93" s="108"/>
      <c r="H93" s="127">
        <v>66.67</v>
      </c>
      <c r="I93" s="116">
        <v>0.0</v>
      </c>
      <c r="J93" s="108"/>
      <c r="K93" s="128">
        <v>66.67</v>
      </c>
    </row>
    <row r="94">
      <c r="A94" s="125">
        <v>30105.0</v>
      </c>
      <c r="B94" s="115" t="s">
        <v>276</v>
      </c>
      <c r="C94" s="107"/>
      <c r="D94" s="107"/>
      <c r="E94" s="108"/>
      <c r="F94" s="126" t="s">
        <v>208</v>
      </c>
      <c r="G94" s="108"/>
      <c r="H94" s="127">
        <v>66.67</v>
      </c>
      <c r="I94" s="116">
        <v>8.0</v>
      </c>
      <c r="J94" s="108"/>
      <c r="K94" s="128">
        <v>74.67</v>
      </c>
    </row>
    <row r="95">
      <c r="A95" s="125">
        <v>30106.0</v>
      </c>
      <c r="B95" s="115" t="s">
        <v>277</v>
      </c>
      <c r="C95" s="107"/>
      <c r="D95" s="107"/>
      <c r="E95" s="108"/>
      <c r="F95" s="126" t="s">
        <v>208</v>
      </c>
      <c r="G95" s="108"/>
      <c r="H95" s="127">
        <v>37.84</v>
      </c>
      <c r="I95" s="116">
        <v>0.0</v>
      </c>
      <c r="J95" s="108"/>
      <c r="K95" s="128">
        <v>37.84</v>
      </c>
    </row>
    <row r="96">
      <c r="A96" s="125">
        <v>30110.0</v>
      </c>
      <c r="B96" s="115" t="s">
        <v>278</v>
      </c>
      <c r="C96" s="107"/>
      <c r="D96" s="107"/>
      <c r="E96" s="108"/>
      <c r="F96" s="126" t="s">
        <v>279</v>
      </c>
      <c r="G96" s="108"/>
      <c r="H96" s="127">
        <v>0.79</v>
      </c>
      <c r="I96" s="116">
        <v>0.0</v>
      </c>
      <c r="J96" s="108"/>
      <c r="K96" s="128">
        <v>0.79</v>
      </c>
    </row>
    <row r="97">
      <c r="A97" s="125">
        <v>30112.0</v>
      </c>
      <c r="B97" s="115" t="s">
        <v>280</v>
      </c>
      <c r="C97" s="107"/>
      <c r="D97" s="107"/>
      <c r="E97" s="108"/>
      <c r="F97" s="126" t="s">
        <v>244</v>
      </c>
      <c r="G97" s="108"/>
      <c r="H97" s="127">
        <v>76.6</v>
      </c>
      <c r="I97" s="116">
        <v>75.6</v>
      </c>
      <c r="J97" s="108"/>
      <c r="K97" s="128">
        <v>152.2</v>
      </c>
    </row>
    <row r="98">
      <c r="A98" s="125">
        <v>30113.0</v>
      </c>
      <c r="B98" s="115" t="s">
        <v>281</v>
      </c>
      <c r="C98" s="107"/>
      <c r="D98" s="107"/>
      <c r="E98" s="108"/>
      <c r="F98" s="126" t="s">
        <v>244</v>
      </c>
      <c r="G98" s="108"/>
      <c r="H98" s="127">
        <v>76.6</v>
      </c>
      <c r="I98" s="116">
        <v>75.6</v>
      </c>
      <c r="J98" s="108"/>
      <c r="K98" s="128">
        <v>152.2</v>
      </c>
    </row>
    <row r="99">
      <c r="A99" s="125">
        <v>30114.0</v>
      </c>
      <c r="B99" s="115" t="s">
        <v>282</v>
      </c>
      <c r="C99" s="107"/>
      <c r="D99" s="107"/>
      <c r="E99" s="108"/>
      <c r="F99" s="126" t="s">
        <v>244</v>
      </c>
      <c r="G99" s="108"/>
      <c r="H99" s="127">
        <v>153.2</v>
      </c>
      <c r="I99" s="116">
        <v>151.21</v>
      </c>
      <c r="J99" s="108"/>
      <c r="K99" s="128">
        <v>304.41</v>
      </c>
    </row>
    <row r="100">
      <c r="A100" s="125">
        <v>30116.0</v>
      </c>
      <c r="B100" s="115" t="s">
        <v>283</v>
      </c>
      <c r="C100" s="107"/>
      <c r="D100" s="107"/>
      <c r="E100" s="108"/>
      <c r="F100" s="126" t="s">
        <v>244</v>
      </c>
      <c r="G100" s="108"/>
      <c r="H100" s="127">
        <v>153.2</v>
      </c>
      <c r="I100" s="116">
        <v>151.21</v>
      </c>
      <c r="J100" s="108"/>
      <c r="K100" s="128">
        <v>304.41</v>
      </c>
    </row>
    <row r="101">
      <c r="A101" s="123">
        <v>166.0</v>
      </c>
      <c r="B101" s="124" t="s">
        <v>284</v>
      </c>
      <c r="C101" s="107"/>
      <c r="D101" s="107"/>
      <c r="E101" s="107"/>
      <c r="F101" s="107"/>
      <c r="G101" s="107"/>
      <c r="H101" s="107"/>
      <c r="I101" s="107"/>
      <c r="J101" s="107"/>
      <c r="K101" s="108"/>
    </row>
    <row r="102">
      <c r="A102" s="125">
        <v>40000.0</v>
      </c>
      <c r="B102" s="115" t="s">
        <v>285</v>
      </c>
      <c r="C102" s="107"/>
      <c r="D102" s="107"/>
      <c r="E102" s="108"/>
      <c r="F102" s="111"/>
      <c r="H102" s="127">
        <v>0.0</v>
      </c>
      <c r="I102" s="116">
        <v>0.0</v>
      </c>
      <c r="J102" s="108"/>
      <c r="K102" s="128">
        <v>0.0</v>
      </c>
    </row>
    <row r="103">
      <c r="A103" s="125">
        <v>40101.0</v>
      </c>
      <c r="B103" s="115" t="s">
        <v>286</v>
      </c>
      <c r="C103" s="107"/>
      <c r="D103" s="107"/>
      <c r="E103" s="108"/>
      <c r="F103" s="126" t="s">
        <v>208</v>
      </c>
      <c r="G103" s="108"/>
      <c r="H103" s="127">
        <v>0.0</v>
      </c>
      <c r="I103" s="116">
        <v>31.59</v>
      </c>
      <c r="J103" s="108"/>
      <c r="K103" s="128">
        <v>31.59</v>
      </c>
    </row>
    <row r="104">
      <c r="A104" s="125">
        <v>40103.0</v>
      </c>
      <c r="B104" s="115" t="s">
        <v>287</v>
      </c>
      <c r="C104" s="107"/>
      <c r="D104" s="107"/>
      <c r="E104" s="108"/>
      <c r="F104" s="126" t="s">
        <v>208</v>
      </c>
      <c r="G104" s="108"/>
      <c r="H104" s="127">
        <v>0.0</v>
      </c>
      <c r="I104" s="116">
        <v>40.0</v>
      </c>
      <c r="J104" s="108"/>
      <c r="K104" s="128">
        <v>40.0</v>
      </c>
    </row>
    <row r="105">
      <c r="A105" s="125">
        <v>40104.0</v>
      </c>
      <c r="B105" s="115" t="s">
        <v>288</v>
      </c>
      <c r="C105" s="107"/>
      <c r="D105" s="107"/>
      <c r="E105" s="108"/>
      <c r="F105" s="126" t="s">
        <v>208</v>
      </c>
      <c r="G105" s="108"/>
      <c r="H105" s="127">
        <v>0.0</v>
      </c>
      <c r="I105" s="116">
        <v>44.93</v>
      </c>
      <c r="J105" s="108"/>
      <c r="K105" s="128">
        <v>44.93</v>
      </c>
    </row>
    <row r="106">
      <c r="A106" s="125">
        <v>40902.0</v>
      </c>
      <c r="B106" s="115" t="s">
        <v>289</v>
      </c>
      <c r="C106" s="107"/>
      <c r="D106" s="107"/>
      <c r="E106" s="108"/>
      <c r="F106" s="126" t="s">
        <v>208</v>
      </c>
      <c r="G106" s="108"/>
      <c r="H106" s="127">
        <v>0.0</v>
      </c>
      <c r="I106" s="116">
        <v>20.93</v>
      </c>
      <c r="J106" s="108"/>
      <c r="K106" s="128">
        <v>20.93</v>
      </c>
    </row>
    <row r="107">
      <c r="A107" s="125">
        <v>40904.0</v>
      </c>
      <c r="B107" s="115" t="s">
        <v>290</v>
      </c>
      <c r="C107" s="107"/>
      <c r="D107" s="107"/>
      <c r="E107" s="108"/>
      <c r="F107" s="126" t="s">
        <v>208</v>
      </c>
      <c r="G107" s="108"/>
      <c r="H107" s="127">
        <v>0.76</v>
      </c>
      <c r="I107" s="116">
        <v>2.99</v>
      </c>
      <c r="J107" s="108"/>
      <c r="K107" s="128">
        <v>3.75</v>
      </c>
    </row>
    <row r="108">
      <c r="A108" s="125">
        <v>40905.0</v>
      </c>
      <c r="B108" s="115" t="s">
        <v>291</v>
      </c>
      <c r="C108" s="107"/>
      <c r="D108" s="107"/>
      <c r="E108" s="108"/>
      <c r="F108" s="126" t="s">
        <v>189</v>
      </c>
      <c r="G108" s="108"/>
      <c r="H108" s="127">
        <v>0.16</v>
      </c>
      <c r="I108" s="116">
        <v>0.3</v>
      </c>
      <c r="J108" s="108"/>
      <c r="K108" s="128">
        <v>0.46</v>
      </c>
    </row>
    <row r="109">
      <c r="A109" s="125">
        <v>41001.0</v>
      </c>
      <c r="B109" s="115" t="s">
        <v>292</v>
      </c>
      <c r="C109" s="107"/>
      <c r="D109" s="107"/>
      <c r="E109" s="108"/>
      <c r="F109" s="126" t="s">
        <v>208</v>
      </c>
      <c r="G109" s="108"/>
      <c r="H109" s="127">
        <v>0.0</v>
      </c>
      <c r="I109" s="116">
        <v>36.07</v>
      </c>
      <c r="J109" s="108"/>
      <c r="K109" s="128">
        <v>36.07</v>
      </c>
    </row>
    <row r="110">
      <c r="A110" s="125">
        <v>41002.0</v>
      </c>
      <c r="B110" s="115" t="s">
        <v>293</v>
      </c>
      <c r="C110" s="107"/>
      <c r="D110" s="107"/>
      <c r="E110" s="108"/>
      <c r="F110" s="126" t="s">
        <v>189</v>
      </c>
      <c r="G110" s="108"/>
      <c r="H110" s="127">
        <v>0.0</v>
      </c>
      <c r="I110" s="116">
        <v>4.92</v>
      </c>
      <c r="J110" s="108"/>
      <c r="K110" s="128">
        <v>4.92</v>
      </c>
    </row>
    <row r="111">
      <c r="A111" s="125">
        <v>41003.0</v>
      </c>
      <c r="B111" s="115" t="s">
        <v>294</v>
      </c>
      <c r="C111" s="107"/>
      <c r="D111" s="107"/>
      <c r="E111" s="108"/>
      <c r="F111" s="126" t="s">
        <v>208</v>
      </c>
      <c r="G111" s="108"/>
      <c r="H111" s="127">
        <v>0.0</v>
      </c>
      <c r="I111" s="116">
        <v>24.62</v>
      </c>
      <c r="J111" s="108"/>
      <c r="K111" s="128">
        <v>24.62</v>
      </c>
    </row>
    <row r="112">
      <c r="A112" s="125">
        <v>41004.0</v>
      </c>
      <c r="B112" s="115" t="s">
        <v>295</v>
      </c>
      <c r="C112" s="107"/>
      <c r="D112" s="107"/>
      <c r="E112" s="108"/>
      <c r="F112" s="126" t="s">
        <v>208</v>
      </c>
      <c r="G112" s="108"/>
      <c r="H112" s="127">
        <v>1.95</v>
      </c>
      <c r="I112" s="116">
        <v>0.0</v>
      </c>
      <c r="J112" s="108"/>
      <c r="K112" s="128">
        <v>1.95</v>
      </c>
    </row>
    <row r="113">
      <c r="A113" s="125">
        <v>41005.0</v>
      </c>
      <c r="B113" s="115" t="s">
        <v>296</v>
      </c>
      <c r="C113" s="107"/>
      <c r="D113" s="107"/>
      <c r="E113" s="108"/>
      <c r="F113" s="126" t="s">
        <v>208</v>
      </c>
      <c r="G113" s="108"/>
      <c r="H113" s="127">
        <v>1.48</v>
      </c>
      <c r="I113" s="116">
        <v>0.0</v>
      </c>
      <c r="J113" s="108"/>
      <c r="K113" s="128">
        <v>1.48</v>
      </c>
    </row>
    <row r="114">
      <c r="A114" s="125">
        <v>41006.0</v>
      </c>
      <c r="B114" s="115" t="s">
        <v>297</v>
      </c>
      <c r="C114" s="107"/>
      <c r="D114" s="107"/>
      <c r="E114" s="108"/>
      <c r="F114" s="126" t="s">
        <v>298</v>
      </c>
      <c r="G114" s="108"/>
      <c r="H114" s="127">
        <v>3.0</v>
      </c>
      <c r="I114" s="116">
        <v>0.0</v>
      </c>
      <c r="J114" s="108"/>
      <c r="K114" s="128">
        <v>3.0</v>
      </c>
    </row>
    <row r="115">
      <c r="A115" s="125">
        <v>41007.0</v>
      </c>
      <c r="B115" s="115" t="s">
        <v>299</v>
      </c>
      <c r="C115" s="107"/>
      <c r="D115" s="107"/>
      <c r="E115" s="108"/>
      <c r="F115" s="126" t="s">
        <v>189</v>
      </c>
      <c r="G115" s="108"/>
      <c r="H115" s="127">
        <v>0.33</v>
      </c>
      <c r="I115" s="116">
        <v>0.0</v>
      </c>
      <c r="J115" s="108"/>
      <c r="K115" s="128">
        <v>0.33</v>
      </c>
    </row>
    <row r="116">
      <c r="A116" s="125">
        <v>41008.0</v>
      </c>
      <c r="B116" s="115" t="s">
        <v>300</v>
      </c>
      <c r="C116" s="107"/>
      <c r="D116" s="107"/>
      <c r="E116" s="108"/>
      <c r="F116" s="126" t="s">
        <v>208</v>
      </c>
      <c r="G116" s="108"/>
      <c r="H116" s="127">
        <v>5.11</v>
      </c>
      <c r="I116" s="116">
        <v>0.0</v>
      </c>
      <c r="J116" s="108"/>
      <c r="K116" s="128">
        <v>5.11</v>
      </c>
    </row>
    <row r="117">
      <c r="A117" s="125">
        <v>41009.0</v>
      </c>
      <c r="B117" s="115" t="s">
        <v>301</v>
      </c>
      <c r="C117" s="107"/>
      <c r="D117" s="107"/>
      <c r="E117" s="108"/>
      <c r="F117" s="126" t="s">
        <v>208</v>
      </c>
      <c r="G117" s="108"/>
      <c r="H117" s="127">
        <v>1.96</v>
      </c>
      <c r="I117" s="116">
        <v>0.0</v>
      </c>
      <c r="J117" s="108"/>
      <c r="K117" s="128">
        <v>1.96</v>
      </c>
    </row>
    <row r="118">
      <c r="A118" s="125">
        <v>41010.0</v>
      </c>
      <c r="B118" s="115" t="s">
        <v>302</v>
      </c>
      <c r="C118" s="107"/>
      <c r="D118" s="107"/>
      <c r="E118" s="108"/>
      <c r="F118" s="126" t="s">
        <v>208</v>
      </c>
      <c r="G118" s="108"/>
      <c r="H118" s="127">
        <v>1.48</v>
      </c>
      <c r="I118" s="116">
        <v>0.0</v>
      </c>
      <c r="J118" s="108"/>
      <c r="K118" s="128">
        <v>1.48</v>
      </c>
    </row>
    <row r="119">
      <c r="A119" s="125">
        <v>41012.0</v>
      </c>
      <c r="B119" s="115" t="s">
        <v>303</v>
      </c>
      <c r="C119" s="107"/>
      <c r="D119" s="107"/>
      <c r="E119" s="108"/>
      <c r="F119" s="126" t="s">
        <v>208</v>
      </c>
      <c r="G119" s="108"/>
      <c r="H119" s="127">
        <v>5.0</v>
      </c>
      <c r="I119" s="116">
        <v>0.0</v>
      </c>
      <c r="J119" s="108"/>
      <c r="K119" s="128">
        <v>5.0</v>
      </c>
    </row>
    <row r="120">
      <c r="A120" s="125">
        <v>41140.0</v>
      </c>
      <c r="B120" s="115" t="s">
        <v>304</v>
      </c>
      <c r="C120" s="107"/>
      <c r="D120" s="107"/>
      <c r="E120" s="108"/>
      <c r="F120" s="126" t="s">
        <v>189</v>
      </c>
      <c r="G120" s="108"/>
      <c r="H120" s="127">
        <v>0.0</v>
      </c>
      <c r="I120" s="116">
        <v>2.53</v>
      </c>
      <c r="J120" s="108"/>
      <c r="K120" s="128">
        <v>2.53</v>
      </c>
    </row>
    <row r="121">
      <c r="A121" s="125">
        <v>41160.0</v>
      </c>
      <c r="B121" s="115" t="s">
        <v>305</v>
      </c>
      <c r="C121" s="107"/>
      <c r="D121" s="107"/>
      <c r="E121" s="108"/>
      <c r="F121" s="126" t="s">
        <v>208</v>
      </c>
      <c r="G121" s="108"/>
      <c r="H121" s="127">
        <v>90.51</v>
      </c>
      <c r="I121" s="116">
        <v>59.53</v>
      </c>
      <c r="J121" s="108"/>
      <c r="K121" s="128">
        <v>150.04</v>
      </c>
    </row>
    <row r="122">
      <c r="A122" s="123">
        <v>167.0</v>
      </c>
      <c r="B122" s="124" t="s">
        <v>306</v>
      </c>
      <c r="C122" s="107"/>
      <c r="D122" s="107"/>
      <c r="E122" s="107"/>
      <c r="F122" s="107"/>
      <c r="G122" s="107"/>
      <c r="H122" s="107"/>
      <c r="I122" s="107"/>
      <c r="J122" s="107"/>
      <c r="K122" s="108"/>
    </row>
    <row r="123">
      <c r="A123" s="125">
        <v>50000.0</v>
      </c>
      <c r="B123" s="115" t="s">
        <v>307</v>
      </c>
      <c r="C123" s="107"/>
      <c r="D123" s="107"/>
      <c r="E123" s="108"/>
      <c r="F123" s="111"/>
      <c r="H123" s="127">
        <v>0.0</v>
      </c>
      <c r="I123" s="116">
        <v>0.0</v>
      </c>
      <c r="J123" s="108"/>
      <c r="K123" s="128">
        <v>0.0</v>
      </c>
    </row>
    <row r="124">
      <c r="A124" s="125">
        <v>50101.0</v>
      </c>
      <c r="B124" s="115" t="s">
        <v>308</v>
      </c>
      <c r="C124" s="107"/>
      <c r="D124" s="107"/>
      <c r="E124" s="108"/>
      <c r="F124" s="126" t="s">
        <v>137</v>
      </c>
      <c r="G124" s="108"/>
      <c r="H124" s="127">
        <v>83.69</v>
      </c>
      <c r="I124" s="116">
        <v>0.0</v>
      </c>
      <c r="J124" s="108"/>
      <c r="K124" s="128">
        <v>83.69</v>
      </c>
    </row>
    <row r="125">
      <c r="A125" s="125">
        <v>50102.0</v>
      </c>
      <c r="B125" s="115" t="s">
        <v>309</v>
      </c>
      <c r="C125" s="107"/>
      <c r="D125" s="107"/>
      <c r="E125" s="108"/>
      <c r="F125" s="126" t="s">
        <v>310</v>
      </c>
      <c r="G125" s="108"/>
      <c r="H125" s="127">
        <v>6.32</v>
      </c>
      <c r="I125" s="116">
        <v>0.0</v>
      </c>
      <c r="J125" s="108"/>
      <c r="K125" s="128">
        <v>6.32</v>
      </c>
    </row>
    <row r="126">
      <c r="A126" s="125">
        <v>50103.0</v>
      </c>
      <c r="B126" s="115" t="s">
        <v>311</v>
      </c>
      <c r="C126" s="107"/>
      <c r="D126" s="107"/>
      <c r="E126" s="108"/>
      <c r="F126" s="126" t="s">
        <v>137</v>
      </c>
      <c r="G126" s="108"/>
      <c r="H126" s="127">
        <v>67.92</v>
      </c>
      <c r="I126" s="116">
        <v>0.0</v>
      </c>
      <c r="J126" s="108"/>
      <c r="K126" s="128">
        <v>67.92</v>
      </c>
    </row>
    <row r="127">
      <c r="A127" s="125">
        <v>50201.0</v>
      </c>
      <c r="B127" s="115" t="s">
        <v>312</v>
      </c>
      <c r="C127" s="107"/>
      <c r="D127" s="107"/>
      <c r="E127" s="108"/>
      <c r="F127" s="126" t="s">
        <v>208</v>
      </c>
      <c r="G127" s="108"/>
      <c r="H127" s="127">
        <v>517.9</v>
      </c>
      <c r="I127" s="116">
        <v>264.78</v>
      </c>
      <c r="J127" s="108"/>
      <c r="K127" s="128">
        <v>782.68</v>
      </c>
    </row>
    <row r="128">
      <c r="A128" s="125">
        <v>50204.0</v>
      </c>
      <c r="B128" s="115" t="s">
        <v>313</v>
      </c>
      <c r="C128" s="107"/>
      <c r="D128" s="107"/>
      <c r="E128" s="108"/>
      <c r="F128" s="126" t="s">
        <v>208</v>
      </c>
      <c r="G128" s="108"/>
      <c r="H128" s="127">
        <v>248.75</v>
      </c>
      <c r="I128" s="116">
        <v>236.13</v>
      </c>
      <c r="J128" s="108"/>
      <c r="K128" s="128">
        <v>484.88</v>
      </c>
    </row>
    <row r="129">
      <c r="A129" s="125">
        <v>50250.0</v>
      </c>
      <c r="B129" s="115" t="s">
        <v>314</v>
      </c>
      <c r="C129" s="107"/>
      <c r="D129" s="107"/>
      <c r="E129" s="108"/>
      <c r="F129" s="126" t="s">
        <v>197</v>
      </c>
      <c r="G129" s="108"/>
      <c r="H129" s="128">
        <v>1425.0</v>
      </c>
      <c r="I129" s="116">
        <v>0.0</v>
      </c>
      <c r="J129" s="108"/>
      <c r="K129" s="128">
        <v>1425.0</v>
      </c>
    </row>
    <row r="130">
      <c r="A130" s="125">
        <v>50251.0</v>
      </c>
      <c r="B130" s="115" t="s">
        <v>315</v>
      </c>
      <c r="C130" s="107"/>
      <c r="D130" s="107"/>
      <c r="E130" s="108"/>
      <c r="F130" s="126" t="s">
        <v>197</v>
      </c>
      <c r="G130" s="108"/>
      <c r="H130" s="127">
        <v>14.0</v>
      </c>
      <c r="I130" s="116">
        <v>0.0</v>
      </c>
      <c r="J130" s="108"/>
      <c r="K130" s="128">
        <v>14.0</v>
      </c>
    </row>
    <row r="131">
      <c r="A131" s="125">
        <v>50301.0</v>
      </c>
      <c r="B131" s="115" t="s">
        <v>316</v>
      </c>
      <c r="C131" s="107"/>
      <c r="D131" s="107"/>
      <c r="E131" s="108"/>
      <c r="F131" s="126" t="s">
        <v>317</v>
      </c>
      <c r="G131" s="108"/>
      <c r="H131" s="127">
        <v>21.02</v>
      </c>
      <c r="I131" s="116">
        <v>24.08</v>
      </c>
      <c r="J131" s="108"/>
      <c r="K131" s="128">
        <v>45.1</v>
      </c>
    </row>
    <row r="132">
      <c r="A132" s="125">
        <v>50302.0</v>
      </c>
      <c r="B132" s="115" t="s">
        <v>318</v>
      </c>
      <c r="C132" s="107"/>
      <c r="D132" s="107"/>
      <c r="E132" s="108"/>
      <c r="F132" s="126" t="s">
        <v>317</v>
      </c>
      <c r="G132" s="108"/>
      <c r="H132" s="127">
        <v>30.28</v>
      </c>
      <c r="I132" s="116">
        <v>34.67</v>
      </c>
      <c r="J132" s="108"/>
      <c r="K132" s="128">
        <v>64.95</v>
      </c>
    </row>
    <row r="133">
      <c r="A133" s="125">
        <v>50620.0</v>
      </c>
      <c r="B133" s="115" t="s">
        <v>319</v>
      </c>
      <c r="C133" s="107"/>
      <c r="D133" s="107"/>
      <c r="E133" s="108"/>
      <c r="F133" s="126" t="s">
        <v>208</v>
      </c>
      <c r="G133" s="108"/>
      <c r="H133" s="127">
        <v>117.65</v>
      </c>
      <c r="I133" s="116">
        <v>37.55</v>
      </c>
      <c r="J133" s="108"/>
      <c r="K133" s="128">
        <v>155.2</v>
      </c>
    </row>
    <row r="134">
      <c r="A134" s="125">
        <v>50901.0</v>
      </c>
      <c r="B134" s="115" t="s">
        <v>320</v>
      </c>
      <c r="C134" s="107"/>
      <c r="D134" s="107"/>
      <c r="E134" s="108"/>
      <c r="F134" s="126" t="s">
        <v>208</v>
      </c>
      <c r="G134" s="108"/>
      <c r="H134" s="127">
        <v>0.0</v>
      </c>
      <c r="I134" s="116">
        <v>40.0</v>
      </c>
      <c r="J134" s="108"/>
      <c r="K134" s="128">
        <v>40.0</v>
      </c>
    </row>
    <row r="135">
      <c r="A135" s="125">
        <v>50902.0</v>
      </c>
      <c r="B135" s="115" t="s">
        <v>321</v>
      </c>
      <c r="C135" s="107"/>
      <c r="D135" s="107"/>
      <c r="E135" s="108"/>
      <c r="F135" s="126" t="s">
        <v>189</v>
      </c>
      <c r="G135" s="108"/>
      <c r="H135" s="127">
        <v>0.0</v>
      </c>
      <c r="I135" s="116">
        <v>4.92</v>
      </c>
      <c r="J135" s="108"/>
      <c r="K135" s="128">
        <v>4.92</v>
      </c>
    </row>
    <row r="136">
      <c r="A136" s="125">
        <v>50903.0</v>
      </c>
      <c r="B136" s="115" t="s">
        <v>322</v>
      </c>
      <c r="C136" s="107"/>
      <c r="D136" s="107"/>
      <c r="E136" s="108"/>
      <c r="F136" s="126" t="s">
        <v>208</v>
      </c>
      <c r="G136" s="108"/>
      <c r="H136" s="127">
        <v>0.0</v>
      </c>
      <c r="I136" s="116">
        <v>20.93</v>
      </c>
      <c r="J136" s="108"/>
      <c r="K136" s="128">
        <v>20.93</v>
      </c>
    </row>
    <row r="137">
      <c r="A137" s="125">
        <v>50905.0</v>
      </c>
      <c r="B137" s="115" t="s">
        <v>323</v>
      </c>
      <c r="C137" s="107"/>
      <c r="D137" s="107"/>
      <c r="E137" s="108"/>
      <c r="F137" s="126" t="s">
        <v>208</v>
      </c>
      <c r="G137" s="108"/>
      <c r="H137" s="127">
        <v>0.76</v>
      </c>
      <c r="I137" s="116">
        <v>2.99</v>
      </c>
      <c r="J137" s="108"/>
      <c r="K137" s="128">
        <v>3.75</v>
      </c>
    </row>
    <row r="138">
      <c r="A138" s="125">
        <v>50907.0</v>
      </c>
      <c r="B138" s="115" t="s">
        <v>324</v>
      </c>
      <c r="C138" s="107"/>
      <c r="D138" s="107"/>
      <c r="E138" s="108"/>
      <c r="F138" s="126" t="s">
        <v>189</v>
      </c>
      <c r="G138" s="108"/>
      <c r="H138" s="127">
        <v>0.16</v>
      </c>
      <c r="I138" s="116">
        <v>0.3</v>
      </c>
      <c r="J138" s="108"/>
      <c r="K138" s="128">
        <v>0.46</v>
      </c>
    </row>
    <row r="139">
      <c r="A139" s="125">
        <v>51001.0</v>
      </c>
      <c r="B139" s="115" t="s">
        <v>325</v>
      </c>
      <c r="C139" s="107"/>
      <c r="D139" s="107"/>
      <c r="E139" s="108"/>
      <c r="F139" s="126" t="s">
        <v>208</v>
      </c>
      <c r="G139" s="108"/>
      <c r="H139" s="127">
        <v>0.0</v>
      </c>
      <c r="I139" s="116">
        <v>237.38</v>
      </c>
      <c r="J139" s="108"/>
      <c r="K139" s="128">
        <v>237.38</v>
      </c>
    </row>
    <row r="140">
      <c r="A140" s="125">
        <v>51002.0</v>
      </c>
      <c r="B140" s="115" t="s">
        <v>326</v>
      </c>
      <c r="C140" s="107"/>
      <c r="D140" s="107"/>
      <c r="E140" s="108"/>
      <c r="F140" s="126" t="s">
        <v>208</v>
      </c>
      <c r="G140" s="108"/>
      <c r="H140" s="127">
        <v>0.0</v>
      </c>
      <c r="I140" s="116">
        <v>215.81</v>
      </c>
      <c r="J140" s="108"/>
      <c r="K140" s="128">
        <v>215.81</v>
      </c>
    </row>
    <row r="141">
      <c r="A141" s="125">
        <v>51009.0</v>
      </c>
      <c r="B141" s="115" t="s">
        <v>327</v>
      </c>
      <c r="C141" s="107"/>
      <c r="D141" s="107"/>
      <c r="E141" s="108"/>
      <c r="F141" s="126" t="s">
        <v>189</v>
      </c>
      <c r="G141" s="108"/>
      <c r="H141" s="127">
        <v>32.11</v>
      </c>
      <c r="I141" s="116">
        <v>43.16</v>
      </c>
      <c r="J141" s="108"/>
      <c r="K141" s="128">
        <v>75.27</v>
      </c>
    </row>
    <row r="142">
      <c r="A142" s="125">
        <v>51015.0</v>
      </c>
      <c r="B142" s="115" t="s">
        <v>328</v>
      </c>
      <c r="C142" s="107"/>
      <c r="D142" s="107"/>
      <c r="E142" s="108"/>
      <c r="F142" s="126" t="s">
        <v>208</v>
      </c>
      <c r="G142" s="108"/>
      <c r="H142" s="127">
        <v>431.4</v>
      </c>
      <c r="I142" s="116">
        <v>73.02</v>
      </c>
      <c r="J142" s="108"/>
      <c r="K142" s="128">
        <v>504.42</v>
      </c>
    </row>
    <row r="143">
      <c r="A143" s="125">
        <v>51017.0</v>
      </c>
      <c r="B143" s="115" t="s">
        <v>329</v>
      </c>
      <c r="C143" s="107"/>
      <c r="D143" s="107"/>
      <c r="E143" s="108"/>
      <c r="F143" s="126" t="s">
        <v>208</v>
      </c>
      <c r="G143" s="108"/>
      <c r="H143" s="127">
        <v>437.62</v>
      </c>
      <c r="I143" s="116">
        <v>73.02</v>
      </c>
      <c r="J143" s="108"/>
      <c r="K143" s="128">
        <v>510.64</v>
      </c>
    </row>
    <row r="144">
      <c r="A144" s="125">
        <v>51020.0</v>
      </c>
      <c r="B144" s="115" t="s">
        <v>330</v>
      </c>
      <c r="C144" s="107"/>
      <c r="D144" s="107"/>
      <c r="E144" s="108"/>
      <c r="F144" s="126" t="s">
        <v>208</v>
      </c>
      <c r="G144" s="108"/>
      <c r="H144" s="127">
        <v>535.98</v>
      </c>
      <c r="I144" s="116">
        <v>0.0</v>
      </c>
      <c r="J144" s="108"/>
      <c r="K144" s="128">
        <v>535.98</v>
      </c>
    </row>
    <row r="145">
      <c r="A145" s="125">
        <v>51023.0</v>
      </c>
      <c r="B145" s="115" t="s">
        <v>331</v>
      </c>
      <c r="C145" s="107"/>
      <c r="D145" s="107"/>
      <c r="E145" s="108"/>
      <c r="F145" s="126" t="s">
        <v>208</v>
      </c>
      <c r="G145" s="108"/>
      <c r="H145" s="127">
        <v>523.67</v>
      </c>
      <c r="I145" s="116">
        <v>31.75</v>
      </c>
      <c r="J145" s="108"/>
      <c r="K145" s="128">
        <v>555.42</v>
      </c>
    </row>
    <row r="146">
      <c r="A146" s="125">
        <v>51024.0</v>
      </c>
      <c r="B146" s="115" t="s">
        <v>332</v>
      </c>
      <c r="C146" s="107"/>
      <c r="D146" s="107"/>
      <c r="E146" s="108"/>
      <c r="F146" s="126" t="s">
        <v>208</v>
      </c>
      <c r="G146" s="108"/>
      <c r="H146" s="127">
        <v>349.2</v>
      </c>
      <c r="I146" s="116">
        <v>73.02</v>
      </c>
      <c r="J146" s="108"/>
      <c r="K146" s="128">
        <v>422.22</v>
      </c>
    </row>
    <row r="147">
      <c r="A147" s="125">
        <v>51025.0</v>
      </c>
      <c r="B147" s="115" t="s">
        <v>333</v>
      </c>
      <c r="C147" s="107"/>
      <c r="D147" s="107"/>
      <c r="E147" s="108"/>
      <c r="F147" s="126" t="s">
        <v>208</v>
      </c>
      <c r="G147" s="108"/>
      <c r="H147" s="127">
        <v>375.38</v>
      </c>
      <c r="I147" s="116">
        <v>123.1</v>
      </c>
      <c r="J147" s="108"/>
      <c r="K147" s="128">
        <v>498.48</v>
      </c>
    </row>
    <row r="148">
      <c r="A148" s="125">
        <v>51026.0</v>
      </c>
      <c r="B148" s="115" t="s">
        <v>334</v>
      </c>
      <c r="C148" s="107"/>
      <c r="D148" s="107"/>
      <c r="E148" s="108"/>
      <c r="F148" s="126" t="s">
        <v>208</v>
      </c>
      <c r="G148" s="108"/>
      <c r="H148" s="127">
        <v>0.1</v>
      </c>
      <c r="I148" s="116">
        <v>37.29</v>
      </c>
      <c r="J148" s="108"/>
      <c r="K148" s="128">
        <v>37.39</v>
      </c>
    </row>
    <row r="149">
      <c r="A149" s="125">
        <v>51027.0</v>
      </c>
      <c r="B149" s="115" t="s">
        <v>335</v>
      </c>
      <c r="C149" s="107"/>
      <c r="D149" s="107"/>
      <c r="E149" s="108"/>
      <c r="F149" s="126" t="s">
        <v>208</v>
      </c>
      <c r="G149" s="108"/>
      <c r="H149" s="127">
        <v>146.2</v>
      </c>
      <c r="I149" s="116">
        <v>24.62</v>
      </c>
      <c r="J149" s="108"/>
      <c r="K149" s="128">
        <v>170.82</v>
      </c>
    </row>
    <row r="150">
      <c r="A150" s="125">
        <v>51029.0</v>
      </c>
      <c r="B150" s="115" t="s">
        <v>336</v>
      </c>
      <c r="C150" s="107"/>
      <c r="D150" s="107"/>
      <c r="E150" s="108"/>
      <c r="F150" s="126" t="s">
        <v>208</v>
      </c>
      <c r="G150" s="108"/>
      <c r="H150" s="127">
        <v>447.95</v>
      </c>
      <c r="I150" s="116">
        <v>73.02</v>
      </c>
      <c r="J150" s="108"/>
      <c r="K150" s="128">
        <v>520.97</v>
      </c>
    </row>
    <row r="151">
      <c r="A151" s="125">
        <v>51030.0</v>
      </c>
      <c r="B151" s="115" t="s">
        <v>337</v>
      </c>
      <c r="C151" s="107"/>
      <c r="D151" s="107"/>
      <c r="E151" s="108"/>
      <c r="F151" s="126" t="s">
        <v>208</v>
      </c>
      <c r="G151" s="108"/>
      <c r="H151" s="127">
        <v>418.13</v>
      </c>
      <c r="I151" s="116">
        <v>73.02</v>
      </c>
      <c r="J151" s="108"/>
      <c r="K151" s="128">
        <v>491.15</v>
      </c>
    </row>
    <row r="152">
      <c r="A152" s="125">
        <v>51031.0</v>
      </c>
      <c r="B152" s="115" t="s">
        <v>338</v>
      </c>
      <c r="C152" s="107"/>
      <c r="D152" s="107"/>
      <c r="E152" s="108"/>
      <c r="F152" s="126" t="s">
        <v>208</v>
      </c>
      <c r="G152" s="108"/>
      <c r="H152" s="127">
        <v>470.73</v>
      </c>
      <c r="I152" s="116">
        <v>31.75</v>
      </c>
      <c r="J152" s="108"/>
      <c r="K152" s="128">
        <v>502.48</v>
      </c>
    </row>
    <row r="153">
      <c r="A153" s="125">
        <v>51032.0</v>
      </c>
      <c r="B153" s="115" t="s">
        <v>339</v>
      </c>
      <c r="C153" s="107"/>
      <c r="D153" s="107"/>
      <c r="E153" s="108"/>
      <c r="F153" s="126" t="s">
        <v>208</v>
      </c>
      <c r="G153" s="108"/>
      <c r="H153" s="127">
        <v>478.16</v>
      </c>
      <c r="I153" s="116">
        <v>31.75</v>
      </c>
      <c r="J153" s="108"/>
      <c r="K153" s="128">
        <v>509.91</v>
      </c>
    </row>
    <row r="154">
      <c r="A154" s="125">
        <v>51033.0</v>
      </c>
      <c r="B154" s="115" t="s">
        <v>340</v>
      </c>
      <c r="C154" s="107"/>
      <c r="D154" s="107"/>
      <c r="E154" s="108"/>
      <c r="F154" s="126" t="s">
        <v>208</v>
      </c>
      <c r="G154" s="108"/>
      <c r="H154" s="127">
        <v>485.61</v>
      </c>
      <c r="I154" s="116">
        <v>31.75</v>
      </c>
      <c r="J154" s="108"/>
      <c r="K154" s="128">
        <v>517.36</v>
      </c>
    </row>
    <row r="155">
      <c r="A155" s="125">
        <v>51035.0</v>
      </c>
      <c r="B155" s="115" t="s">
        <v>341</v>
      </c>
      <c r="C155" s="107"/>
      <c r="D155" s="107"/>
      <c r="E155" s="108"/>
      <c r="F155" s="126" t="s">
        <v>208</v>
      </c>
      <c r="G155" s="108"/>
      <c r="H155" s="127">
        <v>555.47</v>
      </c>
      <c r="I155" s="116">
        <v>0.0</v>
      </c>
      <c r="J155" s="108"/>
      <c r="K155" s="128">
        <v>555.47</v>
      </c>
    </row>
    <row r="156">
      <c r="A156" s="125">
        <v>51036.0</v>
      </c>
      <c r="B156" s="115" t="s">
        <v>342</v>
      </c>
      <c r="C156" s="107"/>
      <c r="D156" s="107"/>
      <c r="E156" s="108"/>
      <c r="F156" s="126" t="s">
        <v>208</v>
      </c>
      <c r="G156" s="108"/>
      <c r="H156" s="127">
        <v>574.92</v>
      </c>
      <c r="I156" s="116">
        <v>0.0</v>
      </c>
      <c r="J156" s="108"/>
      <c r="K156" s="128">
        <v>574.92</v>
      </c>
    </row>
    <row r="157">
      <c r="A157" s="125">
        <v>51037.0</v>
      </c>
      <c r="B157" s="115" t="s">
        <v>343</v>
      </c>
      <c r="C157" s="107"/>
      <c r="D157" s="107"/>
      <c r="E157" s="108"/>
      <c r="F157" s="126" t="s">
        <v>208</v>
      </c>
      <c r="G157" s="108"/>
      <c r="H157" s="127">
        <v>600.71</v>
      </c>
      <c r="I157" s="116">
        <v>0.0</v>
      </c>
      <c r="J157" s="108"/>
      <c r="K157" s="128">
        <v>600.71</v>
      </c>
    </row>
    <row r="158">
      <c r="A158" s="125">
        <v>51045.0</v>
      </c>
      <c r="B158" s="115" t="s">
        <v>344</v>
      </c>
      <c r="C158" s="107"/>
      <c r="D158" s="107"/>
      <c r="E158" s="108"/>
      <c r="F158" s="126" t="s">
        <v>208</v>
      </c>
      <c r="G158" s="108"/>
      <c r="H158" s="127">
        <v>46.71</v>
      </c>
      <c r="I158" s="116">
        <v>0.0</v>
      </c>
      <c r="J158" s="108"/>
      <c r="K158" s="128">
        <v>46.71</v>
      </c>
    </row>
    <row r="159">
      <c r="A159" s="125">
        <v>51055.0</v>
      </c>
      <c r="B159" s="115" t="s">
        <v>345</v>
      </c>
      <c r="C159" s="107"/>
      <c r="D159" s="107"/>
      <c r="E159" s="108"/>
      <c r="F159" s="126" t="s">
        <v>208</v>
      </c>
      <c r="G159" s="108"/>
      <c r="H159" s="127">
        <v>0.0</v>
      </c>
      <c r="I159" s="116">
        <v>44.74</v>
      </c>
      <c r="J159" s="108"/>
      <c r="K159" s="128">
        <v>44.74</v>
      </c>
    </row>
    <row r="160">
      <c r="A160" s="125">
        <v>51060.0</v>
      </c>
      <c r="B160" s="115" t="s">
        <v>346</v>
      </c>
      <c r="C160" s="107"/>
      <c r="D160" s="107"/>
      <c r="E160" s="108"/>
      <c r="F160" s="126" t="s">
        <v>208</v>
      </c>
      <c r="G160" s="108"/>
      <c r="H160" s="127">
        <v>0.1</v>
      </c>
      <c r="I160" s="116">
        <v>37.29</v>
      </c>
      <c r="J160" s="108"/>
      <c r="K160" s="128">
        <v>37.39</v>
      </c>
    </row>
    <row r="161">
      <c r="A161" s="125">
        <v>52002.0</v>
      </c>
      <c r="B161" s="115" t="s">
        <v>347</v>
      </c>
      <c r="C161" s="107"/>
      <c r="D161" s="107"/>
      <c r="E161" s="108"/>
      <c r="F161" s="126" t="s">
        <v>348</v>
      </c>
      <c r="G161" s="108"/>
      <c r="H161" s="127">
        <v>10.88</v>
      </c>
      <c r="I161" s="116">
        <v>2.32</v>
      </c>
      <c r="J161" s="108"/>
      <c r="K161" s="128">
        <v>13.2</v>
      </c>
    </row>
    <row r="162">
      <c r="A162" s="125">
        <v>52003.0</v>
      </c>
      <c r="B162" s="115" t="s">
        <v>349</v>
      </c>
      <c r="C162" s="107"/>
      <c r="D162" s="107"/>
      <c r="E162" s="108"/>
      <c r="F162" s="126" t="s">
        <v>348</v>
      </c>
      <c r="G162" s="108"/>
      <c r="H162" s="127">
        <v>10.29</v>
      </c>
      <c r="I162" s="116">
        <v>2.65</v>
      </c>
      <c r="J162" s="108"/>
      <c r="K162" s="128">
        <v>12.94</v>
      </c>
    </row>
    <row r="163">
      <c r="A163" s="125">
        <v>52004.0</v>
      </c>
      <c r="B163" s="115" t="s">
        <v>350</v>
      </c>
      <c r="C163" s="107"/>
      <c r="D163" s="107"/>
      <c r="E163" s="108"/>
      <c r="F163" s="126" t="s">
        <v>348</v>
      </c>
      <c r="G163" s="108"/>
      <c r="H163" s="127">
        <v>9.86</v>
      </c>
      <c r="I163" s="116">
        <v>2.65</v>
      </c>
      <c r="J163" s="108"/>
      <c r="K163" s="128">
        <v>12.51</v>
      </c>
    </row>
    <row r="164">
      <c r="A164" s="125">
        <v>52005.0</v>
      </c>
      <c r="B164" s="115" t="s">
        <v>351</v>
      </c>
      <c r="C164" s="107"/>
      <c r="D164" s="107"/>
      <c r="E164" s="108"/>
      <c r="F164" s="126" t="s">
        <v>348</v>
      </c>
      <c r="G164" s="108"/>
      <c r="H164" s="127">
        <v>9.56</v>
      </c>
      <c r="I164" s="116">
        <v>2.65</v>
      </c>
      <c r="J164" s="108"/>
      <c r="K164" s="128">
        <v>12.21</v>
      </c>
    </row>
    <row r="165">
      <c r="A165" s="125">
        <v>52006.0</v>
      </c>
      <c r="B165" s="115" t="s">
        <v>352</v>
      </c>
      <c r="C165" s="107"/>
      <c r="D165" s="107"/>
      <c r="E165" s="108"/>
      <c r="F165" s="126" t="s">
        <v>348</v>
      </c>
      <c r="G165" s="108"/>
      <c r="H165" s="127">
        <v>9.72</v>
      </c>
      <c r="I165" s="116">
        <v>3.32</v>
      </c>
      <c r="J165" s="108"/>
      <c r="K165" s="128">
        <v>13.04</v>
      </c>
    </row>
    <row r="166">
      <c r="A166" s="125">
        <v>52007.0</v>
      </c>
      <c r="B166" s="115" t="s">
        <v>353</v>
      </c>
      <c r="C166" s="107"/>
      <c r="D166" s="107"/>
      <c r="E166" s="108"/>
      <c r="F166" s="126" t="s">
        <v>348</v>
      </c>
      <c r="G166" s="108"/>
      <c r="H166" s="127">
        <v>9.83</v>
      </c>
      <c r="I166" s="116">
        <v>3.32</v>
      </c>
      <c r="J166" s="108"/>
      <c r="K166" s="128">
        <v>13.15</v>
      </c>
    </row>
    <row r="167">
      <c r="A167" s="125">
        <v>52008.0</v>
      </c>
      <c r="B167" s="115" t="s">
        <v>354</v>
      </c>
      <c r="C167" s="107"/>
      <c r="D167" s="107"/>
      <c r="E167" s="108"/>
      <c r="F167" s="126" t="s">
        <v>348</v>
      </c>
      <c r="G167" s="108"/>
      <c r="H167" s="127">
        <v>9.94</v>
      </c>
      <c r="I167" s="116">
        <v>3.32</v>
      </c>
      <c r="J167" s="108"/>
      <c r="K167" s="128">
        <v>13.26</v>
      </c>
    </row>
    <row r="168">
      <c r="A168" s="125">
        <v>52010.0</v>
      </c>
      <c r="B168" s="115" t="s">
        <v>355</v>
      </c>
      <c r="C168" s="107"/>
      <c r="D168" s="107"/>
      <c r="E168" s="108"/>
      <c r="F168" s="126" t="s">
        <v>348</v>
      </c>
      <c r="G168" s="108"/>
      <c r="H168" s="127">
        <v>10.08</v>
      </c>
      <c r="I168" s="116">
        <v>3.32</v>
      </c>
      <c r="J168" s="108"/>
      <c r="K168" s="128">
        <v>13.4</v>
      </c>
    </row>
    <row r="169">
      <c r="A169" s="125">
        <v>52012.0</v>
      </c>
      <c r="B169" s="115" t="s">
        <v>356</v>
      </c>
      <c r="C169" s="107"/>
      <c r="D169" s="107"/>
      <c r="E169" s="108"/>
      <c r="F169" s="126" t="s">
        <v>348</v>
      </c>
      <c r="G169" s="108"/>
      <c r="H169" s="127">
        <v>11.08</v>
      </c>
      <c r="I169" s="116">
        <v>2.32</v>
      </c>
      <c r="J169" s="108"/>
      <c r="K169" s="128">
        <v>13.4</v>
      </c>
    </row>
    <row r="170">
      <c r="A170" s="125">
        <v>52014.0</v>
      </c>
      <c r="B170" s="115" t="s">
        <v>357</v>
      </c>
      <c r="C170" s="107"/>
      <c r="D170" s="107"/>
      <c r="E170" s="108"/>
      <c r="F170" s="126" t="s">
        <v>348</v>
      </c>
      <c r="G170" s="108"/>
      <c r="H170" s="127">
        <v>11.08</v>
      </c>
      <c r="I170" s="116">
        <v>2.32</v>
      </c>
      <c r="J170" s="108"/>
      <c r="K170" s="128">
        <v>13.4</v>
      </c>
    </row>
    <row r="171">
      <c r="A171" s="123">
        <v>168.0</v>
      </c>
      <c r="B171" s="124" t="s">
        <v>358</v>
      </c>
      <c r="C171" s="107"/>
      <c r="D171" s="107"/>
      <c r="E171" s="107"/>
      <c r="F171" s="107"/>
      <c r="G171" s="107"/>
      <c r="H171" s="107"/>
      <c r="I171" s="107"/>
      <c r="J171" s="107"/>
      <c r="K171" s="108"/>
    </row>
    <row r="172">
      <c r="A172" s="125">
        <v>60000.0</v>
      </c>
      <c r="B172" s="115" t="s">
        <v>358</v>
      </c>
      <c r="C172" s="107"/>
      <c r="D172" s="107"/>
      <c r="E172" s="108"/>
      <c r="F172" s="111"/>
      <c r="H172" s="127">
        <v>0.0</v>
      </c>
      <c r="I172" s="116">
        <v>0.0</v>
      </c>
      <c r="J172" s="108"/>
      <c r="K172" s="128">
        <v>0.0</v>
      </c>
    </row>
    <row r="173">
      <c r="A173" s="125">
        <v>60010.0</v>
      </c>
      <c r="B173" s="115" t="s">
        <v>359</v>
      </c>
      <c r="C173" s="107"/>
      <c r="D173" s="107"/>
      <c r="E173" s="108"/>
      <c r="F173" s="126" t="s">
        <v>208</v>
      </c>
      <c r="G173" s="108"/>
      <c r="H173" s="128">
        <v>2226.8</v>
      </c>
      <c r="I173" s="116">
        <v>670.04</v>
      </c>
      <c r="J173" s="108"/>
      <c r="K173" s="128">
        <v>2896.84</v>
      </c>
    </row>
    <row r="174">
      <c r="A174" s="125">
        <v>60103.0</v>
      </c>
      <c r="B174" s="115" t="s">
        <v>360</v>
      </c>
      <c r="C174" s="107"/>
      <c r="D174" s="107"/>
      <c r="E174" s="108"/>
      <c r="F174" s="126" t="s">
        <v>189</v>
      </c>
      <c r="G174" s="108"/>
      <c r="H174" s="127">
        <v>9.54</v>
      </c>
      <c r="I174" s="116">
        <v>1.23</v>
      </c>
      <c r="J174" s="108"/>
      <c r="K174" s="128">
        <v>10.77</v>
      </c>
    </row>
    <row r="175">
      <c r="A175" s="125">
        <v>60104.0</v>
      </c>
      <c r="B175" s="115" t="s">
        <v>361</v>
      </c>
      <c r="C175" s="107"/>
      <c r="D175" s="107"/>
      <c r="E175" s="108"/>
      <c r="F175" s="126" t="s">
        <v>137</v>
      </c>
      <c r="G175" s="108"/>
      <c r="H175" s="127">
        <v>21.13</v>
      </c>
      <c r="I175" s="116">
        <v>2.9</v>
      </c>
      <c r="J175" s="108"/>
      <c r="K175" s="128">
        <v>24.03</v>
      </c>
    </row>
    <row r="176">
      <c r="A176" s="125">
        <v>60105.0</v>
      </c>
      <c r="B176" s="115" t="s">
        <v>362</v>
      </c>
      <c r="C176" s="107"/>
      <c r="D176" s="107"/>
      <c r="E176" s="108"/>
      <c r="F176" s="126" t="s">
        <v>189</v>
      </c>
      <c r="G176" s="108"/>
      <c r="H176" s="127">
        <v>7.25</v>
      </c>
      <c r="I176" s="116">
        <v>3.64</v>
      </c>
      <c r="J176" s="108"/>
      <c r="K176" s="128">
        <v>10.89</v>
      </c>
    </row>
    <row r="177">
      <c r="A177" s="125">
        <v>60160.0</v>
      </c>
      <c r="B177" s="115" t="s">
        <v>363</v>
      </c>
      <c r="C177" s="107"/>
      <c r="D177" s="107"/>
      <c r="E177" s="108"/>
      <c r="F177" s="126" t="s">
        <v>189</v>
      </c>
      <c r="G177" s="108"/>
      <c r="H177" s="127">
        <v>21.72</v>
      </c>
      <c r="I177" s="116">
        <v>1.87</v>
      </c>
      <c r="J177" s="108"/>
      <c r="K177" s="128">
        <v>23.59</v>
      </c>
    </row>
    <row r="178">
      <c r="A178" s="125">
        <v>60180.0</v>
      </c>
      <c r="B178" s="115" t="s">
        <v>364</v>
      </c>
      <c r="C178" s="107"/>
      <c r="D178" s="107"/>
      <c r="E178" s="108"/>
      <c r="F178" s="126" t="s">
        <v>189</v>
      </c>
      <c r="G178" s="108"/>
      <c r="H178" s="127">
        <v>10.86</v>
      </c>
      <c r="I178" s="116">
        <v>8.82</v>
      </c>
      <c r="J178" s="108"/>
      <c r="K178" s="128">
        <v>19.68</v>
      </c>
    </row>
    <row r="179">
      <c r="A179" s="125">
        <v>60191.0</v>
      </c>
      <c r="B179" s="115" t="s">
        <v>365</v>
      </c>
      <c r="C179" s="107"/>
      <c r="D179" s="107"/>
      <c r="E179" s="108"/>
      <c r="F179" s="126" t="s">
        <v>189</v>
      </c>
      <c r="G179" s="108"/>
      <c r="H179" s="127">
        <v>27.38</v>
      </c>
      <c r="I179" s="116">
        <v>10.1</v>
      </c>
      <c r="J179" s="108"/>
      <c r="K179" s="128">
        <v>37.48</v>
      </c>
    </row>
    <row r="180">
      <c r="A180" s="125">
        <v>60192.0</v>
      </c>
      <c r="B180" s="115" t="s">
        <v>366</v>
      </c>
      <c r="C180" s="107"/>
      <c r="D180" s="107"/>
      <c r="E180" s="108"/>
      <c r="F180" s="126" t="s">
        <v>189</v>
      </c>
      <c r="G180" s="108"/>
      <c r="H180" s="127">
        <v>19.88</v>
      </c>
      <c r="I180" s="116">
        <v>10.1</v>
      </c>
      <c r="J180" s="108"/>
      <c r="K180" s="128">
        <v>29.98</v>
      </c>
    </row>
    <row r="181">
      <c r="A181" s="125">
        <v>60201.0</v>
      </c>
      <c r="B181" s="115" t="s">
        <v>367</v>
      </c>
      <c r="C181" s="107"/>
      <c r="D181" s="107"/>
      <c r="E181" s="108"/>
      <c r="F181" s="126" t="s">
        <v>189</v>
      </c>
      <c r="G181" s="108"/>
      <c r="H181" s="127">
        <v>56.41</v>
      </c>
      <c r="I181" s="116">
        <v>83.01</v>
      </c>
      <c r="J181" s="108"/>
      <c r="K181" s="128">
        <v>139.42</v>
      </c>
    </row>
    <row r="182">
      <c r="A182" s="125">
        <v>60202.0</v>
      </c>
      <c r="B182" s="115" t="s">
        <v>368</v>
      </c>
      <c r="C182" s="107"/>
      <c r="D182" s="107"/>
      <c r="E182" s="108"/>
      <c r="F182" s="126" t="s">
        <v>189</v>
      </c>
      <c r="G182" s="108"/>
      <c r="H182" s="127">
        <v>84.93</v>
      </c>
      <c r="I182" s="116">
        <v>49.81</v>
      </c>
      <c r="J182" s="108"/>
      <c r="K182" s="128">
        <v>134.74</v>
      </c>
    </row>
    <row r="183">
      <c r="A183" s="125">
        <v>60203.0</v>
      </c>
      <c r="B183" s="115" t="s">
        <v>369</v>
      </c>
      <c r="C183" s="107"/>
      <c r="D183" s="107"/>
      <c r="E183" s="108"/>
      <c r="F183" s="126" t="s">
        <v>189</v>
      </c>
      <c r="G183" s="108"/>
      <c r="H183" s="127">
        <v>53.79</v>
      </c>
      <c r="I183" s="116">
        <v>41.0</v>
      </c>
      <c r="J183" s="108"/>
      <c r="K183" s="128">
        <v>94.79</v>
      </c>
    </row>
    <row r="184">
      <c r="A184" s="125">
        <v>60204.0</v>
      </c>
      <c r="B184" s="115" t="s">
        <v>370</v>
      </c>
      <c r="C184" s="107"/>
      <c r="D184" s="107"/>
      <c r="E184" s="108"/>
      <c r="F184" s="126" t="s">
        <v>189</v>
      </c>
      <c r="G184" s="108"/>
      <c r="H184" s="127">
        <v>57.69</v>
      </c>
      <c r="I184" s="116">
        <v>38.51</v>
      </c>
      <c r="J184" s="108"/>
      <c r="K184" s="128">
        <v>96.2</v>
      </c>
    </row>
    <row r="185">
      <c r="A185" s="125">
        <v>60205.0</v>
      </c>
      <c r="B185" s="115" t="s">
        <v>371</v>
      </c>
      <c r="C185" s="107"/>
      <c r="D185" s="107"/>
      <c r="E185" s="108"/>
      <c r="F185" s="126" t="s">
        <v>189</v>
      </c>
      <c r="G185" s="108"/>
      <c r="H185" s="127">
        <v>31.5</v>
      </c>
      <c r="I185" s="116">
        <v>21.91</v>
      </c>
      <c r="J185" s="108"/>
      <c r="K185" s="128">
        <v>53.41</v>
      </c>
    </row>
    <row r="186">
      <c r="A186" s="125">
        <v>60206.0</v>
      </c>
      <c r="B186" s="115" t="s">
        <v>372</v>
      </c>
      <c r="C186" s="107"/>
      <c r="D186" s="107"/>
      <c r="E186" s="108"/>
      <c r="F186" s="126" t="s">
        <v>189</v>
      </c>
      <c r="G186" s="108"/>
      <c r="H186" s="127">
        <v>132.65</v>
      </c>
      <c r="I186" s="116">
        <v>55.27</v>
      </c>
      <c r="J186" s="108"/>
      <c r="K186" s="128">
        <v>187.92</v>
      </c>
    </row>
    <row r="187">
      <c r="A187" s="125">
        <v>60207.0</v>
      </c>
      <c r="B187" s="115" t="s">
        <v>373</v>
      </c>
      <c r="C187" s="107"/>
      <c r="D187" s="107"/>
      <c r="E187" s="108"/>
      <c r="F187" s="126" t="s">
        <v>189</v>
      </c>
      <c r="G187" s="108"/>
      <c r="H187" s="127">
        <v>70.23</v>
      </c>
      <c r="I187" s="116">
        <v>46.49</v>
      </c>
      <c r="J187" s="108"/>
      <c r="K187" s="128">
        <v>116.72</v>
      </c>
    </row>
    <row r="188">
      <c r="A188" s="125">
        <v>60208.0</v>
      </c>
      <c r="B188" s="115" t="s">
        <v>374</v>
      </c>
      <c r="C188" s="107"/>
      <c r="D188" s="107"/>
      <c r="E188" s="108"/>
      <c r="F188" s="126" t="s">
        <v>189</v>
      </c>
      <c r="G188" s="108"/>
      <c r="H188" s="127">
        <v>47.62</v>
      </c>
      <c r="I188" s="116">
        <v>44.82</v>
      </c>
      <c r="J188" s="108"/>
      <c r="K188" s="128">
        <v>92.44</v>
      </c>
    </row>
    <row r="189">
      <c r="A189" s="125">
        <v>60209.0</v>
      </c>
      <c r="B189" s="115" t="s">
        <v>375</v>
      </c>
      <c r="C189" s="107"/>
      <c r="D189" s="107"/>
      <c r="E189" s="108"/>
      <c r="F189" s="126" t="s">
        <v>189</v>
      </c>
      <c r="G189" s="108"/>
      <c r="H189" s="127">
        <v>34.96</v>
      </c>
      <c r="I189" s="116">
        <v>42.94</v>
      </c>
      <c r="J189" s="108"/>
      <c r="K189" s="128">
        <v>77.9</v>
      </c>
    </row>
    <row r="190">
      <c r="A190" s="125">
        <v>60210.0</v>
      </c>
      <c r="B190" s="115" t="s">
        <v>376</v>
      </c>
      <c r="C190" s="107"/>
      <c r="D190" s="107"/>
      <c r="E190" s="108"/>
      <c r="F190" s="126" t="s">
        <v>189</v>
      </c>
      <c r="G190" s="108"/>
      <c r="H190" s="127">
        <v>55.84</v>
      </c>
      <c r="I190" s="116">
        <v>44.82</v>
      </c>
      <c r="J190" s="108"/>
      <c r="K190" s="128">
        <v>100.66</v>
      </c>
    </row>
    <row r="191">
      <c r="A191" s="125">
        <v>60212.0</v>
      </c>
      <c r="B191" s="115" t="s">
        <v>377</v>
      </c>
      <c r="C191" s="107"/>
      <c r="D191" s="107"/>
      <c r="E191" s="108"/>
      <c r="F191" s="126" t="s">
        <v>189</v>
      </c>
      <c r="G191" s="108"/>
      <c r="H191" s="127">
        <v>57.3</v>
      </c>
      <c r="I191" s="116">
        <v>44.82</v>
      </c>
      <c r="J191" s="108"/>
      <c r="K191" s="128">
        <v>102.12</v>
      </c>
    </row>
    <row r="192">
      <c r="A192" s="125">
        <v>60213.0</v>
      </c>
      <c r="B192" s="115" t="s">
        <v>378</v>
      </c>
      <c r="C192" s="107"/>
      <c r="D192" s="107"/>
      <c r="E192" s="108"/>
      <c r="F192" s="126" t="s">
        <v>189</v>
      </c>
      <c r="G192" s="108"/>
      <c r="H192" s="127">
        <v>84.46</v>
      </c>
      <c r="I192" s="116">
        <v>46.49</v>
      </c>
      <c r="J192" s="108"/>
      <c r="K192" s="128">
        <v>130.95</v>
      </c>
    </row>
    <row r="193">
      <c r="A193" s="125">
        <v>60214.0</v>
      </c>
      <c r="B193" s="115" t="s">
        <v>379</v>
      </c>
      <c r="C193" s="107"/>
      <c r="D193" s="107"/>
      <c r="E193" s="108"/>
      <c r="F193" s="126" t="s">
        <v>189</v>
      </c>
      <c r="G193" s="108"/>
      <c r="H193" s="127">
        <v>158.12</v>
      </c>
      <c r="I193" s="116">
        <v>55.27</v>
      </c>
      <c r="J193" s="108"/>
      <c r="K193" s="128">
        <v>213.39</v>
      </c>
    </row>
    <row r="194">
      <c r="A194" s="125">
        <v>60302.0</v>
      </c>
      <c r="B194" s="115" t="s">
        <v>347</v>
      </c>
      <c r="C194" s="107"/>
      <c r="D194" s="107"/>
      <c r="E194" s="108"/>
      <c r="F194" s="126" t="s">
        <v>348</v>
      </c>
      <c r="G194" s="108"/>
      <c r="H194" s="127">
        <v>10.88</v>
      </c>
      <c r="I194" s="116">
        <v>2.32</v>
      </c>
      <c r="J194" s="108"/>
      <c r="K194" s="128">
        <v>13.2</v>
      </c>
    </row>
    <row r="195">
      <c r="A195" s="125">
        <v>60303.0</v>
      </c>
      <c r="B195" s="115" t="s">
        <v>380</v>
      </c>
      <c r="C195" s="107"/>
      <c r="D195" s="107"/>
      <c r="E195" s="108"/>
      <c r="F195" s="126" t="s">
        <v>348</v>
      </c>
      <c r="G195" s="108"/>
      <c r="H195" s="127">
        <v>10.29</v>
      </c>
      <c r="I195" s="116">
        <v>2.65</v>
      </c>
      <c r="J195" s="108"/>
      <c r="K195" s="128">
        <v>12.94</v>
      </c>
    </row>
    <row r="196">
      <c r="A196" s="125">
        <v>60304.0</v>
      </c>
      <c r="B196" s="115" t="s">
        <v>381</v>
      </c>
      <c r="C196" s="107"/>
      <c r="D196" s="107"/>
      <c r="E196" s="108"/>
      <c r="F196" s="126" t="s">
        <v>348</v>
      </c>
      <c r="G196" s="108"/>
      <c r="H196" s="127">
        <v>9.86</v>
      </c>
      <c r="I196" s="116">
        <v>2.65</v>
      </c>
      <c r="J196" s="108"/>
      <c r="K196" s="128">
        <v>12.51</v>
      </c>
    </row>
    <row r="197">
      <c r="A197" s="125">
        <v>60305.0</v>
      </c>
      <c r="B197" s="115" t="s">
        <v>351</v>
      </c>
      <c r="C197" s="107"/>
      <c r="D197" s="107"/>
      <c r="E197" s="108"/>
      <c r="F197" s="126" t="s">
        <v>348</v>
      </c>
      <c r="G197" s="108"/>
      <c r="H197" s="127">
        <v>9.56</v>
      </c>
      <c r="I197" s="116">
        <v>2.65</v>
      </c>
      <c r="J197" s="108"/>
      <c r="K197" s="128">
        <v>12.21</v>
      </c>
    </row>
    <row r="198">
      <c r="A198" s="125">
        <v>60306.0</v>
      </c>
      <c r="B198" s="115" t="s">
        <v>382</v>
      </c>
      <c r="C198" s="107"/>
      <c r="D198" s="107"/>
      <c r="E198" s="108"/>
      <c r="F198" s="126" t="s">
        <v>348</v>
      </c>
      <c r="G198" s="108"/>
      <c r="H198" s="127">
        <v>9.72</v>
      </c>
      <c r="I198" s="116">
        <v>3.32</v>
      </c>
      <c r="J198" s="108"/>
      <c r="K198" s="128">
        <v>13.04</v>
      </c>
    </row>
    <row r="199">
      <c r="A199" s="125">
        <v>60307.0</v>
      </c>
      <c r="B199" s="115" t="s">
        <v>383</v>
      </c>
      <c r="C199" s="107"/>
      <c r="D199" s="107"/>
      <c r="E199" s="108"/>
      <c r="F199" s="126" t="s">
        <v>348</v>
      </c>
      <c r="G199" s="108"/>
      <c r="H199" s="127">
        <v>9.83</v>
      </c>
      <c r="I199" s="116">
        <v>3.32</v>
      </c>
      <c r="J199" s="108"/>
      <c r="K199" s="128">
        <v>13.15</v>
      </c>
    </row>
    <row r="200">
      <c r="A200" s="125">
        <v>60308.0</v>
      </c>
      <c r="B200" s="115" t="s">
        <v>384</v>
      </c>
      <c r="C200" s="107"/>
      <c r="D200" s="107"/>
      <c r="E200" s="108"/>
      <c r="F200" s="126" t="s">
        <v>348</v>
      </c>
      <c r="G200" s="108"/>
      <c r="H200" s="127">
        <v>9.94</v>
      </c>
      <c r="I200" s="116">
        <v>3.32</v>
      </c>
      <c r="J200" s="108"/>
      <c r="K200" s="128">
        <v>13.26</v>
      </c>
    </row>
    <row r="201">
      <c r="A201" s="125">
        <v>60310.0</v>
      </c>
      <c r="B201" s="115" t="s">
        <v>355</v>
      </c>
      <c r="C201" s="107"/>
      <c r="D201" s="107"/>
      <c r="E201" s="108"/>
      <c r="F201" s="126" t="s">
        <v>348</v>
      </c>
      <c r="G201" s="108"/>
      <c r="H201" s="127">
        <v>10.08</v>
      </c>
      <c r="I201" s="116">
        <v>3.32</v>
      </c>
      <c r="J201" s="108"/>
      <c r="K201" s="128">
        <v>13.4</v>
      </c>
    </row>
    <row r="202">
      <c r="A202" s="125">
        <v>60312.0</v>
      </c>
      <c r="B202" s="115" t="s">
        <v>385</v>
      </c>
      <c r="C202" s="107"/>
      <c r="D202" s="107"/>
      <c r="E202" s="108"/>
      <c r="F202" s="126" t="s">
        <v>348</v>
      </c>
      <c r="G202" s="108"/>
      <c r="H202" s="127">
        <v>11.08</v>
      </c>
      <c r="I202" s="116">
        <v>2.32</v>
      </c>
      <c r="J202" s="108"/>
      <c r="K202" s="128">
        <v>13.4</v>
      </c>
    </row>
    <row r="203">
      <c r="A203" s="125">
        <v>60314.0</v>
      </c>
      <c r="B203" s="115" t="s">
        <v>386</v>
      </c>
      <c r="C203" s="107"/>
      <c r="D203" s="107"/>
      <c r="E203" s="108"/>
      <c r="F203" s="126" t="s">
        <v>348</v>
      </c>
      <c r="G203" s="108"/>
      <c r="H203" s="127">
        <v>11.08</v>
      </c>
      <c r="I203" s="116">
        <v>2.32</v>
      </c>
      <c r="J203" s="108"/>
      <c r="K203" s="128">
        <v>13.4</v>
      </c>
    </row>
    <row r="204">
      <c r="A204" s="125">
        <v>60470.0</v>
      </c>
      <c r="B204" s="115" t="s">
        <v>387</v>
      </c>
      <c r="C204" s="107"/>
      <c r="D204" s="107"/>
      <c r="E204" s="108"/>
      <c r="F204" s="126" t="s">
        <v>208</v>
      </c>
      <c r="G204" s="108"/>
      <c r="H204" s="127">
        <v>146.2</v>
      </c>
      <c r="I204" s="116">
        <v>24.62</v>
      </c>
      <c r="J204" s="108"/>
      <c r="K204" s="128">
        <v>170.82</v>
      </c>
    </row>
    <row r="205">
      <c r="A205" s="125">
        <v>60486.0</v>
      </c>
      <c r="B205" s="115" t="s">
        <v>314</v>
      </c>
      <c r="C205" s="107"/>
      <c r="D205" s="107"/>
      <c r="E205" s="108"/>
      <c r="F205" s="126" t="s">
        <v>197</v>
      </c>
      <c r="G205" s="108"/>
      <c r="H205" s="128">
        <v>1425.0</v>
      </c>
      <c r="I205" s="116">
        <v>0.0</v>
      </c>
      <c r="J205" s="108"/>
      <c r="K205" s="128">
        <v>1425.0</v>
      </c>
    </row>
    <row r="206">
      <c r="A206" s="125">
        <v>60487.0</v>
      </c>
      <c r="B206" s="115" t="s">
        <v>315</v>
      </c>
      <c r="C206" s="107"/>
      <c r="D206" s="107"/>
      <c r="E206" s="108"/>
      <c r="F206" s="126" t="s">
        <v>197</v>
      </c>
      <c r="G206" s="108"/>
      <c r="H206" s="127">
        <v>14.0</v>
      </c>
      <c r="I206" s="116">
        <v>0.0</v>
      </c>
      <c r="J206" s="108"/>
      <c r="K206" s="128">
        <v>14.0</v>
      </c>
    </row>
    <row r="207">
      <c r="A207" s="125">
        <v>60505.0</v>
      </c>
      <c r="B207" s="115" t="s">
        <v>328</v>
      </c>
      <c r="C207" s="107"/>
      <c r="D207" s="107"/>
      <c r="E207" s="108"/>
      <c r="F207" s="126" t="s">
        <v>208</v>
      </c>
      <c r="G207" s="108"/>
      <c r="H207" s="127">
        <v>431.4</v>
      </c>
      <c r="I207" s="116">
        <v>73.02</v>
      </c>
      <c r="J207" s="108"/>
      <c r="K207" s="128">
        <v>504.42</v>
      </c>
    </row>
    <row r="208">
      <c r="A208" s="125">
        <v>60507.0</v>
      </c>
      <c r="B208" s="115" t="s">
        <v>329</v>
      </c>
      <c r="C208" s="107"/>
      <c r="D208" s="107"/>
      <c r="E208" s="108"/>
      <c r="F208" s="126" t="s">
        <v>208</v>
      </c>
      <c r="G208" s="108"/>
      <c r="H208" s="127">
        <v>437.62</v>
      </c>
      <c r="I208" s="116">
        <v>73.02</v>
      </c>
      <c r="J208" s="108"/>
      <c r="K208" s="128">
        <v>510.64</v>
      </c>
    </row>
    <row r="209">
      <c r="A209" s="125">
        <v>60510.0</v>
      </c>
      <c r="B209" s="115" t="s">
        <v>388</v>
      </c>
      <c r="C209" s="107"/>
      <c r="D209" s="107"/>
      <c r="E209" s="108"/>
      <c r="F209" s="126" t="s">
        <v>208</v>
      </c>
      <c r="G209" s="108"/>
      <c r="H209" s="127">
        <v>535.98</v>
      </c>
      <c r="I209" s="116">
        <v>0.0</v>
      </c>
      <c r="J209" s="108"/>
      <c r="K209" s="128">
        <v>535.98</v>
      </c>
    </row>
    <row r="210">
      <c r="A210" s="125">
        <v>60512.0</v>
      </c>
      <c r="B210" s="115" t="s">
        <v>389</v>
      </c>
      <c r="C210" s="107"/>
      <c r="D210" s="107"/>
      <c r="E210" s="108"/>
      <c r="F210" s="126" t="s">
        <v>208</v>
      </c>
      <c r="G210" s="108"/>
      <c r="H210" s="127">
        <v>470.73</v>
      </c>
      <c r="I210" s="116">
        <v>31.75</v>
      </c>
      <c r="J210" s="108"/>
      <c r="K210" s="128">
        <v>502.48</v>
      </c>
    </row>
    <row r="211">
      <c r="A211" s="125">
        <v>60513.0</v>
      </c>
      <c r="B211" s="115" t="s">
        <v>333</v>
      </c>
      <c r="C211" s="107"/>
      <c r="D211" s="107"/>
      <c r="E211" s="108"/>
      <c r="F211" s="126" t="s">
        <v>208</v>
      </c>
      <c r="G211" s="108"/>
      <c r="H211" s="127">
        <v>375.38</v>
      </c>
      <c r="I211" s="116">
        <v>123.1</v>
      </c>
      <c r="J211" s="108"/>
      <c r="K211" s="128">
        <v>498.48</v>
      </c>
    </row>
    <row r="212">
      <c r="A212" s="125">
        <v>60514.0</v>
      </c>
      <c r="B212" s="115" t="s">
        <v>332</v>
      </c>
      <c r="C212" s="107"/>
      <c r="D212" s="107"/>
      <c r="E212" s="108"/>
      <c r="F212" s="126" t="s">
        <v>208</v>
      </c>
      <c r="G212" s="108"/>
      <c r="H212" s="127">
        <v>349.2</v>
      </c>
      <c r="I212" s="116">
        <v>73.02</v>
      </c>
      <c r="J212" s="108"/>
      <c r="K212" s="128">
        <v>422.22</v>
      </c>
    </row>
    <row r="213">
      <c r="A213" s="125">
        <v>60515.0</v>
      </c>
      <c r="B213" s="115" t="s">
        <v>331</v>
      </c>
      <c r="C213" s="107"/>
      <c r="D213" s="107"/>
      <c r="E213" s="108"/>
      <c r="F213" s="126" t="s">
        <v>208</v>
      </c>
      <c r="G213" s="108"/>
      <c r="H213" s="127">
        <v>523.67</v>
      </c>
      <c r="I213" s="116">
        <v>31.75</v>
      </c>
      <c r="J213" s="108"/>
      <c r="K213" s="128">
        <v>555.42</v>
      </c>
    </row>
    <row r="214">
      <c r="A214" s="125">
        <v>60517.0</v>
      </c>
      <c r="B214" s="115" t="s">
        <v>337</v>
      </c>
      <c r="C214" s="107"/>
      <c r="D214" s="107"/>
      <c r="E214" s="108"/>
      <c r="F214" s="126" t="s">
        <v>208</v>
      </c>
      <c r="G214" s="108"/>
      <c r="H214" s="127">
        <v>418.13</v>
      </c>
      <c r="I214" s="116">
        <v>73.02</v>
      </c>
      <c r="J214" s="108"/>
      <c r="K214" s="128">
        <v>491.15</v>
      </c>
    </row>
    <row r="215">
      <c r="A215" s="125">
        <v>60518.0</v>
      </c>
      <c r="B215" s="115" t="s">
        <v>336</v>
      </c>
      <c r="C215" s="107"/>
      <c r="D215" s="107"/>
      <c r="E215" s="108"/>
      <c r="F215" s="126" t="s">
        <v>208</v>
      </c>
      <c r="G215" s="108"/>
      <c r="H215" s="127">
        <v>447.95</v>
      </c>
      <c r="I215" s="116">
        <v>73.02</v>
      </c>
      <c r="J215" s="108"/>
      <c r="K215" s="128">
        <v>520.97</v>
      </c>
    </row>
    <row r="216">
      <c r="A216" s="125">
        <v>60520.0</v>
      </c>
      <c r="B216" s="115" t="s">
        <v>390</v>
      </c>
      <c r="C216" s="107"/>
      <c r="D216" s="107"/>
      <c r="E216" s="108"/>
      <c r="F216" s="126" t="s">
        <v>208</v>
      </c>
      <c r="G216" s="108"/>
      <c r="H216" s="127">
        <v>478.16</v>
      </c>
      <c r="I216" s="116">
        <v>31.75</v>
      </c>
      <c r="J216" s="108"/>
      <c r="K216" s="128">
        <v>509.91</v>
      </c>
    </row>
    <row r="217">
      <c r="A217" s="125">
        <v>60521.0</v>
      </c>
      <c r="B217" s="115" t="s">
        <v>391</v>
      </c>
      <c r="C217" s="107"/>
      <c r="D217" s="107"/>
      <c r="E217" s="108"/>
      <c r="F217" s="126" t="s">
        <v>208</v>
      </c>
      <c r="G217" s="108"/>
      <c r="H217" s="127">
        <v>485.61</v>
      </c>
      <c r="I217" s="116">
        <v>31.75</v>
      </c>
      <c r="J217" s="108"/>
      <c r="K217" s="128">
        <v>517.36</v>
      </c>
    </row>
    <row r="218">
      <c r="A218" s="125">
        <v>60523.0</v>
      </c>
      <c r="B218" s="115" t="s">
        <v>341</v>
      </c>
      <c r="C218" s="107"/>
      <c r="D218" s="107"/>
      <c r="E218" s="108"/>
      <c r="F218" s="126" t="s">
        <v>208</v>
      </c>
      <c r="G218" s="108"/>
      <c r="H218" s="127">
        <v>555.47</v>
      </c>
      <c r="I218" s="116">
        <v>0.0</v>
      </c>
      <c r="J218" s="108"/>
      <c r="K218" s="128">
        <v>555.47</v>
      </c>
    </row>
    <row r="219">
      <c r="A219" s="125">
        <v>60524.0</v>
      </c>
      <c r="B219" s="115" t="s">
        <v>342</v>
      </c>
      <c r="C219" s="107"/>
      <c r="D219" s="107"/>
      <c r="E219" s="108"/>
      <c r="F219" s="126" t="s">
        <v>208</v>
      </c>
      <c r="G219" s="108"/>
      <c r="H219" s="127">
        <v>574.92</v>
      </c>
      <c r="I219" s="116">
        <v>0.0</v>
      </c>
      <c r="J219" s="108"/>
      <c r="K219" s="128">
        <v>574.92</v>
      </c>
    </row>
    <row r="220">
      <c r="A220" s="125">
        <v>60525.0</v>
      </c>
      <c r="B220" s="115" t="s">
        <v>343</v>
      </c>
      <c r="C220" s="107"/>
      <c r="D220" s="107"/>
      <c r="E220" s="108"/>
      <c r="F220" s="126" t="s">
        <v>208</v>
      </c>
      <c r="G220" s="108"/>
      <c r="H220" s="127">
        <v>600.71</v>
      </c>
      <c r="I220" s="116">
        <v>0.0</v>
      </c>
      <c r="J220" s="108"/>
      <c r="K220" s="128">
        <v>600.71</v>
      </c>
    </row>
    <row r="221">
      <c r="A221" s="125">
        <v>60800.0</v>
      </c>
      <c r="B221" s="115" t="s">
        <v>392</v>
      </c>
      <c r="C221" s="107"/>
      <c r="D221" s="107"/>
      <c r="E221" s="108"/>
      <c r="F221" s="126" t="s">
        <v>208</v>
      </c>
      <c r="G221" s="108"/>
      <c r="H221" s="127">
        <v>0.1</v>
      </c>
      <c r="I221" s="116">
        <v>48.36</v>
      </c>
      <c r="J221" s="108"/>
      <c r="K221" s="128">
        <v>48.46</v>
      </c>
    </row>
    <row r="222">
      <c r="A222" s="125">
        <v>60801.0</v>
      </c>
      <c r="B222" s="115" t="s">
        <v>393</v>
      </c>
      <c r="C222" s="107"/>
      <c r="D222" s="107"/>
      <c r="E222" s="108"/>
      <c r="F222" s="126" t="s">
        <v>208</v>
      </c>
      <c r="G222" s="108"/>
      <c r="H222" s="127">
        <v>0.0</v>
      </c>
      <c r="I222" s="116">
        <v>44.74</v>
      </c>
      <c r="J222" s="108"/>
      <c r="K222" s="128">
        <v>44.74</v>
      </c>
    </row>
    <row r="223">
      <c r="A223" s="125">
        <v>60802.0</v>
      </c>
      <c r="B223" s="115" t="s">
        <v>394</v>
      </c>
      <c r="C223" s="107"/>
      <c r="D223" s="107"/>
      <c r="E223" s="108"/>
      <c r="F223" s="126" t="s">
        <v>208</v>
      </c>
      <c r="G223" s="108"/>
      <c r="H223" s="127">
        <v>0.1</v>
      </c>
      <c r="I223" s="116">
        <v>48.36</v>
      </c>
      <c r="J223" s="108"/>
      <c r="K223" s="128">
        <v>48.46</v>
      </c>
    </row>
    <row r="224">
      <c r="A224" s="125">
        <v>60803.0</v>
      </c>
      <c r="B224" s="115" t="s">
        <v>395</v>
      </c>
      <c r="C224" s="107"/>
      <c r="D224" s="107"/>
      <c r="E224" s="108"/>
      <c r="F224" s="126" t="s">
        <v>208</v>
      </c>
      <c r="G224" s="108"/>
      <c r="H224" s="127">
        <v>46.71</v>
      </c>
      <c r="I224" s="116">
        <v>0.0</v>
      </c>
      <c r="J224" s="108"/>
      <c r="K224" s="128">
        <v>46.71</v>
      </c>
    </row>
    <row r="225">
      <c r="A225" s="125">
        <v>61101.0</v>
      </c>
      <c r="B225" s="115" t="s">
        <v>396</v>
      </c>
      <c r="C225" s="107"/>
      <c r="D225" s="107"/>
      <c r="E225" s="108"/>
      <c r="F225" s="126" t="s">
        <v>189</v>
      </c>
      <c r="G225" s="108"/>
      <c r="H225" s="127">
        <v>105.14</v>
      </c>
      <c r="I225" s="116">
        <v>18.67</v>
      </c>
      <c r="J225" s="108"/>
      <c r="K225" s="128">
        <v>123.81</v>
      </c>
    </row>
    <row r="226">
      <c r="A226" s="125">
        <v>61102.0</v>
      </c>
      <c r="B226" s="115" t="s">
        <v>397</v>
      </c>
      <c r="C226" s="107"/>
      <c r="D226" s="107"/>
      <c r="E226" s="108"/>
      <c r="F226" s="126" t="s">
        <v>189</v>
      </c>
      <c r="G226" s="108"/>
      <c r="H226" s="127">
        <v>115.95</v>
      </c>
      <c r="I226" s="116">
        <v>20.75</v>
      </c>
      <c r="J226" s="108"/>
      <c r="K226" s="128">
        <v>136.7</v>
      </c>
    </row>
    <row r="227">
      <c r="A227" s="125">
        <v>61106.0</v>
      </c>
      <c r="B227" s="115" t="s">
        <v>398</v>
      </c>
      <c r="C227" s="107"/>
      <c r="D227" s="107"/>
      <c r="E227" s="108"/>
      <c r="F227" s="126" t="s">
        <v>189</v>
      </c>
      <c r="G227" s="108"/>
      <c r="H227" s="127">
        <v>40.91</v>
      </c>
      <c r="I227" s="116">
        <v>12.74</v>
      </c>
      <c r="J227" s="108"/>
      <c r="K227" s="128">
        <v>53.65</v>
      </c>
    </row>
    <row r="228">
      <c r="A228" s="125">
        <v>61107.0</v>
      </c>
      <c r="B228" s="115" t="s">
        <v>399</v>
      </c>
      <c r="C228" s="107"/>
      <c r="D228" s="107"/>
      <c r="E228" s="108"/>
      <c r="F228" s="126" t="s">
        <v>189</v>
      </c>
      <c r="G228" s="108"/>
      <c r="H228" s="127">
        <v>24.61</v>
      </c>
      <c r="I228" s="116">
        <v>10.27</v>
      </c>
      <c r="J228" s="108"/>
      <c r="K228" s="128">
        <v>34.88</v>
      </c>
    </row>
    <row r="229">
      <c r="A229" s="125">
        <v>61108.0</v>
      </c>
      <c r="B229" s="115" t="s">
        <v>400</v>
      </c>
      <c r="C229" s="107"/>
      <c r="D229" s="107"/>
      <c r="E229" s="108"/>
      <c r="F229" s="126" t="s">
        <v>189</v>
      </c>
      <c r="G229" s="108"/>
      <c r="H229" s="127">
        <v>19.17</v>
      </c>
      <c r="I229" s="116">
        <v>9.46</v>
      </c>
      <c r="J229" s="108"/>
      <c r="K229" s="128">
        <v>28.63</v>
      </c>
    </row>
    <row r="230">
      <c r="A230" s="125">
        <v>61130.0</v>
      </c>
      <c r="B230" s="115" t="s">
        <v>401</v>
      </c>
      <c r="C230" s="107"/>
      <c r="D230" s="107"/>
      <c r="E230" s="108"/>
      <c r="F230" s="126" t="s">
        <v>189</v>
      </c>
      <c r="G230" s="108"/>
      <c r="H230" s="127">
        <v>289.19</v>
      </c>
      <c r="I230" s="116">
        <v>158.59</v>
      </c>
      <c r="J230" s="108"/>
      <c r="K230" s="128">
        <v>447.78</v>
      </c>
    </row>
    <row r="231">
      <c r="A231" s="125">
        <v>67000.0</v>
      </c>
      <c r="B231" s="115" t="s">
        <v>402</v>
      </c>
      <c r="C231" s="107"/>
      <c r="D231" s="107"/>
      <c r="E231" s="108"/>
      <c r="F231" s="126" t="s">
        <v>187</v>
      </c>
      <c r="G231" s="108"/>
      <c r="H231" s="127">
        <v>0.0</v>
      </c>
      <c r="I231" s="116">
        <v>0.0</v>
      </c>
      <c r="J231" s="108"/>
      <c r="K231" s="128">
        <v>0.0</v>
      </c>
    </row>
    <row r="232">
      <c r="A232" s="125">
        <v>67002.0</v>
      </c>
      <c r="B232" s="115" t="s">
        <v>403</v>
      </c>
      <c r="C232" s="107"/>
      <c r="D232" s="107"/>
      <c r="E232" s="108"/>
      <c r="F232" s="126" t="s">
        <v>137</v>
      </c>
      <c r="G232" s="108"/>
      <c r="H232" s="127">
        <v>0.15</v>
      </c>
      <c r="I232" s="116">
        <v>1.23</v>
      </c>
      <c r="J232" s="108"/>
      <c r="K232" s="128">
        <v>1.38</v>
      </c>
    </row>
    <row r="233">
      <c r="A233" s="125">
        <v>67006.0</v>
      </c>
      <c r="B233" s="115" t="s">
        <v>404</v>
      </c>
      <c r="C233" s="107"/>
      <c r="D233" s="107"/>
      <c r="E233" s="108"/>
      <c r="F233" s="126" t="s">
        <v>189</v>
      </c>
      <c r="G233" s="108"/>
      <c r="H233" s="127">
        <v>0.0</v>
      </c>
      <c r="I233" s="116">
        <v>7.17</v>
      </c>
      <c r="J233" s="108"/>
      <c r="K233" s="128">
        <v>7.17</v>
      </c>
    </row>
    <row r="234">
      <c r="A234" s="125">
        <v>67010.0</v>
      </c>
      <c r="B234" s="115" t="s">
        <v>405</v>
      </c>
      <c r="C234" s="107"/>
      <c r="D234" s="107"/>
      <c r="E234" s="108"/>
      <c r="F234" s="126" t="s">
        <v>208</v>
      </c>
      <c r="G234" s="108"/>
      <c r="H234" s="127">
        <v>0.0</v>
      </c>
      <c r="I234" s="129">
        <v>1321.36</v>
      </c>
      <c r="J234" s="108"/>
      <c r="K234" s="128">
        <v>1321.36</v>
      </c>
    </row>
    <row r="235">
      <c r="A235" s="125">
        <v>67014.0</v>
      </c>
      <c r="B235" s="115" t="s">
        <v>406</v>
      </c>
      <c r="C235" s="107"/>
      <c r="D235" s="107"/>
      <c r="E235" s="108"/>
      <c r="F235" s="126" t="s">
        <v>189</v>
      </c>
      <c r="G235" s="108"/>
      <c r="H235" s="127">
        <v>0.02</v>
      </c>
      <c r="I235" s="116">
        <v>24.62</v>
      </c>
      <c r="J235" s="108"/>
      <c r="K235" s="128">
        <v>24.64</v>
      </c>
    </row>
    <row r="236">
      <c r="A236" s="125">
        <v>67016.0</v>
      </c>
      <c r="B236" s="115" t="s">
        <v>407</v>
      </c>
      <c r="C236" s="107"/>
      <c r="D236" s="107"/>
      <c r="E236" s="108"/>
      <c r="F236" s="126" t="s">
        <v>189</v>
      </c>
      <c r="G236" s="108"/>
      <c r="H236" s="127">
        <v>0.04</v>
      </c>
      <c r="I236" s="116">
        <v>24.54</v>
      </c>
      <c r="J236" s="108"/>
      <c r="K236" s="128">
        <v>24.58</v>
      </c>
    </row>
    <row r="237">
      <c r="A237" s="125">
        <v>67018.0</v>
      </c>
      <c r="B237" s="115" t="s">
        <v>408</v>
      </c>
      <c r="C237" s="107"/>
      <c r="D237" s="107"/>
      <c r="E237" s="108"/>
      <c r="F237" s="126" t="s">
        <v>189</v>
      </c>
      <c r="G237" s="108"/>
      <c r="H237" s="127">
        <v>0.06</v>
      </c>
      <c r="I237" s="116">
        <v>4.06</v>
      </c>
      <c r="J237" s="108"/>
      <c r="K237" s="128">
        <v>4.12</v>
      </c>
    </row>
    <row r="238">
      <c r="A238" s="125">
        <v>67022.0</v>
      </c>
      <c r="B238" s="115" t="s">
        <v>409</v>
      </c>
      <c r="C238" s="107"/>
      <c r="D238" s="107"/>
      <c r="E238" s="108"/>
      <c r="F238" s="126" t="s">
        <v>189</v>
      </c>
      <c r="G238" s="108"/>
      <c r="H238" s="127">
        <v>0.01</v>
      </c>
      <c r="I238" s="116">
        <v>1.35</v>
      </c>
      <c r="J238" s="108"/>
      <c r="K238" s="128">
        <v>1.36</v>
      </c>
    </row>
    <row r="239">
      <c r="A239" s="125">
        <v>67026.0</v>
      </c>
      <c r="B239" s="115" t="s">
        <v>410</v>
      </c>
      <c r="C239" s="107"/>
      <c r="D239" s="107"/>
      <c r="E239" s="108"/>
      <c r="F239" s="126" t="s">
        <v>189</v>
      </c>
      <c r="G239" s="108"/>
      <c r="H239" s="127">
        <v>20.42</v>
      </c>
      <c r="I239" s="116">
        <v>37.38</v>
      </c>
      <c r="J239" s="108"/>
      <c r="K239" s="128">
        <v>57.8</v>
      </c>
    </row>
    <row r="240">
      <c r="A240" s="125">
        <v>67058.0</v>
      </c>
      <c r="B240" s="115" t="s">
        <v>411</v>
      </c>
      <c r="C240" s="107"/>
      <c r="D240" s="107"/>
      <c r="E240" s="108"/>
      <c r="F240" s="126" t="s">
        <v>189</v>
      </c>
      <c r="G240" s="108"/>
      <c r="H240" s="127">
        <v>8.54</v>
      </c>
      <c r="I240" s="116">
        <v>6.1</v>
      </c>
      <c r="J240" s="108"/>
      <c r="K240" s="128">
        <v>14.64</v>
      </c>
    </row>
    <row r="241">
      <c r="A241" s="125">
        <v>67062.0</v>
      </c>
      <c r="B241" s="115" t="s">
        <v>412</v>
      </c>
      <c r="C241" s="107"/>
      <c r="D241" s="107"/>
      <c r="E241" s="108"/>
      <c r="F241" s="126" t="s">
        <v>208</v>
      </c>
      <c r="G241" s="108"/>
      <c r="H241" s="128">
        <v>4137.14</v>
      </c>
      <c r="I241" s="116">
        <v>304.64</v>
      </c>
      <c r="J241" s="108"/>
      <c r="K241" s="128">
        <v>4441.78</v>
      </c>
    </row>
    <row r="242">
      <c r="A242" s="125">
        <v>67070.0</v>
      </c>
      <c r="B242" s="115" t="s">
        <v>413</v>
      </c>
      <c r="C242" s="107"/>
      <c r="D242" s="107"/>
      <c r="E242" s="108"/>
      <c r="F242" s="126" t="s">
        <v>189</v>
      </c>
      <c r="G242" s="108"/>
      <c r="H242" s="127">
        <v>2.05</v>
      </c>
      <c r="I242" s="116">
        <v>3.04</v>
      </c>
      <c r="J242" s="108"/>
      <c r="K242" s="128">
        <v>5.09</v>
      </c>
    </row>
    <row r="243">
      <c r="A243" s="125">
        <v>67078.0</v>
      </c>
      <c r="B243" s="115" t="s">
        <v>414</v>
      </c>
      <c r="C243" s="107"/>
      <c r="D243" s="107"/>
      <c r="E243" s="108"/>
      <c r="F243" s="126" t="s">
        <v>189</v>
      </c>
      <c r="G243" s="108"/>
      <c r="H243" s="127">
        <v>1.05</v>
      </c>
      <c r="I243" s="116">
        <v>6.05</v>
      </c>
      <c r="J243" s="108"/>
      <c r="K243" s="128">
        <v>7.1</v>
      </c>
    </row>
    <row r="244">
      <c r="A244" s="125">
        <v>67082.0</v>
      </c>
      <c r="B244" s="115" t="s">
        <v>415</v>
      </c>
      <c r="C244" s="107"/>
      <c r="D244" s="107"/>
      <c r="E244" s="108"/>
      <c r="F244" s="126" t="s">
        <v>189</v>
      </c>
      <c r="G244" s="108"/>
      <c r="H244" s="127">
        <v>1.61</v>
      </c>
      <c r="I244" s="116">
        <v>6.55</v>
      </c>
      <c r="J244" s="108"/>
      <c r="K244" s="128">
        <v>8.16</v>
      </c>
    </row>
    <row r="245">
      <c r="A245" s="123">
        <v>169.0</v>
      </c>
      <c r="B245" s="124" t="s">
        <v>416</v>
      </c>
      <c r="C245" s="107"/>
      <c r="D245" s="107"/>
      <c r="E245" s="107"/>
      <c r="F245" s="107"/>
      <c r="G245" s="107"/>
      <c r="H245" s="107"/>
      <c r="I245" s="107"/>
      <c r="J245" s="107"/>
      <c r="K245" s="108"/>
    </row>
    <row r="246">
      <c r="A246" s="125">
        <v>70000.0</v>
      </c>
      <c r="B246" s="115" t="s">
        <v>417</v>
      </c>
      <c r="C246" s="107"/>
      <c r="D246" s="107"/>
      <c r="E246" s="108"/>
      <c r="F246" s="111"/>
      <c r="H246" s="127">
        <v>0.0</v>
      </c>
      <c r="I246" s="116">
        <v>0.0</v>
      </c>
      <c r="J246" s="108"/>
      <c r="K246" s="128">
        <v>0.0</v>
      </c>
    </row>
    <row r="247">
      <c r="A247" s="125">
        <v>70204.0</v>
      </c>
      <c r="B247" s="115" t="s">
        <v>418</v>
      </c>
      <c r="C247" s="107"/>
      <c r="D247" s="107"/>
      <c r="E247" s="108"/>
      <c r="F247" s="126" t="s">
        <v>197</v>
      </c>
      <c r="G247" s="108"/>
      <c r="H247" s="127">
        <v>3.83</v>
      </c>
      <c r="I247" s="116">
        <v>8.3</v>
      </c>
      <c r="J247" s="108"/>
      <c r="K247" s="128">
        <v>12.13</v>
      </c>
    </row>
    <row r="248">
      <c r="A248" s="125">
        <v>70207.0</v>
      </c>
      <c r="B248" s="115" t="s">
        <v>419</v>
      </c>
      <c r="C248" s="107"/>
      <c r="D248" s="107"/>
      <c r="E248" s="108"/>
      <c r="F248" s="126" t="s">
        <v>197</v>
      </c>
      <c r="G248" s="108"/>
      <c r="H248" s="127">
        <v>2.06</v>
      </c>
      <c r="I248" s="116">
        <v>4.98</v>
      </c>
      <c r="J248" s="108"/>
      <c r="K248" s="128">
        <v>7.04</v>
      </c>
    </row>
    <row r="249">
      <c r="A249" s="125">
        <v>70211.0</v>
      </c>
      <c r="B249" s="115" t="s">
        <v>420</v>
      </c>
      <c r="C249" s="107"/>
      <c r="D249" s="107"/>
      <c r="E249" s="108"/>
      <c r="F249" s="126" t="s">
        <v>197</v>
      </c>
      <c r="G249" s="108"/>
      <c r="H249" s="127">
        <v>0.2</v>
      </c>
      <c r="I249" s="116">
        <v>0.44</v>
      </c>
      <c r="J249" s="108"/>
      <c r="K249" s="128">
        <v>0.64</v>
      </c>
    </row>
    <row r="250">
      <c r="A250" s="125">
        <v>70218.0</v>
      </c>
      <c r="B250" s="115" t="s">
        <v>421</v>
      </c>
      <c r="C250" s="107"/>
      <c r="D250" s="107"/>
      <c r="E250" s="108"/>
      <c r="F250" s="126" t="s">
        <v>317</v>
      </c>
      <c r="G250" s="108"/>
      <c r="H250" s="127">
        <v>0.99</v>
      </c>
      <c r="I250" s="116">
        <v>1.35</v>
      </c>
      <c r="J250" s="108"/>
      <c r="K250" s="128">
        <v>2.34</v>
      </c>
    </row>
    <row r="251">
      <c r="A251" s="125">
        <v>70229.0</v>
      </c>
      <c r="B251" s="115" t="s">
        <v>422</v>
      </c>
      <c r="C251" s="107"/>
      <c r="D251" s="107"/>
      <c r="E251" s="108"/>
      <c r="F251" s="126" t="s">
        <v>348</v>
      </c>
      <c r="G251" s="108"/>
      <c r="H251" s="127">
        <v>22.06</v>
      </c>
      <c r="I251" s="116">
        <v>30.1</v>
      </c>
      <c r="J251" s="108"/>
      <c r="K251" s="128">
        <v>52.16</v>
      </c>
    </row>
    <row r="252">
      <c r="A252" s="125">
        <v>70230.0</v>
      </c>
      <c r="B252" s="115" t="s">
        <v>423</v>
      </c>
      <c r="C252" s="107"/>
      <c r="D252" s="107"/>
      <c r="E252" s="108"/>
      <c r="F252" s="126" t="s">
        <v>197</v>
      </c>
      <c r="G252" s="108"/>
      <c r="H252" s="127">
        <v>21.27</v>
      </c>
      <c r="I252" s="116">
        <v>9.96</v>
      </c>
      <c r="J252" s="108"/>
      <c r="K252" s="128">
        <v>31.23</v>
      </c>
    </row>
    <row r="253">
      <c r="A253" s="125">
        <v>70231.0</v>
      </c>
      <c r="B253" s="115" t="s">
        <v>424</v>
      </c>
      <c r="C253" s="107"/>
      <c r="D253" s="107"/>
      <c r="E253" s="108"/>
      <c r="F253" s="126" t="s">
        <v>197</v>
      </c>
      <c r="G253" s="108"/>
      <c r="H253" s="127">
        <v>34.98</v>
      </c>
      <c r="I253" s="116">
        <v>14.94</v>
      </c>
      <c r="J253" s="108"/>
      <c r="K253" s="128">
        <v>49.92</v>
      </c>
    </row>
    <row r="254">
      <c r="A254" s="125">
        <v>70232.0</v>
      </c>
      <c r="B254" s="115" t="s">
        <v>425</v>
      </c>
      <c r="C254" s="107"/>
      <c r="D254" s="107"/>
      <c r="E254" s="108"/>
      <c r="F254" s="126" t="s">
        <v>197</v>
      </c>
      <c r="G254" s="108"/>
      <c r="H254" s="127">
        <v>58.49</v>
      </c>
      <c r="I254" s="116">
        <v>19.92</v>
      </c>
      <c r="J254" s="108"/>
      <c r="K254" s="128">
        <v>78.41</v>
      </c>
    </row>
    <row r="255">
      <c r="A255" s="125">
        <v>70233.0</v>
      </c>
      <c r="B255" s="115" t="s">
        <v>426</v>
      </c>
      <c r="C255" s="107"/>
      <c r="D255" s="107"/>
      <c r="E255" s="108"/>
      <c r="F255" s="126" t="s">
        <v>197</v>
      </c>
      <c r="G255" s="108"/>
      <c r="H255" s="127">
        <v>89.35</v>
      </c>
      <c r="I255" s="116">
        <v>21.58</v>
      </c>
      <c r="J255" s="108"/>
      <c r="K255" s="128">
        <v>110.93</v>
      </c>
    </row>
    <row r="256">
      <c r="A256" s="125">
        <v>70240.0</v>
      </c>
      <c r="B256" s="115" t="s">
        <v>427</v>
      </c>
      <c r="C256" s="107"/>
      <c r="D256" s="107"/>
      <c r="E256" s="108"/>
      <c r="F256" s="126" t="s">
        <v>197</v>
      </c>
      <c r="G256" s="108"/>
      <c r="H256" s="127">
        <v>30.41</v>
      </c>
      <c r="I256" s="116">
        <v>9.96</v>
      </c>
      <c r="J256" s="108"/>
      <c r="K256" s="128">
        <v>40.37</v>
      </c>
    </row>
    <row r="257">
      <c r="A257" s="125">
        <v>70241.0</v>
      </c>
      <c r="B257" s="115" t="s">
        <v>428</v>
      </c>
      <c r="C257" s="107"/>
      <c r="D257" s="107"/>
      <c r="E257" s="108"/>
      <c r="F257" s="126" t="s">
        <v>197</v>
      </c>
      <c r="G257" s="108"/>
      <c r="H257" s="127">
        <v>45.21</v>
      </c>
      <c r="I257" s="116">
        <v>14.94</v>
      </c>
      <c r="J257" s="108"/>
      <c r="K257" s="128">
        <v>60.15</v>
      </c>
    </row>
    <row r="258">
      <c r="A258" s="125">
        <v>70242.0</v>
      </c>
      <c r="B258" s="115" t="s">
        <v>429</v>
      </c>
      <c r="C258" s="107"/>
      <c r="D258" s="107"/>
      <c r="E258" s="108"/>
      <c r="F258" s="126" t="s">
        <v>197</v>
      </c>
      <c r="G258" s="108"/>
      <c r="H258" s="127">
        <v>81.69</v>
      </c>
      <c r="I258" s="116">
        <v>19.92</v>
      </c>
      <c r="J258" s="108"/>
      <c r="K258" s="128">
        <v>101.61</v>
      </c>
    </row>
    <row r="259">
      <c r="A259" s="125">
        <v>70243.0</v>
      </c>
      <c r="B259" s="115" t="s">
        <v>430</v>
      </c>
      <c r="C259" s="107"/>
      <c r="D259" s="107"/>
      <c r="E259" s="108"/>
      <c r="F259" s="126" t="s">
        <v>197</v>
      </c>
      <c r="G259" s="108"/>
      <c r="H259" s="127">
        <v>105.26</v>
      </c>
      <c r="I259" s="116">
        <v>21.58</v>
      </c>
      <c r="J259" s="108"/>
      <c r="K259" s="128">
        <v>126.84</v>
      </c>
    </row>
    <row r="260">
      <c r="A260" s="125">
        <v>70250.0</v>
      </c>
      <c r="B260" s="115" t="s">
        <v>431</v>
      </c>
      <c r="C260" s="107"/>
      <c r="D260" s="107"/>
      <c r="E260" s="108"/>
      <c r="F260" s="126" t="s">
        <v>197</v>
      </c>
      <c r="G260" s="108"/>
      <c r="H260" s="127">
        <v>0.74</v>
      </c>
      <c r="I260" s="116">
        <v>0.0</v>
      </c>
      <c r="J260" s="108"/>
      <c r="K260" s="128">
        <v>0.74</v>
      </c>
    </row>
    <row r="261">
      <c r="A261" s="125">
        <v>70251.0</v>
      </c>
      <c r="B261" s="115" t="s">
        <v>432</v>
      </c>
      <c r="C261" s="107"/>
      <c r="D261" s="107"/>
      <c r="E261" s="108"/>
      <c r="F261" s="126" t="s">
        <v>197</v>
      </c>
      <c r="G261" s="108"/>
      <c r="H261" s="127">
        <v>0.04</v>
      </c>
      <c r="I261" s="116">
        <v>0.0</v>
      </c>
      <c r="J261" s="108"/>
      <c r="K261" s="128">
        <v>0.04</v>
      </c>
    </row>
    <row r="262">
      <c r="A262" s="125">
        <v>70252.0</v>
      </c>
      <c r="B262" s="115" t="s">
        <v>433</v>
      </c>
      <c r="C262" s="107"/>
      <c r="D262" s="107"/>
      <c r="E262" s="108"/>
      <c r="F262" s="126" t="s">
        <v>197</v>
      </c>
      <c r="G262" s="108"/>
      <c r="H262" s="127">
        <v>0.1</v>
      </c>
      <c r="I262" s="116">
        <v>0.0</v>
      </c>
      <c r="J262" s="108"/>
      <c r="K262" s="128">
        <v>0.1</v>
      </c>
    </row>
    <row r="263">
      <c r="A263" s="125">
        <v>70253.0</v>
      </c>
      <c r="B263" s="115" t="s">
        <v>434</v>
      </c>
      <c r="C263" s="107"/>
      <c r="D263" s="107"/>
      <c r="E263" s="108"/>
      <c r="F263" s="126" t="s">
        <v>244</v>
      </c>
      <c r="G263" s="108"/>
      <c r="H263" s="127">
        <v>4.81</v>
      </c>
      <c r="I263" s="116">
        <v>8.3</v>
      </c>
      <c r="J263" s="108"/>
      <c r="K263" s="128">
        <v>13.11</v>
      </c>
    </row>
    <row r="264">
      <c r="A264" s="125">
        <v>70254.0</v>
      </c>
      <c r="B264" s="115" t="s">
        <v>435</v>
      </c>
      <c r="C264" s="107"/>
      <c r="D264" s="107"/>
      <c r="E264" s="108"/>
      <c r="F264" s="126" t="s">
        <v>244</v>
      </c>
      <c r="G264" s="108"/>
      <c r="H264" s="127">
        <v>5.5</v>
      </c>
      <c r="I264" s="116">
        <v>8.3</v>
      </c>
      <c r="J264" s="108"/>
      <c r="K264" s="128">
        <v>13.8</v>
      </c>
    </row>
    <row r="265">
      <c r="A265" s="125">
        <v>70255.0</v>
      </c>
      <c r="B265" s="115" t="s">
        <v>436</v>
      </c>
      <c r="C265" s="107"/>
      <c r="D265" s="107"/>
      <c r="E265" s="108"/>
      <c r="F265" s="126" t="s">
        <v>244</v>
      </c>
      <c r="G265" s="108"/>
      <c r="H265" s="127">
        <v>8.27</v>
      </c>
      <c r="I265" s="116">
        <v>8.3</v>
      </c>
      <c r="J265" s="108"/>
      <c r="K265" s="128">
        <v>16.57</v>
      </c>
    </row>
    <row r="266">
      <c r="A266" s="125">
        <v>70256.0</v>
      </c>
      <c r="B266" s="115" t="s">
        <v>437</v>
      </c>
      <c r="C266" s="107"/>
      <c r="D266" s="107"/>
      <c r="E266" s="108"/>
      <c r="F266" s="126" t="s">
        <v>244</v>
      </c>
      <c r="G266" s="108"/>
      <c r="H266" s="127">
        <v>9.96</v>
      </c>
      <c r="I266" s="116">
        <v>8.3</v>
      </c>
      <c r="J266" s="108"/>
      <c r="K266" s="128">
        <v>18.26</v>
      </c>
    </row>
    <row r="267">
      <c r="A267" s="125">
        <v>70257.0</v>
      </c>
      <c r="B267" s="115" t="s">
        <v>438</v>
      </c>
      <c r="C267" s="107"/>
      <c r="D267" s="107"/>
      <c r="E267" s="108"/>
      <c r="F267" s="126" t="s">
        <v>244</v>
      </c>
      <c r="G267" s="108"/>
      <c r="H267" s="127">
        <v>18.63</v>
      </c>
      <c r="I267" s="116">
        <v>8.3</v>
      </c>
      <c r="J267" s="108"/>
      <c r="K267" s="128">
        <v>26.93</v>
      </c>
    </row>
    <row r="268">
      <c r="A268" s="125">
        <v>70260.0</v>
      </c>
      <c r="B268" s="115" t="s">
        <v>439</v>
      </c>
      <c r="C268" s="107"/>
      <c r="D268" s="107"/>
      <c r="E268" s="108"/>
      <c r="F268" s="126" t="s">
        <v>137</v>
      </c>
      <c r="G268" s="108"/>
      <c r="H268" s="127">
        <v>115.14</v>
      </c>
      <c r="I268" s="116">
        <v>22.25</v>
      </c>
      <c r="J268" s="108"/>
      <c r="K268" s="128">
        <v>137.39</v>
      </c>
    </row>
    <row r="269">
      <c r="A269" s="125">
        <v>70261.0</v>
      </c>
      <c r="B269" s="115" t="s">
        <v>440</v>
      </c>
      <c r="C269" s="107"/>
      <c r="D269" s="107"/>
      <c r="E269" s="108"/>
      <c r="F269" s="126" t="s">
        <v>137</v>
      </c>
      <c r="G269" s="108"/>
      <c r="H269" s="127">
        <v>149.17</v>
      </c>
      <c r="I269" s="116">
        <v>22.25</v>
      </c>
      <c r="J269" s="108"/>
      <c r="K269" s="128">
        <v>171.42</v>
      </c>
    </row>
    <row r="270">
      <c r="A270" s="125">
        <v>70262.0</v>
      </c>
      <c r="B270" s="115" t="s">
        <v>441</v>
      </c>
      <c r="C270" s="107"/>
      <c r="D270" s="107"/>
      <c r="E270" s="108"/>
      <c r="F270" s="126" t="s">
        <v>137</v>
      </c>
      <c r="G270" s="108"/>
      <c r="H270" s="127">
        <v>149.9</v>
      </c>
      <c r="I270" s="116">
        <v>22.25</v>
      </c>
      <c r="J270" s="108"/>
      <c r="K270" s="128">
        <v>172.15</v>
      </c>
    </row>
    <row r="271">
      <c r="A271" s="125">
        <v>70263.0</v>
      </c>
      <c r="B271" s="115" t="s">
        <v>442</v>
      </c>
      <c r="C271" s="107"/>
      <c r="D271" s="107"/>
      <c r="E271" s="108"/>
      <c r="F271" s="126" t="s">
        <v>137</v>
      </c>
      <c r="G271" s="108"/>
      <c r="H271" s="127">
        <v>223.75</v>
      </c>
      <c r="I271" s="116">
        <v>22.25</v>
      </c>
      <c r="J271" s="108"/>
      <c r="K271" s="128">
        <v>246.0</v>
      </c>
    </row>
    <row r="272">
      <c r="A272" s="125">
        <v>70265.0</v>
      </c>
      <c r="B272" s="115" t="s">
        <v>443</v>
      </c>
      <c r="C272" s="107"/>
      <c r="D272" s="107"/>
      <c r="E272" s="108"/>
      <c r="F272" s="126" t="s">
        <v>137</v>
      </c>
      <c r="G272" s="108"/>
      <c r="H272" s="127">
        <v>186.46</v>
      </c>
      <c r="I272" s="116">
        <v>22.25</v>
      </c>
      <c r="J272" s="108"/>
      <c r="K272" s="128">
        <v>208.71</v>
      </c>
    </row>
    <row r="273">
      <c r="A273" s="125">
        <v>70266.0</v>
      </c>
      <c r="B273" s="115" t="s">
        <v>444</v>
      </c>
      <c r="C273" s="107"/>
      <c r="D273" s="107"/>
      <c r="E273" s="108"/>
      <c r="F273" s="126" t="s">
        <v>137</v>
      </c>
      <c r="G273" s="108"/>
      <c r="H273" s="127">
        <v>74.58</v>
      </c>
      <c r="I273" s="116">
        <v>22.25</v>
      </c>
      <c r="J273" s="108"/>
      <c r="K273" s="128">
        <v>96.83</v>
      </c>
    </row>
    <row r="274">
      <c r="A274" s="125">
        <v>70267.0</v>
      </c>
      <c r="B274" s="115" t="s">
        <v>445</v>
      </c>
      <c r="C274" s="107"/>
      <c r="D274" s="107"/>
      <c r="E274" s="108"/>
      <c r="F274" s="126" t="s">
        <v>137</v>
      </c>
      <c r="G274" s="108"/>
      <c r="H274" s="127">
        <v>198.83</v>
      </c>
      <c r="I274" s="116">
        <v>22.25</v>
      </c>
      <c r="J274" s="108"/>
      <c r="K274" s="128">
        <v>221.08</v>
      </c>
    </row>
    <row r="275">
      <c r="A275" s="125">
        <v>70268.0</v>
      </c>
      <c r="B275" s="115" t="s">
        <v>446</v>
      </c>
      <c r="C275" s="107"/>
      <c r="D275" s="107"/>
      <c r="E275" s="108"/>
      <c r="F275" s="126" t="s">
        <v>137</v>
      </c>
      <c r="G275" s="108"/>
      <c r="H275" s="127">
        <v>298.35</v>
      </c>
      <c r="I275" s="116">
        <v>22.25</v>
      </c>
      <c r="J275" s="108"/>
      <c r="K275" s="128">
        <v>320.6</v>
      </c>
    </row>
    <row r="276">
      <c r="A276" s="125">
        <v>70269.0</v>
      </c>
      <c r="B276" s="115" t="s">
        <v>447</v>
      </c>
      <c r="C276" s="107"/>
      <c r="D276" s="107"/>
      <c r="E276" s="108"/>
      <c r="F276" s="126" t="s">
        <v>137</v>
      </c>
      <c r="G276" s="108"/>
      <c r="H276" s="127">
        <v>111.86</v>
      </c>
      <c r="I276" s="116">
        <v>22.25</v>
      </c>
      <c r="J276" s="108"/>
      <c r="K276" s="128">
        <v>134.11</v>
      </c>
    </row>
    <row r="277">
      <c r="A277" s="125">
        <v>70270.0</v>
      </c>
      <c r="B277" s="115" t="s">
        <v>448</v>
      </c>
      <c r="C277" s="107"/>
      <c r="D277" s="107"/>
      <c r="E277" s="108"/>
      <c r="F277" s="126" t="s">
        <v>137</v>
      </c>
      <c r="G277" s="108"/>
      <c r="H277" s="127">
        <v>74.55</v>
      </c>
      <c r="I277" s="116">
        <v>22.25</v>
      </c>
      <c r="J277" s="108"/>
      <c r="K277" s="128">
        <v>96.8</v>
      </c>
    </row>
    <row r="278">
      <c r="A278" s="125">
        <v>70271.0</v>
      </c>
      <c r="B278" s="115" t="s">
        <v>449</v>
      </c>
      <c r="C278" s="107"/>
      <c r="D278" s="107"/>
      <c r="E278" s="108"/>
      <c r="F278" s="126" t="s">
        <v>137</v>
      </c>
      <c r="G278" s="108"/>
      <c r="H278" s="127">
        <v>410.38</v>
      </c>
      <c r="I278" s="116">
        <v>22.25</v>
      </c>
      <c r="J278" s="108"/>
      <c r="K278" s="128">
        <v>432.63</v>
      </c>
    </row>
    <row r="279">
      <c r="A279" s="125">
        <v>70282.0</v>
      </c>
      <c r="B279" s="115" t="s">
        <v>450</v>
      </c>
      <c r="C279" s="107"/>
      <c r="D279" s="107"/>
      <c r="E279" s="108"/>
      <c r="F279" s="126" t="s">
        <v>197</v>
      </c>
      <c r="G279" s="108"/>
      <c r="H279" s="127">
        <v>65.81</v>
      </c>
      <c r="I279" s="116">
        <v>33.2</v>
      </c>
      <c r="J279" s="108"/>
      <c r="K279" s="128">
        <v>99.01</v>
      </c>
    </row>
    <row r="280">
      <c r="A280" s="125">
        <v>70283.0</v>
      </c>
      <c r="B280" s="115" t="s">
        <v>451</v>
      </c>
      <c r="C280" s="107"/>
      <c r="D280" s="107"/>
      <c r="E280" s="108"/>
      <c r="F280" s="126" t="s">
        <v>197</v>
      </c>
      <c r="G280" s="108"/>
      <c r="H280" s="127">
        <v>17.59</v>
      </c>
      <c r="I280" s="116">
        <v>9.96</v>
      </c>
      <c r="J280" s="108"/>
      <c r="K280" s="128">
        <v>27.55</v>
      </c>
    </row>
    <row r="281">
      <c r="A281" s="125">
        <v>70284.0</v>
      </c>
      <c r="B281" s="115" t="s">
        <v>452</v>
      </c>
      <c r="C281" s="107"/>
      <c r="D281" s="107"/>
      <c r="E281" s="108"/>
      <c r="F281" s="126" t="s">
        <v>197</v>
      </c>
      <c r="G281" s="108"/>
      <c r="H281" s="127">
        <v>4.8</v>
      </c>
      <c r="I281" s="116">
        <v>9.96</v>
      </c>
      <c r="J281" s="108"/>
      <c r="K281" s="128">
        <v>14.76</v>
      </c>
    </row>
    <row r="282">
      <c r="A282" s="125">
        <v>70285.0</v>
      </c>
      <c r="B282" s="115" t="s">
        <v>453</v>
      </c>
      <c r="C282" s="107"/>
      <c r="D282" s="107"/>
      <c r="E282" s="108"/>
      <c r="F282" s="126" t="s">
        <v>197</v>
      </c>
      <c r="G282" s="108"/>
      <c r="H282" s="127">
        <v>5.69</v>
      </c>
      <c r="I282" s="116">
        <v>6.64</v>
      </c>
      <c r="J282" s="108"/>
      <c r="K282" s="128">
        <v>12.33</v>
      </c>
    </row>
    <row r="283">
      <c r="A283" s="125">
        <v>70286.0</v>
      </c>
      <c r="B283" s="115" t="s">
        <v>454</v>
      </c>
      <c r="C283" s="107"/>
      <c r="D283" s="107"/>
      <c r="E283" s="108"/>
      <c r="F283" s="126" t="s">
        <v>197</v>
      </c>
      <c r="G283" s="108"/>
      <c r="H283" s="127">
        <v>6.97</v>
      </c>
      <c r="I283" s="116">
        <v>6.64</v>
      </c>
      <c r="J283" s="108"/>
      <c r="K283" s="128">
        <v>13.61</v>
      </c>
    </row>
    <row r="284">
      <c r="A284" s="125">
        <v>70287.0</v>
      </c>
      <c r="B284" s="115" t="s">
        <v>455</v>
      </c>
      <c r="C284" s="107"/>
      <c r="D284" s="107"/>
      <c r="E284" s="108"/>
      <c r="F284" s="126" t="s">
        <v>197</v>
      </c>
      <c r="G284" s="108"/>
      <c r="H284" s="127">
        <v>7.35</v>
      </c>
      <c r="I284" s="116">
        <v>6.64</v>
      </c>
      <c r="J284" s="108"/>
      <c r="K284" s="128">
        <v>13.99</v>
      </c>
    </row>
    <row r="285">
      <c r="A285" s="125">
        <v>70288.0</v>
      </c>
      <c r="B285" s="115" t="s">
        <v>456</v>
      </c>
      <c r="C285" s="107"/>
      <c r="D285" s="107"/>
      <c r="E285" s="108"/>
      <c r="F285" s="126" t="s">
        <v>197</v>
      </c>
      <c r="G285" s="108"/>
      <c r="H285" s="127">
        <v>13.91</v>
      </c>
      <c r="I285" s="116">
        <v>7.74</v>
      </c>
      <c r="J285" s="108"/>
      <c r="K285" s="128">
        <v>21.65</v>
      </c>
    </row>
    <row r="286">
      <c r="A286" s="125">
        <v>70289.0</v>
      </c>
      <c r="B286" s="115" t="s">
        <v>457</v>
      </c>
      <c r="C286" s="107"/>
      <c r="D286" s="107"/>
      <c r="E286" s="108"/>
      <c r="F286" s="126" t="s">
        <v>197</v>
      </c>
      <c r="G286" s="108"/>
      <c r="H286" s="127">
        <v>13.99</v>
      </c>
      <c r="I286" s="116">
        <v>7.74</v>
      </c>
      <c r="J286" s="108"/>
      <c r="K286" s="128">
        <v>21.73</v>
      </c>
    </row>
    <row r="287">
      <c r="A287" s="125">
        <v>70290.0</v>
      </c>
      <c r="B287" s="115" t="s">
        <v>458</v>
      </c>
      <c r="C287" s="107"/>
      <c r="D287" s="107"/>
      <c r="E287" s="108"/>
      <c r="F287" s="126" t="s">
        <v>197</v>
      </c>
      <c r="G287" s="108"/>
      <c r="H287" s="127">
        <v>27.18</v>
      </c>
      <c r="I287" s="116">
        <v>7.74</v>
      </c>
      <c r="J287" s="108"/>
      <c r="K287" s="128">
        <v>34.92</v>
      </c>
    </row>
    <row r="288">
      <c r="A288" s="125">
        <v>70291.0</v>
      </c>
      <c r="B288" s="115" t="s">
        <v>459</v>
      </c>
      <c r="C288" s="107"/>
      <c r="D288" s="107"/>
      <c r="E288" s="108"/>
      <c r="F288" s="126" t="s">
        <v>197</v>
      </c>
      <c r="G288" s="108"/>
      <c r="H288" s="127">
        <v>27.41</v>
      </c>
      <c r="I288" s="116">
        <v>8.85</v>
      </c>
      <c r="J288" s="108"/>
      <c r="K288" s="128">
        <v>36.26</v>
      </c>
    </row>
    <row r="289">
      <c r="A289" s="125">
        <v>70292.0</v>
      </c>
      <c r="B289" s="115" t="s">
        <v>460</v>
      </c>
      <c r="C289" s="107"/>
      <c r="D289" s="107"/>
      <c r="E289" s="108"/>
      <c r="F289" s="126" t="s">
        <v>197</v>
      </c>
      <c r="G289" s="108"/>
      <c r="H289" s="127">
        <v>80.13</v>
      </c>
      <c r="I289" s="116">
        <v>8.85</v>
      </c>
      <c r="J289" s="108"/>
      <c r="K289" s="128">
        <v>88.98</v>
      </c>
    </row>
    <row r="290">
      <c r="A290" s="125">
        <v>70293.0</v>
      </c>
      <c r="B290" s="115" t="s">
        <v>461</v>
      </c>
      <c r="C290" s="107"/>
      <c r="D290" s="107"/>
      <c r="E290" s="108"/>
      <c r="F290" s="126" t="s">
        <v>197</v>
      </c>
      <c r="G290" s="108"/>
      <c r="H290" s="127">
        <v>92.99</v>
      </c>
      <c r="I290" s="116">
        <v>8.85</v>
      </c>
      <c r="J290" s="108"/>
      <c r="K290" s="128">
        <v>101.84</v>
      </c>
    </row>
    <row r="291">
      <c r="A291" s="125">
        <v>70295.0</v>
      </c>
      <c r="B291" s="115" t="s">
        <v>462</v>
      </c>
      <c r="C291" s="107"/>
      <c r="D291" s="107"/>
      <c r="E291" s="108"/>
      <c r="F291" s="126" t="s">
        <v>197</v>
      </c>
      <c r="G291" s="108"/>
      <c r="H291" s="127">
        <v>94.53</v>
      </c>
      <c r="I291" s="116">
        <v>11.06</v>
      </c>
      <c r="J291" s="108"/>
      <c r="K291" s="128">
        <v>105.59</v>
      </c>
    </row>
    <row r="292">
      <c r="A292" s="125">
        <v>70296.0</v>
      </c>
      <c r="B292" s="115" t="s">
        <v>463</v>
      </c>
      <c r="C292" s="107"/>
      <c r="D292" s="107"/>
      <c r="E292" s="108"/>
      <c r="F292" s="126" t="s">
        <v>197</v>
      </c>
      <c r="G292" s="108"/>
      <c r="H292" s="127">
        <v>133.03</v>
      </c>
      <c r="I292" s="116">
        <v>11.06</v>
      </c>
      <c r="J292" s="108"/>
      <c r="K292" s="128">
        <v>144.09</v>
      </c>
    </row>
    <row r="293">
      <c r="A293" s="125">
        <v>70297.0</v>
      </c>
      <c r="B293" s="115" t="s">
        <v>464</v>
      </c>
      <c r="C293" s="107"/>
      <c r="D293" s="107"/>
      <c r="E293" s="108"/>
      <c r="F293" s="126" t="s">
        <v>197</v>
      </c>
      <c r="G293" s="108"/>
      <c r="H293" s="127">
        <v>145.01</v>
      </c>
      <c r="I293" s="116">
        <v>11.06</v>
      </c>
      <c r="J293" s="108"/>
      <c r="K293" s="128">
        <v>156.07</v>
      </c>
    </row>
    <row r="294">
      <c r="A294" s="125">
        <v>70303.0</v>
      </c>
      <c r="B294" s="115" t="s">
        <v>465</v>
      </c>
      <c r="C294" s="107"/>
      <c r="D294" s="107"/>
      <c r="E294" s="108"/>
      <c r="F294" s="126" t="s">
        <v>197</v>
      </c>
      <c r="G294" s="108"/>
      <c r="H294" s="127">
        <v>32.82</v>
      </c>
      <c r="I294" s="116">
        <v>16.61</v>
      </c>
      <c r="J294" s="108"/>
      <c r="K294" s="128">
        <v>49.43</v>
      </c>
    </row>
    <row r="295">
      <c r="A295" s="125">
        <v>70305.0</v>
      </c>
      <c r="B295" s="115" t="s">
        <v>466</v>
      </c>
      <c r="C295" s="107"/>
      <c r="D295" s="107"/>
      <c r="E295" s="108"/>
      <c r="F295" s="126" t="s">
        <v>197</v>
      </c>
      <c r="G295" s="108"/>
      <c r="H295" s="127">
        <v>60.05</v>
      </c>
      <c r="I295" s="116">
        <v>16.61</v>
      </c>
      <c r="J295" s="108"/>
      <c r="K295" s="128">
        <v>76.66</v>
      </c>
    </row>
    <row r="296">
      <c r="A296" s="125">
        <v>70320.0</v>
      </c>
      <c r="B296" s="115" t="s">
        <v>467</v>
      </c>
      <c r="C296" s="107"/>
      <c r="D296" s="107"/>
      <c r="E296" s="108"/>
      <c r="F296" s="126" t="s">
        <v>197</v>
      </c>
      <c r="G296" s="108"/>
      <c r="H296" s="127">
        <v>7.69</v>
      </c>
      <c r="I296" s="116">
        <v>2.32</v>
      </c>
      <c r="J296" s="108"/>
      <c r="K296" s="128">
        <v>10.01</v>
      </c>
    </row>
    <row r="297">
      <c r="A297" s="125">
        <v>70321.0</v>
      </c>
      <c r="B297" s="115" t="s">
        <v>468</v>
      </c>
      <c r="C297" s="107"/>
      <c r="D297" s="107"/>
      <c r="E297" s="108"/>
      <c r="F297" s="126" t="s">
        <v>197</v>
      </c>
      <c r="G297" s="108"/>
      <c r="H297" s="127">
        <v>8.33</v>
      </c>
      <c r="I297" s="116">
        <v>3.32</v>
      </c>
      <c r="J297" s="108"/>
      <c r="K297" s="128">
        <v>11.65</v>
      </c>
    </row>
    <row r="298">
      <c r="A298" s="125">
        <v>70325.0</v>
      </c>
      <c r="B298" s="115" t="s">
        <v>469</v>
      </c>
      <c r="C298" s="107"/>
      <c r="D298" s="107"/>
      <c r="E298" s="108"/>
      <c r="F298" s="126" t="s">
        <v>197</v>
      </c>
      <c r="G298" s="108"/>
      <c r="H298" s="127">
        <v>10.02</v>
      </c>
      <c r="I298" s="116">
        <v>4.32</v>
      </c>
      <c r="J298" s="108"/>
      <c r="K298" s="128">
        <v>14.34</v>
      </c>
    </row>
    <row r="299">
      <c r="A299" s="125">
        <v>70330.0</v>
      </c>
      <c r="B299" s="115" t="s">
        <v>470</v>
      </c>
      <c r="C299" s="107"/>
      <c r="D299" s="107"/>
      <c r="E299" s="108"/>
      <c r="F299" s="126" t="s">
        <v>197</v>
      </c>
      <c r="G299" s="108"/>
      <c r="H299" s="127">
        <v>1.51</v>
      </c>
      <c r="I299" s="116">
        <v>0.67</v>
      </c>
      <c r="J299" s="108"/>
      <c r="K299" s="128">
        <v>2.18</v>
      </c>
    </row>
    <row r="300">
      <c r="A300" s="125">
        <v>70331.0</v>
      </c>
      <c r="B300" s="115" t="s">
        <v>471</v>
      </c>
      <c r="C300" s="107"/>
      <c r="D300" s="107"/>
      <c r="E300" s="108"/>
      <c r="F300" s="126" t="s">
        <v>197</v>
      </c>
      <c r="G300" s="108"/>
      <c r="H300" s="127">
        <v>1.75</v>
      </c>
      <c r="I300" s="116">
        <v>1.0</v>
      </c>
      <c r="J300" s="108"/>
      <c r="K300" s="128">
        <v>2.75</v>
      </c>
    </row>
    <row r="301">
      <c r="A301" s="125">
        <v>70335.0</v>
      </c>
      <c r="B301" s="115" t="s">
        <v>472</v>
      </c>
      <c r="C301" s="107"/>
      <c r="D301" s="107"/>
      <c r="E301" s="108"/>
      <c r="F301" s="126" t="s">
        <v>197</v>
      </c>
      <c r="G301" s="108"/>
      <c r="H301" s="127">
        <v>3.15</v>
      </c>
      <c r="I301" s="116">
        <v>1.66</v>
      </c>
      <c r="J301" s="108"/>
      <c r="K301" s="128">
        <v>4.81</v>
      </c>
    </row>
    <row r="302">
      <c r="A302" s="125">
        <v>70350.0</v>
      </c>
      <c r="B302" s="115" t="s">
        <v>473</v>
      </c>
      <c r="C302" s="107"/>
      <c r="D302" s="107"/>
      <c r="E302" s="108"/>
      <c r="F302" s="126" t="s">
        <v>197</v>
      </c>
      <c r="G302" s="108"/>
      <c r="H302" s="127">
        <v>0.59</v>
      </c>
      <c r="I302" s="116">
        <v>0.33</v>
      </c>
      <c r="J302" s="108"/>
      <c r="K302" s="128">
        <v>0.92</v>
      </c>
    </row>
    <row r="303">
      <c r="A303" s="125">
        <v>70351.0</v>
      </c>
      <c r="B303" s="115" t="s">
        <v>474</v>
      </c>
      <c r="C303" s="107"/>
      <c r="D303" s="107"/>
      <c r="E303" s="108"/>
      <c r="F303" s="126" t="s">
        <v>197</v>
      </c>
      <c r="G303" s="108"/>
      <c r="H303" s="127">
        <v>0.63</v>
      </c>
      <c r="I303" s="116">
        <v>0.33</v>
      </c>
      <c r="J303" s="108"/>
      <c r="K303" s="128">
        <v>0.96</v>
      </c>
    </row>
    <row r="304">
      <c r="A304" s="125">
        <v>70352.0</v>
      </c>
      <c r="B304" s="115" t="s">
        <v>475</v>
      </c>
      <c r="C304" s="107"/>
      <c r="D304" s="107"/>
      <c r="E304" s="108"/>
      <c r="F304" s="126" t="s">
        <v>197</v>
      </c>
      <c r="G304" s="108"/>
      <c r="H304" s="127">
        <v>0.86</v>
      </c>
      <c r="I304" s="116">
        <v>0.33</v>
      </c>
      <c r="J304" s="108"/>
      <c r="K304" s="128">
        <v>1.19</v>
      </c>
    </row>
    <row r="305">
      <c r="A305" s="125">
        <v>70353.0</v>
      </c>
      <c r="B305" s="115" t="s">
        <v>476</v>
      </c>
      <c r="C305" s="107"/>
      <c r="D305" s="107"/>
      <c r="E305" s="108"/>
      <c r="F305" s="126" t="s">
        <v>197</v>
      </c>
      <c r="G305" s="108"/>
      <c r="H305" s="127">
        <v>1.03</v>
      </c>
      <c r="I305" s="116">
        <v>1.0</v>
      </c>
      <c r="J305" s="108"/>
      <c r="K305" s="128">
        <v>2.03</v>
      </c>
    </row>
    <row r="306">
      <c r="A306" s="125">
        <v>70354.0</v>
      </c>
      <c r="B306" s="115" t="s">
        <v>477</v>
      </c>
      <c r="C306" s="107"/>
      <c r="D306" s="107"/>
      <c r="E306" s="108"/>
      <c r="F306" s="126" t="s">
        <v>197</v>
      </c>
      <c r="G306" s="108"/>
      <c r="H306" s="127">
        <v>1.14</v>
      </c>
      <c r="I306" s="116">
        <v>1.33</v>
      </c>
      <c r="J306" s="108"/>
      <c r="K306" s="128">
        <v>2.47</v>
      </c>
    </row>
    <row r="307">
      <c r="A307" s="125">
        <v>70355.0</v>
      </c>
      <c r="B307" s="115" t="s">
        <v>478</v>
      </c>
      <c r="C307" s="107"/>
      <c r="D307" s="107"/>
      <c r="E307" s="108"/>
      <c r="F307" s="126" t="s">
        <v>197</v>
      </c>
      <c r="G307" s="108"/>
      <c r="H307" s="127">
        <v>1.68</v>
      </c>
      <c r="I307" s="116">
        <v>1.99</v>
      </c>
      <c r="J307" s="108"/>
      <c r="K307" s="128">
        <v>3.67</v>
      </c>
    </row>
    <row r="308">
      <c r="A308" s="125">
        <v>70356.0</v>
      </c>
      <c r="B308" s="115" t="s">
        <v>479</v>
      </c>
      <c r="C308" s="107"/>
      <c r="D308" s="107"/>
      <c r="E308" s="108"/>
      <c r="F308" s="126" t="s">
        <v>197</v>
      </c>
      <c r="G308" s="108"/>
      <c r="H308" s="127">
        <v>2.35</v>
      </c>
      <c r="I308" s="116">
        <v>3.99</v>
      </c>
      <c r="J308" s="108"/>
      <c r="K308" s="128">
        <v>6.34</v>
      </c>
    </row>
    <row r="309">
      <c r="A309" s="125">
        <v>70357.0</v>
      </c>
      <c r="B309" s="115" t="s">
        <v>480</v>
      </c>
      <c r="C309" s="107"/>
      <c r="D309" s="107"/>
      <c r="E309" s="108"/>
      <c r="F309" s="126" t="s">
        <v>197</v>
      </c>
      <c r="G309" s="108"/>
      <c r="H309" s="127">
        <v>2.73</v>
      </c>
      <c r="I309" s="116">
        <v>5.98</v>
      </c>
      <c r="J309" s="108"/>
      <c r="K309" s="128">
        <v>8.71</v>
      </c>
    </row>
    <row r="310">
      <c r="A310" s="125">
        <v>70358.0</v>
      </c>
      <c r="B310" s="115" t="s">
        <v>481</v>
      </c>
      <c r="C310" s="107"/>
      <c r="D310" s="107"/>
      <c r="E310" s="108"/>
      <c r="F310" s="126" t="s">
        <v>197</v>
      </c>
      <c r="G310" s="108"/>
      <c r="H310" s="127">
        <v>4.51</v>
      </c>
      <c r="I310" s="116">
        <v>8.3</v>
      </c>
      <c r="J310" s="108"/>
      <c r="K310" s="128">
        <v>12.81</v>
      </c>
    </row>
    <row r="311">
      <c r="A311" s="125">
        <v>70370.0</v>
      </c>
      <c r="B311" s="115" t="s">
        <v>482</v>
      </c>
      <c r="C311" s="107"/>
      <c r="D311" s="107"/>
      <c r="E311" s="108"/>
      <c r="F311" s="126" t="s">
        <v>197</v>
      </c>
      <c r="G311" s="108"/>
      <c r="H311" s="127">
        <v>1.38</v>
      </c>
      <c r="I311" s="116">
        <v>0.33</v>
      </c>
      <c r="J311" s="108"/>
      <c r="K311" s="128">
        <v>1.71</v>
      </c>
    </row>
    <row r="312">
      <c r="A312" s="125">
        <v>70371.0</v>
      </c>
      <c r="B312" s="115" t="s">
        <v>483</v>
      </c>
      <c r="C312" s="107"/>
      <c r="D312" s="107"/>
      <c r="E312" s="108"/>
      <c r="F312" s="126" t="s">
        <v>197</v>
      </c>
      <c r="G312" s="108"/>
      <c r="H312" s="127">
        <v>1.43</v>
      </c>
      <c r="I312" s="116">
        <v>0.33</v>
      </c>
      <c r="J312" s="108"/>
      <c r="K312" s="128">
        <v>1.76</v>
      </c>
    </row>
    <row r="313">
      <c r="A313" s="125">
        <v>70372.0</v>
      </c>
      <c r="B313" s="115" t="s">
        <v>484</v>
      </c>
      <c r="C313" s="107"/>
      <c r="D313" s="107"/>
      <c r="E313" s="108"/>
      <c r="F313" s="126" t="s">
        <v>197</v>
      </c>
      <c r="G313" s="108"/>
      <c r="H313" s="127">
        <v>1.65</v>
      </c>
      <c r="I313" s="116">
        <v>0.33</v>
      </c>
      <c r="J313" s="108"/>
      <c r="K313" s="128">
        <v>1.98</v>
      </c>
    </row>
    <row r="314">
      <c r="A314" s="125">
        <v>70373.0</v>
      </c>
      <c r="B314" s="115" t="s">
        <v>485</v>
      </c>
      <c r="C314" s="107"/>
      <c r="D314" s="107"/>
      <c r="E314" s="108"/>
      <c r="F314" s="126" t="s">
        <v>197</v>
      </c>
      <c r="G314" s="108"/>
      <c r="H314" s="127">
        <v>2.73</v>
      </c>
      <c r="I314" s="116">
        <v>1.0</v>
      </c>
      <c r="J314" s="108"/>
      <c r="K314" s="128">
        <v>3.73</v>
      </c>
    </row>
    <row r="315">
      <c r="A315" s="125">
        <v>70374.0</v>
      </c>
      <c r="B315" s="115" t="s">
        <v>486</v>
      </c>
      <c r="C315" s="107"/>
      <c r="D315" s="107"/>
      <c r="E315" s="108"/>
      <c r="F315" s="126" t="s">
        <v>197</v>
      </c>
      <c r="G315" s="108"/>
      <c r="H315" s="127">
        <v>2.84</v>
      </c>
      <c r="I315" s="116">
        <v>1.33</v>
      </c>
      <c r="J315" s="108"/>
      <c r="K315" s="128">
        <v>4.17</v>
      </c>
    </row>
    <row r="316">
      <c r="A316" s="125">
        <v>70375.0</v>
      </c>
      <c r="B316" s="115" t="s">
        <v>487</v>
      </c>
      <c r="C316" s="107"/>
      <c r="D316" s="107"/>
      <c r="E316" s="108"/>
      <c r="F316" s="126" t="s">
        <v>197</v>
      </c>
      <c r="G316" s="108"/>
      <c r="H316" s="127">
        <v>3.15</v>
      </c>
      <c r="I316" s="116">
        <v>1.99</v>
      </c>
      <c r="J316" s="108"/>
      <c r="K316" s="128">
        <v>5.14</v>
      </c>
    </row>
    <row r="317">
      <c r="A317" s="125">
        <v>70376.0</v>
      </c>
      <c r="B317" s="115" t="s">
        <v>488</v>
      </c>
      <c r="C317" s="107"/>
      <c r="D317" s="107"/>
      <c r="E317" s="108"/>
      <c r="F317" s="126" t="s">
        <v>197</v>
      </c>
      <c r="G317" s="108"/>
      <c r="H317" s="127">
        <v>4.07</v>
      </c>
      <c r="I317" s="116">
        <v>3.99</v>
      </c>
      <c r="J317" s="108"/>
      <c r="K317" s="128">
        <v>8.06</v>
      </c>
    </row>
    <row r="318">
      <c r="A318" s="125">
        <v>70377.0</v>
      </c>
      <c r="B318" s="115" t="s">
        <v>489</v>
      </c>
      <c r="C318" s="107"/>
      <c r="D318" s="107"/>
      <c r="E318" s="108"/>
      <c r="F318" s="126" t="s">
        <v>197</v>
      </c>
      <c r="G318" s="108"/>
      <c r="H318" s="127">
        <v>4.52</v>
      </c>
      <c r="I318" s="116">
        <v>5.98</v>
      </c>
      <c r="J318" s="108"/>
      <c r="K318" s="128">
        <v>10.5</v>
      </c>
    </row>
    <row r="319">
      <c r="A319" s="125">
        <v>70378.0</v>
      </c>
      <c r="B319" s="115" t="s">
        <v>490</v>
      </c>
      <c r="C319" s="107"/>
      <c r="D319" s="107"/>
      <c r="E319" s="108"/>
      <c r="F319" s="126" t="s">
        <v>197</v>
      </c>
      <c r="G319" s="108"/>
      <c r="H319" s="127">
        <v>6.63</v>
      </c>
      <c r="I319" s="116">
        <v>8.3</v>
      </c>
      <c r="J319" s="108"/>
      <c r="K319" s="128">
        <v>14.93</v>
      </c>
    </row>
    <row r="320">
      <c r="A320" s="125">
        <v>70379.0</v>
      </c>
      <c r="B320" s="115" t="s">
        <v>491</v>
      </c>
      <c r="C320" s="107"/>
      <c r="D320" s="107"/>
      <c r="E320" s="108"/>
      <c r="F320" s="126" t="s">
        <v>197</v>
      </c>
      <c r="G320" s="108"/>
      <c r="H320" s="127">
        <v>16.16</v>
      </c>
      <c r="I320" s="116">
        <v>11.62</v>
      </c>
      <c r="J320" s="108"/>
      <c r="K320" s="128">
        <v>27.78</v>
      </c>
    </row>
    <row r="321">
      <c r="A321" s="125">
        <v>70380.0</v>
      </c>
      <c r="B321" s="115" t="s">
        <v>492</v>
      </c>
      <c r="C321" s="107"/>
      <c r="D321" s="107"/>
      <c r="E321" s="108"/>
      <c r="F321" s="126" t="s">
        <v>197</v>
      </c>
      <c r="G321" s="108"/>
      <c r="H321" s="127">
        <v>6.89</v>
      </c>
      <c r="I321" s="116">
        <v>11.62</v>
      </c>
      <c r="J321" s="108"/>
      <c r="K321" s="128">
        <v>18.51</v>
      </c>
    </row>
    <row r="322">
      <c r="A322" s="125">
        <v>70386.0</v>
      </c>
      <c r="B322" s="115" t="s">
        <v>493</v>
      </c>
      <c r="C322" s="107"/>
      <c r="D322" s="107"/>
      <c r="E322" s="108"/>
      <c r="F322" s="126" t="s">
        <v>244</v>
      </c>
      <c r="G322" s="108"/>
      <c r="H322" s="127">
        <v>142.76</v>
      </c>
      <c r="I322" s="116">
        <v>6.64</v>
      </c>
      <c r="J322" s="108"/>
      <c r="K322" s="128">
        <v>149.4</v>
      </c>
    </row>
    <row r="323">
      <c r="A323" s="125">
        <v>70390.0</v>
      </c>
      <c r="B323" s="115" t="s">
        <v>494</v>
      </c>
      <c r="C323" s="107"/>
      <c r="D323" s="107"/>
      <c r="E323" s="108"/>
      <c r="F323" s="126" t="s">
        <v>197</v>
      </c>
      <c r="G323" s="108"/>
      <c r="H323" s="127">
        <v>0.1</v>
      </c>
      <c r="I323" s="116">
        <v>0.53</v>
      </c>
      <c r="J323" s="108"/>
      <c r="K323" s="128">
        <v>0.63</v>
      </c>
    </row>
    <row r="324">
      <c r="A324" s="125">
        <v>70391.0</v>
      </c>
      <c r="B324" s="115" t="s">
        <v>495</v>
      </c>
      <c r="C324" s="107"/>
      <c r="D324" s="107"/>
      <c r="E324" s="108"/>
      <c r="F324" s="126" t="s">
        <v>197</v>
      </c>
      <c r="G324" s="108"/>
      <c r="H324" s="127">
        <v>0.15</v>
      </c>
      <c r="I324" s="116">
        <v>0.53</v>
      </c>
      <c r="J324" s="108"/>
      <c r="K324" s="128">
        <v>0.68</v>
      </c>
    </row>
    <row r="325">
      <c r="A325" s="125">
        <v>70392.0</v>
      </c>
      <c r="B325" s="115" t="s">
        <v>496</v>
      </c>
      <c r="C325" s="107"/>
      <c r="D325" s="107"/>
      <c r="E325" s="108"/>
      <c r="F325" s="126" t="s">
        <v>197</v>
      </c>
      <c r="G325" s="108"/>
      <c r="H325" s="127">
        <v>0.22</v>
      </c>
      <c r="I325" s="116">
        <v>0.53</v>
      </c>
      <c r="J325" s="108"/>
      <c r="K325" s="128">
        <v>0.75</v>
      </c>
    </row>
    <row r="326">
      <c r="A326" s="125">
        <v>70393.0</v>
      </c>
      <c r="B326" s="115" t="s">
        <v>497</v>
      </c>
      <c r="C326" s="107"/>
      <c r="D326" s="107"/>
      <c r="E326" s="108"/>
      <c r="F326" s="126" t="s">
        <v>197</v>
      </c>
      <c r="G326" s="108"/>
      <c r="H326" s="127">
        <v>0.43</v>
      </c>
      <c r="I326" s="116">
        <v>0.67</v>
      </c>
      <c r="J326" s="108"/>
      <c r="K326" s="128">
        <v>1.1</v>
      </c>
    </row>
    <row r="327">
      <c r="A327" s="125">
        <v>70394.0</v>
      </c>
      <c r="B327" s="115" t="s">
        <v>498</v>
      </c>
      <c r="C327" s="107"/>
      <c r="D327" s="107"/>
      <c r="E327" s="108"/>
      <c r="F327" s="126" t="s">
        <v>197</v>
      </c>
      <c r="G327" s="108"/>
      <c r="H327" s="127">
        <v>0.52</v>
      </c>
      <c r="I327" s="116">
        <v>0.67</v>
      </c>
      <c r="J327" s="108"/>
      <c r="K327" s="128">
        <v>1.19</v>
      </c>
    </row>
    <row r="328">
      <c r="A328" s="125">
        <v>70420.0</v>
      </c>
      <c r="B328" s="115" t="s">
        <v>499</v>
      </c>
      <c r="C328" s="107"/>
      <c r="D328" s="107"/>
      <c r="E328" s="108"/>
      <c r="F328" s="126" t="s">
        <v>500</v>
      </c>
      <c r="G328" s="108"/>
      <c r="H328" s="127">
        <v>1.18</v>
      </c>
      <c r="I328" s="116">
        <v>0.33</v>
      </c>
      <c r="J328" s="108"/>
      <c r="K328" s="128">
        <v>1.51</v>
      </c>
    </row>
    <row r="329">
      <c r="A329" s="125">
        <v>70421.0</v>
      </c>
      <c r="B329" s="115" t="s">
        <v>501</v>
      </c>
      <c r="C329" s="107"/>
      <c r="D329" s="107"/>
      <c r="E329" s="108"/>
      <c r="F329" s="126" t="s">
        <v>500</v>
      </c>
      <c r="G329" s="108"/>
      <c r="H329" s="127">
        <v>1.43</v>
      </c>
      <c r="I329" s="116">
        <v>0.33</v>
      </c>
      <c r="J329" s="108"/>
      <c r="K329" s="128">
        <v>1.76</v>
      </c>
    </row>
    <row r="330">
      <c r="A330" s="125">
        <v>70422.0</v>
      </c>
      <c r="B330" s="115" t="s">
        <v>502</v>
      </c>
      <c r="C330" s="107"/>
      <c r="D330" s="107"/>
      <c r="E330" s="108"/>
      <c r="F330" s="126" t="s">
        <v>500</v>
      </c>
      <c r="G330" s="108"/>
      <c r="H330" s="127">
        <v>1.75</v>
      </c>
      <c r="I330" s="116">
        <v>0.33</v>
      </c>
      <c r="J330" s="108"/>
      <c r="K330" s="128">
        <v>2.08</v>
      </c>
    </row>
    <row r="331">
      <c r="A331" s="125">
        <v>70423.0</v>
      </c>
      <c r="B331" s="115" t="s">
        <v>503</v>
      </c>
      <c r="C331" s="107"/>
      <c r="D331" s="107"/>
      <c r="E331" s="108"/>
      <c r="F331" s="126" t="s">
        <v>500</v>
      </c>
      <c r="G331" s="108"/>
      <c r="H331" s="127">
        <v>2.88</v>
      </c>
      <c r="I331" s="116">
        <v>1.0</v>
      </c>
      <c r="J331" s="108"/>
      <c r="K331" s="128">
        <v>3.88</v>
      </c>
    </row>
    <row r="332">
      <c r="A332" s="125">
        <v>70424.0</v>
      </c>
      <c r="B332" s="115" t="s">
        <v>504</v>
      </c>
      <c r="C332" s="107"/>
      <c r="D332" s="107"/>
      <c r="E332" s="108"/>
      <c r="F332" s="126" t="s">
        <v>500</v>
      </c>
      <c r="G332" s="108"/>
      <c r="H332" s="127">
        <v>3.19</v>
      </c>
      <c r="I332" s="116">
        <v>1.33</v>
      </c>
      <c r="J332" s="108"/>
      <c r="K332" s="128">
        <v>4.52</v>
      </c>
    </row>
    <row r="333">
      <c r="A333" s="125">
        <v>70425.0</v>
      </c>
      <c r="B333" s="115" t="s">
        <v>505</v>
      </c>
      <c r="C333" s="107"/>
      <c r="D333" s="107"/>
      <c r="E333" s="108"/>
      <c r="F333" s="126" t="s">
        <v>500</v>
      </c>
      <c r="G333" s="108"/>
      <c r="H333" s="127">
        <v>6.07</v>
      </c>
      <c r="I333" s="116">
        <v>1.99</v>
      </c>
      <c r="J333" s="108"/>
      <c r="K333" s="128">
        <v>8.06</v>
      </c>
    </row>
    <row r="334">
      <c r="A334" s="125">
        <v>70426.0</v>
      </c>
      <c r="B334" s="115" t="s">
        <v>506</v>
      </c>
      <c r="C334" s="107"/>
      <c r="D334" s="107"/>
      <c r="E334" s="108"/>
      <c r="F334" s="126" t="s">
        <v>500</v>
      </c>
      <c r="G334" s="108"/>
      <c r="H334" s="127">
        <v>7.41</v>
      </c>
      <c r="I334" s="116">
        <v>3.99</v>
      </c>
      <c r="J334" s="108"/>
      <c r="K334" s="128">
        <v>11.4</v>
      </c>
    </row>
    <row r="335">
      <c r="A335" s="125">
        <v>70427.0</v>
      </c>
      <c r="B335" s="115" t="s">
        <v>507</v>
      </c>
      <c r="C335" s="107"/>
      <c r="D335" s="107"/>
      <c r="E335" s="108"/>
      <c r="F335" s="126" t="s">
        <v>500</v>
      </c>
      <c r="G335" s="108"/>
      <c r="H335" s="127">
        <v>11.27</v>
      </c>
      <c r="I335" s="116">
        <v>5.98</v>
      </c>
      <c r="J335" s="108"/>
      <c r="K335" s="128">
        <v>17.25</v>
      </c>
    </row>
    <row r="336">
      <c r="A336" s="125">
        <v>70428.0</v>
      </c>
      <c r="B336" s="115" t="s">
        <v>508</v>
      </c>
      <c r="C336" s="107"/>
      <c r="D336" s="107"/>
      <c r="E336" s="108"/>
      <c r="F336" s="126" t="s">
        <v>500</v>
      </c>
      <c r="G336" s="108"/>
      <c r="H336" s="127">
        <v>15.81</v>
      </c>
      <c r="I336" s="116">
        <v>8.3</v>
      </c>
      <c r="J336" s="108"/>
      <c r="K336" s="128">
        <v>24.11</v>
      </c>
    </row>
    <row r="337">
      <c r="A337" s="125">
        <v>70450.0</v>
      </c>
      <c r="B337" s="115" t="s">
        <v>509</v>
      </c>
      <c r="C337" s="107"/>
      <c r="D337" s="107"/>
      <c r="E337" s="108"/>
      <c r="F337" s="126" t="s">
        <v>197</v>
      </c>
      <c r="G337" s="108"/>
      <c r="H337" s="127">
        <v>0.16</v>
      </c>
      <c r="I337" s="116">
        <v>0.53</v>
      </c>
      <c r="J337" s="108"/>
      <c r="K337" s="128">
        <v>0.69</v>
      </c>
    </row>
    <row r="338">
      <c r="A338" s="125">
        <v>70451.0</v>
      </c>
      <c r="B338" s="115" t="s">
        <v>510</v>
      </c>
      <c r="C338" s="107"/>
      <c r="D338" s="107"/>
      <c r="E338" s="108"/>
      <c r="F338" s="126" t="s">
        <v>197</v>
      </c>
      <c r="G338" s="108"/>
      <c r="H338" s="127">
        <v>0.2</v>
      </c>
      <c r="I338" s="116">
        <v>0.53</v>
      </c>
      <c r="J338" s="108"/>
      <c r="K338" s="128">
        <v>0.73</v>
      </c>
    </row>
    <row r="339">
      <c r="A339" s="125">
        <v>70452.0</v>
      </c>
      <c r="B339" s="115" t="s">
        <v>511</v>
      </c>
      <c r="C339" s="107"/>
      <c r="D339" s="107"/>
      <c r="E339" s="108"/>
      <c r="F339" s="126" t="s">
        <v>197</v>
      </c>
      <c r="G339" s="108"/>
      <c r="H339" s="127">
        <v>0.53</v>
      </c>
      <c r="I339" s="116">
        <v>0.67</v>
      </c>
      <c r="J339" s="108"/>
      <c r="K339" s="128">
        <v>1.2</v>
      </c>
    </row>
    <row r="340">
      <c r="A340" s="125">
        <v>70500.0</v>
      </c>
      <c r="B340" s="115" t="s">
        <v>512</v>
      </c>
      <c r="C340" s="107"/>
      <c r="D340" s="107"/>
      <c r="E340" s="108"/>
      <c r="F340" s="126" t="s">
        <v>197</v>
      </c>
      <c r="G340" s="108"/>
      <c r="H340" s="127">
        <v>2.98</v>
      </c>
      <c r="I340" s="116">
        <v>1.33</v>
      </c>
      <c r="J340" s="108"/>
      <c r="K340" s="128">
        <v>4.31</v>
      </c>
    </row>
    <row r="341">
      <c r="A341" s="125">
        <v>70501.0</v>
      </c>
      <c r="B341" s="115" t="s">
        <v>513</v>
      </c>
      <c r="C341" s="107"/>
      <c r="D341" s="107"/>
      <c r="E341" s="108"/>
      <c r="F341" s="126" t="s">
        <v>197</v>
      </c>
      <c r="G341" s="108"/>
      <c r="H341" s="127">
        <v>3.81</v>
      </c>
      <c r="I341" s="116">
        <v>1.99</v>
      </c>
      <c r="J341" s="108"/>
      <c r="K341" s="128">
        <v>5.8</v>
      </c>
    </row>
    <row r="342">
      <c r="A342" s="125">
        <v>70502.0</v>
      </c>
      <c r="B342" s="115" t="s">
        <v>514</v>
      </c>
      <c r="C342" s="107"/>
      <c r="D342" s="107"/>
      <c r="E342" s="108"/>
      <c r="F342" s="126" t="s">
        <v>197</v>
      </c>
      <c r="G342" s="108"/>
      <c r="H342" s="127">
        <v>5.6</v>
      </c>
      <c r="I342" s="116">
        <v>2.65</v>
      </c>
      <c r="J342" s="108"/>
      <c r="K342" s="128">
        <v>8.25</v>
      </c>
    </row>
    <row r="343">
      <c r="A343" s="125">
        <v>70503.0</v>
      </c>
      <c r="B343" s="115" t="s">
        <v>515</v>
      </c>
      <c r="C343" s="107"/>
      <c r="D343" s="107"/>
      <c r="E343" s="108"/>
      <c r="F343" s="126" t="s">
        <v>197</v>
      </c>
      <c r="G343" s="108"/>
      <c r="H343" s="127">
        <v>7.32</v>
      </c>
      <c r="I343" s="116">
        <v>3.65</v>
      </c>
      <c r="J343" s="108"/>
      <c r="K343" s="128">
        <v>10.97</v>
      </c>
    </row>
    <row r="344">
      <c r="A344" s="125">
        <v>70504.0</v>
      </c>
      <c r="B344" s="115" t="s">
        <v>516</v>
      </c>
      <c r="C344" s="107"/>
      <c r="D344" s="107"/>
      <c r="E344" s="108"/>
      <c r="F344" s="126" t="s">
        <v>197</v>
      </c>
      <c r="G344" s="108"/>
      <c r="H344" s="127">
        <v>12.46</v>
      </c>
      <c r="I344" s="116">
        <v>4.32</v>
      </c>
      <c r="J344" s="108"/>
      <c r="K344" s="128">
        <v>16.78</v>
      </c>
    </row>
    <row r="345">
      <c r="A345" s="125">
        <v>70505.0</v>
      </c>
      <c r="B345" s="115" t="s">
        <v>517</v>
      </c>
      <c r="C345" s="107"/>
      <c r="D345" s="107"/>
      <c r="E345" s="108"/>
      <c r="F345" s="126" t="s">
        <v>197</v>
      </c>
      <c r="G345" s="108"/>
      <c r="H345" s="127">
        <v>24.14</v>
      </c>
      <c r="I345" s="116">
        <v>8.3</v>
      </c>
      <c r="J345" s="108"/>
      <c r="K345" s="128">
        <v>32.44</v>
      </c>
    </row>
    <row r="346">
      <c r="A346" s="125">
        <v>70506.0</v>
      </c>
      <c r="B346" s="115" t="s">
        <v>518</v>
      </c>
      <c r="C346" s="107"/>
      <c r="D346" s="107"/>
      <c r="E346" s="108"/>
      <c r="F346" s="126" t="s">
        <v>197</v>
      </c>
      <c r="G346" s="108"/>
      <c r="H346" s="127">
        <v>35.99</v>
      </c>
      <c r="I346" s="116">
        <v>14.27</v>
      </c>
      <c r="J346" s="108"/>
      <c r="K346" s="128">
        <v>50.26</v>
      </c>
    </row>
    <row r="347">
      <c r="A347" s="125">
        <v>70507.0</v>
      </c>
      <c r="B347" s="115" t="s">
        <v>519</v>
      </c>
      <c r="C347" s="107"/>
      <c r="D347" s="107"/>
      <c r="E347" s="108"/>
      <c r="F347" s="126" t="s">
        <v>197</v>
      </c>
      <c r="G347" s="108"/>
      <c r="H347" s="127">
        <v>52.35</v>
      </c>
      <c r="I347" s="116">
        <v>18.26</v>
      </c>
      <c r="J347" s="108"/>
      <c r="K347" s="128">
        <v>70.61</v>
      </c>
    </row>
    <row r="348">
      <c r="A348" s="125">
        <v>70509.0</v>
      </c>
      <c r="B348" s="115" t="s">
        <v>520</v>
      </c>
      <c r="C348" s="107"/>
      <c r="D348" s="107"/>
      <c r="E348" s="108"/>
      <c r="F348" s="126" t="s">
        <v>317</v>
      </c>
      <c r="G348" s="108"/>
      <c r="H348" s="127">
        <v>6.66</v>
      </c>
      <c r="I348" s="116">
        <v>2.32</v>
      </c>
      <c r="J348" s="108"/>
      <c r="K348" s="128">
        <v>8.98</v>
      </c>
    </row>
    <row r="349">
      <c r="A349" s="125">
        <v>70510.0</v>
      </c>
      <c r="B349" s="115" t="s">
        <v>521</v>
      </c>
      <c r="C349" s="107"/>
      <c r="D349" s="107"/>
      <c r="E349" s="108"/>
      <c r="F349" s="126" t="s">
        <v>317</v>
      </c>
      <c r="G349" s="108"/>
      <c r="H349" s="127">
        <v>10.7</v>
      </c>
      <c r="I349" s="116">
        <v>2.65</v>
      </c>
      <c r="J349" s="108"/>
      <c r="K349" s="128">
        <v>13.35</v>
      </c>
    </row>
    <row r="350">
      <c r="A350" s="125">
        <v>70511.0</v>
      </c>
      <c r="B350" s="115" t="s">
        <v>522</v>
      </c>
      <c r="C350" s="107"/>
      <c r="D350" s="107"/>
      <c r="E350" s="108"/>
      <c r="F350" s="126" t="s">
        <v>317</v>
      </c>
      <c r="G350" s="108"/>
      <c r="H350" s="127">
        <v>16.51</v>
      </c>
      <c r="I350" s="116">
        <v>2.83</v>
      </c>
      <c r="J350" s="108"/>
      <c r="K350" s="128">
        <v>19.34</v>
      </c>
    </row>
    <row r="351">
      <c r="A351" s="125">
        <v>70512.0</v>
      </c>
      <c r="B351" s="115" t="s">
        <v>523</v>
      </c>
      <c r="C351" s="107"/>
      <c r="D351" s="107"/>
      <c r="E351" s="108"/>
      <c r="F351" s="126" t="s">
        <v>317</v>
      </c>
      <c r="G351" s="108"/>
      <c r="H351" s="127">
        <v>22.59</v>
      </c>
      <c r="I351" s="116">
        <v>3.48</v>
      </c>
      <c r="J351" s="108"/>
      <c r="K351" s="128">
        <v>26.07</v>
      </c>
    </row>
    <row r="352">
      <c r="A352" s="125">
        <v>70513.0</v>
      </c>
      <c r="B352" s="115" t="s">
        <v>524</v>
      </c>
      <c r="C352" s="107"/>
      <c r="D352" s="107"/>
      <c r="E352" s="108"/>
      <c r="F352" s="126" t="s">
        <v>317</v>
      </c>
      <c r="G352" s="108"/>
      <c r="H352" s="127">
        <v>31.67</v>
      </c>
      <c r="I352" s="116">
        <v>5.15</v>
      </c>
      <c r="J352" s="108"/>
      <c r="K352" s="128">
        <v>36.82</v>
      </c>
    </row>
    <row r="353">
      <c r="A353" s="125">
        <v>70514.0</v>
      </c>
      <c r="B353" s="115" t="s">
        <v>525</v>
      </c>
      <c r="C353" s="107"/>
      <c r="D353" s="107"/>
      <c r="E353" s="108"/>
      <c r="F353" s="126" t="s">
        <v>317</v>
      </c>
      <c r="G353" s="108"/>
      <c r="H353" s="127">
        <v>46.3</v>
      </c>
      <c r="I353" s="116">
        <v>5.64</v>
      </c>
      <c r="J353" s="108"/>
      <c r="K353" s="128">
        <v>51.94</v>
      </c>
    </row>
    <row r="354">
      <c r="A354" s="125">
        <v>70515.0</v>
      </c>
      <c r="B354" s="115" t="s">
        <v>526</v>
      </c>
      <c r="C354" s="107"/>
      <c r="D354" s="107"/>
      <c r="E354" s="108"/>
      <c r="F354" s="126" t="s">
        <v>317</v>
      </c>
      <c r="G354" s="108"/>
      <c r="H354" s="127">
        <v>58.4</v>
      </c>
      <c r="I354" s="116">
        <v>5.98</v>
      </c>
      <c r="J354" s="108"/>
      <c r="K354" s="128">
        <v>64.38</v>
      </c>
    </row>
    <row r="355">
      <c r="A355" s="125">
        <v>70516.0</v>
      </c>
      <c r="B355" s="115" t="s">
        <v>527</v>
      </c>
      <c r="C355" s="107"/>
      <c r="D355" s="107"/>
      <c r="E355" s="108"/>
      <c r="F355" s="126" t="s">
        <v>317</v>
      </c>
      <c r="G355" s="108"/>
      <c r="H355" s="127">
        <v>76.11</v>
      </c>
      <c r="I355" s="116">
        <v>7.63</v>
      </c>
      <c r="J355" s="108"/>
      <c r="K355" s="128">
        <v>83.74</v>
      </c>
    </row>
    <row r="356">
      <c r="A356" s="125">
        <v>70517.0</v>
      </c>
      <c r="B356" s="115" t="s">
        <v>528</v>
      </c>
      <c r="C356" s="107"/>
      <c r="D356" s="107"/>
      <c r="E356" s="108"/>
      <c r="F356" s="126" t="s">
        <v>317</v>
      </c>
      <c r="G356" s="108"/>
      <c r="H356" s="127">
        <v>94.0</v>
      </c>
      <c r="I356" s="116">
        <v>9.46</v>
      </c>
      <c r="J356" s="108"/>
      <c r="K356" s="128">
        <v>103.46</v>
      </c>
    </row>
    <row r="357">
      <c r="A357" s="125">
        <v>70518.0</v>
      </c>
      <c r="B357" s="115" t="s">
        <v>529</v>
      </c>
      <c r="C357" s="107"/>
      <c r="D357" s="107"/>
      <c r="E357" s="108"/>
      <c r="F357" s="126" t="s">
        <v>317</v>
      </c>
      <c r="G357" s="108"/>
      <c r="H357" s="127">
        <v>117.77</v>
      </c>
      <c r="I357" s="116">
        <v>10.79</v>
      </c>
      <c r="J357" s="108"/>
      <c r="K357" s="128">
        <v>128.56</v>
      </c>
    </row>
    <row r="358">
      <c r="A358" s="125">
        <v>70519.0</v>
      </c>
      <c r="B358" s="115" t="s">
        <v>530</v>
      </c>
      <c r="C358" s="107"/>
      <c r="D358" s="107"/>
      <c r="E358" s="108"/>
      <c r="F358" s="126" t="s">
        <v>137</v>
      </c>
      <c r="G358" s="108"/>
      <c r="H358" s="127">
        <v>62.84</v>
      </c>
      <c r="I358" s="116">
        <v>5.15</v>
      </c>
      <c r="J358" s="108"/>
      <c r="K358" s="128">
        <v>67.99</v>
      </c>
    </row>
    <row r="359">
      <c r="A359" s="125">
        <v>70520.0</v>
      </c>
      <c r="B359" s="115" t="s">
        <v>531</v>
      </c>
      <c r="C359" s="107"/>
      <c r="D359" s="107"/>
      <c r="E359" s="108"/>
      <c r="F359" s="126" t="s">
        <v>317</v>
      </c>
      <c r="G359" s="108"/>
      <c r="H359" s="127">
        <v>7.18</v>
      </c>
      <c r="I359" s="116">
        <v>2.16</v>
      </c>
      <c r="J359" s="108"/>
      <c r="K359" s="128">
        <v>9.34</v>
      </c>
    </row>
    <row r="360">
      <c r="A360" s="125">
        <v>70525.0</v>
      </c>
      <c r="B360" s="115" t="s">
        <v>532</v>
      </c>
      <c r="C360" s="107"/>
      <c r="D360" s="107"/>
      <c r="E360" s="108"/>
      <c r="F360" s="126" t="s">
        <v>137</v>
      </c>
      <c r="G360" s="108"/>
      <c r="H360" s="127">
        <v>4.3</v>
      </c>
      <c r="I360" s="116">
        <v>2.16</v>
      </c>
      <c r="J360" s="108"/>
      <c r="K360" s="128">
        <v>6.46</v>
      </c>
    </row>
    <row r="361">
      <c r="A361" s="125">
        <v>70531.0</v>
      </c>
      <c r="B361" s="115" t="s">
        <v>533</v>
      </c>
      <c r="C361" s="107"/>
      <c r="D361" s="107"/>
      <c r="E361" s="108"/>
      <c r="F361" s="126" t="s">
        <v>317</v>
      </c>
      <c r="G361" s="108"/>
      <c r="H361" s="127">
        <v>10.9</v>
      </c>
      <c r="I361" s="116">
        <v>1.99</v>
      </c>
      <c r="J361" s="108"/>
      <c r="K361" s="128">
        <v>12.89</v>
      </c>
    </row>
    <row r="362">
      <c r="A362" s="125">
        <v>70533.0</v>
      </c>
      <c r="B362" s="115" t="s">
        <v>534</v>
      </c>
      <c r="C362" s="107"/>
      <c r="D362" s="107"/>
      <c r="E362" s="108"/>
      <c r="F362" s="126" t="s">
        <v>317</v>
      </c>
      <c r="G362" s="108"/>
      <c r="H362" s="127">
        <v>14.17</v>
      </c>
      <c r="I362" s="116">
        <v>1.99</v>
      </c>
      <c r="J362" s="108"/>
      <c r="K362" s="128">
        <v>16.16</v>
      </c>
    </row>
    <row r="363">
      <c r="A363" s="125">
        <v>70534.0</v>
      </c>
      <c r="B363" s="115" t="s">
        <v>535</v>
      </c>
      <c r="C363" s="107"/>
      <c r="D363" s="107"/>
      <c r="E363" s="108"/>
      <c r="F363" s="126" t="s">
        <v>317</v>
      </c>
      <c r="G363" s="108"/>
      <c r="H363" s="127">
        <v>20.72</v>
      </c>
      <c r="I363" s="116">
        <v>2.16</v>
      </c>
      <c r="J363" s="108"/>
      <c r="K363" s="128">
        <v>22.88</v>
      </c>
    </row>
    <row r="364">
      <c r="A364" s="125">
        <v>70535.0</v>
      </c>
      <c r="B364" s="115" t="s">
        <v>536</v>
      </c>
      <c r="C364" s="107"/>
      <c r="D364" s="107"/>
      <c r="E364" s="108"/>
      <c r="F364" s="126" t="s">
        <v>317</v>
      </c>
      <c r="G364" s="108"/>
      <c r="H364" s="127">
        <v>39.88</v>
      </c>
      <c r="I364" s="116">
        <v>2.32</v>
      </c>
      <c r="J364" s="108"/>
      <c r="K364" s="128">
        <v>42.2</v>
      </c>
    </row>
    <row r="365">
      <c r="A365" s="125">
        <v>70536.0</v>
      </c>
      <c r="B365" s="115" t="s">
        <v>537</v>
      </c>
      <c r="C365" s="107"/>
      <c r="D365" s="107"/>
      <c r="E365" s="108"/>
      <c r="F365" s="126" t="s">
        <v>317</v>
      </c>
      <c r="G365" s="108"/>
      <c r="H365" s="127">
        <v>53.05</v>
      </c>
      <c r="I365" s="116">
        <v>2.65</v>
      </c>
      <c r="J365" s="108"/>
      <c r="K365" s="128">
        <v>55.7</v>
      </c>
    </row>
    <row r="366">
      <c r="A366" s="125">
        <v>70537.0</v>
      </c>
      <c r="B366" s="115" t="s">
        <v>538</v>
      </c>
      <c r="C366" s="107"/>
      <c r="D366" s="107"/>
      <c r="E366" s="108"/>
      <c r="F366" s="126" t="s">
        <v>317</v>
      </c>
      <c r="G366" s="108"/>
      <c r="H366" s="127">
        <v>76.01</v>
      </c>
      <c r="I366" s="116">
        <v>2.83</v>
      </c>
      <c r="J366" s="108"/>
      <c r="K366" s="128">
        <v>78.84</v>
      </c>
    </row>
    <row r="367">
      <c r="A367" s="125">
        <v>70540.0</v>
      </c>
      <c r="B367" s="115" t="s">
        <v>539</v>
      </c>
      <c r="C367" s="107"/>
      <c r="D367" s="107"/>
      <c r="E367" s="108"/>
      <c r="F367" s="126" t="s">
        <v>317</v>
      </c>
      <c r="G367" s="108"/>
      <c r="H367" s="127">
        <v>9.99</v>
      </c>
      <c r="I367" s="116">
        <v>2.32</v>
      </c>
      <c r="J367" s="108"/>
      <c r="K367" s="128">
        <v>12.31</v>
      </c>
    </row>
    <row r="368">
      <c r="A368" s="125">
        <v>70541.0</v>
      </c>
      <c r="B368" s="115" t="s">
        <v>540</v>
      </c>
      <c r="C368" s="107"/>
      <c r="D368" s="107"/>
      <c r="E368" s="108"/>
      <c r="F368" s="126" t="s">
        <v>317</v>
      </c>
      <c r="G368" s="108"/>
      <c r="H368" s="127">
        <v>15.9</v>
      </c>
      <c r="I368" s="116">
        <v>2.65</v>
      </c>
      <c r="J368" s="108"/>
      <c r="K368" s="128">
        <v>18.55</v>
      </c>
    </row>
    <row r="369">
      <c r="A369" s="125">
        <v>70542.0</v>
      </c>
      <c r="B369" s="115" t="s">
        <v>541</v>
      </c>
      <c r="C369" s="107"/>
      <c r="D369" s="107"/>
      <c r="E369" s="108"/>
      <c r="F369" s="126" t="s">
        <v>317</v>
      </c>
      <c r="G369" s="108"/>
      <c r="H369" s="127">
        <v>24.55</v>
      </c>
      <c r="I369" s="116">
        <v>2.83</v>
      </c>
      <c r="J369" s="108"/>
      <c r="K369" s="128">
        <v>27.38</v>
      </c>
    </row>
    <row r="370">
      <c r="A370" s="125">
        <v>70543.0</v>
      </c>
      <c r="B370" s="115" t="s">
        <v>542</v>
      </c>
      <c r="C370" s="107"/>
      <c r="D370" s="107"/>
      <c r="E370" s="108"/>
      <c r="F370" s="126" t="s">
        <v>317</v>
      </c>
      <c r="G370" s="108"/>
      <c r="H370" s="127">
        <v>33.93</v>
      </c>
      <c r="I370" s="116">
        <v>5.31</v>
      </c>
      <c r="J370" s="108"/>
      <c r="K370" s="128">
        <v>39.24</v>
      </c>
    </row>
    <row r="371">
      <c r="A371" s="125">
        <v>70544.0</v>
      </c>
      <c r="B371" s="115" t="s">
        <v>543</v>
      </c>
      <c r="C371" s="107"/>
      <c r="D371" s="107"/>
      <c r="E371" s="108"/>
      <c r="F371" s="126" t="s">
        <v>317</v>
      </c>
      <c r="G371" s="108"/>
      <c r="H371" s="127">
        <v>47.26</v>
      </c>
      <c r="I371" s="116">
        <v>5.64</v>
      </c>
      <c r="J371" s="108"/>
      <c r="K371" s="128">
        <v>52.9</v>
      </c>
    </row>
    <row r="372">
      <c r="A372" s="125">
        <v>70545.0</v>
      </c>
      <c r="B372" s="115" t="s">
        <v>544</v>
      </c>
      <c r="C372" s="107"/>
      <c r="D372" s="107"/>
      <c r="E372" s="108"/>
      <c r="F372" s="126" t="s">
        <v>317</v>
      </c>
      <c r="G372" s="108"/>
      <c r="H372" s="127">
        <v>66.58</v>
      </c>
      <c r="I372" s="116">
        <v>10.3</v>
      </c>
      <c r="J372" s="108"/>
      <c r="K372" s="128">
        <v>76.88</v>
      </c>
    </row>
    <row r="373">
      <c r="A373" s="125">
        <v>70546.0</v>
      </c>
      <c r="B373" s="115" t="s">
        <v>545</v>
      </c>
      <c r="C373" s="107"/>
      <c r="D373" s="107"/>
      <c r="E373" s="108"/>
      <c r="F373" s="126" t="s">
        <v>317</v>
      </c>
      <c r="G373" s="108"/>
      <c r="H373" s="127">
        <v>93.77</v>
      </c>
      <c r="I373" s="116">
        <v>11.29</v>
      </c>
      <c r="J373" s="108"/>
      <c r="K373" s="128">
        <v>105.06</v>
      </c>
    </row>
    <row r="374">
      <c r="A374" s="125">
        <v>70555.0</v>
      </c>
      <c r="B374" s="115" t="s">
        <v>546</v>
      </c>
      <c r="C374" s="107"/>
      <c r="D374" s="107"/>
      <c r="E374" s="108"/>
      <c r="F374" s="126" t="s">
        <v>317</v>
      </c>
      <c r="G374" s="108"/>
      <c r="H374" s="127">
        <v>5.17</v>
      </c>
      <c r="I374" s="116">
        <v>1.83</v>
      </c>
      <c r="J374" s="108"/>
      <c r="K374" s="128">
        <v>7.0</v>
      </c>
    </row>
    <row r="375">
      <c r="A375" s="125">
        <v>70556.0</v>
      </c>
      <c r="B375" s="115" t="s">
        <v>547</v>
      </c>
      <c r="C375" s="107"/>
      <c r="D375" s="107"/>
      <c r="E375" s="108"/>
      <c r="F375" s="126" t="s">
        <v>317</v>
      </c>
      <c r="G375" s="108"/>
      <c r="H375" s="127">
        <v>4.22</v>
      </c>
      <c r="I375" s="116">
        <v>1.99</v>
      </c>
      <c r="J375" s="108"/>
      <c r="K375" s="128">
        <v>6.21</v>
      </c>
    </row>
    <row r="376">
      <c r="A376" s="125">
        <v>70557.0</v>
      </c>
      <c r="B376" s="115" t="s">
        <v>548</v>
      </c>
      <c r="C376" s="107"/>
      <c r="D376" s="107"/>
      <c r="E376" s="108"/>
      <c r="F376" s="126" t="s">
        <v>317</v>
      </c>
      <c r="G376" s="108"/>
      <c r="H376" s="127">
        <v>1.85</v>
      </c>
      <c r="I376" s="116">
        <v>1.66</v>
      </c>
      <c r="J376" s="108"/>
      <c r="K376" s="128">
        <v>3.51</v>
      </c>
    </row>
    <row r="377">
      <c r="A377" s="125">
        <v>70560.0</v>
      </c>
      <c r="B377" s="115" t="s">
        <v>549</v>
      </c>
      <c r="C377" s="107"/>
      <c r="D377" s="107"/>
      <c r="E377" s="108"/>
      <c r="F377" s="126" t="s">
        <v>317</v>
      </c>
      <c r="G377" s="108"/>
      <c r="H377" s="127">
        <v>11.19</v>
      </c>
      <c r="I377" s="116">
        <v>6.91</v>
      </c>
      <c r="J377" s="108"/>
      <c r="K377" s="128">
        <v>18.1</v>
      </c>
    </row>
    <row r="378">
      <c r="A378" s="125">
        <v>70561.0</v>
      </c>
      <c r="B378" s="115" t="s">
        <v>550</v>
      </c>
      <c r="C378" s="107"/>
      <c r="D378" s="107"/>
      <c r="E378" s="108"/>
      <c r="F378" s="126" t="s">
        <v>317</v>
      </c>
      <c r="G378" s="108"/>
      <c r="H378" s="127">
        <v>6.92</v>
      </c>
      <c r="I378" s="116">
        <v>4.51</v>
      </c>
      <c r="J378" s="108"/>
      <c r="K378" s="128">
        <v>11.43</v>
      </c>
    </row>
    <row r="379">
      <c r="A379" s="125">
        <v>70563.0</v>
      </c>
      <c r="B379" s="115" t="s">
        <v>551</v>
      </c>
      <c r="C379" s="107"/>
      <c r="D379" s="107"/>
      <c r="E379" s="108"/>
      <c r="F379" s="126" t="s">
        <v>137</v>
      </c>
      <c r="G379" s="108"/>
      <c r="H379" s="127">
        <v>1.79</v>
      </c>
      <c r="I379" s="116">
        <v>1.83</v>
      </c>
      <c r="J379" s="108"/>
      <c r="K379" s="128">
        <v>3.62</v>
      </c>
    </row>
    <row r="380">
      <c r="A380" s="125">
        <v>70564.0</v>
      </c>
      <c r="B380" s="115" t="s">
        <v>552</v>
      </c>
      <c r="C380" s="107"/>
      <c r="D380" s="107"/>
      <c r="E380" s="108"/>
      <c r="F380" s="126" t="s">
        <v>137</v>
      </c>
      <c r="G380" s="108"/>
      <c r="H380" s="127">
        <v>3.05</v>
      </c>
      <c r="I380" s="116">
        <v>1.99</v>
      </c>
      <c r="J380" s="108"/>
      <c r="K380" s="128">
        <v>5.04</v>
      </c>
    </row>
    <row r="381">
      <c r="A381" s="125">
        <v>70565.0</v>
      </c>
      <c r="B381" s="115" t="s">
        <v>553</v>
      </c>
      <c r="C381" s="107"/>
      <c r="D381" s="107"/>
      <c r="E381" s="108"/>
      <c r="F381" s="126" t="s">
        <v>137</v>
      </c>
      <c r="G381" s="108"/>
      <c r="H381" s="127">
        <v>4.6</v>
      </c>
      <c r="I381" s="116">
        <v>2.16</v>
      </c>
      <c r="J381" s="108"/>
      <c r="K381" s="128">
        <v>6.76</v>
      </c>
    </row>
    <row r="382">
      <c r="A382" s="125">
        <v>70570.0</v>
      </c>
      <c r="B382" s="115" t="s">
        <v>554</v>
      </c>
      <c r="C382" s="107"/>
      <c r="D382" s="107"/>
      <c r="E382" s="108"/>
      <c r="F382" s="126" t="s">
        <v>317</v>
      </c>
      <c r="G382" s="108"/>
      <c r="H382" s="127">
        <v>7.98</v>
      </c>
      <c r="I382" s="116">
        <v>2.32</v>
      </c>
      <c r="J382" s="108"/>
      <c r="K382" s="128">
        <v>10.3</v>
      </c>
    </row>
    <row r="383">
      <c r="A383" s="125">
        <v>70571.0</v>
      </c>
      <c r="B383" s="115" t="s">
        <v>555</v>
      </c>
      <c r="C383" s="107"/>
      <c r="D383" s="107"/>
      <c r="E383" s="108"/>
      <c r="F383" s="126" t="s">
        <v>317</v>
      </c>
      <c r="G383" s="108"/>
      <c r="H383" s="127">
        <v>13.68</v>
      </c>
      <c r="I383" s="116">
        <v>2.65</v>
      </c>
      <c r="J383" s="108"/>
      <c r="K383" s="128">
        <v>16.33</v>
      </c>
    </row>
    <row r="384">
      <c r="A384" s="125">
        <v>70572.0</v>
      </c>
      <c r="B384" s="115" t="s">
        <v>556</v>
      </c>
      <c r="C384" s="107"/>
      <c r="D384" s="107"/>
      <c r="E384" s="108"/>
      <c r="F384" s="126" t="s">
        <v>317</v>
      </c>
      <c r="G384" s="108"/>
      <c r="H384" s="127">
        <v>22.01</v>
      </c>
      <c r="I384" s="116">
        <v>2.83</v>
      </c>
      <c r="J384" s="108"/>
      <c r="K384" s="128">
        <v>24.84</v>
      </c>
    </row>
    <row r="385">
      <c r="A385" s="125">
        <v>70573.0</v>
      </c>
      <c r="B385" s="115" t="s">
        <v>557</v>
      </c>
      <c r="C385" s="107"/>
      <c r="D385" s="107"/>
      <c r="E385" s="108"/>
      <c r="F385" s="126" t="s">
        <v>317</v>
      </c>
      <c r="G385" s="108"/>
      <c r="H385" s="127">
        <v>27.0</v>
      </c>
      <c r="I385" s="116">
        <v>3.48</v>
      </c>
      <c r="J385" s="108"/>
      <c r="K385" s="128">
        <v>30.48</v>
      </c>
    </row>
    <row r="386">
      <c r="A386" s="125">
        <v>70580.0</v>
      </c>
      <c r="B386" s="115" t="s">
        <v>558</v>
      </c>
      <c r="C386" s="107"/>
      <c r="D386" s="107"/>
      <c r="E386" s="108"/>
      <c r="F386" s="126" t="s">
        <v>317</v>
      </c>
      <c r="G386" s="108"/>
      <c r="H386" s="127">
        <v>2.27</v>
      </c>
      <c r="I386" s="116">
        <v>1.66</v>
      </c>
      <c r="J386" s="108"/>
      <c r="K386" s="128">
        <v>3.93</v>
      </c>
    </row>
    <row r="387">
      <c r="A387" s="125">
        <v>70581.0</v>
      </c>
      <c r="B387" s="115" t="s">
        <v>559</v>
      </c>
      <c r="C387" s="107"/>
      <c r="D387" s="107"/>
      <c r="E387" s="108"/>
      <c r="F387" s="126" t="s">
        <v>317</v>
      </c>
      <c r="G387" s="108"/>
      <c r="H387" s="127">
        <v>2.49</v>
      </c>
      <c r="I387" s="116">
        <v>1.83</v>
      </c>
      <c r="J387" s="108"/>
      <c r="K387" s="128">
        <v>4.32</v>
      </c>
    </row>
    <row r="388">
      <c r="A388" s="125">
        <v>70582.0</v>
      </c>
      <c r="B388" s="115" t="s">
        <v>560</v>
      </c>
      <c r="C388" s="107"/>
      <c r="D388" s="107"/>
      <c r="E388" s="108"/>
      <c r="F388" s="126" t="s">
        <v>317</v>
      </c>
      <c r="G388" s="108"/>
      <c r="H388" s="127">
        <v>3.54</v>
      </c>
      <c r="I388" s="116">
        <v>1.99</v>
      </c>
      <c r="J388" s="108"/>
      <c r="K388" s="128">
        <v>5.53</v>
      </c>
    </row>
    <row r="389">
      <c r="A389" s="125">
        <v>70583.0</v>
      </c>
      <c r="B389" s="115" t="s">
        <v>561</v>
      </c>
      <c r="C389" s="107"/>
      <c r="D389" s="107"/>
      <c r="E389" s="108"/>
      <c r="F389" s="126" t="s">
        <v>317</v>
      </c>
      <c r="G389" s="108"/>
      <c r="H389" s="127">
        <v>5.23</v>
      </c>
      <c r="I389" s="116">
        <v>2.16</v>
      </c>
      <c r="J389" s="108"/>
      <c r="K389" s="128">
        <v>7.39</v>
      </c>
    </row>
    <row r="390">
      <c r="A390" s="125">
        <v>70584.0</v>
      </c>
      <c r="B390" s="115" t="s">
        <v>562</v>
      </c>
      <c r="C390" s="107"/>
      <c r="D390" s="107"/>
      <c r="E390" s="108"/>
      <c r="F390" s="126" t="s">
        <v>317</v>
      </c>
      <c r="G390" s="108"/>
      <c r="H390" s="127">
        <v>8.52</v>
      </c>
      <c r="I390" s="116">
        <v>2.32</v>
      </c>
      <c r="J390" s="108"/>
      <c r="K390" s="128">
        <v>10.84</v>
      </c>
    </row>
    <row r="391">
      <c r="A391" s="125">
        <v>70585.0</v>
      </c>
      <c r="B391" s="115" t="s">
        <v>563</v>
      </c>
      <c r="C391" s="107"/>
      <c r="D391" s="107"/>
      <c r="E391" s="108"/>
      <c r="F391" s="126" t="s">
        <v>317</v>
      </c>
      <c r="G391" s="108"/>
      <c r="H391" s="127">
        <v>13.05</v>
      </c>
      <c r="I391" s="116">
        <v>2.65</v>
      </c>
      <c r="J391" s="108"/>
      <c r="K391" s="128">
        <v>15.7</v>
      </c>
    </row>
    <row r="392">
      <c r="A392" s="125">
        <v>70586.0</v>
      </c>
      <c r="B392" s="115" t="s">
        <v>564</v>
      </c>
      <c r="C392" s="107"/>
      <c r="D392" s="107"/>
      <c r="E392" s="108"/>
      <c r="F392" s="126" t="s">
        <v>317</v>
      </c>
      <c r="G392" s="108"/>
      <c r="H392" s="127">
        <v>20.32</v>
      </c>
      <c r="I392" s="116">
        <v>2.83</v>
      </c>
      <c r="J392" s="108"/>
      <c r="K392" s="128">
        <v>23.15</v>
      </c>
    </row>
    <row r="393">
      <c r="A393" s="125">
        <v>70587.0</v>
      </c>
      <c r="B393" s="115" t="s">
        <v>565</v>
      </c>
      <c r="C393" s="107"/>
      <c r="D393" s="107"/>
      <c r="E393" s="108"/>
      <c r="F393" s="126" t="s">
        <v>317</v>
      </c>
      <c r="G393" s="108"/>
      <c r="H393" s="127">
        <v>27.0</v>
      </c>
      <c r="I393" s="116">
        <v>3.48</v>
      </c>
      <c r="J393" s="108"/>
      <c r="K393" s="128">
        <v>30.48</v>
      </c>
    </row>
    <row r="394">
      <c r="A394" s="125">
        <v>70588.0</v>
      </c>
      <c r="B394" s="115" t="s">
        <v>566</v>
      </c>
      <c r="C394" s="107"/>
      <c r="D394" s="107"/>
      <c r="E394" s="108"/>
      <c r="F394" s="126" t="s">
        <v>317</v>
      </c>
      <c r="G394" s="108"/>
      <c r="H394" s="127">
        <v>45.38</v>
      </c>
      <c r="I394" s="116">
        <v>5.15</v>
      </c>
      <c r="J394" s="108"/>
      <c r="K394" s="128">
        <v>50.53</v>
      </c>
    </row>
    <row r="395">
      <c r="A395" s="125">
        <v>70589.0</v>
      </c>
      <c r="B395" s="115" t="s">
        <v>567</v>
      </c>
      <c r="C395" s="107"/>
      <c r="D395" s="107"/>
      <c r="E395" s="108"/>
      <c r="F395" s="126" t="s">
        <v>317</v>
      </c>
      <c r="G395" s="108"/>
      <c r="H395" s="127">
        <v>58.04</v>
      </c>
      <c r="I395" s="116">
        <v>5.64</v>
      </c>
      <c r="J395" s="108"/>
      <c r="K395" s="128">
        <v>63.68</v>
      </c>
    </row>
    <row r="396">
      <c r="A396" s="125">
        <v>70590.0</v>
      </c>
      <c r="B396" s="115" t="s">
        <v>568</v>
      </c>
      <c r="C396" s="107"/>
      <c r="D396" s="107"/>
      <c r="E396" s="108"/>
      <c r="F396" s="126" t="s">
        <v>317</v>
      </c>
      <c r="G396" s="108"/>
      <c r="H396" s="127">
        <v>76.4</v>
      </c>
      <c r="I396" s="116">
        <v>5.98</v>
      </c>
      <c r="J396" s="108"/>
      <c r="K396" s="128">
        <v>82.38</v>
      </c>
    </row>
    <row r="397">
      <c r="A397" s="125">
        <v>70591.0</v>
      </c>
      <c r="B397" s="115" t="s">
        <v>569</v>
      </c>
      <c r="C397" s="107"/>
      <c r="D397" s="107"/>
      <c r="E397" s="108"/>
      <c r="F397" s="126" t="s">
        <v>317</v>
      </c>
      <c r="G397" s="108"/>
      <c r="H397" s="127">
        <v>95.91</v>
      </c>
      <c r="I397" s="116">
        <v>7.63</v>
      </c>
      <c r="J397" s="108"/>
      <c r="K397" s="128">
        <v>103.54</v>
      </c>
    </row>
    <row r="398">
      <c r="A398" s="125">
        <v>70592.0</v>
      </c>
      <c r="B398" s="115" t="s">
        <v>570</v>
      </c>
      <c r="C398" s="107"/>
      <c r="D398" s="107"/>
      <c r="E398" s="108"/>
      <c r="F398" s="126" t="s">
        <v>317</v>
      </c>
      <c r="G398" s="108"/>
      <c r="H398" s="127">
        <v>120.56</v>
      </c>
      <c r="I398" s="116">
        <v>9.46</v>
      </c>
      <c r="J398" s="108"/>
      <c r="K398" s="128">
        <v>130.02</v>
      </c>
    </row>
    <row r="399">
      <c r="A399" s="125">
        <v>70593.0</v>
      </c>
      <c r="B399" s="115" t="s">
        <v>571</v>
      </c>
      <c r="C399" s="107"/>
      <c r="D399" s="107"/>
      <c r="E399" s="108"/>
      <c r="F399" s="126" t="s">
        <v>317</v>
      </c>
      <c r="G399" s="108"/>
      <c r="H399" s="127">
        <v>145.86</v>
      </c>
      <c r="I399" s="116">
        <v>10.79</v>
      </c>
      <c r="J399" s="108"/>
      <c r="K399" s="128">
        <v>156.65</v>
      </c>
    </row>
    <row r="400">
      <c r="A400" s="125">
        <v>70594.0</v>
      </c>
      <c r="B400" s="115" t="s">
        <v>572</v>
      </c>
      <c r="C400" s="107"/>
      <c r="D400" s="107"/>
      <c r="E400" s="108"/>
      <c r="F400" s="126" t="s">
        <v>317</v>
      </c>
      <c r="G400" s="108"/>
      <c r="H400" s="127">
        <v>272.06</v>
      </c>
      <c r="I400" s="116">
        <v>16.37</v>
      </c>
      <c r="J400" s="108"/>
      <c r="K400" s="128">
        <v>288.43</v>
      </c>
    </row>
    <row r="401">
      <c r="A401" s="125">
        <v>70601.0</v>
      </c>
      <c r="B401" s="115" t="s">
        <v>573</v>
      </c>
      <c r="C401" s="107"/>
      <c r="D401" s="107"/>
      <c r="E401" s="108"/>
      <c r="F401" s="126" t="s">
        <v>317</v>
      </c>
      <c r="G401" s="108"/>
      <c r="H401" s="127">
        <v>0.69</v>
      </c>
      <c r="I401" s="116">
        <v>1.66</v>
      </c>
      <c r="J401" s="108"/>
      <c r="K401" s="128">
        <v>2.35</v>
      </c>
    </row>
    <row r="402">
      <c r="A402" s="125">
        <v>70602.0</v>
      </c>
      <c r="B402" s="115" t="s">
        <v>574</v>
      </c>
      <c r="C402" s="107"/>
      <c r="D402" s="107"/>
      <c r="E402" s="108"/>
      <c r="F402" s="126" t="s">
        <v>317</v>
      </c>
      <c r="G402" s="108"/>
      <c r="H402" s="127">
        <v>1.57</v>
      </c>
      <c r="I402" s="116">
        <v>1.83</v>
      </c>
      <c r="J402" s="108"/>
      <c r="K402" s="128">
        <v>3.4</v>
      </c>
    </row>
    <row r="403">
      <c r="A403" s="125">
        <v>70603.0</v>
      </c>
      <c r="B403" s="115" t="s">
        <v>575</v>
      </c>
      <c r="C403" s="107"/>
      <c r="D403" s="107"/>
      <c r="E403" s="108"/>
      <c r="F403" s="126" t="s">
        <v>317</v>
      </c>
      <c r="G403" s="108"/>
      <c r="H403" s="127">
        <v>1.42</v>
      </c>
      <c r="I403" s="116">
        <v>1.99</v>
      </c>
      <c r="J403" s="108"/>
      <c r="K403" s="128">
        <v>3.41</v>
      </c>
    </row>
    <row r="404">
      <c r="A404" s="125">
        <v>70607.0</v>
      </c>
      <c r="B404" s="115" t="s">
        <v>576</v>
      </c>
      <c r="C404" s="107"/>
      <c r="D404" s="107"/>
      <c r="E404" s="108"/>
      <c r="F404" s="126" t="s">
        <v>317</v>
      </c>
      <c r="G404" s="108"/>
      <c r="H404" s="127">
        <v>1.73</v>
      </c>
      <c r="I404" s="116">
        <v>1.83</v>
      </c>
      <c r="J404" s="108"/>
      <c r="K404" s="128">
        <v>3.56</v>
      </c>
    </row>
    <row r="405">
      <c r="A405" s="125">
        <v>70608.0</v>
      </c>
      <c r="B405" s="115" t="s">
        <v>577</v>
      </c>
      <c r="C405" s="107"/>
      <c r="D405" s="107"/>
      <c r="E405" s="108"/>
      <c r="F405" s="126" t="s">
        <v>317</v>
      </c>
      <c r="G405" s="108"/>
      <c r="H405" s="127">
        <v>2.14</v>
      </c>
      <c r="I405" s="116">
        <v>1.99</v>
      </c>
      <c r="J405" s="108"/>
      <c r="K405" s="128">
        <v>4.13</v>
      </c>
    </row>
    <row r="406">
      <c r="A406" s="125">
        <v>70610.0</v>
      </c>
      <c r="B406" s="115" t="s">
        <v>578</v>
      </c>
      <c r="C406" s="107"/>
      <c r="D406" s="107"/>
      <c r="E406" s="108"/>
      <c r="F406" s="126" t="s">
        <v>317</v>
      </c>
      <c r="G406" s="108"/>
      <c r="H406" s="127">
        <v>6.1</v>
      </c>
      <c r="I406" s="116">
        <v>2.83</v>
      </c>
      <c r="J406" s="108"/>
      <c r="K406" s="128">
        <v>8.93</v>
      </c>
    </row>
    <row r="407">
      <c r="A407" s="125">
        <v>70611.0</v>
      </c>
      <c r="B407" s="115" t="s">
        <v>579</v>
      </c>
      <c r="C407" s="107"/>
      <c r="D407" s="107"/>
      <c r="E407" s="108"/>
      <c r="F407" s="126" t="s">
        <v>317</v>
      </c>
      <c r="G407" s="108"/>
      <c r="H407" s="127">
        <v>11.59</v>
      </c>
      <c r="I407" s="116">
        <v>3.48</v>
      </c>
      <c r="J407" s="108"/>
      <c r="K407" s="128">
        <v>15.07</v>
      </c>
    </row>
    <row r="408">
      <c r="A408" s="125">
        <v>70612.0</v>
      </c>
      <c r="B408" s="115" t="s">
        <v>580</v>
      </c>
      <c r="C408" s="107"/>
      <c r="D408" s="107"/>
      <c r="E408" s="108"/>
      <c r="F408" s="126" t="s">
        <v>317</v>
      </c>
      <c r="G408" s="108"/>
      <c r="H408" s="127">
        <v>16.95</v>
      </c>
      <c r="I408" s="116">
        <v>5.15</v>
      </c>
      <c r="J408" s="108"/>
      <c r="K408" s="128">
        <v>22.1</v>
      </c>
    </row>
    <row r="409">
      <c r="A409" s="125">
        <v>70613.0</v>
      </c>
      <c r="B409" s="115" t="s">
        <v>581</v>
      </c>
      <c r="C409" s="107"/>
      <c r="D409" s="107"/>
      <c r="E409" s="108"/>
      <c r="F409" s="126" t="s">
        <v>317</v>
      </c>
      <c r="G409" s="108"/>
      <c r="H409" s="127">
        <v>27.41</v>
      </c>
      <c r="I409" s="116">
        <v>5.64</v>
      </c>
      <c r="J409" s="108"/>
      <c r="K409" s="128">
        <v>33.05</v>
      </c>
    </row>
    <row r="410">
      <c r="A410" s="125">
        <v>70620.0</v>
      </c>
      <c r="B410" s="115" t="s">
        <v>582</v>
      </c>
      <c r="C410" s="107"/>
      <c r="D410" s="107"/>
      <c r="E410" s="108"/>
      <c r="F410" s="126" t="s">
        <v>317</v>
      </c>
      <c r="G410" s="108"/>
      <c r="H410" s="127">
        <v>8.34</v>
      </c>
      <c r="I410" s="116">
        <v>2.83</v>
      </c>
      <c r="J410" s="108"/>
      <c r="K410" s="128">
        <v>11.17</v>
      </c>
    </row>
    <row r="411">
      <c r="A411" s="125">
        <v>70621.0</v>
      </c>
      <c r="B411" s="115" t="s">
        <v>583</v>
      </c>
      <c r="C411" s="107"/>
      <c r="D411" s="107"/>
      <c r="E411" s="108"/>
      <c r="F411" s="126" t="s">
        <v>317</v>
      </c>
      <c r="G411" s="108"/>
      <c r="H411" s="127">
        <v>14.7</v>
      </c>
      <c r="I411" s="116">
        <v>3.48</v>
      </c>
      <c r="J411" s="108"/>
      <c r="K411" s="128">
        <v>18.18</v>
      </c>
    </row>
    <row r="412">
      <c r="A412" s="125">
        <v>70622.0</v>
      </c>
      <c r="B412" s="115" t="s">
        <v>584</v>
      </c>
      <c r="C412" s="107"/>
      <c r="D412" s="107"/>
      <c r="E412" s="108"/>
      <c r="F412" s="126" t="s">
        <v>317</v>
      </c>
      <c r="G412" s="108"/>
      <c r="H412" s="127">
        <v>17.43</v>
      </c>
      <c r="I412" s="116">
        <v>5.15</v>
      </c>
      <c r="J412" s="108"/>
      <c r="K412" s="128">
        <v>22.58</v>
      </c>
    </row>
    <row r="413">
      <c r="A413" s="125">
        <v>70626.0</v>
      </c>
      <c r="B413" s="115" t="s">
        <v>585</v>
      </c>
      <c r="C413" s="107"/>
      <c r="D413" s="107"/>
      <c r="E413" s="108"/>
      <c r="F413" s="126" t="s">
        <v>317</v>
      </c>
      <c r="G413" s="108"/>
      <c r="H413" s="127">
        <v>2.01</v>
      </c>
      <c r="I413" s="116">
        <v>2.16</v>
      </c>
      <c r="J413" s="108"/>
      <c r="K413" s="128">
        <v>4.17</v>
      </c>
    </row>
    <row r="414">
      <c r="A414" s="125">
        <v>70630.0</v>
      </c>
      <c r="B414" s="115" t="s">
        <v>586</v>
      </c>
      <c r="C414" s="107"/>
      <c r="D414" s="107"/>
      <c r="E414" s="108"/>
      <c r="F414" s="126" t="s">
        <v>197</v>
      </c>
      <c r="G414" s="108"/>
      <c r="H414" s="127">
        <v>19.49</v>
      </c>
      <c r="I414" s="116">
        <v>25.57</v>
      </c>
      <c r="J414" s="108"/>
      <c r="K414" s="128">
        <v>45.06</v>
      </c>
    </row>
    <row r="415">
      <c r="A415" s="125">
        <v>70631.0</v>
      </c>
      <c r="B415" s="115" t="s">
        <v>587</v>
      </c>
      <c r="C415" s="107"/>
      <c r="D415" s="107"/>
      <c r="E415" s="108"/>
      <c r="F415" s="126" t="s">
        <v>197</v>
      </c>
      <c r="G415" s="108"/>
      <c r="H415" s="127">
        <v>6.22</v>
      </c>
      <c r="I415" s="116">
        <v>2.65</v>
      </c>
      <c r="J415" s="108"/>
      <c r="K415" s="128">
        <v>8.87</v>
      </c>
    </row>
    <row r="416">
      <c r="A416" s="125">
        <v>70633.0</v>
      </c>
      <c r="B416" s="115" t="s">
        <v>588</v>
      </c>
      <c r="C416" s="107"/>
      <c r="D416" s="107"/>
      <c r="E416" s="108"/>
      <c r="F416" s="126" t="s">
        <v>208</v>
      </c>
      <c r="G416" s="108"/>
      <c r="H416" s="127">
        <v>0.0</v>
      </c>
      <c r="I416" s="116">
        <v>41.72</v>
      </c>
      <c r="J416" s="108"/>
      <c r="K416" s="128">
        <v>41.72</v>
      </c>
    </row>
    <row r="417">
      <c r="A417" s="125">
        <v>70634.0</v>
      </c>
      <c r="B417" s="115" t="s">
        <v>589</v>
      </c>
      <c r="C417" s="107"/>
      <c r="D417" s="107"/>
      <c r="E417" s="108"/>
      <c r="F417" s="126" t="s">
        <v>189</v>
      </c>
      <c r="G417" s="108"/>
      <c r="H417" s="127">
        <v>74.73</v>
      </c>
      <c r="I417" s="116">
        <v>16.81</v>
      </c>
      <c r="J417" s="108"/>
      <c r="K417" s="128">
        <v>91.54</v>
      </c>
    </row>
    <row r="418">
      <c r="A418" s="125">
        <v>70635.0</v>
      </c>
      <c r="B418" s="115" t="s">
        <v>590</v>
      </c>
      <c r="C418" s="107"/>
      <c r="D418" s="107"/>
      <c r="E418" s="108"/>
      <c r="F418" s="126" t="s">
        <v>189</v>
      </c>
      <c r="G418" s="108"/>
      <c r="H418" s="127">
        <v>68.13</v>
      </c>
      <c r="I418" s="116">
        <v>80.59</v>
      </c>
      <c r="J418" s="108"/>
      <c r="K418" s="128">
        <v>148.72</v>
      </c>
    </row>
    <row r="419">
      <c r="A419" s="125">
        <v>70636.0</v>
      </c>
      <c r="B419" s="115" t="s">
        <v>591</v>
      </c>
      <c r="C419" s="107"/>
      <c r="D419" s="107"/>
      <c r="E419" s="108"/>
      <c r="F419" s="126" t="s">
        <v>189</v>
      </c>
      <c r="G419" s="108"/>
      <c r="H419" s="127">
        <v>123.86</v>
      </c>
      <c r="I419" s="116">
        <v>119.73</v>
      </c>
      <c r="J419" s="108"/>
      <c r="K419" s="128">
        <v>243.59</v>
      </c>
    </row>
    <row r="420">
      <c r="A420" s="125">
        <v>70637.0</v>
      </c>
      <c r="B420" s="115" t="s">
        <v>592</v>
      </c>
      <c r="C420" s="107"/>
      <c r="D420" s="107"/>
      <c r="E420" s="108"/>
      <c r="F420" s="126" t="s">
        <v>208</v>
      </c>
      <c r="G420" s="108"/>
      <c r="H420" s="127">
        <v>146.2</v>
      </c>
      <c r="I420" s="116">
        <v>24.62</v>
      </c>
      <c r="J420" s="108"/>
      <c r="K420" s="128">
        <v>170.82</v>
      </c>
    </row>
    <row r="421">
      <c r="A421" s="125">
        <v>70638.0</v>
      </c>
      <c r="B421" s="115" t="s">
        <v>593</v>
      </c>
      <c r="C421" s="107"/>
      <c r="D421" s="107"/>
      <c r="E421" s="108"/>
      <c r="F421" s="126" t="s">
        <v>208</v>
      </c>
      <c r="G421" s="108"/>
      <c r="H421" s="127">
        <v>382.58</v>
      </c>
      <c r="I421" s="116">
        <v>378.91</v>
      </c>
      <c r="J421" s="108"/>
      <c r="K421" s="128">
        <v>761.49</v>
      </c>
    </row>
    <row r="422">
      <c r="A422" s="125">
        <v>70645.0</v>
      </c>
      <c r="B422" s="115" t="s">
        <v>594</v>
      </c>
      <c r="C422" s="107"/>
      <c r="D422" s="107"/>
      <c r="E422" s="108"/>
      <c r="F422" s="126" t="s">
        <v>197</v>
      </c>
      <c r="G422" s="108"/>
      <c r="H422" s="127">
        <v>42.04</v>
      </c>
      <c r="I422" s="116">
        <v>23.24</v>
      </c>
      <c r="J422" s="108"/>
      <c r="K422" s="128">
        <v>65.28</v>
      </c>
    </row>
    <row r="423">
      <c r="A423" s="125">
        <v>70646.0</v>
      </c>
      <c r="B423" s="115" t="s">
        <v>595</v>
      </c>
      <c r="C423" s="107"/>
      <c r="D423" s="107"/>
      <c r="E423" s="108"/>
      <c r="F423" s="126" t="s">
        <v>197</v>
      </c>
      <c r="G423" s="108"/>
      <c r="H423" s="127">
        <v>65.37</v>
      </c>
      <c r="I423" s="116">
        <v>41.5</v>
      </c>
      <c r="J423" s="108"/>
      <c r="K423" s="128">
        <v>106.87</v>
      </c>
    </row>
    <row r="424">
      <c r="A424" s="125">
        <v>70647.0</v>
      </c>
      <c r="B424" s="115" t="s">
        <v>596</v>
      </c>
      <c r="C424" s="107"/>
      <c r="D424" s="107"/>
      <c r="E424" s="108"/>
      <c r="F424" s="126" t="s">
        <v>197</v>
      </c>
      <c r="G424" s="108"/>
      <c r="H424" s="127">
        <v>76.95</v>
      </c>
      <c r="I424" s="116">
        <v>49.81</v>
      </c>
      <c r="J424" s="108"/>
      <c r="K424" s="128">
        <v>126.76</v>
      </c>
    </row>
    <row r="425">
      <c r="A425" s="125">
        <v>70648.0</v>
      </c>
      <c r="B425" s="115" t="s">
        <v>597</v>
      </c>
      <c r="C425" s="107"/>
      <c r="D425" s="107"/>
      <c r="E425" s="108"/>
      <c r="F425" s="126" t="s">
        <v>197</v>
      </c>
      <c r="G425" s="108"/>
      <c r="H425" s="127">
        <v>163.66</v>
      </c>
      <c r="I425" s="116">
        <v>66.4</v>
      </c>
      <c r="J425" s="108"/>
      <c r="K425" s="128">
        <v>230.06</v>
      </c>
    </row>
    <row r="426">
      <c r="A426" s="125">
        <v>70649.0</v>
      </c>
      <c r="B426" s="115" t="s">
        <v>598</v>
      </c>
      <c r="C426" s="107"/>
      <c r="D426" s="107"/>
      <c r="E426" s="108"/>
      <c r="F426" s="126" t="s">
        <v>197</v>
      </c>
      <c r="G426" s="108"/>
      <c r="H426" s="127">
        <v>235.26</v>
      </c>
      <c r="I426" s="116">
        <v>66.4</v>
      </c>
      <c r="J426" s="108"/>
      <c r="K426" s="128">
        <v>301.66</v>
      </c>
    </row>
    <row r="427">
      <c r="A427" s="125">
        <v>70670.0</v>
      </c>
      <c r="B427" s="115" t="s">
        <v>599</v>
      </c>
      <c r="C427" s="107"/>
      <c r="D427" s="107"/>
      <c r="E427" s="108"/>
      <c r="F427" s="126" t="s">
        <v>197</v>
      </c>
      <c r="G427" s="108"/>
      <c r="H427" s="127">
        <v>220.93</v>
      </c>
      <c r="I427" s="116">
        <v>66.4</v>
      </c>
      <c r="J427" s="108"/>
      <c r="K427" s="128">
        <v>287.33</v>
      </c>
    </row>
    <row r="428">
      <c r="A428" s="125">
        <v>70671.0</v>
      </c>
      <c r="B428" s="115" t="s">
        <v>600</v>
      </c>
      <c r="C428" s="107"/>
      <c r="D428" s="107"/>
      <c r="E428" s="108"/>
      <c r="F428" s="126" t="s">
        <v>197</v>
      </c>
      <c r="G428" s="108"/>
      <c r="H428" s="127">
        <v>366.11</v>
      </c>
      <c r="I428" s="116">
        <v>66.4</v>
      </c>
      <c r="J428" s="108"/>
      <c r="K428" s="128">
        <v>432.51</v>
      </c>
    </row>
    <row r="429">
      <c r="A429" s="125">
        <v>70672.0</v>
      </c>
      <c r="B429" s="115" t="s">
        <v>601</v>
      </c>
      <c r="C429" s="107"/>
      <c r="D429" s="107"/>
      <c r="E429" s="108"/>
      <c r="F429" s="126" t="s">
        <v>197</v>
      </c>
      <c r="G429" s="108"/>
      <c r="H429" s="127">
        <v>685.59</v>
      </c>
      <c r="I429" s="116">
        <v>66.4</v>
      </c>
      <c r="J429" s="108"/>
      <c r="K429" s="128">
        <v>751.99</v>
      </c>
    </row>
    <row r="430">
      <c r="A430" s="125">
        <v>70673.0</v>
      </c>
      <c r="B430" s="115" t="s">
        <v>602</v>
      </c>
      <c r="C430" s="107"/>
      <c r="D430" s="107"/>
      <c r="E430" s="108"/>
      <c r="F430" s="126" t="s">
        <v>197</v>
      </c>
      <c r="G430" s="108"/>
      <c r="H430" s="127">
        <v>990.77</v>
      </c>
      <c r="I430" s="116">
        <v>76.36</v>
      </c>
      <c r="J430" s="108"/>
      <c r="K430" s="128">
        <v>1067.13</v>
      </c>
    </row>
    <row r="431">
      <c r="A431" s="125">
        <v>70680.0</v>
      </c>
      <c r="B431" s="115" t="s">
        <v>603</v>
      </c>
      <c r="C431" s="107"/>
      <c r="D431" s="107"/>
      <c r="E431" s="108"/>
      <c r="F431" s="126" t="s">
        <v>197</v>
      </c>
      <c r="G431" s="108"/>
      <c r="H431" s="127">
        <v>2.37</v>
      </c>
      <c r="I431" s="116">
        <v>4.98</v>
      </c>
      <c r="J431" s="108"/>
      <c r="K431" s="128">
        <v>7.35</v>
      </c>
    </row>
    <row r="432">
      <c r="A432" s="125">
        <v>70681.0</v>
      </c>
      <c r="B432" s="115" t="s">
        <v>604</v>
      </c>
      <c r="C432" s="107"/>
      <c r="D432" s="107"/>
      <c r="E432" s="108"/>
      <c r="F432" s="126" t="s">
        <v>197</v>
      </c>
      <c r="G432" s="108"/>
      <c r="H432" s="127">
        <v>4.79</v>
      </c>
      <c r="I432" s="116">
        <v>4.98</v>
      </c>
      <c r="J432" s="108"/>
      <c r="K432" s="128">
        <v>9.77</v>
      </c>
    </row>
    <row r="433">
      <c r="A433" s="125">
        <v>70682.0</v>
      </c>
      <c r="B433" s="115" t="s">
        <v>605</v>
      </c>
      <c r="C433" s="107"/>
      <c r="D433" s="107"/>
      <c r="E433" s="108"/>
      <c r="F433" s="126" t="s">
        <v>197</v>
      </c>
      <c r="G433" s="108"/>
      <c r="H433" s="127">
        <v>7.51</v>
      </c>
      <c r="I433" s="116">
        <v>4.98</v>
      </c>
      <c r="J433" s="108"/>
      <c r="K433" s="128">
        <v>12.49</v>
      </c>
    </row>
    <row r="434">
      <c r="A434" s="125">
        <v>70691.0</v>
      </c>
      <c r="B434" s="115" t="s">
        <v>606</v>
      </c>
      <c r="C434" s="107"/>
      <c r="D434" s="107"/>
      <c r="E434" s="108"/>
      <c r="F434" s="126" t="s">
        <v>197</v>
      </c>
      <c r="G434" s="108"/>
      <c r="H434" s="127">
        <v>2.12</v>
      </c>
      <c r="I434" s="116">
        <v>4.98</v>
      </c>
      <c r="J434" s="108"/>
      <c r="K434" s="128">
        <v>7.1</v>
      </c>
    </row>
    <row r="435">
      <c r="A435" s="125">
        <v>70692.0</v>
      </c>
      <c r="B435" s="115" t="s">
        <v>607</v>
      </c>
      <c r="C435" s="107"/>
      <c r="D435" s="107"/>
      <c r="E435" s="108"/>
      <c r="F435" s="126" t="s">
        <v>197</v>
      </c>
      <c r="G435" s="108"/>
      <c r="H435" s="127">
        <v>4.49</v>
      </c>
      <c r="I435" s="116">
        <v>4.98</v>
      </c>
      <c r="J435" s="108"/>
      <c r="K435" s="128">
        <v>9.47</v>
      </c>
    </row>
    <row r="436">
      <c r="A436" s="125">
        <v>70695.0</v>
      </c>
      <c r="B436" s="115" t="s">
        <v>608</v>
      </c>
      <c r="C436" s="107"/>
      <c r="D436" s="107"/>
      <c r="E436" s="108"/>
      <c r="F436" s="126" t="s">
        <v>197</v>
      </c>
      <c r="G436" s="108"/>
      <c r="H436" s="127">
        <v>541.76</v>
      </c>
      <c r="I436" s="116">
        <v>28.93</v>
      </c>
      <c r="J436" s="108"/>
      <c r="K436" s="128">
        <v>570.69</v>
      </c>
    </row>
    <row r="437">
      <c r="A437" s="125">
        <v>70696.0</v>
      </c>
      <c r="B437" s="115" t="s">
        <v>609</v>
      </c>
      <c r="C437" s="107"/>
      <c r="D437" s="107"/>
      <c r="E437" s="108"/>
      <c r="F437" s="126" t="s">
        <v>197</v>
      </c>
      <c r="G437" s="108"/>
      <c r="H437" s="127">
        <v>866.79</v>
      </c>
      <c r="I437" s="116">
        <v>45.48</v>
      </c>
      <c r="J437" s="108"/>
      <c r="K437" s="128">
        <v>912.27</v>
      </c>
    </row>
    <row r="438">
      <c r="A438" s="125">
        <v>70697.0</v>
      </c>
      <c r="B438" s="115" t="s">
        <v>610</v>
      </c>
      <c r="C438" s="107"/>
      <c r="D438" s="107"/>
      <c r="E438" s="108"/>
      <c r="F438" s="126" t="s">
        <v>197</v>
      </c>
      <c r="G438" s="108"/>
      <c r="H438" s="127">
        <v>933.18</v>
      </c>
      <c r="I438" s="116">
        <v>45.48</v>
      </c>
      <c r="J438" s="108"/>
      <c r="K438" s="128">
        <v>978.66</v>
      </c>
    </row>
    <row r="439">
      <c r="A439" s="125">
        <v>70698.0</v>
      </c>
      <c r="B439" s="115" t="s">
        <v>611</v>
      </c>
      <c r="C439" s="107"/>
      <c r="D439" s="107"/>
      <c r="E439" s="108"/>
      <c r="F439" s="126" t="s">
        <v>197</v>
      </c>
      <c r="G439" s="108"/>
      <c r="H439" s="128">
        <v>1407.97</v>
      </c>
      <c r="I439" s="116">
        <v>70.95</v>
      </c>
      <c r="J439" s="108"/>
      <c r="K439" s="128">
        <v>1478.92</v>
      </c>
    </row>
    <row r="440">
      <c r="A440" s="125">
        <v>70699.0</v>
      </c>
      <c r="B440" s="115" t="s">
        <v>612</v>
      </c>
      <c r="C440" s="107"/>
      <c r="D440" s="107"/>
      <c r="E440" s="108"/>
      <c r="F440" s="126" t="s">
        <v>197</v>
      </c>
      <c r="G440" s="108"/>
      <c r="H440" s="128">
        <v>1407.97</v>
      </c>
      <c r="I440" s="116">
        <v>70.95</v>
      </c>
      <c r="J440" s="108"/>
      <c r="K440" s="128">
        <v>1478.92</v>
      </c>
    </row>
    <row r="441">
      <c r="A441" s="125">
        <v>70700.0</v>
      </c>
      <c r="B441" s="115" t="s">
        <v>613</v>
      </c>
      <c r="C441" s="107"/>
      <c r="D441" s="107"/>
      <c r="E441" s="108"/>
      <c r="F441" s="126" t="s">
        <v>197</v>
      </c>
      <c r="G441" s="108"/>
      <c r="H441" s="127">
        <v>267.63</v>
      </c>
      <c r="I441" s="116">
        <v>66.4</v>
      </c>
      <c r="J441" s="108"/>
      <c r="K441" s="128">
        <v>334.03</v>
      </c>
    </row>
    <row r="442">
      <c r="A442" s="125">
        <v>70701.0</v>
      </c>
      <c r="B442" s="115" t="s">
        <v>614</v>
      </c>
      <c r="C442" s="107"/>
      <c r="D442" s="107"/>
      <c r="E442" s="108"/>
      <c r="F442" s="126" t="s">
        <v>197</v>
      </c>
      <c r="G442" s="108"/>
      <c r="H442" s="127">
        <v>132.6</v>
      </c>
      <c r="I442" s="116">
        <v>41.5</v>
      </c>
      <c r="J442" s="108"/>
      <c r="K442" s="128">
        <v>174.1</v>
      </c>
    </row>
    <row r="443">
      <c r="A443" s="125">
        <v>70702.0</v>
      </c>
      <c r="B443" s="115" t="s">
        <v>615</v>
      </c>
      <c r="C443" s="107"/>
      <c r="D443" s="107"/>
      <c r="E443" s="108"/>
      <c r="F443" s="126" t="s">
        <v>197</v>
      </c>
      <c r="G443" s="108"/>
      <c r="H443" s="127">
        <v>219.69</v>
      </c>
      <c r="I443" s="116">
        <v>49.81</v>
      </c>
      <c r="J443" s="108"/>
      <c r="K443" s="128">
        <v>269.5</v>
      </c>
    </row>
    <row r="444">
      <c r="A444" s="125">
        <v>70703.0</v>
      </c>
      <c r="B444" s="115" t="s">
        <v>616</v>
      </c>
      <c r="C444" s="107"/>
      <c r="D444" s="107"/>
      <c r="E444" s="108"/>
      <c r="F444" s="126" t="s">
        <v>197</v>
      </c>
      <c r="G444" s="108"/>
      <c r="H444" s="127">
        <v>271.38</v>
      </c>
      <c r="I444" s="116">
        <v>66.4</v>
      </c>
      <c r="J444" s="108"/>
      <c r="K444" s="128">
        <v>337.78</v>
      </c>
    </row>
    <row r="445">
      <c r="A445" s="125">
        <v>70705.0</v>
      </c>
      <c r="B445" s="115" t="s">
        <v>617</v>
      </c>
      <c r="C445" s="107"/>
      <c r="D445" s="107"/>
      <c r="E445" s="108"/>
      <c r="F445" s="126" t="s">
        <v>197</v>
      </c>
      <c r="G445" s="108"/>
      <c r="H445" s="127">
        <v>614.82</v>
      </c>
      <c r="I445" s="116">
        <v>66.4</v>
      </c>
      <c r="J445" s="108"/>
      <c r="K445" s="128">
        <v>681.22</v>
      </c>
    </row>
    <row r="446">
      <c r="A446" s="125">
        <v>70706.0</v>
      </c>
      <c r="B446" s="115" t="s">
        <v>618</v>
      </c>
      <c r="C446" s="107"/>
      <c r="D446" s="107"/>
      <c r="E446" s="108"/>
      <c r="F446" s="126" t="s">
        <v>244</v>
      </c>
      <c r="G446" s="108"/>
      <c r="H446" s="127">
        <v>632.71</v>
      </c>
      <c r="I446" s="116">
        <v>66.4</v>
      </c>
      <c r="J446" s="108"/>
      <c r="K446" s="128">
        <v>699.11</v>
      </c>
    </row>
    <row r="447">
      <c r="A447" s="125">
        <v>70707.0</v>
      </c>
      <c r="B447" s="115" t="s">
        <v>619</v>
      </c>
      <c r="C447" s="107"/>
      <c r="D447" s="107"/>
      <c r="E447" s="108"/>
      <c r="F447" s="126" t="s">
        <v>197</v>
      </c>
      <c r="G447" s="108"/>
      <c r="H447" s="127">
        <v>263.0</v>
      </c>
      <c r="I447" s="116">
        <v>132.8</v>
      </c>
      <c r="J447" s="108"/>
      <c r="K447" s="128">
        <v>395.8</v>
      </c>
    </row>
    <row r="448">
      <c r="A448" s="125">
        <v>70708.0</v>
      </c>
      <c r="B448" s="115" t="s">
        <v>620</v>
      </c>
      <c r="C448" s="107"/>
      <c r="D448" s="107"/>
      <c r="E448" s="108"/>
      <c r="F448" s="126" t="s">
        <v>197</v>
      </c>
      <c r="G448" s="108"/>
      <c r="H448" s="127">
        <v>207.37</v>
      </c>
      <c r="I448" s="116">
        <v>99.6</v>
      </c>
      <c r="J448" s="108"/>
      <c r="K448" s="128">
        <v>306.97</v>
      </c>
    </row>
    <row r="449">
      <c r="A449" s="125">
        <v>70709.0</v>
      </c>
      <c r="B449" s="115" t="s">
        <v>621</v>
      </c>
      <c r="C449" s="107"/>
      <c r="D449" s="107"/>
      <c r="E449" s="108"/>
      <c r="F449" s="126" t="s">
        <v>197</v>
      </c>
      <c r="G449" s="108"/>
      <c r="H449" s="127">
        <v>26.14</v>
      </c>
      <c r="I449" s="116">
        <v>34.07</v>
      </c>
      <c r="J449" s="108"/>
      <c r="K449" s="128">
        <v>60.21</v>
      </c>
    </row>
    <row r="450">
      <c r="A450" s="125">
        <v>70710.0</v>
      </c>
      <c r="B450" s="115" t="s">
        <v>622</v>
      </c>
      <c r="C450" s="107"/>
      <c r="D450" s="107"/>
      <c r="E450" s="108"/>
      <c r="F450" s="126" t="s">
        <v>197</v>
      </c>
      <c r="G450" s="108"/>
      <c r="H450" s="127">
        <v>77.29</v>
      </c>
      <c r="I450" s="116">
        <v>72.47</v>
      </c>
      <c r="J450" s="108"/>
      <c r="K450" s="128">
        <v>149.76</v>
      </c>
    </row>
    <row r="451">
      <c r="A451" s="125">
        <v>70711.0</v>
      </c>
      <c r="B451" s="115" t="s">
        <v>623</v>
      </c>
      <c r="C451" s="107"/>
      <c r="D451" s="107"/>
      <c r="E451" s="108"/>
      <c r="F451" s="126" t="s">
        <v>197</v>
      </c>
      <c r="G451" s="108"/>
      <c r="H451" s="127">
        <v>121.08</v>
      </c>
      <c r="I451" s="116">
        <v>136.38</v>
      </c>
      <c r="J451" s="108"/>
      <c r="K451" s="128">
        <v>257.46</v>
      </c>
    </row>
    <row r="452">
      <c r="A452" s="125">
        <v>70712.0</v>
      </c>
      <c r="B452" s="115" t="s">
        <v>624</v>
      </c>
      <c r="C452" s="107"/>
      <c r="D452" s="107"/>
      <c r="E452" s="108"/>
      <c r="F452" s="126" t="s">
        <v>197</v>
      </c>
      <c r="G452" s="108"/>
      <c r="H452" s="127">
        <v>185.01</v>
      </c>
      <c r="I452" s="116">
        <v>212.35</v>
      </c>
      <c r="J452" s="108"/>
      <c r="K452" s="128">
        <v>397.36</v>
      </c>
    </row>
    <row r="453">
      <c r="A453" s="125">
        <v>70713.0</v>
      </c>
      <c r="B453" s="115" t="s">
        <v>625</v>
      </c>
      <c r="C453" s="107"/>
      <c r="D453" s="107"/>
      <c r="E453" s="108"/>
      <c r="F453" s="126" t="s">
        <v>197</v>
      </c>
      <c r="G453" s="108"/>
      <c r="H453" s="127">
        <v>77.27</v>
      </c>
      <c r="I453" s="116">
        <v>102.39</v>
      </c>
      <c r="J453" s="108"/>
      <c r="K453" s="128">
        <v>179.66</v>
      </c>
    </row>
    <row r="454">
      <c r="A454" s="125">
        <v>70714.0</v>
      </c>
      <c r="B454" s="115" t="s">
        <v>626</v>
      </c>
      <c r="C454" s="107"/>
      <c r="D454" s="107"/>
      <c r="E454" s="108"/>
      <c r="F454" s="126" t="s">
        <v>197</v>
      </c>
      <c r="G454" s="108"/>
      <c r="H454" s="127">
        <v>145.38</v>
      </c>
      <c r="I454" s="116">
        <v>195.28</v>
      </c>
      <c r="J454" s="108"/>
      <c r="K454" s="128">
        <v>340.66</v>
      </c>
    </row>
    <row r="455">
      <c r="A455" s="125">
        <v>70715.0</v>
      </c>
      <c r="B455" s="115" t="s">
        <v>627</v>
      </c>
      <c r="C455" s="107"/>
      <c r="D455" s="107"/>
      <c r="E455" s="108"/>
      <c r="F455" s="126" t="s">
        <v>197</v>
      </c>
      <c r="G455" s="108"/>
      <c r="H455" s="127">
        <v>168.8</v>
      </c>
      <c r="I455" s="116">
        <v>221.34</v>
      </c>
      <c r="J455" s="108"/>
      <c r="K455" s="128">
        <v>390.14</v>
      </c>
    </row>
    <row r="456">
      <c r="A456" s="125">
        <v>70716.0</v>
      </c>
      <c r="B456" s="115" t="s">
        <v>628</v>
      </c>
      <c r="C456" s="107"/>
      <c r="D456" s="107"/>
      <c r="E456" s="108"/>
      <c r="F456" s="126" t="s">
        <v>197</v>
      </c>
      <c r="G456" s="108"/>
      <c r="H456" s="127">
        <v>294.18</v>
      </c>
      <c r="I456" s="116">
        <v>404.52</v>
      </c>
      <c r="J456" s="108"/>
      <c r="K456" s="128">
        <v>698.7</v>
      </c>
    </row>
    <row r="457">
      <c r="A457" s="125">
        <v>70717.0</v>
      </c>
      <c r="B457" s="115" t="s">
        <v>629</v>
      </c>
      <c r="C457" s="107"/>
      <c r="D457" s="107"/>
      <c r="E457" s="108"/>
      <c r="F457" s="126" t="s">
        <v>244</v>
      </c>
      <c r="G457" s="108"/>
      <c r="H457" s="127">
        <v>345.97</v>
      </c>
      <c r="I457" s="116">
        <v>477.78</v>
      </c>
      <c r="J457" s="108"/>
      <c r="K457" s="128">
        <v>823.75</v>
      </c>
    </row>
    <row r="458">
      <c r="A458" s="125">
        <v>70720.0</v>
      </c>
      <c r="B458" s="115" t="s">
        <v>630</v>
      </c>
      <c r="C458" s="107"/>
      <c r="D458" s="107"/>
      <c r="E458" s="108"/>
      <c r="F458" s="126" t="s">
        <v>197</v>
      </c>
      <c r="G458" s="108"/>
      <c r="H458" s="127">
        <v>448.91</v>
      </c>
      <c r="I458" s="116">
        <v>26.49</v>
      </c>
      <c r="J458" s="108"/>
      <c r="K458" s="128">
        <v>475.4</v>
      </c>
    </row>
    <row r="459">
      <c r="A459" s="125">
        <v>70725.0</v>
      </c>
      <c r="B459" s="115" t="s">
        <v>631</v>
      </c>
      <c r="C459" s="107"/>
      <c r="D459" s="107"/>
      <c r="E459" s="108"/>
      <c r="F459" s="126" t="s">
        <v>197</v>
      </c>
      <c r="G459" s="108"/>
      <c r="H459" s="127">
        <v>513.71</v>
      </c>
      <c r="I459" s="116">
        <v>28.93</v>
      </c>
      <c r="J459" s="108"/>
      <c r="K459" s="128">
        <v>542.64</v>
      </c>
    </row>
    <row r="460">
      <c r="A460" s="125">
        <v>70760.0</v>
      </c>
      <c r="B460" s="115" t="s">
        <v>632</v>
      </c>
      <c r="C460" s="107"/>
      <c r="D460" s="107"/>
      <c r="E460" s="108"/>
      <c r="F460" s="126" t="s">
        <v>317</v>
      </c>
      <c r="G460" s="108"/>
      <c r="H460" s="127">
        <v>5.99</v>
      </c>
      <c r="I460" s="116">
        <v>2.32</v>
      </c>
      <c r="J460" s="108"/>
      <c r="K460" s="128">
        <v>8.31</v>
      </c>
    </row>
    <row r="461">
      <c r="A461" s="125">
        <v>70762.0</v>
      </c>
      <c r="B461" s="115" t="s">
        <v>633</v>
      </c>
      <c r="C461" s="107"/>
      <c r="D461" s="107"/>
      <c r="E461" s="108"/>
      <c r="F461" s="126" t="s">
        <v>317</v>
      </c>
      <c r="G461" s="108"/>
      <c r="H461" s="127">
        <v>17.58</v>
      </c>
      <c r="I461" s="116">
        <v>3.32</v>
      </c>
      <c r="J461" s="108"/>
      <c r="K461" s="128">
        <v>20.9</v>
      </c>
    </row>
    <row r="462">
      <c r="A462" s="125">
        <v>70763.0</v>
      </c>
      <c r="B462" s="115" t="s">
        <v>634</v>
      </c>
      <c r="C462" s="107"/>
      <c r="D462" s="107"/>
      <c r="E462" s="108"/>
      <c r="F462" s="126" t="s">
        <v>317</v>
      </c>
      <c r="G462" s="108"/>
      <c r="H462" s="127">
        <v>21.37</v>
      </c>
      <c r="I462" s="116">
        <v>3.32</v>
      </c>
      <c r="J462" s="108"/>
      <c r="K462" s="128">
        <v>24.69</v>
      </c>
    </row>
    <row r="463">
      <c r="A463" s="125">
        <v>70764.0</v>
      </c>
      <c r="B463" s="115" t="s">
        <v>635</v>
      </c>
      <c r="C463" s="107"/>
      <c r="D463" s="107"/>
      <c r="E463" s="108"/>
      <c r="F463" s="126" t="s">
        <v>317</v>
      </c>
      <c r="G463" s="108"/>
      <c r="H463" s="127">
        <v>48.83</v>
      </c>
      <c r="I463" s="116">
        <v>3.32</v>
      </c>
      <c r="J463" s="108"/>
      <c r="K463" s="128">
        <v>52.15</v>
      </c>
    </row>
    <row r="464">
      <c r="A464" s="125">
        <v>70765.0</v>
      </c>
      <c r="B464" s="115" t="s">
        <v>636</v>
      </c>
      <c r="C464" s="107"/>
      <c r="D464" s="107"/>
      <c r="E464" s="108"/>
      <c r="F464" s="126" t="s">
        <v>317</v>
      </c>
      <c r="G464" s="108"/>
      <c r="H464" s="127">
        <v>68.37</v>
      </c>
      <c r="I464" s="116">
        <v>3.99</v>
      </c>
      <c r="J464" s="108"/>
      <c r="K464" s="128">
        <v>72.36</v>
      </c>
    </row>
    <row r="465">
      <c r="A465" s="125">
        <v>70769.0</v>
      </c>
      <c r="B465" s="115" t="s">
        <v>637</v>
      </c>
      <c r="C465" s="107"/>
      <c r="D465" s="107"/>
      <c r="E465" s="108"/>
      <c r="F465" s="126" t="s">
        <v>197</v>
      </c>
      <c r="G465" s="108"/>
      <c r="H465" s="127">
        <v>2.67</v>
      </c>
      <c r="I465" s="116">
        <v>2.77</v>
      </c>
      <c r="J465" s="108"/>
      <c r="K465" s="128">
        <v>5.44</v>
      </c>
    </row>
    <row r="466">
      <c r="A466" s="125">
        <v>70771.0</v>
      </c>
      <c r="B466" s="115" t="s">
        <v>638</v>
      </c>
      <c r="C466" s="107"/>
      <c r="D466" s="107"/>
      <c r="E466" s="108"/>
      <c r="F466" s="126" t="s">
        <v>244</v>
      </c>
      <c r="G466" s="108"/>
      <c r="H466" s="127">
        <v>82.09</v>
      </c>
      <c r="I466" s="116">
        <v>3.32</v>
      </c>
      <c r="J466" s="108"/>
      <c r="K466" s="128">
        <v>85.41</v>
      </c>
    </row>
    <row r="467">
      <c r="A467" s="125">
        <v>70772.0</v>
      </c>
      <c r="B467" s="115" t="s">
        <v>639</v>
      </c>
      <c r="C467" s="107"/>
      <c r="D467" s="107"/>
      <c r="E467" s="108"/>
      <c r="F467" s="126" t="s">
        <v>197</v>
      </c>
      <c r="G467" s="108"/>
      <c r="H467" s="127">
        <v>16.87</v>
      </c>
      <c r="I467" s="116">
        <v>0.0</v>
      </c>
      <c r="J467" s="108"/>
      <c r="K467" s="128">
        <v>16.87</v>
      </c>
    </row>
    <row r="468">
      <c r="A468" s="125">
        <v>70776.0</v>
      </c>
      <c r="B468" s="115" t="s">
        <v>640</v>
      </c>
      <c r="C468" s="107"/>
      <c r="D468" s="107"/>
      <c r="E468" s="108"/>
      <c r="F468" s="126" t="s">
        <v>197</v>
      </c>
      <c r="G468" s="108"/>
      <c r="H468" s="127">
        <v>713.77</v>
      </c>
      <c r="I468" s="116">
        <v>120.66</v>
      </c>
      <c r="J468" s="108"/>
      <c r="K468" s="128">
        <v>834.43</v>
      </c>
    </row>
    <row r="469">
      <c r="A469" s="125">
        <v>70777.0</v>
      </c>
      <c r="B469" s="115" t="s">
        <v>641</v>
      </c>
      <c r="C469" s="107"/>
      <c r="D469" s="107"/>
      <c r="E469" s="108"/>
      <c r="F469" s="126" t="s">
        <v>197</v>
      </c>
      <c r="G469" s="108"/>
      <c r="H469" s="127">
        <v>918.16</v>
      </c>
      <c r="I469" s="116">
        <v>120.66</v>
      </c>
      <c r="J469" s="108"/>
      <c r="K469" s="128">
        <v>1038.82</v>
      </c>
    </row>
    <row r="470">
      <c r="A470" s="125">
        <v>70778.0</v>
      </c>
      <c r="B470" s="115" t="s">
        <v>642</v>
      </c>
      <c r="C470" s="107"/>
      <c r="D470" s="107"/>
      <c r="E470" s="108"/>
      <c r="F470" s="126" t="s">
        <v>197</v>
      </c>
      <c r="G470" s="108"/>
      <c r="H470" s="127">
        <v>689.54</v>
      </c>
      <c r="I470" s="116">
        <v>120.66</v>
      </c>
      <c r="J470" s="108"/>
      <c r="K470" s="128">
        <v>810.2</v>
      </c>
    </row>
    <row r="471">
      <c r="A471" s="125">
        <v>70779.0</v>
      </c>
      <c r="B471" s="115" t="s">
        <v>643</v>
      </c>
      <c r="C471" s="107"/>
      <c r="D471" s="107"/>
      <c r="E471" s="108"/>
      <c r="F471" s="126" t="s">
        <v>197</v>
      </c>
      <c r="G471" s="108"/>
      <c r="H471" s="127">
        <v>816.32</v>
      </c>
      <c r="I471" s="116">
        <v>120.66</v>
      </c>
      <c r="J471" s="108"/>
      <c r="K471" s="128">
        <v>936.98</v>
      </c>
    </row>
    <row r="472">
      <c r="A472" s="125">
        <v>70790.0</v>
      </c>
      <c r="B472" s="115" t="s">
        <v>644</v>
      </c>
      <c r="C472" s="107"/>
      <c r="D472" s="107"/>
      <c r="E472" s="108"/>
      <c r="F472" s="126" t="s">
        <v>197</v>
      </c>
      <c r="G472" s="108"/>
      <c r="H472" s="127">
        <v>284.25</v>
      </c>
      <c r="I472" s="116">
        <v>33.2</v>
      </c>
      <c r="J472" s="108"/>
      <c r="K472" s="128">
        <v>317.45</v>
      </c>
    </row>
    <row r="473">
      <c r="A473" s="125">
        <v>70791.0</v>
      </c>
      <c r="B473" s="115" t="s">
        <v>645</v>
      </c>
      <c r="C473" s="107"/>
      <c r="D473" s="107"/>
      <c r="E473" s="108"/>
      <c r="F473" s="126" t="s">
        <v>197</v>
      </c>
      <c r="G473" s="108"/>
      <c r="H473" s="127">
        <v>222.46</v>
      </c>
      <c r="I473" s="116">
        <v>49.81</v>
      </c>
      <c r="J473" s="108"/>
      <c r="K473" s="128">
        <v>272.27</v>
      </c>
    </row>
    <row r="474">
      <c r="A474" s="125">
        <v>70820.0</v>
      </c>
      <c r="B474" s="115" t="s">
        <v>646</v>
      </c>
      <c r="C474" s="107"/>
      <c r="D474" s="107"/>
      <c r="E474" s="108"/>
      <c r="F474" s="126" t="s">
        <v>197</v>
      </c>
      <c r="G474" s="108"/>
      <c r="H474" s="127">
        <v>193.71</v>
      </c>
      <c r="I474" s="116">
        <v>39.84</v>
      </c>
      <c r="J474" s="108"/>
      <c r="K474" s="128">
        <v>233.55</v>
      </c>
    </row>
    <row r="475">
      <c r="A475" s="125">
        <v>70821.0</v>
      </c>
      <c r="B475" s="115" t="s">
        <v>647</v>
      </c>
      <c r="C475" s="107"/>
      <c r="D475" s="107"/>
      <c r="E475" s="108"/>
      <c r="F475" s="126" t="s">
        <v>197</v>
      </c>
      <c r="G475" s="108"/>
      <c r="H475" s="127">
        <v>203.11</v>
      </c>
      <c r="I475" s="116">
        <v>43.16</v>
      </c>
      <c r="J475" s="108"/>
      <c r="K475" s="128">
        <v>246.27</v>
      </c>
    </row>
    <row r="476">
      <c r="A476" s="125">
        <v>70822.0</v>
      </c>
      <c r="B476" s="115" t="s">
        <v>648</v>
      </c>
      <c r="C476" s="107"/>
      <c r="D476" s="107"/>
      <c r="E476" s="108"/>
      <c r="F476" s="126" t="s">
        <v>197</v>
      </c>
      <c r="G476" s="108"/>
      <c r="H476" s="127">
        <v>214.0</v>
      </c>
      <c r="I476" s="116">
        <v>46.48</v>
      </c>
      <c r="J476" s="108"/>
      <c r="K476" s="128">
        <v>260.48</v>
      </c>
    </row>
    <row r="477">
      <c r="A477" s="125">
        <v>70823.0</v>
      </c>
      <c r="B477" s="115" t="s">
        <v>649</v>
      </c>
      <c r="C477" s="107"/>
      <c r="D477" s="107"/>
      <c r="E477" s="108"/>
      <c r="F477" s="126" t="s">
        <v>197</v>
      </c>
      <c r="G477" s="108"/>
      <c r="H477" s="127">
        <v>487.39</v>
      </c>
      <c r="I477" s="116">
        <v>49.81</v>
      </c>
      <c r="J477" s="108"/>
      <c r="K477" s="128">
        <v>537.2</v>
      </c>
    </row>
    <row r="478">
      <c r="A478" s="125">
        <v>70835.0</v>
      </c>
      <c r="B478" s="115" t="s">
        <v>650</v>
      </c>
      <c r="C478" s="107"/>
      <c r="D478" s="107"/>
      <c r="E478" s="108"/>
      <c r="F478" s="126" t="s">
        <v>197</v>
      </c>
      <c r="G478" s="108"/>
      <c r="H478" s="127">
        <v>689.54</v>
      </c>
      <c r="I478" s="116">
        <v>120.66</v>
      </c>
      <c r="J478" s="108"/>
      <c r="K478" s="128">
        <v>810.2</v>
      </c>
    </row>
    <row r="479">
      <c r="A479" s="125">
        <v>70836.0</v>
      </c>
      <c r="B479" s="115" t="s">
        <v>651</v>
      </c>
      <c r="C479" s="107"/>
      <c r="D479" s="107"/>
      <c r="E479" s="108"/>
      <c r="F479" s="126" t="s">
        <v>197</v>
      </c>
      <c r="G479" s="108"/>
      <c r="H479" s="127">
        <v>689.54</v>
      </c>
      <c r="I479" s="116">
        <v>120.66</v>
      </c>
      <c r="J479" s="108"/>
      <c r="K479" s="128">
        <v>810.2</v>
      </c>
    </row>
    <row r="480">
      <c r="A480" s="125">
        <v>70837.0</v>
      </c>
      <c r="B480" s="115" t="s">
        <v>652</v>
      </c>
      <c r="C480" s="107"/>
      <c r="D480" s="107"/>
      <c r="E480" s="108"/>
      <c r="F480" s="126" t="s">
        <v>197</v>
      </c>
      <c r="G480" s="108"/>
      <c r="H480" s="127">
        <v>689.54</v>
      </c>
      <c r="I480" s="116">
        <v>120.66</v>
      </c>
      <c r="J480" s="108"/>
      <c r="K480" s="128">
        <v>810.2</v>
      </c>
    </row>
    <row r="481">
      <c r="A481" s="125">
        <v>70838.0</v>
      </c>
      <c r="B481" s="115" t="s">
        <v>653</v>
      </c>
      <c r="C481" s="107"/>
      <c r="D481" s="107"/>
      <c r="E481" s="108"/>
      <c r="F481" s="126" t="s">
        <v>197</v>
      </c>
      <c r="G481" s="108"/>
      <c r="H481" s="127">
        <v>689.54</v>
      </c>
      <c r="I481" s="116">
        <v>120.66</v>
      </c>
      <c r="J481" s="108"/>
      <c r="K481" s="128">
        <v>810.2</v>
      </c>
    </row>
    <row r="482">
      <c r="A482" s="125">
        <v>70839.0</v>
      </c>
      <c r="B482" s="115" t="s">
        <v>654</v>
      </c>
      <c r="C482" s="107"/>
      <c r="D482" s="107"/>
      <c r="E482" s="108"/>
      <c r="F482" s="126" t="s">
        <v>197</v>
      </c>
      <c r="G482" s="108"/>
      <c r="H482" s="127">
        <v>689.54</v>
      </c>
      <c r="I482" s="116">
        <v>120.66</v>
      </c>
      <c r="J482" s="108"/>
      <c r="K482" s="128">
        <v>810.2</v>
      </c>
    </row>
    <row r="483">
      <c r="A483" s="125">
        <v>70840.0</v>
      </c>
      <c r="B483" s="115" t="s">
        <v>655</v>
      </c>
      <c r="C483" s="107"/>
      <c r="D483" s="107"/>
      <c r="E483" s="108"/>
      <c r="F483" s="126" t="s">
        <v>197</v>
      </c>
      <c r="G483" s="108"/>
      <c r="H483" s="128">
        <v>1016.89</v>
      </c>
      <c r="I483" s="116">
        <v>120.66</v>
      </c>
      <c r="J483" s="108"/>
      <c r="K483" s="128">
        <v>1137.55</v>
      </c>
    </row>
    <row r="484">
      <c r="A484" s="125">
        <v>70842.0</v>
      </c>
      <c r="B484" s="115" t="s">
        <v>656</v>
      </c>
      <c r="C484" s="107"/>
      <c r="D484" s="107"/>
      <c r="E484" s="108"/>
      <c r="F484" s="126" t="s">
        <v>197</v>
      </c>
      <c r="G484" s="108"/>
      <c r="H484" s="128">
        <v>1181.71</v>
      </c>
      <c r="I484" s="116">
        <v>120.66</v>
      </c>
      <c r="J484" s="108"/>
      <c r="K484" s="128">
        <v>1302.37</v>
      </c>
    </row>
    <row r="485">
      <c r="A485" s="125">
        <v>70845.0</v>
      </c>
      <c r="B485" s="115" t="s">
        <v>657</v>
      </c>
      <c r="C485" s="107"/>
      <c r="D485" s="107"/>
      <c r="E485" s="108"/>
      <c r="F485" s="126" t="s">
        <v>197</v>
      </c>
      <c r="G485" s="108"/>
      <c r="H485" s="127">
        <v>191.74</v>
      </c>
      <c r="I485" s="116">
        <v>76.36</v>
      </c>
      <c r="J485" s="108"/>
      <c r="K485" s="128">
        <v>268.1</v>
      </c>
    </row>
    <row r="486">
      <c r="A486" s="125">
        <v>70857.0</v>
      </c>
      <c r="B486" s="115" t="s">
        <v>658</v>
      </c>
      <c r="C486" s="107"/>
      <c r="D486" s="107"/>
      <c r="E486" s="108"/>
      <c r="F486" s="126" t="s">
        <v>197</v>
      </c>
      <c r="G486" s="108"/>
      <c r="H486" s="127">
        <v>200.63</v>
      </c>
      <c r="I486" s="116">
        <v>83.01</v>
      </c>
      <c r="J486" s="108"/>
      <c r="K486" s="128">
        <v>283.64</v>
      </c>
    </row>
    <row r="487">
      <c r="A487" s="125">
        <v>70858.0</v>
      </c>
      <c r="B487" s="115" t="s">
        <v>659</v>
      </c>
      <c r="C487" s="107"/>
      <c r="D487" s="107"/>
      <c r="E487" s="108"/>
      <c r="F487" s="126" t="s">
        <v>197</v>
      </c>
      <c r="G487" s="108"/>
      <c r="H487" s="127">
        <v>211.78</v>
      </c>
      <c r="I487" s="116">
        <v>89.64</v>
      </c>
      <c r="J487" s="108"/>
      <c r="K487" s="128">
        <v>301.42</v>
      </c>
    </row>
    <row r="488">
      <c r="A488" s="125">
        <v>70859.0</v>
      </c>
      <c r="B488" s="115" t="s">
        <v>660</v>
      </c>
      <c r="C488" s="107"/>
      <c r="D488" s="107"/>
      <c r="E488" s="108"/>
      <c r="F488" s="126" t="s">
        <v>197</v>
      </c>
      <c r="G488" s="108"/>
      <c r="H488" s="127">
        <v>299.59</v>
      </c>
      <c r="I488" s="116">
        <v>96.28</v>
      </c>
      <c r="J488" s="108"/>
      <c r="K488" s="128">
        <v>395.87</v>
      </c>
    </row>
    <row r="489">
      <c r="A489" s="125">
        <v>70860.0</v>
      </c>
      <c r="B489" s="115" t="s">
        <v>661</v>
      </c>
      <c r="C489" s="107"/>
      <c r="D489" s="107"/>
      <c r="E489" s="108"/>
      <c r="F489" s="126" t="s">
        <v>197</v>
      </c>
      <c r="G489" s="108"/>
      <c r="H489" s="127">
        <v>433.81</v>
      </c>
      <c r="I489" s="116">
        <v>102.92</v>
      </c>
      <c r="J489" s="108"/>
      <c r="K489" s="128">
        <v>536.73</v>
      </c>
    </row>
    <row r="490">
      <c r="A490" s="125">
        <v>70861.0</v>
      </c>
      <c r="B490" s="115" t="s">
        <v>662</v>
      </c>
      <c r="C490" s="107"/>
      <c r="D490" s="107"/>
      <c r="E490" s="108"/>
      <c r="F490" s="126" t="s">
        <v>197</v>
      </c>
      <c r="G490" s="108"/>
      <c r="H490" s="127">
        <v>567.92</v>
      </c>
      <c r="I490" s="116">
        <v>109.56</v>
      </c>
      <c r="J490" s="108"/>
      <c r="K490" s="128">
        <v>677.48</v>
      </c>
    </row>
    <row r="491">
      <c r="A491" s="125">
        <v>70862.0</v>
      </c>
      <c r="B491" s="115" t="s">
        <v>663</v>
      </c>
      <c r="C491" s="107"/>
      <c r="D491" s="107"/>
      <c r="E491" s="108"/>
      <c r="F491" s="126" t="s">
        <v>197</v>
      </c>
      <c r="G491" s="108"/>
      <c r="H491" s="127">
        <v>926.19</v>
      </c>
      <c r="I491" s="116">
        <v>122.84</v>
      </c>
      <c r="J491" s="108"/>
      <c r="K491" s="128">
        <v>1049.03</v>
      </c>
    </row>
    <row r="492">
      <c r="A492" s="125">
        <v>70880.0</v>
      </c>
      <c r="B492" s="115" t="s">
        <v>664</v>
      </c>
      <c r="C492" s="107"/>
      <c r="D492" s="107"/>
      <c r="E492" s="108"/>
      <c r="F492" s="126" t="s">
        <v>197</v>
      </c>
      <c r="G492" s="108"/>
      <c r="H492" s="127">
        <v>550.68</v>
      </c>
      <c r="I492" s="116">
        <v>116.21</v>
      </c>
      <c r="J492" s="108"/>
      <c r="K492" s="128">
        <v>666.89</v>
      </c>
    </row>
    <row r="493">
      <c r="A493" s="125">
        <v>70890.0</v>
      </c>
      <c r="B493" s="115" t="s">
        <v>665</v>
      </c>
      <c r="C493" s="107"/>
      <c r="D493" s="107"/>
      <c r="E493" s="108"/>
      <c r="F493" s="126" t="s">
        <v>197</v>
      </c>
      <c r="G493" s="108"/>
      <c r="H493" s="127">
        <v>118.73</v>
      </c>
      <c r="I493" s="116">
        <v>76.36</v>
      </c>
      <c r="J493" s="108"/>
      <c r="K493" s="128">
        <v>195.09</v>
      </c>
    </row>
    <row r="494">
      <c r="A494" s="125">
        <v>70891.0</v>
      </c>
      <c r="B494" s="115" t="s">
        <v>666</v>
      </c>
      <c r="C494" s="107"/>
      <c r="D494" s="107"/>
      <c r="E494" s="108"/>
      <c r="F494" s="126" t="s">
        <v>197</v>
      </c>
      <c r="G494" s="108"/>
      <c r="H494" s="127">
        <v>130.81</v>
      </c>
      <c r="I494" s="116">
        <v>83.01</v>
      </c>
      <c r="J494" s="108"/>
      <c r="K494" s="128">
        <v>213.82</v>
      </c>
    </row>
    <row r="495">
      <c r="A495" s="125">
        <v>70892.0</v>
      </c>
      <c r="B495" s="115" t="s">
        <v>667</v>
      </c>
      <c r="C495" s="107"/>
      <c r="D495" s="107"/>
      <c r="E495" s="108"/>
      <c r="F495" s="126" t="s">
        <v>197</v>
      </c>
      <c r="G495" s="108"/>
      <c r="H495" s="127">
        <v>161.86</v>
      </c>
      <c r="I495" s="116">
        <v>89.64</v>
      </c>
      <c r="J495" s="108"/>
      <c r="K495" s="128">
        <v>251.5</v>
      </c>
    </row>
    <row r="496">
      <c r="A496" s="125">
        <v>70893.0</v>
      </c>
      <c r="B496" s="115" t="s">
        <v>668</v>
      </c>
      <c r="C496" s="107"/>
      <c r="D496" s="107"/>
      <c r="E496" s="108"/>
      <c r="F496" s="126" t="s">
        <v>197</v>
      </c>
      <c r="G496" s="108"/>
      <c r="H496" s="127">
        <v>201.32</v>
      </c>
      <c r="I496" s="116">
        <v>96.28</v>
      </c>
      <c r="J496" s="108"/>
      <c r="K496" s="128">
        <v>297.6</v>
      </c>
    </row>
    <row r="497">
      <c r="A497" s="125">
        <v>70894.0</v>
      </c>
      <c r="B497" s="115" t="s">
        <v>669</v>
      </c>
      <c r="C497" s="107"/>
      <c r="D497" s="107"/>
      <c r="E497" s="108"/>
      <c r="F497" s="126" t="s">
        <v>197</v>
      </c>
      <c r="G497" s="108"/>
      <c r="H497" s="127">
        <v>297.93</v>
      </c>
      <c r="I497" s="116">
        <v>102.92</v>
      </c>
      <c r="J497" s="108"/>
      <c r="K497" s="128">
        <v>400.85</v>
      </c>
    </row>
    <row r="498">
      <c r="A498" s="125">
        <v>70910.0</v>
      </c>
      <c r="B498" s="115" t="s">
        <v>670</v>
      </c>
      <c r="C498" s="107"/>
      <c r="D498" s="107"/>
      <c r="E498" s="108"/>
      <c r="F498" s="126" t="s">
        <v>197</v>
      </c>
      <c r="G498" s="108"/>
      <c r="H498" s="127">
        <v>1.43</v>
      </c>
      <c r="I498" s="116">
        <v>0.0</v>
      </c>
      <c r="J498" s="108"/>
      <c r="K498" s="128">
        <v>1.43</v>
      </c>
    </row>
    <row r="499">
      <c r="A499" s="125">
        <v>70911.0</v>
      </c>
      <c r="B499" s="115" t="s">
        <v>671</v>
      </c>
      <c r="C499" s="107"/>
      <c r="D499" s="107"/>
      <c r="E499" s="108"/>
      <c r="F499" s="126" t="s">
        <v>197</v>
      </c>
      <c r="G499" s="108"/>
      <c r="H499" s="127">
        <v>1.8</v>
      </c>
      <c r="I499" s="116">
        <v>0.0</v>
      </c>
      <c r="J499" s="108"/>
      <c r="K499" s="128">
        <v>1.8</v>
      </c>
    </row>
    <row r="500">
      <c r="A500" s="125">
        <v>70920.0</v>
      </c>
      <c r="B500" s="115" t="s">
        <v>672</v>
      </c>
      <c r="C500" s="107"/>
      <c r="D500" s="107"/>
      <c r="E500" s="108"/>
      <c r="F500" s="126" t="s">
        <v>197</v>
      </c>
      <c r="G500" s="108"/>
      <c r="H500" s="127">
        <v>27.02</v>
      </c>
      <c r="I500" s="116">
        <v>6.64</v>
      </c>
      <c r="J500" s="108"/>
      <c r="K500" s="128">
        <v>33.66</v>
      </c>
    </row>
    <row r="501">
      <c r="A501" s="125">
        <v>70921.0</v>
      </c>
      <c r="B501" s="115" t="s">
        <v>673</v>
      </c>
      <c r="C501" s="107"/>
      <c r="D501" s="107"/>
      <c r="E501" s="108"/>
      <c r="F501" s="126" t="s">
        <v>197</v>
      </c>
      <c r="G501" s="108"/>
      <c r="H501" s="127">
        <v>30.84</v>
      </c>
      <c r="I501" s="116">
        <v>6.64</v>
      </c>
      <c r="J501" s="108"/>
      <c r="K501" s="128">
        <v>37.48</v>
      </c>
    </row>
    <row r="502">
      <c r="A502" s="125">
        <v>70922.0</v>
      </c>
      <c r="B502" s="115" t="s">
        <v>674</v>
      </c>
      <c r="C502" s="107"/>
      <c r="D502" s="107"/>
      <c r="E502" s="108"/>
      <c r="F502" s="126" t="s">
        <v>197</v>
      </c>
      <c r="G502" s="108"/>
      <c r="H502" s="127">
        <v>36.93</v>
      </c>
      <c r="I502" s="116">
        <v>6.64</v>
      </c>
      <c r="J502" s="108"/>
      <c r="K502" s="128">
        <v>43.57</v>
      </c>
    </row>
    <row r="503">
      <c r="A503" s="125">
        <v>70924.0</v>
      </c>
      <c r="B503" s="115" t="s">
        <v>675</v>
      </c>
      <c r="C503" s="107"/>
      <c r="D503" s="107"/>
      <c r="E503" s="108"/>
      <c r="F503" s="126" t="s">
        <v>244</v>
      </c>
      <c r="G503" s="108"/>
      <c r="H503" s="127">
        <v>6.34</v>
      </c>
      <c r="I503" s="116">
        <v>11.29</v>
      </c>
      <c r="J503" s="108"/>
      <c r="K503" s="128">
        <v>17.63</v>
      </c>
    </row>
    <row r="504">
      <c r="A504" s="125">
        <v>70925.0</v>
      </c>
      <c r="B504" s="115" t="s">
        <v>676</v>
      </c>
      <c r="C504" s="107"/>
      <c r="D504" s="107"/>
      <c r="E504" s="108"/>
      <c r="F504" s="126" t="s">
        <v>244</v>
      </c>
      <c r="G504" s="108"/>
      <c r="H504" s="127">
        <v>1.18</v>
      </c>
      <c r="I504" s="116">
        <v>2.65</v>
      </c>
      <c r="J504" s="108"/>
      <c r="K504" s="128">
        <v>3.83</v>
      </c>
    </row>
    <row r="505">
      <c r="A505" s="125">
        <v>70926.0</v>
      </c>
      <c r="B505" s="115" t="s">
        <v>677</v>
      </c>
      <c r="C505" s="107"/>
      <c r="D505" s="107"/>
      <c r="E505" s="108"/>
      <c r="F505" s="126" t="s">
        <v>244</v>
      </c>
      <c r="G505" s="108"/>
      <c r="H505" s="127">
        <v>1.27</v>
      </c>
      <c r="I505" s="116">
        <v>2.65</v>
      </c>
      <c r="J505" s="108"/>
      <c r="K505" s="128">
        <v>3.92</v>
      </c>
    </row>
    <row r="506">
      <c r="A506" s="125">
        <v>70927.0</v>
      </c>
      <c r="B506" s="115" t="s">
        <v>678</v>
      </c>
      <c r="C506" s="107"/>
      <c r="D506" s="107"/>
      <c r="E506" s="108"/>
      <c r="F506" s="126" t="s">
        <v>244</v>
      </c>
      <c r="G506" s="108"/>
      <c r="H506" s="127">
        <v>5.13</v>
      </c>
      <c r="I506" s="116">
        <v>1.0</v>
      </c>
      <c r="J506" s="108"/>
      <c r="K506" s="128">
        <v>6.13</v>
      </c>
    </row>
    <row r="507">
      <c r="A507" s="125">
        <v>70928.0</v>
      </c>
      <c r="B507" s="115" t="s">
        <v>679</v>
      </c>
      <c r="C507" s="107"/>
      <c r="D507" s="107"/>
      <c r="E507" s="108"/>
      <c r="F507" s="126" t="s">
        <v>244</v>
      </c>
      <c r="G507" s="108"/>
      <c r="H507" s="127">
        <v>2.93</v>
      </c>
      <c r="I507" s="116">
        <v>1.0</v>
      </c>
      <c r="J507" s="108"/>
      <c r="K507" s="128">
        <v>3.93</v>
      </c>
    </row>
    <row r="508">
      <c r="A508" s="125">
        <v>70929.0</v>
      </c>
      <c r="B508" s="115" t="s">
        <v>680</v>
      </c>
      <c r="C508" s="107"/>
      <c r="D508" s="107"/>
      <c r="E508" s="108"/>
      <c r="F508" s="126" t="s">
        <v>244</v>
      </c>
      <c r="G508" s="108"/>
      <c r="H508" s="127">
        <v>5.07</v>
      </c>
      <c r="I508" s="116">
        <v>11.29</v>
      </c>
      <c r="J508" s="108"/>
      <c r="K508" s="128">
        <v>16.36</v>
      </c>
    </row>
    <row r="509">
      <c r="A509" s="125">
        <v>70930.0</v>
      </c>
      <c r="B509" s="115" t="s">
        <v>681</v>
      </c>
      <c r="C509" s="107"/>
      <c r="D509" s="107"/>
      <c r="E509" s="108"/>
      <c r="F509" s="126" t="s">
        <v>244</v>
      </c>
      <c r="G509" s="108"/>
      <c r="H509" s="127">
        <v>1.62</v>
      </c>
      <c r="I509" s="116">
        <v>2.65</v>
      </c>
      <c r="J509" s="108"/>
      <c r="K509" s="128">
        <v>4.27</v>
      </c>
    </row>
    <row r="510">
      <c r="A510" s="125">
        <v>70931.0</v>
      </c>
      <c r="B510" s="115" t="s">
        <v>682</v>
      </c>
      <c r="C510" s="107"/>
      <c r="D510" s="107"/>
      <c r="E510" s="108"/>
      <c r="F510" s="126" t="s">
        <v>244</v>
      </c>
      <c r="G510" s="108"/>
      <c r="H510" s="127">
        <v>2.62</v>
      </c>
      <c r="I510" s="116">
        <v>2.65</v>
      </c>
      <c r="J510" s="108"/>
      <c r="K510" s="128">
        <v>5.27</v>
      </c>
    </row>
    <row r="511">
      <c r="A511" s="125">
        <v>70932.0</v>
      </c>
      <c r="B511" s="115" t="s">
        <v>683</v>
      </c>
      <c r="C511" s="107"/>
      <c r="D511" s="107"/>
      <c r="E511" s="108"/>
      <c r="F511" s="126" t="s">
        <v>244</v>
      </c>
      <c r="G511" s="108"/>
      <c r="H511" s="127">
        <v>0.2</v>
      </c>
      <c r="I511" s="116">
        <v>1.0</v>
      </c>
      <c r="J511" s="108"/>
      <c r="K511" s="128">
        <v>1.2</v>
      </c>
    </row>
    <row r="512">
      <c r="A512" s="125">
        <v>70933.0</v>
      </c>
      <c r="B512" s="115" t="s">
        <v>684</v>
      </c>
      <c r="C512" s="107"/>
      <c r="D512" s="107"/>
      <c r="E512" s="108"/>
      <c r="F512" s="126" t="s">
        <v>244</v>
      </c>
      <c r="G512" s="108"/>
      <c r="H512" s="127">
        <v>0.28</v>
      </c>
      <c r="I512" s="116">
        <v>1.0</v>
      </c>
      <c r="J512" s="108"/>
      <c r="K512" s="128">
        <v>1.28</v>
      </c>
    </row>
    <row r="513">
      <c r="A513" s="125">
        <v>71016.0</v>
      </c>
      <c r="B513" s="115" t="s">
        <v>685</v>
      </c>
      <c r="C513" s="107"/>
      <c r="D513" s="107"/>
      <c r="E513" s="108"/>
      <c r="F513" s="126" t="s">
        <v>244</v>
      </c>
      <c r="G513" s="108"/>
      <c r="H513" s="127">
        <v>6.36</v>
      </c>
      <c r="I513" s="116">
        <v>13.28</v>
      </c>
      <c r="J513" s="108"/>
      <c r="K513" s="128">
        <v>19.64</v>
      </c>
    </row>
    <row r="514">
      <c r="A514" s="125">
        <v>71020.0</v>
      </c>
      <c r="B514" s="115" t="s">
        <v>686</v>
      </c>
      <c r="C514" s="107"/>
      <c r="D514" s="107"/>
      <c r="E514" s="108"/>
      <c r="F514" s="126" t="s">
        <v>197</v>
      </c>
      <c r="G514" s="108"/>
      <c r="H514" s="127">
        <v>6.88</v>
      </c>
      <c r="I514" s="116">
        <v>14.94</v>
      </c>
      <c r="J514" s="108"/>
      <c r="K514" s="128">
        <v>21.82</v>
      </c>
    </row>
    <row r="515">
      <c r="A515" s="125">
        <v>71026.0</v>
      </c>
      <c r="B515" s="115" t="s">
        <v>687</v>
      </c>
      <c r="C515" s="107"/>
      <c r="D515" s="107"/>
      <c r="E515" s="108"/>
      <c r="F515" s="126" t="s">
        <v>197</v>
      </c>
      <c r="G515" s="108"/>
      <c r="H515" s="127">
        <v>3.37</v>
      </c>
      <c r="I515" s="116">
        <v>1.66</v>
      </c>
      <c r="J515" s="108"/>
      <c r="K515" s="128">
        <v>5.03</v>
      </c>
    </row>
    <row r="516">
      <c r="A516" s="125">
        <v>71030.0</v>
      </c>
      <c r="B516" s="115" t="s">
        <v>688</v>
      </c>
      <c r="C516" s="107"/>
      <c r="D516" s="107"/>
      <c r="E516" s="108"/>
      <c r="F516" s="126" t="s">
        <v>197</v>
      </c>
      <c r="G516" s="108"/>
      <c r="H516" s="127">
        <v>6.25</v>
      </c>
      <c r="I516" s="116">
        <v>4.98</v>
      </c>
      <c r="J516" s="108"/>
      <c r="K516" s="128">
        <v>11.23</v>
      </c>
    </row>
    <row r="517">
      <c r="A517" s="125">
        <v>71031.0</v>
      </c>
      <c r="B517" s="115" t="s">
        <v>689</v>
      </c>
      <c r="C517" s="107"/>
      <c r="D517" s="107"/>
      <c r="E517" s="108"/>
      <c r="F517" s="126" t="s">
        <v>197</v>
      </c>
      <c r="G517" s="108"/>
      <c r="H517" s="127">
        <v>6.25</v>
      </c>
      <c r="I517" s="116">
        <v>4.98</v>
      </c>
      <c r="J517" s="108"/>
      <c r="K517" s="128">
        <v>11.23</v>
      </c>
    </row>
    <row r="518">
      <c r="A518" s="125">
        <v>71032.0</v>
      </c>
      <c r="B518" s="115" t="s">
        <v>690</v>
      </c>
      <c r="C518" s="107"/>
      <c r="D518" s="107"/>
      <c r="E518" s="108"/>
      <c r="F518" s="126" t="s">
        <v>197</v>
      </c>
      <c r="G518" s="108"/>
      <c r="H518" s="127">
        <v>7.12</v>
      </c>
      <c r="I518" s="116">
        <v>6.64</v>
      </c>
      <c r="J518" s="108"/>
      <c r="K518" s="128">
        <v>13.76</v>
      </c>
    </row>
    <row r="519">
      <c r="A519" s="125">
        <v>71033.0</v>
      </c>
      <c r="B519" s="115" t="s">
        <v>691</v>
      </c>
      <c r="C519" s="107"/>
      <c r="D519" s="107"/>
      <c r="E519" s="108"/>
      <c r="F519" s="126" t="s">
        <v>197</v>
      </c>
      <c r="G519" s="108"/>
      <c r="H519" s="127">
        <v>8.35</v>
      </c>
      <c r="I519" s="116">
        <v>6.64</v>
      </c>
      <c r="J519" s="108"/>
      <c r="K519" s="128">
        <v>14.99</v>
      </c>
    </row>
    <row r="520">
      <c r="A520" s="125">
        <v>71034.0</v>
      </c>
      <c r="B520" s="115" t="s">
        <v>692</v>
      </c>
      <c r="C520" s="107"/>
      <c r="D520" s="107"/>
      <c r="E520" s="108"/>
      <c r="F520" s="126" t="s">
        <v>197</v>
      </c>
      <c r="G520" s="108"/>
      <c r="H520" s="127">
        <v>8.82</v>
      </c>
      <c r="I520" s="116">
        <v>9.96</v>
      </c>
      <c r="J520" s="108"/>
      <c r="K520" s="128">
        <v>18.78</v>
      </c>
    </row>
    <row r="521">
      <c r="A521" s="125">
        <v>71035.0</v>
      </c>
      <c r="B521" s="115" t="s">
        <v>693</v>
      </c>
      <c r="C521" s="107"/>
      <c r="D521" s="107"/>
      <c r="E521" s="108"/>
      <c r="F521" s="126" t="s">
        <v>197</v>
      </c>
      <c r="G521" s="108"/>
      <c r="H521" s="127">
        <v>11.02</v>
      </c>
      <c r="I521" s="116">
        <v>9.96</v>
      </c>
      <c r="J521" s="108"/>
      <c r="K521" s="128">
        <v>20.98</v>
      </c>
    </row>
    <row r="522">
      <c r="A522" s="125">
        <v>71036.0</v>
      </c>
      <c r="B522" s="115" t="s">
        <v>694</v>
      </c>
      <c r="C522" s="107"/>
      <c r="D522" s="107"/>
      <c r="E522" s="108"/>
      <c r="F522" s="126" t="s">
        <v>197</v>
      </c>
      <c r="G522" s="108"/>
      <c r="H522" s="127">
        <v>15.45</v>
      </c>
      <c r="I522" s="116">
        <v>13.28</v>
      </c>
      <c r="J522" s="108"/>
      <c r="K522" s="128">
        <v>28.73</v>
      </c>
    </row>
    <row r="523">
      <c r="A523" s="125">
        <v>71037.0</v>
      </c>
      <c r="B523" s="115" t="s">
        <v>695</v>
      </c>
      <c r="C523" s="107"/>
      <c r="D523" s="107"/>
      <c r="E523" s="108"/>
      <c r="F523" s="126" t="s">
        <v>197</v>
      </c>
      <c r="G523" s="108"/>
      <c r="H523" s="127">
        <v>23.09</v>
      </c>
      <c r="I523" s="116">
        <v>13.28</v>
      </c>
      <c r="J523" s="108"/>
      <c r="K523" s="128">
        <v>36.37</v>
      </c>
    </row>
    <row r="524">
      <c r="A524" s="125">
        <v>71038.0</v>
      </c>
      <c r="B524" s="115" t="s">
        <v>696</v>
      </c>
      <c r="C524" s="107"/>
      <c r="D524" s="107"/>
      <c r="E524" s="108"/>
      <c r="F524" s="126" t="s">
        <v>197</v>
      </c>
      <c r="G524" s="108"/>
      <c r="H524" s="127">
        <v>34.9</v>
      </c>
      <c r="I524" s="116">
        <v>16.61</v>
      </c>
      <c r="J524" s="108"/>
      <c r="K524" s="128">
        <v>51.51</v>
      </c>
    </row>
    <row r="525">
      <c r="A525" s="125">
        <v>71039.0</v>
      </c>
      <c r="B525" s="115" t="s">
        <v>697</v>
      </c>
      <c r="C525" s="107"/>
      <c r="D525" s="107"/>
      <c r="E525" s="108"/>
      <c r="F525" s="126" t="s">
        <v>197</v>
      </c>
      <c r="G525" s="108"/>
      <c r="H525" s="127">
        <v>37.44</v>
      </c>
      <c r="I525" s="116">
        <v>16.61</v>
      </c>
      <c r="J525" s="108"/>
      <c r="K525" s="128">
        <v>54.05</v>
      </c>
    </row>
    <row r="526">
      <c r="A526" s="125">
        <v>71040.0</v>
      </c>
      <c r="B526" s="115" t="s">
        <v>698</v>
      </c>
      <c r="C526" s="107"/>
      <c r="D526" s="107"/>
      <c r="E526" s="108"/>
      <c r="F526" s="126" t="s">
        <v>197</v>
      </c>
      <c r="G526" s="108"/>
      <c r="H526" s="127">
        <v>46.48</v>
      </c>
      <c r="I526" s="116">
        <v>19.92</v>
      </c>
      <c r="J526" s="108"/>
      <c r="K526" s="128">
        <v>66.4</v>
      </c>
    </row>
    <row r="527">
      <c r="A527" s="125">
        <v>71041.0</v>
      </c>
      <c r="B527" s="115" t="s">
        <v>699</v>
      </c>
      <c r="C527" s="107"/>
      <c r="D527" s="107"/>
      <c r="E527" s="108"/>
      <c r="F527" s="126" t="s">
        <v>197</v>
      </c>
      <c r="G527" s="108"/>
      <c r="H527" s="127">
        <v>63.23</v>
      </c>
      <c r="I527" s="116">
        <v>19.92</v>
      </c>
      <c r="J527" s="108"/>
      <c r="K527" s="128">
        <v>83.15</v>
      </c>
    </row>
    <row r="528">
      <c r="A528" s="125">
        <v>71043.0</v>
      </c>
      <c r="B528" s="115" t="s">
        <v>700</v>
      </c>
      <c r="C528" s="107"/>
      <c r="D528" s="107"/>
      <c r="E528" s="108"/>
      <c r="F528" s="126" t="s">
        <v>244</v>
      </c>
      <c r="G528" s="108"/>
      <c r="H528" s="127">
        <v>3.13</v>
      </c>
      <c r="I528" s="116">
        <v>9.63</v>
      </c>
      <c r="J528" s="108"/>
      <c r="K528" s="128">
        <v>12.76</v>
      </c>
    </row>
    <row r="529">
      <c r="A529" s="125">
        <v>71060.0</v>
      </c>
      <c r="B529" s="115" t="s">
        <v>701</v>
      </c>
      <c r="C529" s="107"/>
      <c r="D529" s="107"/>
      <c r="E529" s="108"/>
      <c r="F529" s="126" t="s">
        <v>197</v>
      </c>
      <c r="G529" s="108"/>
      <c r="H529" s="127">
        <v>82.5</v>
      </c>
      <c r="I529" s="116">
        <v>66.4</v>
      </c>
      <c r="J529" s="108"/>
      <c r="K529" s="128">
        <v>148.9</v>
      </c>
    </row>
    <row r="530">
      <c r="A530" s="125">
        <v>71061.0</v>
      </c>
      <c r="B530" s="115" t="s">
        <v>702</v>
      </c>
      <c r="C530" s="107"/>
      <c r="D530" s="107"/>
      <c r="E530" s="108"/>
      <c r="F530" s="126" t="s">
        <v>197</v>
      </c>
      <c r="G530" s="108"/>
      <c r="H530" s="127">
        <v>87.6</v>
      </c>
      <c r="I530" s="116">
        <v>69.72</v>
      </c>
      <c r="J530" s="108"/>
      <c r="K530" s="128">
        <v>157.32</v>
      </c>
    </row>
    <row r="531">
      <c r="A531" s="125">
        <v>71062.0</v>
      </c>
      <c r="B531" s="115" t="s">
        <v>703</v>
      </c>
      <c r="C531" s="107"/>
      <c r="D531" s="107"/>
      <c r="E531" s="108"/>
      <c r="F531" s="126" t="s">
        <v>197</v>
      </c>
      <c r="G531" s="108"/>
      <c r="H531" s="127">
        <v>137.17</v>
      </c>
      <c r="I531" s="116">
        <v>73.04</v>
      </c>
      <c r="J531" s="108"/>
      <c r="K531" s="128">
        <v>210.21</v>
      </c>
    </row>
    <row r="532">
      <c r="A532" s="125">
        <v>71063.0</v>
      </c>
      <c r="B532" s="115" t="s">
        <v>704</v>
      </c>
      <c r="C532" s="107"/>
      <c r="D532" s="107"/>
      <c r="E532" s="108"/>
      <c r="F532" s="126" t="s">
        <v>197</v>
      </c>
      <c r="G532" s="108"/>
      <c r="H532" s="127">
        <v>120.5</v>
      </c>
      <c r="I532" s="116">
        <v>76.36</v>
      </c>
      <c r="J532" s="108"/>
      <c r="K532" s="128">
        <v>196.86</v>
      </c>
    </row>
    <row r="533">
      <c r="A533" s="125">
        <v>71064.0</v>
      </c>
      <c r="B533" s="115" t="s">
        <v>705</v>
      </c>
      <c r="C533" s="107"/>
      <c r="D533" s="107"/>
      <c r="E533" s="108"/>
      <c r="F533" s="126" t="s">
        <v>197</v>
      </c>
      <c r="G533" s="108"/>
      <c r="H533" s="127">
        <v>186.5</v>
      </c>
      <c r="I533" s="116">
        <v>79.68</v>
      </c>
      <c r="J533" s="108"/>
      <c r="K533" s="128">
        <v>266.18</v>
      </c>
    </row>
    <row r="534">
      <c r="A534" s="125">
        <v>71070.0</v>
      </c>
      <c r="B534" s="115" t="s">
        <v>706</v>
      </c>
      <c r="C534" s="107"/>
      <c r="D534" s="107"/>
      <c r="E534" s="108"/>
      <c r="F534" s="126" t="s">
        <v>197</v>
      </c>
      <c r="G534" s="108"/>
      <c r="H534" s="127">
        <v>333.56</v>
      </c>
      <c r="I534" s="116">
        <v>83.01</v>
      </c>
      <c r="J534" s="108"/>
      <c r="K534" s="128">
        <v>416.57</v>
      </c>
    </row>
    <row r="535">
      <c r="A535" s="125">
        <v>71071.0</v>
      </c>
      <c r="B535" s="115" t="s">
        <v>707</v>
      </c>
      <c r="C535" s="107"/>
      <c r="D535" s="107"/>
      <c r="E535" s="108"/>
      <c r="F535" s="126" t="s">
        <v>197</v>
      </c>
      <c r="G535" s="108"/>
      <c r="H535" s="127">
        <v>432.53</v>
      </c>
      <c r="I535" s="116">
        <v>86.32</v>
      </c>
      <c r="J535" s="108"/>
      <c r="K535" s="128">
        <v>518.85</v>
      </c>
    </row>
    <row r="536">
      <c r="A536" s="125">
        <v>71072.0</v>
      </c>
      <c r="B536" s="115" t="s">
        <v>708</v>
      </c>
      <c r="C536" s="107"/>
      <c r="D536" s="107"/>
      <c r="E536" s="108"/>
      <c r="F536" s="126" t="s">
        <v>197</v>
      </c>
      <c r="G536" s="108"/>
      <c r="H536" s="127">
        <v>626.38</v>
      </c>
      <c r="I536" s="116">
        <v>89.64</v>
      </c>
      <c r="J536" s="108"/>
      <c r="K536" s="128">
        <v>716.02</v>
      </c>
    </row>
    <row r="537">
      <c r="A537" s="125">
        <v>71096.0</v>
      </c>
      <c r="B537" s="115" t="s">
        <v>709</v>
      </c>
      <c r="C537" s="107"/>
      <c r="D537" s="107"/>
      <c r="E537" s="108"/>
      <c r="F537" s="126" t="s">
        <v>244</v>
      </c>
      <c r="G537" s="108"/>
      <c r="H537" s="127">
        <v>1.66</v>
      </c>
      <c r="I537" s="116">
        <v>2.32</v>
      </c>
      <c r="J537" s="108"/>
      <c r="K537" s="128">
        <v>3.98</v>
      </c>
    </row>
    <row r="538">
      <c r="A538" s="125">
        <v>71097.0</v>
      </c>
      <c r="B538" s="115" t="s">
        <v>710</v>
      </c>
      <c r="C538" s="107"/>
      <c r="D538" s="107"/>
      <c r="E538" s="108"/>
      <c r="F538" s="126" t="s">
        <v>244</v>
      </c>
      <c r="G538" s="108"/>
      <c r="H538" s="127">
        <v>2.99</v>
      </c>
      <c r="I538" s="116">
        <v>3.32</v>
      </c>
      <c r="J538" s="108"/>
      <c r="K538" s="128">
        <v>6.31</v>
      </c>
    </row>
    <row r="539">
      <c r="A539" s="125">
        <v>71098.0</v>
      </c>
      <c r="B539" s="115" t="s">
        <v>711</v>
      </c>
      <c r="C539" s="107"/>
      <c r="D539" s="107"/>
      <c r="E539" s="108"/>
      <c r="F539" s="126" t="s">
        <v>244</v>
      </c>
      <c r="G539" s="108"/>
      <c r="H539" s="127">
        <v>3.12</v>
      </c>
      <c r="I539" s="116">
        <v>3.32</v>
      </c>
      <c r="J539" s="108"/>
      <c r="K539" s="128">
        <v>6.44</v>
      </c>
    </row>
    <row r="540">
      <c r="A540" s="125">
        <v>71099.0</v>
      </c>
      <c r="B540" s="115" t="s">
        <v>712</v>
      </c>
      <c r="C540" s="107"/>
      <c r="D540" s="107"/>
      <c r="E540" s="108"/>
      <c r="F540" s="126" t="s">
        <v>244</v>
      </c>
      <c r="G540" s="108"/>
      <c r="H540" s="127">
        <v>3.3</v>
      </c>
      <c r="I540" s="116">
        <v>3.32</v>
      </c>
      <c r="J540" s="108"/>
      <c r="K540" s="128">
        <v>6.62</v>
      </c>
    </row>
    <row r="541">
      <c r="A541" s="125">
        <v>71100.0</v>
      </c>
      <c r="B541" s="115" t="s">
        <v>713</v>
      </c>
      <c r="C541" s="107"/>
      <c r="D541" s="107"/>
      <c r="E541" s="108"/>
      <c r="F541" s="126" t="s">
        <v>197</v>
      </c>
      <c r="G541" s="108"/>
      <c r="H541" s="127">
        <v>17.07</v>
      </c>
      <c r="I541" s="116">
        <v>3.99</v>
      </c>
      <c r="J541" s="108"/>
      <c r="K541" s="128">
        <v>21.06</v>
      </c>
    </row>
    <row r="542">
      <c r="A542" s="125">
        <v>71101.0</v>
      </c>
      <c r="B542" s="115" t="s">
        <v>714</v>
      </c>
      <c r="C542" s="107"/>
      <c r="D542" s="107"/>
      <c r="E542" s="108"/>
      <c r="F542" s="126" t="s">
        <v>197</v>
      </c>
      <c r="G542" s="108"/>
      <c r="H542" s="127">
        <v>1.7</v>
      </c>
      <c r="I542" s="116">
        <v>2.32</v>
      </c>
      <c r="J542" s="108"/>
      <c r="K542" s="128">
        <v>4.02</v>
      </c>
    </row>
    <row r="543">
      <c r="A543" s="125">
        <v>71102.0</v>
      </c>
      <c r="B543" s="115" t="s">
        <v>715</v>
      </c>
      <c r="C543" s="107"/>
      <c r="D543" s="107"/>
      <c r="E543" s="108"/>
      <c r="F543" s="126" t="s">
        <v>244</v>
      </c>
      <c r="G543" s="108"/>
      <c r="H543" s="127">
        <v>2.69</v>
      </c>
      <c r="I543" s="116">
        <v>3.32</v>
      </c>
      <c r="J543" s="108"/>
      <c r="K543" s="128">
        <v>6.01</v>
      </c>
    </row>
    <row r="544">
      <c r="A544" s="125">
        <v>71103.0</v>
      </c>
      <c r="B544" s="115" t="s">
        <v>716</v>
      </c>
      <c r="C544" s="107"/>
      <c r="D544" s="107"/>
      <c r="E544" s="108"/>
      <c r="F544" s="126" t="s">
        <v>244</v>
      </c>
      <c r="G544" s="108"/>
      <c r="H544" s="127">
        <v>6.69</v>
      </c>
      <c r="I544" s="116">
        <v>3.32</v>
      </c>
      <c r="J544" s="108"/>
      <c r="K544" s="128">
        <v>10.01</v>
      </c>
    </row>
    <row r="545">
      <c r="A545" s="125">
        <v>71104.0</v>
      </c>
      <c r="B545" s="115" t="s">
        <v>717</v>
      </c>
      <c r="C545" s="107"/>
      <c r="D545" s="107"/>
      <c r="E545" s="108"/>
      <c r="F545" s="126" t="s">
        <v>244</v>
      </c>
      <c r="G545" s="108"/>
      <c r="H545" s="127">
        <v>7.02</v>
      </c>
      <c r="I545" s="116">
        <v>3.32</v>
      </c>
      <c r="J545" s="108"/>
      <c r="K545" s="128">
        <v>10.34</v>
      </c>
    </row>
    <row r="546">
      <c r="A546" s="125">
        <v>71105.0</v>
      </c>
      <c r="B546" s="115" t="s">
        <v>718</v>
      </c>
      <c r="C546" s="107"/>
      <c r="D546" s="107"/>
      <c r="E546" s="108"/>
      <c r="F546" s="126" t="s">
        <v>244</v>
      </c>
      <c r="G546" s="108"/>
      <c r="H546" s="127">
        <v>11.86</v>
      </c>
      <c r="I546" s="116">
        <v>3.99</v>
      </c>
      <c r="J546" s="108"/>
      <c r="K546" s="128">
        <v>15.85</v>
      </c>
    </row>
    <row r="547">
      <c r="A547" s="125">
        <v>71110.0</v>
      </c>
      <c r="B547" s="115" t="s">
        <v>719</v>
      </c>
      <c r="C547" s="107"/>
      <c r="D547" s="107"/>
      <c r="E547" s="108"/>
      <c r="F547" s="126" t="s">
        <v>197</v>
      </c>
      <c r="G547" s="108"/>
      <c r="H547" s="127">
        <v>228.21</v>
      </c>
      <c r="I547" s="116">
        <v>15.27</v>
      </c>
      <c r="J547" s="108"/>
      <c r="K547" s="128">
        <v>243.48</v>
      </c>
    </row>
    <row r="548">
      <c r="A548" s="125">
        <v>71111.0</v>
      </c>
      <c r="B548" s="115" t="s">
        <v>720</v>
      </c>
      <c r="C548" s="107"/>
      <c r="D548" s="107"/>
      <c r="E548" s="108"/>
      <c r="F548" s="126" t="s">
        <v>197</v>
      </c>
      <c r="G548" s="108"/>
      <c r="H548" s="127">
        <v>17.75</v>
      </c>
      <c r="I548" s="116">
        <v>6.64</v>
      </c>
      <c r="J548" s="108"/>
      <c r="K548" s="128">
        <v>24.39</v>
      </c>
    </row>
    <row r="549">
      <c r="A549" s="125">
        <v>71115.0</v>
      </c>
      <c r="B549" s="115" t="s">
        <v>721</v>
      </c>
      <c r="C549" s="107"/>
      <c r="D549" s="107"/>
      <c r="E549" s="108"/>
      <c r="F549" s="126" t="s">
        <v>197</v>
      </c>
      <c r="G549" s="108"/>
      <c r="H549" s="127">
        <v>15.29</v>
      </c>
      <c r="I549" s="116">
        <v>5.31</v>
      </c>
      <c r="J549" s="108"/>
      <c r="K549" s="128">
        <v>20.6</v>
      </c>
    </row>
    <row r="550">
      <c r="A550" s="125">
        <v>71120.0</v>
      </c>
      <c r="B550" s="115" t="s">
        <v>722</v>
      </c>
      <c r="C550" s="107"/>
      <c r="D550" s="107"/>
      <c r="E550" s="108"/>
      <c r="F550" s="126" t="s">
        <v>197</v>
      </c>
      <c r="G550" s="108"/>
      <c r="H550" s="127">
        <v>3.03</v>
      </c>
      <c r="I550" s="116">
        <v>3.32</v>
      </c>
      <c r="J550" s="108"/>
      <c r="K550" s="128">
        <v>6.35</v>
      </c>
    </row>
    <row r="551">
      <c r="A551" s="125">
        <v>71121.0</v>
      </c>
      <c r="B551" s="115" t="s">
        <v>723</v>
      </c>
      <c r="C551" s="107"/>
      <c r="D551" s="107"/>
      <c r="E551" s="108"/>
      <c r="F551" s="126" t="s">
        <v>197</v>
      </c>
      <c r="G551" s="108"/>
      <c r="H551" s="127">
        <v>3.61</v>
      </c>
      <c r="I551" s="116">
        <v>4.32</v>
      </c>
      <c r="J551" s="108"/>
      <c r="K551" s="128">
        <v>7.93</v>
      </c>
    </row>
    <row r="552">
      <c r="A552" s="125">
        <v>71122.0</v>
      </c>
      <c r="B552" s="115" t="s">
        <v>724</v>
      </c>
      <c r="C552" s="107"/>
      <c r="D552" s="107"/>
      <c r="E552" s="108"/>
      <c r="F552" s="126" t="s">
        <v>197</v>
      </c>
      <c r="G552" s="108"/>
      <c r="H552" s="127">
        <v>4.76</v>
      </c>
      <c r="I552" s="116">
        <v>4.64</v>
      </c>
      <c r="J552" s="108"/>
      <c r="K552" s="128">
        <v>9.4</v>
      </c>
    </row>
    <row r="553">
      <c r="A553" s="125">
        <v>71123.0</v>
      </c>
      <c r="B553" s="115" t="s">
        <v>725</v>
      </c>
      <c r="C553" s="107"/>
      <c r="D553" s="107"/>
      <c r="E553" s="108"/>
      <c r="F553" s="126" t="s">
        <v>197</v>
      </c>
      <c r="G553" s="108"/>
      <c r="H553" s="127">
        <v>8.4</v>
      </c>
      <c r="I553" s="116">
        <v>9.96</v>
      </c>
      <c r="J553" s="108"/>
      <c r="K553" s="128">
        <v>18.36</v>
      </c>
    </row>
    <row r="554">
      <c r="A554" s="125">
        <v>71124.0</v>
      </c>
      <c r="B554" s="115" t="s">
        <v>726</v>
      </c>
      <c r="C554" s="107"/>
      <c r="D554" s="107"/>
      <c r="E554" s="108"/>
      <c r="F554" s="126" t="s">
        <v>197</v>
      </c>
      <c r="G554" s="108"/>
      <c r="H554" s="127">
        <v>11.93</v>
      </c>
      <c r="I554" s="116">
        <v>11.62</v>
      </c>
      <c r="J554" s="108"/>
      <c r="K554" s="128">
        <v>23.55</v>
      </c>
    </row>
    <row r="555">
      <c r="A555" s="125">
        <v>71125.0</v>
      </c>
      <c r="B555" s="115" t="s">
        <v>727</v>
      </c>
      <c r="C555" s="107"/>
      <c r="D555" s="107"/>
      <c r="E555" s="108"/>
      <c r="F555" s="126" t="s">
        <v>197</v>
      </c>
      <c r="G555" s="108"/>
      <c r="H555" s="127">
        <v>29.46</v>
      </c>
      <c r="I555" s="116">
        <v>15.61</v>
      </c>
      <c r="J555" s="108"/>
      <c r="K555" s="128">
        <v>45.07</v>
      </c>
    </row>
    <row r="556">
      <c r="A556" s="125">
        <v>71126.0</v>
      </c>
      <c r="B556" s="115" t="s">
        <v>728</v>
      </c>
      <c r="C556" s="107"/>
      <c r="D556" s="107"/>
      <c r="E556" s="108"/>
      <c r="F556" s="126" t="s">
        <v>197</v>
      </c>
      <c r="G556" s="108"/>
      <c r="H556" s="127">
        <v>39.28</v>
      </c>
      <c r="I556" s="116">
        <v>33.2</v>
      </c>
      <c r="J556" s="108"/>
      <c r="K556" s="128">
        <v>72.48</v>
      </c>
    </row>
    <row r="557">
      <c r="A557" s="125">
        <v>71127.0</v>
      </c>
      <c r="B557" s="115" t="s">
        <v>729</v>
      </c>
      <c r="C557" s="107"/>
      <c r="D557" s="107"/>
      <c r="E557" s="108"/>
      <c r="F557" s="126" t="s">
        <v>197</v>
      </c>
      <c r="G557" s="108"/>
      <c r="H557" s="127">
        <v>63.33</v>
      </c>
      <c r="I557" s="116">
        <v>49.81</v>
      </c>
      <c r="J557" s="108"/>
      <c r="K557" s="128">
        <v>113.14</v>
      </c>
    </row>
    <row r="558">
      <c r="A558" s="125">
        <v>71128.0</v>
      </c>
      <c r="B558" s="115" t="s">
        <v>730</v>
      </c>
      <c r="C558" s="107"/>
      <c r="D558" s="107"/>
      <c r="E558" s="108"/>
      <c r="F558" s="126" t="s">
        <v>197</v>
      </c>
      <c r="G558" s="108"/>
      <c r="H558" s="127">
        <v>115.35</v>
      </c>
      <c r="I558" s="116">
        <v>59.76</v>
      </c>
      <c r="J558" s="108"/>
      <c r="K558" s="128">
        <v>175.11</v>
      </c>
    </row>
    <row r="559">
      <c r="A559" s="125">
        <v>71140.0</v>
      </c>
      <c r="B559" s="115" t="s">
        <v>731</v>
      </c>
      <c r="C559" s="107"/>
      <c r="D559" s="107"/>
      <c r="E559" s="108"/>
      <c r="F559" s="126" t="s">
        <v>197</v>
      </c>
      <c r="G559" s="108"/>
      <c r="H559" s="127">
        <v>1.93</v>
      </c>
      <c r="I559" s="116">
        <v>2.32</v>
      </c>
      <c r="J559" s="108"/>
      <c r="K559" s="128">
        <v>4.25</v>
      </c>
    </row>
    <row r="560">
      <c r="A560" s="125">
        <v>71141.0</v>
      </c>
      <c r="B560" s="115" t="s">
        <v>732</v>
      </c>
      <c r="C560" s="107"/>
      <c r="D560" s="107"/>
      <c r="E560" s="108"/>
      <c r="F560" s="126" t="s">
        <v>197</v>
      </c>
      <c r="G560" s="108"/>
      <c r="H560" s="127">
        <v>1.95</v>
      </c>
      <c r="I560" s="116">
        <v>3.32</v>
      </c>
      <c r="J560" s="108"/>
      <c r="K560" s="128">
        <v>5.27</v>
      </c>
    </row>
    <row r="561">
      <c r="A561" s="125">
        <v>71142.0</v>
      </c>
      <c r="B561" s="115" t="s">
        <v>733</v>
      </c>
      <c r="C561" s="107"/>
      <c r="D561" s="107"/>
      <c r="E561" s="108"/>
      <c r="F561" s="126" t="s">
        <v>197</v>
      </c>
      <c r="G561" s="108"/>
      <c r="H561" s="127">
        <v>2.96</v>
      </c>
      <c r="I561" s="116">
        <v>4.32</v>
      </c>
      <c r="J561" s="108"/>
      <c r="K561" s="128">
        <v>7.28</v>
      </c>
    </row>
    <row r="562">
      <c r="A562" s="125">
        <v>71143.0</v>
      </c>
      <c r="B562" s="115" t="s">
        <v>734</v>
      </c>
      <c r="C562" s="107"/>
      <c r="D562" s="107"/>
      <c r="E562" s="108"/>
      <c r="F562" s="126" t="s">
        <v>197</v>
      </c>
      <c r="G562" s="108"/>
      <c r="H562" s="127">
        <v>3.33</v>
      </c>
      <c r="I562" s="116">
        <v>6.64</v>
      </c>
      <c r="J562" s="108"/>
      <c r="K562" s="128">
        <v>9.97</v>
      </c>
    </row>
    <row r="563">
      <c r="A563" s="125">
        <v>71144.0</v>
      </c>
      <c r="B563" s="115" t="s">
        <v>735</v>
      </c>
      <c r="C563" s="107"/>
      <c r="D563" s="107"/>
      <c r="E563" s="108"/>
      <c r="F563" s="126" t="s">
        <v>197</v>
      </c>
      <c r="G563" s="108"/>
      <c r="H563" s="127">
        <v>4.04</v>
      </c>
      <c r="I563" s="116">
        <v>12.36</v>
      </c>
      <c r="J563" s="108"/>
      <c r="K563" s="128">
        <v>16.4</v>
      </c>
    </row>
    <row r="564">
      <c r="A564" s="125">
        <v>71145.0</v>
      </c>
      <c r="B564" s="115" t="s">
        <v>736</v>
      </c>
      <c r="C564" s="107"/>
      <c r="D564" s="107"/>
      <c r="E564" s="108"/>
      <c r="F564" s="126" t="s">
        <v>197</v>
      </c>
      <c r="G564" s="108"/>
      <c r="H564" s="127">
        <v>6.56</v>
      </c>
      <c r="I564" s="116">
        <v>12.62</v>
      </c>
      <c r="J564" s="108"/>
      <c r="K564" s="128">
        <v>19.18</v>
      </c>
    </row>
    <row r="565">
      <c r="A565" s="125">
        <v>71146.0</v>
      </c>
      <c r="B565" s="115" t="s">
        <v>737</v>
      </c>
      <c r="C565" s="107"/>
      <c r="D565" s="107"/>
      <c r="E565" s="108"/>
      <c r="F565" s="126" t="s">
        <v>197</v>
      </c>
      <c r="G565" s="108"/>
      <c r="H565" s="127">
        <v>16.75</v>
      </c>
      <c r="I565" s="116">
        <v>26.56</v>
      </c>
      <c r="J565" s="108"/>
      <c r="K565" s="128">
        <v>43.31</v>
      </c>
    </row>
    <row r="566">
      <c r="A566" s="125">
        <v>71147.0</v>
      </c>
      <c r="B566" s="115" t="s">
        <v>738</v>
      </c>
      <c r="C566" s="107"/>
      <c r="D566" s="107"/>
      <c r="E566" s="108"/>
      <c r="F566" s="126" t="s">
        <v>197</v>
      </c>
      <c r="G566" s="108"/>
      <c r="H566" s="127">
        <v>16.77</v>
      </c>
      <c r="I566" s="116">
        <v>33.2</v>
      </c>
      <c r="J566" s="108"/>
      <c r="K566" s="128">
        <v>49.97</v>
      </c>
    </row>
    <row r="567">
      <c r="A567" s="125">
        <v>71148.0</v>
      </c>
      <c r="B567" s="115" t="s">
        <v>739</v>
      </c>
      <c r="C567" s="107"/>
      <c r="D567" s="107"/>
      <c r="E567" s="108"/>
      <c r="F567" s="126" t="s">
        <v>197</v>
      </c>
      <c r="G567" s="108"/>
      <c r="H567" s="127">
        <v>33.7</v>
      </c>
      <c r="I567" s="116">
        <v>39.84</v>
      </c>
      <c r="J567" s="108"/>
      <c r="K567" s="128">
        <v>73.54</v>
      </c>
    </row>
    <row r="568">
      <c r="A568" s="125">
        <v>71150.0</v>
      </c>
      <c r="B568" s="115" t="s">
        <v>740</v>
      </c>
      <c r="C568" s="107"/>
      <c r="D568" s="107"/>
      <c r="E568" s="108"/>
      <c r="F568" s="126" t="s">
        <v>197</v>
      </c>
      <c r="G568" s="108"/>
      <c r="H568" s="127">
        <v>4.26</v>
      </c>
      <c r="I568" s="116">
        <v>3.32</v>
      </c>
      <c r="J568" s="108"/>
      <c r="K568" s="128">
        <v>7.58</v>
      </c>
    </row>
    <row r="569">
      <c r="A569" s="125">
        <v>71151.0</v>
      </c>
      <c r="B569" s="115" t="s">
        <v>741</v>
      </c>
      <c r="C569" s="107"/>
      <c r="D569" s="107"/>
      <c r="E569" s="108"/>
      <c r="F569" s="126" t="s">
        <v>197</v>
      </c>
      <c r="G569" s="108"/>
      <c r="H569" s="127">
        <v>4.82</v>
      </c>
      <c r="I569" s="116">
        <v>4.32</v>
      </c>
      <c r="J569" s="108"/>
      <c r="K569" s="128">
        <v>9.14</v>
      </c>
    </row>
    <row r="570">
      <c r="A570" s="125">
        <v>71152.0</v>
      </c>
      <c r="B570" s="115" t="s">
        <v>742</v>
      </c>
      <c r="C570" s="107"/>
      <c r="D570" s="107"/>
      <c r="E570" s="108"/>
      <c r="F570" s="126" t="s">
        <v>197</v>
      </c>
      <c r="G570" s="108"/>
      <c r="H570" s="127">
        <v>6.54</v>
      </c>
      <c r="I570" s="116">
        <v>4.64</v>
      </c>
      <c r="J570" s="108"/>
      <c r="K570" s="128">
        <v>11.18</v>
      </c>
    </row>
    <row r="571">
      <c r="A571" s="125">
        <v>71153.0</v>
      </c>
      <c r="B571" s="115" t="s">
        <v>743</v>
      </c>
      <c r="C571" s="107"/>
      <c r="D571" s="107"/>
      <c r="E571" s="108"/>
      <c r="F571" s="126" t="s">
        <v>197</v>
      </c>
      <c r="G571" s="108"/>
      <c r="H571" s="127">
        <v>14.9</v>
      </c>
      <c r="I571" s="116">
        <v>9.96</v>
      </c>
      <c r="J571" s="108"/>
      <c r="K571" s="128">
        <v>24.86</v>
      </c>
    </row>
    <row r="572">
      <c r="A572" s="125">
        <v>71154.0</v>
      </c>
      <c r="B572" s="115" t="s">
        <v>744</v>
      </c>
      <c r="C572" s="107"/>
      <c r="D572" s="107"/>
      <c r="E572" s="108"/>
      <c r="F572" s="126" t="s">
        <v>197</v>
      </c>
      <c r="G572" s="108"/>
      <c r="H572" s="127">
        <v>18.19</v>
      </c>
      <c r="I572" s="116">
        <v>11.62</v>
      </c>
      <c r="J572" s="108"/>
      <c r="K572" s="128">
        <v>29.81</v>
      </c>
    </row>
    <row r="573">
      <c r="A573" s="125">
        <v>71155.0</v>
      </c>
      <c r="B573" s="115" t="s">
        <v>745</v>
      </c>
      <c r="C573" s="107"/>
      <c r="D573" s="107"/>
      <c r="E573" s="108"/>
      <c r="F573" s="126" t="s">
        <v>197</v>
      </c>
      <c r="G573" s="108"/>
      <c r="H573" s="127">
        <v>26.71</v>
      </c>
      <c r="I573" s="116">
        <v>15.61</v>
      </c>
      <c r="J573" s="108"/>
      <c r="K573" s="128">
        <v>42.32</v>
      </c>
    </row>
    <row r="574">
      <c r="A574" s="125">
        <v>71156.0</v>
      </c>
      <c r="B574" s="115" t="s">
        <v>746</v>
      </c>
      <c r="C574" s="107"/>
      <c r="D574" s="107"/>
      <c r="E574" s="108"/>
      <c r="F574" s="126" t="s">
        <v>197</v>
      </c>
      <c r="G574" s="108"/>
      <c r="H574" s="127">
        <v>67.63</v>
      </c>
      <c r="I574" s="116">
        <v>33.2</v>
      </c>
      <c r="J574" s="108"/>
      <c r="K574" s="128">
        <v>100.83</v>
      </c>
    </row>
    <row r="575">
      <c r="A575" s="125">
        <v>71157.0</v>
      </c>
      <c r="B575" s="115" t="s">
        <v>747</v>
      </c>
      <c r="C575" s="107"/>
      <c r="D575" s="107"/>
      <c r="E575" s="108"/>
      <c r="F575" s="126" t="s">
        <v>197</v>
      </c>
      <c r="G575" s="108"/>
      <c r="H575" s="127">
        <v>88.79</v>
      </c>
      <c r="I575" s="116">
        <v>49.81</v>
      </c>
      <c r="J575" s="108"/>
      <c r="K575" s="128">
        <v>138.6</v>
      </c>
    </row>
    <row r="576">
      <c r="A576" s="125">
        <v>71158.0</v>
      </c>
      <c r="B576" s="115" t="s">
        <v>748</v>
      </c>
      <c r="C576" s="107"/>
      <c r="D576" s="107"/>
      <c r="E576" s="108"/>
      <c r="F576" s="126" t="s">
        <v>197</v>
      </c>
      <c r="G576" s="108"/>
      <c r="H576" s="127">
        <v>150.59</v>
      </c>
      <c r="I576" s="116">
        <v>59.76</v>
      </c>
      <c r="J576" s="108"/>
      <c r="K576" s="128">
        <v>210.35</v>
      </c>
    </row>
    <row r="577">
      <c r="A577" s="125">
        <v>71159.0</v>
      </c>
      <c r="B577" s="115" t="s">
        <v>749</v>
      </c>
      <c r="C577" s="107"/>
      <c r="D577" s="107"/>
      <c r="E577" s="108"/>
      <c r="F577" s="126" t="s">
        <v>197</v>
      </c>
      <c r="G577" s="108"/>
      <c r="H577" s="127">
        <v>26.05</v>
      </c>
      <c r="I577" s="116">
        <v>5.31</v>
      </c>
      <c r="J577" s="108"/>
      <c r="K577" s="128">
        <v>31.36</v>
      </c>
    </row>
    <row r="578">
      <c r="A578" s="125">
        <v>71170.0</v>
      </c>
      <c r="B578" s="115" t="s">
        <v>750</v>
      </c>
      <c r="C578" s="107"/>
      <c r="D578" s="107"/>
      <c r="E578" s="108"/>
      <c r="F578" s="126" t="s">
        <v>197</v>
      </c>
      <c r="G578" s="108"/>
      <c r="H578" s="127">
        <v>30.6</v>
      </c>
      <c r="I578" s="116">
        <v>6.98</v>
      </c>
      <c r="J578" s="108"/>
      <c r="K578" s="128">
        <v>37.58</v>
      </c>
    </row>
    <row r="579">
      <c r="A579" s="125">
        <v>71171.0</v>
      </c>
      <c r="B579" s="115" t="s">
        <v>751</v>
      </c>
      <c r="C579" s="107"/>
      <c r="D579" s="107"/>
      <c r="E579" s="108"/>
      <c r="F579" s="126" t="s">
        <v>197</v>
      </c>
      <c r="G579" s="108"/>
      <c r="H579" s="127">
        <v>8.07</v>
      </c>
      <c r="I579" s="116">
        <v>9.96</v>
      </c>
      <c r="J579" s="108"/>
      <c r="K579" s="128">
        <v>18.03</v>
      </c>
    </row>
    <row r="580">
      <c r="A580" s="125">
        <v>71172.0</v>
      </c>
      <c r="B580" s="115" t="s">
        <v>752</v>
      </c>
      <c r="C580" s="107"/>
      <c r="D580" s="107"/>
      <c r="E580" s="108"/>
      <c r="F580" s="126" t="s">
        <v>197</v>
      </c>
      <c r="G580" s="108"/>
      <c r="H580" s="127">
        <v>11.96</v>
      </c>
      <c r="I580" s="116">
        <v>9.96</v>
      </c>
      <c r="J580" s="108"/>
      <c r="K580" s="128">
        <v>21.92</v>
      </c>
    </row>
    <row r="581">
      <c r="A581" s="125">
        <v>71173.0</v>
      </c>
      <c r="B581" s="115" t="s">
        <v>753</v>
      </c>
      <c r="C581" s="107"/>
      <c r="D581" s="107"/>
      <c r="E581" s="108"/>
      <c r="F581" s="126" t="s">
        <v>197</v>
      </c>
      <c r="G581" s="108"/>
      <c r="H581" s="127">
        <v>56.66</v>
      </c>
      <c r="I581" s="116">
        <v>29.88</v>
      </c>
      <c r="J581" s="108"/>
      <c r="K581" s="128">
        <v>86.54</v>
      </c>
    </row>
    <row r="582">
      <c r="A582" s="125">
        <v>71174.0</v>
      </c>
      <c r="B582" s="115" t="s">
        <v>754</v>
      </c>
      <c r="C582" s="107"/>
      <c r="D582" s="107"/>
      <c r="E582" s="108"/>
      <c r="F582" s="126" t="s">
        <v>197</v>
      </c>
      <c r="G582" s="108"/>
      <c r="H582" s="127">
        <v>67.97</v>
      </c>
      <c r="I582" s="116">
        <v>29.88</v>
      </c>
      <c r="J582" s="108"/>
      <c r="K582" s="128">
        <v>97.85</v>
      </c>
    </row>
    <row r="583">
      <c r="A583" s="125">
        <v>71175.0</v>
      </c>
      <c r="B583" s="115" t="s">
        <v>755</v>
      </c>
      <c r="C583" s="107"/>
      <c r="D583" s="107"/>
      <c r="E583" s="108"/>
      <c r="F583" s="126" t="s">
        <v>197</v>
      </c>
      <c r="G583" s="108"/>
      <c r="H583" s="127">
        <v>220.26</v>
      </c>
      <c r="I583" s="116">
        <v>29.88</v>
      </c>
      <c r="J583" s="108"/>
      <c r="K583" s="128">
        <v>250.14</v>
      </c>
    </row>
    <row r="584">
      <c r="A584" s="125">
        <v>71176.0</v>
      </c>
      <c r="B584" s="115" t="s">
        <v>756</v>
      </c>
      <c r="C584" s="107"/>
      <c r="D584" s="107"/>
      <c r="E584" s="108"/>
      <c r="F584" s="126" t="s">
        <v>197</v>
      </c>
      <c r="G584" s="108"/>
      <c r="H584" s="127">
        <v>309.08</v>
      </c>
      <c r="I584" s="116">
        <v>29.88</v>
      </c>
      <c r="J584" s="108"/>
      <c r="K584" s="128">
        <v>338.96</v>
      </c>
    </row>
    <row r="585">
      <c r="A585" s="125">
        <v>71177.0</v>
      </c>
      <c r="B585" s="115" t="s">
        <v>757</v>
      </c>
      <c r="C585" s="107"/>
      <c r="D585" s="107"/>
      <c r="E585" s="108"/>
      <c r="F585" s="126" t="s">
        <v>197</v>
      </c>
      <c r="G585" s="108"/>
      <c r="H585" s="127">
        <v>350.65</v>
      </c>
      <c r="I585" s="116">
        <v>29.88</v>
      </c>
      <c r="J585" s="108"/>
      <c r="K585" s="128">
        <v>380.53</v>
      </c>
    </row>
    <row r="586">
      <c r="A586" s="125">
        <v>71178.0</v>
      </c>
      <c r="B586" s="115" t="s">
        <v>758</v>
      </c>
      <c r="C586" s="107"/>
      <c r="D586" s="107"/>
      <c r="E586" s="108"/>
      <c r="F586" s="126" t="s">
        <v>197</v>
      </c>
      <c r="G586" s="108"/>
      <c r="H586" s="127">
        <v>492.1</v>
      </c>
      <c r="I586" s="116">
        <v>29.88</v>
      </c>
      <c r="J586" s="108"/>
      <c r="K586" s="128">
        <v>521.98</v>
      </c>
    </row>
    <row r="587">
      <c r="A587" s="125">
        <v>71179.0</v>
      </c>
      <c r="B587" s="115" t="s">
        <v>759</v>
      </c>
      <c r="C587" s="107"/>
      <c r="D587" s="107"/>
      <c r="E587" s="108"/>
      <c r="F587" s="126" t="s">
        <v>197</v>
      </c>
      <c r="G587" s="108"/>
      <c r="H587" s="127">
        <v>655.93</v>
      </c>
      <c r="I587" s="116">
        <v>29.88</v>
      </c>
      <c r="J587" s="108"/>
      <c r="K587" s="128">
        <v>685.81</v>
      </c>
    </row>
    <row r="588">
      <c r="A588" s="125">
        <v>71180.0</v>
      </c>
      <c r="B588" s="115" t="s">
        <v>760</v>
      </c>
      <c r="C588" s="107"/>
      <c r="D588" s="107"/>
      <c r="E588" s="108"/>
      <c r="F588" s="126" t="s">
        <v>197</v>
      </c>
      <c r="G588" s="108"/>
      <c r="H588" s="127">
        <v>824.08</v>
      </c>
      <c r="I588" s="116">
        <v>29.88</v>
      </c>
      <c r="J588" s="108"/>
      <c r="K588" s="128">
        <v>853.96</v>
      </c>
    </row>
    <row r="589">
      <c r="A589" s="125">
        <v>71181.0</v>
      </c>
      <c r="B589" s="115" t="s">
        <v>761</v>
      </c>
      <c r="C589" s="107"/>
      <c r="D589" s="107"/>
      <c r="E589" s="108"/>
      <c r="F589" s="126" t="s">
        <v>197</v>
      </c>
      <c r="G589" s="108"/>
      <c r="H589" s="128">
        <v>1131.99</v>
      </c>
      <c r="I589" s="116">
        <v>29.88</v>
      </c>
      <c r="J589" s="108"/>
      <c r="K589" s="128">
        <v>1161.87</v>
      </c>
    </row>
    <row r="590">
      <c r="A590" s="125">
        <v>71184.0</v>
      </c>
      <c r="B590" s="115" t="s">
        <v>762</v>
      </c>
      <c r="C590" s="107"/>
      <c r="D590" s="107"/>
      <c r="E590" s="108"/>
      <c r="F590" s="126" t="s">
        <v>197</v>
      </c>
      <c r="G590" s="108"/>
      <c r="H590" s="127">
        <v>92.88</v>
      </c>
      <c r="I590" s="116">
        <v>33.2</v>
      </c>
      <c r="J590" s="108"/>
      <c r="K590" s="128">
        <v>126.08</v>
      </c>
    </row>
    <row r="591">
      <c r="A591" s="125">
        <v>71186.0</v>
      </c>
      <c r="B591" s="115" t="s">
        <v>763</v>
      </c>
      <c r="C591" s="107"/>
      <c r="D591" s="107"/>
      <c r="E591" s="108"/>
      <c r="F591" s="126" t="s">
        <v>197</v>
      </c>
      <c r="G591" s="108"/>
      <c r="H591" s="127">
        <v>161.39</v>
      </c>
      <c r="I591" s="116">
        <v>33.2</v>
      </c>
      <c r="J591" s="108"/>
      <c r="K591" s="128">
        <v>194.59</v>
      </c>
    </row>
    <row r="592">
      <c r="A592" s="125">
        <v>71190.0</v>
      </c>
      <c r="B592" s="115" t="s">
        <v>764</v>
      </c>
      <c r="C592" s="107"/>
      <c r="D592" s="107"/>
      <c r="E592" s="108"/>
      <c r="F592" s="126" t="s">
        <v>317</v>
      </c>
      <c r="G592" s="108"/>
      <c r="H592" s="127">
        <v>20.08</v>
      </c>
      <c r="I592" s="116">
        <v>10.62</v>
      </c>
      <c r="J592" s="108"/>
      <c r="K592" s="128">
        <v>30.7</v>
      </c>
    </row>
    <row r="593">
      <c r="A593" s="125">
        <v>71193.0</v>
      </c>
      <c r="B593" s="115" t="s">
        <v>765</v>
      </c>
      <c r="C593" s="107"/>
      <c r="D593" s="107"/>
      <c r="E593" s="108"/>
      <c r="F593" s="126" t="s">
        <v>317</v>
      </c>
      <c r="G593" s="108"/>
      <c r="H593" s="127">
        <v>1.78</v>
      </c>
      <c r="I593" s="116">
        <v>5.64</v>
      </c>
      <c r="J593" s="108"/>
      <c r="K593" s="128">
        <v>7.42</v>
      </c>
    </row>
    <row r="594">
      <c r="A594" s="125">
        <v>71194.0</v>
      </c>
      <c r="B594" s="115" t="s">
        <v>766</v>
      </c>
      <c r="C594" s="107"/>
      <c r="D594" s="107"/>
      <c r="E594" s="108"/>
      <c r="F594" s="126" t="s">
        <v>317</v>
      </c>
      <c r="G594" s="108"/>
      <c r="H594" s="127">
        <v>1.93</v>
      </c>
      <c r="I594" s="116">
        <v>5.64</v>
      </c>
      <c r="J594" s="108"/>
      <c r="K594" s="128">
        <v>7.57</v>
      </c>
    </row>
    <row r="595">
      <c r="A595" s="125">
        <v>71195.0</v>
      </c>
      <c r="B595" s="115" t="s">
        <v>767</v>
      </c>
      <c r="C595" s="107"/>
      <c r="D595" s="107"/>
      <c r="E595" s="108"/>
      <c r="F595" s="126" t="s">
        <v>317</v>
      </c>
      <c r="G595" s="108"/>
      <c r="H595" s="127">
        <v>3.3</v>
      </c>
      <c r="I595" s="116">
        <v>6.64</v>
      </c>
      <c r="J595" s="108"/>
      <c r="K595" s="128">
        <v>9.94</v>
      </c>
    </row>
    <row r="596">
      <c r="A596" s="125">
        <v>71196.0</v>
      </c>
      <c r="B596" s="115" t="s">
        <v>768</v>
      </c>
      <c r="C596" s="107"/>
      <c r="D596" s="107"/>
      <c r="E596" s="108"/>
      <c r="F596" s="126" t="s">
        <v>317</v>
      </c>
      <c r="G596" s="108"/>
      <c r="H596" s="127">
        <v>2.42</v>
      </c>
      <c r="I596" s="116">
        <v>6.64</v>
      </c>
      <c r="J596" s="108"/>
      <c r="K596" s="128">
        <v>9.06</v>
      </c>
    </row>
    <row r="597">
      <c r="A597" s="125">
        <v>71197.0</v>
      </c>
      <c r="B597" s="115" t="s">
        <v>769</v>
      </c>
      <c r="C597" s="107"/>
      <c r="D597" s="107"/>
      <c r="E597" s="108"/>
      <c r="F597" s="126" t="s">
        <v>317</v>
      </c>
      <c r="G597" s="108"/>
      <c r="H597" s="127">
        <v>2.94</v>
      </c>
      <c r="I597" s="116">
        <v>12.28</v>
      </c>
      <c r="J597" s="108"/>
      <c r="K597" s="128">
        <v>15.22</v>
      </c>
    </row>
    <row r="598">
      <c r="A598" s="125">
        <v>71198.0</v>
      </c>
      <c r="B598" s="115" t="s">
        <v>770</v>
      </c>
      <c r="C598" s="107"/>
      <c r="D598" s="107"/>
      <c r="E598" s="108"/>
      <c r="F598" s="126" t="s">
        <v>317</v>
      </c>
      <c r="G598" s="108"/>
      <c r="H598" s="127">
        <v>3.93</v>
      </c>
      <c r="I598" s="116">
        <v>16.61</v>
      </c>
      <c r="J598" s="108"/>
      <c r="K598" s="128">
        <v>20.54</v>
      </c>
    </row>
    <row r="599">
      <c r="A599" s="125">
        <v>71199.0</v>
      </c>
      <c r="B599" s="115" t="s">
        <v>771</v>
      </c>
      <c r="C599" s="107"/>
      <c r="D599" s="107"/>
      <c r="E599" s="108"/>
      <c r="F599" s="126" t="s">
        <v>317</v>
      </c>
      <c r="G599" s="108"/>
      <c r="H599" s="127">
        <v>6.77</v>
      </c>
      <c r="I599" s="116">
        <v>26.56</v>
      </c>
      <c r="J599" s="108"/>
      <c r="K599" s="128">
        <v>33.33</v>
      </c>
    </row>
    <row r="600">
      <c r="A600" s="125">
        <v>71200.0</v>
      </c>
      <c r="B600" s="115" t="s">
        <v>772</v>
      </c>
      <c r="C600" s="107"/>
      <c r="D600" s="107"/>
      <c r="E600" s="108"/>
      <c r="F600" s="126" t="s">
        <v>317</v>
      </c>
      <c r="G600" s="108"/>
      <c r="H600" s="127">
        <v>2.95</v>
      </c>
      <c r="I600" s="116">
        <v>5.64</v>
      </c>
      <c r="J600" s="108"/>
      <c r="K600" s="128">
        <v>8.59</v>
      </c>
    </row>
    <row r="601">
      <c r="A601" s="125">
        <v>71201.0</v>
      </c>
      <c r="B601" s="115" t="s">
        <v>773</v>
      </c>
      <c r="C601" s="107"/>
      <c r="D601" s="107"/>
      <c r="E601" s="108"/>
      <c r="F601" s="126" t="s">
        <v>317</v>
      </c>
      <c r="G601" s="108"/>
      <c r="H601" s="127">
        <v>3.67</v>
      </c>
      <c r="I601" s="116">
        <v>5.64</v>
      </c>
      <c r="J601" s="108"/>
      <c r="K601" s="128">
        <v>9.31</v>
      </c>
    </row>
    <row r="602">
      <c r="A602" s="125">
        <v>71202.0</v>
      </c>
      <c r="B602" s="115" t="s">
        <v>774</v>
      </c>
      <c r="C602" s="107"/>
      <c r="D602" s="107"/>
      <c r="E602" s="108"/>
      <c r="F602" s="126" t="s">
        <v>317</v>
      </c>
      <c r="G602" s="108"/>
      <c r="H602" s="127">
        <v>5.74</v>
      </c>
      <c r="I602" s="116">
        <v>6.64</v>
      </c>
      <c r="J602" s="108"/>
      <c r="K602" s="128">
        <v>12.38</v>
      </c>
    </row>
    <row r="603">
      <c r="A603" s="125">
        <v>71203.0</v>
      </c>
      <c r="B603" s="115" t="s">
        <v>775</v>
      </c>
      <c r="C603" s="107"/>
      <c r="D603" s="107"/>
      <c r="E603" s="108"/>
      <c r="F603" s="126" t="s">
        <v>317</v>
      </c>
      <c r="G603" s="108"/>
      <c r="H603" s="127">
        <v>8.4</v>
      </c>
      <c r="I603" s="116">
        <v>12.28</v>
      </c>
      <c r="J603" s="108"/>
      <c r="K603" s="128">
        <v>20.68</v>
      </c>
    </row>
    <row r="604">
      <c r="A604" s="125">
        <v>71204.0</v>
      </c>
      <c r="B604" s="115" t="s">
        <v>776</v>
      </c>
      <c r="C604" s="107"/>
      <c r="D604" s="107"/>
      <c r="E604" s="108"/>
      <c r="F604" s="126" t="s">
        <v>317</v>
      </c>
      <c r="G604" s="108"/>
      <c r="H604" s="127">
        <v>7.64</v>
      </c>
      <c r="I604" s="116">
        <v>13.94</v>
      </c>
      <c r="J604" s="108"/>
      <c r="K604" s="128">
        <v>21.58</v>
      </c>
    </row>
    <row r="605">
      <c r="A605" s="125">
        <v>71205.0</v>
      </c>
      <c r="B605" s="115" t="s">
        <v>777</v>
      </c>
      <c r="C605" s="107"/>
      <c r="D605" s="107"/>
      <c r="E605" s="108"/>
      <c r="F605" s="126" t="s">
        <v>317</v>
      </c>
      <c r="G605" s="108"/>
      <c r="H605" s="127">
        <v>13.73</v>
      </c>
      <c r="I605" s="116">
        <v>16.61</v>
      </c>
      <c r="J605" s="108"/>
      <c r="K605" s="128">
        <v>30.34</v>
      </c>
    </row>
    <row r="606">
      <c r="A606" s="125">
        <v>71206.0</v>
      </c>
      <c r="B606" s="115" t="s">
        <v>778</v>
      </c>
      <c r="C606" s="107"/>
      <c r="D606" s="107"/>
      <c r="E606" s="108"/>
      <c r="F606" s="126" t="s">
        <v>317</v>
      </c>
      <c r="G606" s="108"/>
      <c r="H606" s="127">
        <v>20.02</v>
      </c>
      <c r="I606" s="116">
        <v>22.25</v>
      </c>
      <c r="J606" s="108"/>
      <c r="K606" s="128">
        <v>42.27</v>
      </c>
    </row>
    <row r="607">
      <c r="A607" s="125">
        <v>71207.0</v>
      </c>
      <c r="B607" s="115" t="s">
        <v>779</v>
      </c>
      <c r="C607" s="107"/>
      <c r="D607" s="107"/>
      <c r="E607" s="108"/>
      <c r="F607" s="126" t="s">
        <v>317</v>
      </c>
      <c r="G607" s="108"/>
      <c r="H607" s="127">
        <v>25.11</v>
      </c>
      <c r="I607" s="116">
        <v>26.56</v>
      </c>
      <c r="J607" s="108"/>
      <c r="K607" s="128">
        <v>51.67</v>
      </c>
    </row>
    <row r="608">
      <c r="A608" s="125">
        <v>71208.0</v>
      </c>
      <c r="B608" s="115" t="s">
        <v>780</v>
      </c>
      <c r="C608" s="107"/>
      <c r="D608" s="107"/>
      <c r="E608" s="108"/>
      <c r="F608" s="126" t="s">
        <v>317</v>
      </c>
      <c r="G608" s="108"/>
      <c r="H608" s="127">
        <v>39.57</v>
      </c>
      <c r="I608" s="116">
        <v>33.2</v>
      </c>
      <c r="J608" s="108"/>
      <c r="K608" s="128">
        <v>72.77</v>
      </c>
    </row>
    <row r="609">
      <c r="A609" s="125">
        <v>71210.0</v>
      </c>
      <c r="B609" s="115" t="s">
        <v>781</v>
      </c>
      <c r="C609" s="107"/>
      <c r="D609" s="107"/>
      <c r="E609" s="108"/>
      <c r="F609" s="126" t="s">
        <v>317</v>
      </c>
      <c r="G609" s="108"/>
      <c r="H609" s="127">
        <v>23.51</v>
      </c>
      <c r="I609" s="116">
        <v>6.64</v>
      </c>
      <c r="J609" s="108"/>
      <c r="K609" s="128">
        <v>30.15</v>
      </c>
    </row>
    <row r="610">
      <c r="A610" s="125">
        <v>71211.0</v>
      </c>
      <c r="B610" s="115" t="s">
        <v>782</v>
      </c>
      <c r="C610" s="107"/>
      <c r="D610" s="107"/>
      <c r="E610" s="108"/>
      <c r="F610" s="126" t="s">
        <v>317</v>
      </c>
      <c r="G610" s="108"/>
      <c r="H610" s="127">
        <v>28.85</v>
      </c>
      <c r="I610" s="116">
        <v>9.96</v>
      </c>
      <c r="J610" s="108"/>
      <c r="K610" s="128">
        <v>38.81</v>
      </c>
    </row>
    <row r="611">
      <c r="A611" s="125">
        <v>71212.0</v>
      </c>
      <c r="B611" s="115" t="s">
        <v>783</v>
      </c>
      <c r="C611" s="107"/>
      <c r="D611" s="107"/>
      <c r="E611" s="108"/>
      <c r="F611" s="126" t="s">
        <v>317</v>
      </c>
      <c r="G611" s="108"/>
      <c r="H611" s="127">
        <v>38.74</v>
      </c>
      <c r="I611" s="116">
        <v>13.28</v>
      </c>
      <c r="J611" s="108"/>
      <c r="K611" s="128">
        <v>52.02</v>
      </c>
    </row>
    <row r="612">
      <c r="A612" s="125">
        <v>71213.0</v>
      </c>
      <c r="B612" s="115" t="s">
        <v>784</v>
      </c>
      <c r="C612" s="107"/>
      <c r="D612" s="107"/>
      <c r="E612" s="108"/>
      <c r="F612" s="126" t="s">
        <v>317</v>
      </c>
      <c r="G612" s="108"/>
      <c r="H612" s="127">
        <v>42.05</v>
      </c>
      <c r="I612" s="116">
        <v>21.58</v>
      </c>
      <c r="J612" s="108"/>
      <c r="K612" s="128">
        <v>63.63</v>
      </c>
    </row>
    <row r="613">
      <c r="A613" s="125">
        <v>71214.0</v>
      </c>
      <c r="B613" s="115" t="s">
        <v>785</v>
      </c>
      <c r="C613" s="107"/>
      <c r="D613" s="107"/>
      <c r="E613" s="108"/>
      <c r="F613" s="126" t="s">
        <v>317</v>
      </c>
      <c r="G613" s="108"/>
      <c r="H613" s="127">
        <v>60.47</v>
      </c>
      <c r="I613" s="116">
        <v>23.24</v>
      </c>
      <c r="J613" s="108"/>
      <c r="K613" s="128">
        <v>83.71</v>
      </c>
    </row>
    <row r="614">
      <c r="A614" s="125">
        <v>71215.0</v>
      </c>
      <c r="B614" s="115" t="s">
        <v>786</v>
      </c>
      <c r="C614" s="107"/>
      <c r="D614" s="107"/>
      <c r="E614" s="108"/>
      <c r="F614" s="126" t="s">
        <v>317</v>
      </c>
      <c r="G614" s="108"/>
      <c r="H614" s="127">
        <v>57.7</v>
      </c>
      <c r="I614" s="116">
        <v>26.56</v>
      </c>
      <c r="J614" s="108"/>
      <c r="K614" s="128">
        <v>84.26</v>
      </c>
    </row>
    <row r="615">
      <c r="A615" s="125">
        <v>71216.0</v>
      </c>
      <c r="B615" s="115" t="s">
        <v>787</v>
      </c>
      <c r="C615" s="107"/>
      <c r="D615" s="107"/>
      <c r="E615" s="108"/>
      <c r="F615" s="126" t="s">
        <v>317</v>
      </c>
      <c r="G615" s="108"/>
      <c r="H615" s="127">
        <v>89.46</v>
      </c>
      <c r="I615" s="116">
        <v>46.48</v>
      </c>
      <c r="J615" s="108"/>
      <c r="K615" s="128">
        <v>135.94</v>
      </c>
    </row>
    <row r="616">
      <c r="A616" s="125">
        <v>71217.0</v>
      </c>
      <c r="B616" s="115" t="s">
        <v>788</v>
      </c>
      <c r="C616" s="107"/>
      <c r="D616" s="107"/>
      <c r="E616" s="108"/>
      <c r="F616" s="126" t="s">
        <v>317</v>
      </c>
      <c r="G616" s="108"/>
      <c r="H616" s="127">
        <v>129.6</v>
      </c>
      <c r="I616" s="116">
        <v>53.12</v>
      </c>
      <c r="J616" s="108"/>
      <c r="K616" s="128">
        <v>182.72</v>
      </c>
    </row>
    <row r="617">
      <c r="A617" s="125">
        <v>71218.0</v>
      </c>
      <c r="B617" s="115" t="s">
        <v>789</v>
      </c>
      <c r="C617" s="107"/>
      <c r="D617" s="107"/>
      <c r="E617" s="108"/>
      <c r="F617" s="126" t="s">
        <v>317</v>
      </c>
      <c r="G617" s="108"/>
      <c r="H617" s="127">
        <v>166.86</v>
      </c>
      <c r="I617" s="116">
        <v>66.4</v>
      </c>
      <c r="J617" s="108"/>
      <c r="K617" s="128">
        <v>233.26</v>
      </c>
    </row>
    <row r="618">
      <c r="A618" s="125">
        <v>71230.0</v>
      </c>
      <c r="B618" s="115" t="s">
        <v>790</v>
      </c>
      <c r="C618" s="107"/>
      <c r="D618" s="107"/>
      <c r="E618" s="108"/>
      <c r="F618" s="126" t="s">
        <v>317</v>
      </c>
      <c r="G618" s="108"/>
      <c r="H618" s="127">
        <v>6.97</v>
      </c>
      <c r="I618" s="116">
        <v>5.64</v>
      </c>
      <c r="J618" s="108"/>
      <c r="K618" s="128">
        <v>12.61</v>
      </c>
    </row>
    <row r="619">
      <c r="A619" s="125">
        <v>71231.0</v>
      </c>
      <c r="B619" s="115" t="s">
        <v>791</v>
      </c>
      <c r="C619" s="107"/>
      <c r="D619" s="107"/>
      <c r="E619" s="108"/>
      <c r="F619" s="126" t="s">
        <v>317</v>
      </c>
      <c r="G619" s="108"/>
      <c r="H619" s="127">
        <v>8.48</v>
      </c>
      <c r="I619" s="116">
        <v>5.64</v>
      </c>
      <c r="J619" s="108"/>
      <c r="K619" s="128">
        <v>14.12</v>
      </c>
    </row>
    <row r="620">
      <c r="A620" s="125">
        <v>71232.0</v>
      </c>
      <c r="B620" s="115" t="s">
        <v>792</v>
      </c>
      <c r="C620" s="107"/>
      <c r="D620" s="107"/>
      <c r="E620" s="108"/>
      <c r="F620" s="126" t="s">
        <v>317</v>
      </c>
      <c r="G620" s="108"/>
      <c r="H620" s="127">
        <v>12.38</v>
      </c>
      <c r="I620" s="116">
        <v>5.64</v>
      </c>
      <c r="J620" s="108"/>
      <c r="K620" s="128">
        <v>18.02</v>
      </c>
    </row>
    <row r="621">
      <c r="A621" s="125">
        <v>71250.0</v>
      </c>
      <c r="B621" s="115" t="s">
        <v>793</v>
      </c>
      <c r="C621" s="107"/>
      <c r="D621" s="107"/>
      <c r="E621" s="108"/>
      <c r="F621" s="126" t="s">
        <v>317</v>
      </c>
      <c r="G621" s="108"/>
      <c r="H621" s="127">
        <v>15.12</v>
      </c>
      <c r="I621" s="116">
        <v>6.64</v>
      </c>
      <c r="J621" s="108"/>
      <c r="K621" s="128">
        <v>21.76</v>
      </c>
    </row>
    <row r="622">
      <c r="A622" s="125">
        <v>71251.0</v>
      </c>
      <c r="B622" s="115" t="s">
        <v>794</v>
      </c>
      <c r="C622" s="107"/>
      <c r="D622" s="107"/>
      <c r="E622" s="108"/>
      <c r="F622" s="126" t="s">
        <v>317</v>
      </c>
      <c r="G622" s="108"/>
      <c r="H622" s="127">
        <v>12.26</v>
      </c>
      <c r="I622" s="116">
        <v>9.96</v>
      </c>
      <c r="J622" s="108"/>
      <c r="K622" s="128">
        <v>22.22</v>
      </c>
    </row>
    <row r="623">
      <c r="A623" s="125">
        <v>71252.0</v>
      </c>
      <c r="B623" s="115" t="s">
        <v>795</v>
      </c>
      <c r="C623" s="107"/>
      <c r="D623" s="107"/>
      <c r="E623" s="108"/>
      <c r="F623" s="126" t="s">
        <v>317</v>
      </c>
      <c r="G623" s="108"/>
      <c r="H623" s="127">
        <v>20.85</v>
      </c>
      <c r="I623" s="116">
        <v>13.28</v>
      </c>
      <c r="J623" s="108"/>
      <c r="K623" s="128">
        <v>34.13</v>
      </c>
    </row>
    <row r="624">
      <c r="A624" s="125">
        <v>71253.0</v>
      </c>
      <c r="B624" s="115" t="s">
        <v>796</v>
      </c>
      <c r="C624" s="107"/>
      <c r="D624" s="107"/>
      <c r="E624" s="108"/>
      <c r="F624" s="126" t="s">
        <v>317</v>
      </c>
      <c r="G624" s="108"/>
      <c r="H624" s="127">
        <v>23.37</v>
      </c>
      <c r="I624" s="116">
        <v>21.58</v>
      </c>
      <c r="J624" s="108"/>
      <c r="K624" s="128">
        <v>44.95</v>
      </c>
    </row>
    <row r="625">
      <c r="A625" s="125">
        <v>71254.0</v>
      </c>
      <c r="B625" s="115" t="s">
        <v>797</v>
      </c>
      <c r="C625" s="107"/>
      <c r="D625" s="107"/>
      <c r="E625" s="108"/>
      <c r="F625" s="126" t="s">
        <v>317</v>
      </c>
      <c r="G625" s="108"/>
      <c r="H625" s="127">
        <v>26.35</v>
      </c>
      <c r="I625" s="116">
        <v>23.24</v>
      </c>
      <c r="J625" s="108"/>
      <c r="K625" s="128">
        <v>49.59</v>
      </c>
    </row>
    <row r="626">
      <c r="A626" s="125">
        <v>71255.0</v>
      </c>
      <c r="B626" s="115" t="s">
        <v>798</v>
      </c>
      <c r="C626" s="107"/>
      <c r="D626" s="107"/>
      <c r="E626" s="108"/>
      <c r="F626" s="126" t="s">
        <v>317</v>
      </c>
      <c r="G626" s="108"/>
      <c r="H626" s="127">
        <v>33.47</v>
      </c>
      <c r="I626" s="116">
        <v>26.56</v>
      </c>
      <c r="J626" s="108"/>
      <c r="K626" s="128">
        <v>60.03</v>
      </c>
    </row>
    <row r="627">
      <c r="A627" s="125">
        <v>71256.0</v>
      </c>
      <c r="B627" s="115" t="s">
        <v>799</v>
      </c>
      <c r="C627" s="107"/>
      <c r="D627" s="107"/>
      <c r="E627" s="108"/>
      <c r="F627" s="126" t="s">
        <v>317</v>
      </c>
      <c r="G627" s="108"/>
      <c r="H627" s="127">
        <v>64.05</v>
      </c>
      <c r="I627" s="116">
        <v>46.48</v>
      </c>
      <c r="J627" s="108"/>
      <c r="K627" s="128">
        <v>110.53</v>
      </c>
    </row>
    <row r="628">
      <c r="A628" s="125">
        <v>71257.0</v>
      </c>
      <c r="B628" s="115" t="s">
        <v>800</v>
      </c>
      <c r="C628" s="107"/>
      <c r="D628" s="107"/>
      <c r="E628" s="108"/>
      <c r="F628" s="126" t="s">
        <v>317</v>
      </c>
      <c r="G628" s="108"/>
      <c r="H628" s="127">
        <v>88.21</v>
      </c>
      <c r="I628" s="116">
        <v>53.12</v>
      </c>
      <c r="J628" s="108"/>
      <c r="K628" s="128">
        <v>141.33</v>
      </c>
    </row>
    <row r="629">
      <c r="A629" s="125">
        <v>71258.0</v>
      </c>
      <c r="B629" s="115" t="s">
        <v>801</v>
      </c>
      <c r="C629" s="107"/>
      <c r="D629" s="107"/>
      <c r="E629" s="108"/>
      <c r="F629" s="126" t="s">
        <v>317</v>
      </c>
      <c r="G629" s="108"/>
      <c r="H629" s="127">
        <v>99.41</v>
      </c>
      <c r="I629" s="116">
        <v>66.4</v>
      </c>
      <c r="J629" s="108"/>
      <c r="K629" s="128">
        <v>165.81</v>
      </c>
    </row>
    <row r="630">
      <c r="A630" s="125">
        <v>71267.0</v>
      </c>
      <c r="B630" s="115" t="s">
        <v>802</v>
      </c>
      <c r="C630" s="107"/>
      <c r="D630" s="107"/>
      <c r="E630" s="108"/>
      <c r="F630" s="126" t="s">
        <v>197</v>
      </c>
      <c r="G630" s="108"/>
      <c r="H630" s="127">
        <v>3.54</v>
      </c>
      <c r="I630" s="116">
        <v>8.3</v>
      </c>
      <c r="J630" s="108"/>
      <c r="K630" s="128">
        <v>11.84</v>
      </c>
    </row>
    <row r="631">
      <c r="A631" s="125">
        <v>71268.0</v>
      </c>
      <c r="B631" s="115" t="s">
        <v>803</v>
      </c>
      <c r="C631" s="107"/>
      <c r="D631" s="107"/>
      <c r="E631" s="108"/>
      <c r="F631" s="126" t="s">
        <v>197</v>
      </c>
      <c r="G631" s="108"/>
      <c r="H631" s="127">
        <v>3.54</v>
      </c>
      <c r="I631" s="116">
        <v>8.3</v>
      </c>
      <c r="J631" s="108"/>
      <c r="K631" s="128">
        <v>11.84</v>
      </c>
    </row>
    <row r="632">
      <c r="A632" s="125">
        <v>71270.0</v>
      </c>
      <c r="B632" s="115" t="s">
        <v>804</v>
      </c>
      <c r="C632" s="107"/>
      <c r="D632" s="107"/>
      <c r="E632" s="108"/>
      <c r="F632" s="126" t="s">
        <v>197</v>
      </c>
      <c r="G632" s="108"/>
      <c r="H632" s="127">
        <v>3.54</v>
      </c>
      <c r="I632" s="116">
        <v>8.3</v>
      </c>
      <c r="J632" s="108"/>
      <c r="K632" s="128">
        <v>11.84</v>
      </c>
    </row>
    <row r="633">
      <c r="A633" s="125">
        <v>71271.0</v>
      </c>
      <c r="B633" s="115" t="s">
        <v>805</v>
      </c>
      <c r="C633" s="107"/>
      <c r="D633" s="107"/>
      <c r="E633" s="108"/>
      <c r="F633" s="126" t="s">
        <v>197</v>
      </c>
      <c r="G633" s="108"/>
      <c r="H633" s="127">
        <v>3.54</v>
      </c>
      <c r="I633" s="116">
        <v>8.3</v>
      </c>
      <c r="J633" s="108"/>
      <c r="K633" s="128">
        <v>11.84</v>
      </c>
    </row>
    <row r="634">
      <c r="A634" s="125">
        <v>71275.0</v>
      </c>
      <c r="B634" s="115" t="s">
        <v>806</v>
      </c>
      <c r="C634" s="107"/>
      <c r="D634" s="107"/>
      <c r="E634" s="108"/>
      <c r="F634" s="126" t="s">
        <v>197</v>
      </c>
      <c r="G634" s="108"/>
      <c r="H634" s="127">
        <v>3.26</v>
      </c>
      <c r="I634" s="116">
        <v>6.64</v>
      </c>
      <c r="J634" s="108"/>
      <c r="K634" s="128">
        <v>9.9</v>
      </c>
    </row>
    <row r="635">
      <c r="A635" s="125">
        <v>71277.0</v>
      </c>
      <c r="B635" s="115" t="s">
        <v>807</v>
      </c>
      <c r="C635" s="107"/>
      <c r="D635" s="107"/>
      <c r="E635" s="108"/>
      <c r="F635" s="126" t="s">
        <v>197</v>
      </c>
      <c r="G635" s="108"/>
      <c r="H635" s="127">
        <v>2.31</v>
      </c>
      <c r="I635" s="116">
        <v>4.98</v>
      </c>
      <c r="J635" s="108"/>
      <c r="K635" s="128">
        <v>7.29</v>
      </c>
    </row>
    <row r="636">
      <c r="A636" s="125">
        <v>71278.0</v>
      </c>
      <c r="B636" s="115" t="s">
        <v>808</v>
      </c>
      <c r="C636" s="107"/>
      <c r="D636" s="107"/>
      <c r="E636" s="108"/>
      <c r="F636" s="126" t="s">
        <v>197</v>
      </c>
      <c r="G636" s="108"/>
      <c r="H636" s="127">
        <v>3.66</v>
      </c>
      <c r="I636" s="116">
        <v>1.0</v>
      </c>
      <c r="J636" s="108"/>
      <c r="K636" s="128">
        <v>4.66</v>
      </c>
    </row>
    <row r="637">
      <c r="A637" s="125">
        <v>71279.0</v>
      </c>
      <c r="B637" s="115" t="s">
        <v>809</v>
      </c>
      <c r="C637" s="107"/>
      <c r="D637" s="107"/>
      <c r="E637" s="108"/>
      <c r="F637" s="126" t="s">
        <v>197</v>
      </c>
      <c r="G637" s="108"/>
      <c r="H637" s="127">
        <v>3.66</v>
      </c>
      <c r="I637" s="116">
        <v>1.0</v>
      </c>
      <c r="J637" s="108"/>
      <c r="K637" s="128">
        <v>4.66</v>
      </c>
    </row>
    <row r="638">
      <c r="A638" s="125">
        <v>71280.0</v>
      </c>
      <c r="B638" s="115" t="s">
        <v>810</v>
      </c>
      <c r="C638" s="107"/>
      <c r="D638" s="107"/>
      <c r="E638" s="108"/>
      <c r="F638" s="126" t="s">
        <v>317</v>
      </c>
      <c r="G638" s="108"/>
      <c r="H638" s="127">
        <v>2.4</v>
      </c>
      <c r="I638" s="116">
        <v>1.83</v>
      </c>
      <c r="J638" s="108"/>
      <c r="K638" s="128">
        <v>4.23</v>
      </c>
    </row>
    <row r="639">
      <c r="A639" s="125">
        <v>71281.0</v>
      </c>
      <c r="B639" s="115" t="s">
        <v>811</v>
      </c>
      <c r="C639" s="107"/>
      <c r="D639" s="107"/>
      <c r="E639" s="108"/>
      <c r="F639" s="126" t="s">
        <v>317</v>
      </c>
      <c r="G639" s="108"/>
      <c r="H639" s="127">
        <v>3.86</v>
      </c>
      <c r="I639" s="116">
        <v>1.99</v>
      </c>
      <c r="J639" s="108"/>
      <c r="K639" s="128">
        <v>5.85</v>
      </c>
    </row>
    <row r="640">
      <c r="A640" s="125">
        <v>71282.0</v>
      </c>
      <c r="B640" s="115" t="s">
        <v>812</v>
      </c>
      <c r="C640" s="107"/>
      <c r="D640" s="107"/>
      <c r="E640" s="108"/>
      <c r="F640" s="126" t="s">
        <v>317</v>
      </c>
      <c r="G640" s="108"/>
      <c r="H640" s="127">
        <v>6.02</v>
      </c>
      <c r="I640" s="116">
        <v>2.16</v>
      </c>
      <c r="J640" s="108"/>
      <c r="K640" s="128">
        <v>8.18</v>
      </c>
    </row>
    <row r="641">
      <c r="A641" s="125">
        <v>71283.0</v>
      </c>
      <c r="B641" s="115" t="s">
        <v>813</v>
      </c>
      <c r="C641" s="107"/>
      <c r="D641" s="107"/>
      <c r="E641" s="108"/>
      <c r="F641" s="126" t="s">
        <v>317</v>
      </c>
      <c r="G641" s="108"/>
      <c r="H641" s="127">
        <v>9.84</v>
      </c>
      <c r="I641" s="116">
        <v>2.32</v>
      </c>
      <c r="J641" s="108"/>
      <c r="K641" s="128">
        <v>12.16</v>
      </c>
    </row>
    <row r="642">
      <c r="A642" s="125">
        <v>71290.0</v>
      </c>
      <c r="B642" s="115" t="s">
        <v>814</v>
      </c>
      <c r="C642" s="107"/>
      <c r="D642" s="107"/>
      <c r="E642" s="108"/>
      <c r="F642" s="126" t="s">
        <v>317</v>
      </c>
      <c r="G642" s="108"/>
      <c r="H642" s="127">
        <v>1.46</v>
      </c>
      <c r="I642" s="116">
        <v>1.66</v>
      </c>
      <c r="J642" s="108"/>
      <c r="K642" s="128">
        <v>3.12</v>
      </c>
    </row>
    <row r="643">
      <c r="A643" s="125">
        <v>71291.0</v>
      </c>
      <c r="B643" s="115" t="s">
        <v>815</v>
      </c>
      <c r="C643" s="107"/>
      <c r="D643" s="107"/>
      <c r="E643" s="108"/>
      <c r="F643" s="126" t="s">
        <v>317</v>
      </c>
      <c r="G643" s="108"/>
      <c r="H643" s="127">
        <v>2.18</v>
      </c>
      <c r="I643" s="116">
        <v>1.83</v>
      </c>
      <c r="J643" s="108"/>
      <c r="K643" s="128">
        <v>4.01</v>
      </c>
    </row>
    <row r="644">
      <c r="A644" s="125">
        <v>71292.0</v>
      </c>
      <c r="B644" s="115" t="s">
        <v>816</v>
      </c>
      <c r="C644" s="107"/>
      <c r="D644" s="107"/>
      <c r="E644" s="108"/>
      <c r="F644" s="126" t="s">
        <v>317</v>
      </c>
      <c r="G644" s="108"/>
      <c r="H644" s="127">
        <v>3.99</v>
      </c>
      <c r="I644" s="116">
        <v>1.99</v>
      </c>
      <c r="J644" s="108"/>
      <c r="K644" s="128">
        <v>5.98</v>
      </c>
    </row>
    <row r="645">
      <c r="A645" s="125">
        <v>71293.0</v>
      </c>
      <c r="B645" s="115" t="s">
        <v>817</v>
      </c>
      <c r="C645" s="107"/>
      <c r="D645" s="107"/>
      <c r="E645" s="108"/>
      <c r="F645" s="126" t="s">
        <v>317</v>
      </c>
      <c r="G645" s="108"/>
      <c r="H645" s="127">
        <v>5.51</v>
      </c>
      <c r="I645" s="116">
        <v>2.16</v>
      </c>
      <c r="J645" s="108"/>
      <c r="K645" s="128">
        <v>7.67</v>
      </c>
    </row>
    <row r="646">
      <c r="A646" s="125">
        <v>71294.0</v>
      </c>
      <c r="B646" s="115" t="s">
        <v>818</v>
      </c>
      <c r="C646" s="107"/>
      <c r="D646" s="107"/>
      <c r="E646" s="108"/>
      <c r="F646" s="126" t="s">
        <v>317</v>
      </c>
      <c r="G646" s="108"/>
      <c r="H646" s="127">
        <v>9.01</v>
      </c>
      <c r="I646" s="116">
        <v>2.32</v>
      </c>
      <c r="J646" s="108"/>
      <c r="K646" s="128">
        <v>11.33</v>
      </c>
    </row>
    <row r="647">
      <c r="A647" s="125">
        <v>71320.0</v>
      </c>
      <c r="B647" s="115" t="s">
        <v>819</v>
      </c>
      <c r="C647" s="107"/>
      <c r="D647" s="107"/>
      <c r="E647" s="108"/>
      <c r="F647" s="126" t="s">
        <v>197</v>
      </c>
      <c r="G647" s="108"/>
      <c r="H647" s="127">
        <v>2.63</v>
      </c>
      <c r="I647" s="116">
        <v>1.66</v>
      </c>
      <c r="J647" s="108"/>
      <c r="K647" s="128">
        <v>4.29</v>
      </c>
    </row>
    <row r="648">
      <c r="A648" s="125">
        <v>71321.0</v>
      </c>
      <c r="B648" s="115" t="s">
        <v>820</v>
      </c>
      <c r="C648" s="107"/>
      <c r="D648" s="107"/>
      <c r="E648" s="108"/>
      <c r="F648" s="126" t="s">
        <v>197</v>
      </c>
      <c r="G648" s="108"/>
      <c r="H648" s="127">
        <v>13.15</v>
      </c>
      <c r="I648" s="116">
        <v>6.64</v>
      </c>
      <c r="J648" s="108"/>
      <c r="K648" s="128">
        <v>19.79</v>
      </c>
    </row>
    <row r="649">
      <c r="A649" s="125">
        <v>71329.0</v>
      </c>
      <c r="B649" s="115" t="s">
        <v>821</v>
      </c>
      <c r="C649" s="107"/>
      <c r="D649" s="107"/>
      <c r="E649" s="108"/>
      <c r="F649" s="126" t="s">
        <v>197</v>
      </c>
      <c r="G649" s="108"/>
      <c r="H649" s="127">
        <v>2.99</v>
      </c>
      <c r="I649" s="116">
        <v>3.32</v>
      </c>
      <c r="J649" s="108"/>
      <c r="K649" s="128">
        <v>6.31</v>
      </c>
    </row>
    <row r="650">
      <c r="A650" s="125">
        <v>71330.0</v>
      </c>
      <c r="B650" s="115" t="s">
        <v>822</v>
      </c>
      <c r="C650" s="107"/>
      <c r="D650" s="107"/>
      <c r="E650" s="108"/>
      <c r="F650" s="126" t="s">
        <v>197</v>
      </c>
      <c r="G650" s="108"/>
      <c r="H650" s="127">
        <v>6.08</v>
      </c>
      <c r="I650" s="116">
        <v>6.64</v>
      </c>
      <c r="J650" s="108"/>
      <c r="K650" s="128">
        <v>12.72</v>
      </c>
    </row>
    <row r="651">
      <c r="A651" s="125">
        <v>71331.0</v>
      </c>
      <c r="B651" s="115" t="s">
        <v>823</v>
      </c>
      <c r="C651" s="107"/>
      <c r="D651" s="107"/>
      <c r="E651" s="108"/>
      <c r="F651" s="126" t="s">
        <v>197</v>
      </c>
      <c r="G651" s="108"/>
      <c r="H651" s="127">
        <v>7.93</v>
      </c>
      <c r="I651" s="116">
        <v>13.28</v>
      </c>
      <c r="J651" s="108"/>
      <c r="K651" s="128">
        <v>21.21</v>
      </c>
    </row>
    <row r="652">
      <c r="A652" s="125">
        <v>71365.0</v>
      </c>
      <c r="B652" s="115" t="s">
        <v>824</v>
      </c>
      <c r="C652" s="107"/>
      <c r="D652" s="107"/>
      <c r="E652" s="108"/>
      <c r="F652" s="126" t="s">
        <v>244</v>
      </c>
      <c r="G652" s="108"/>
      <c r="H652" s="127">
        <v>36.98</v>
      </c>
      <c r="I652" s="116">
        <v>13.28</v>
      </c>
      <c r="J652" s="108"/>
      <c r="K652" s="128">
        <v>50.26</v>
      </c>
    </row>
    <row r="653">
      <c r="A653" s="125">
        <v>71371.0</v>
      </c>
      <c r="B653" s="115" t="s">
        <v>825</v>
      </c>
      <c r="C653" s="107"/>
      <c r="D653" s="107"/>
      <c r="E653" s="108"/>
      <c r="F653" s="126" t="s">
        <v>197</v>
      </c>
      <c r="G653" s="108"/>
      <c r="H653" s="127">
        <v>0.95</v>
      </c>
      <c r="I653" s="116">
        <v>5.31</v>
      </c>
      <c r="J653" s="108"/>
      <c r="K653" s="128">
        <v>6.26</v>
      </c>
    </row>
    <row r="654">
      <c r="A654" s="125">
        <v>71380.0</v>
      </c>
      <c r="B654" s="115" t="s">
        <v>826</v>
      </c>
      <c r="C654" s="107"/>
      <c r="D654" s="107"/>
      <c r="E654" s="108"/>
      <c r="F654" s="126" t="s">
        <v>197</v>
      </c>
      <c r="G654" s="108"/>
      <c r="H654" s="127">
        <v>37.33</v>
      </c>
      <c r="I654" s="116">
        <v>9.96</v>
      </c>
      <c r="J654" s="108"/>
      <c r="K654" s="128">
        <v>47.29</v>
      </c>
    </row>
    <row r="655">
      <c r="A655" s="125">
        <v>71381.0</v>
      </c>
      <c r="B655" s="115" t="s">
        <v>827</v>
      </c>
      <c r="C655" s="107"/>
      <c r="D655" s="107"/>
      <c r="E655" s="108"/>
      <c r="F655" s="126" t="s">
        <v>197</v>
      </c>
      <c r="G655" s="108"/>
      <c r="H655" s="127">
        <v>71.7</v>
      </c>
      <c r="I655" s="116">
        <v>13.28</v>
      </c>
      <c r="J655" s="108"/>
      <c r="K655" s="128">
        <v>84.98</v>
      </c>
    </row>
    <row r="656">
      <c r="A656" s="125">
        <v>71390.0</v>
      </c>
      <c r="B656" s="115" t="s">
        <v>828</v>
      </c>
      <c r="C656" s="107"/>
      <c r="D656" s="107"/>
      <c r="E656" s="108"/>
      <c r="F656" s="126" t="s">
        <v>197</v>
      </c>
      <c r="G656" s="108"/>
      <c r="H656" s="127">
        <v>69.08</v>
      </c>
      <c r="I656" s="116">
        <v>13.28</v>
      </c>
      <c r="J656" s="108"/>
      <c r="K656" s="128">
        <v>82.36</v>
      </c>
    </row>
    <row r="657">
      <c r="A657" s="125">
        <v>71391.0</v>
      </c>
      <c r="B657" s="115" t="s">
        <v>829</v>
      </c>
      <c r="C657" s="107"/>
      <c r="D657" s="107"/>
      <c r="E657" s="108"/>
      <c r="F657" s="126" t="s">
        <v>197</v>
      </c>
      <c r="G657" s="108"/>
      <c r="H657" s="127">
        <v>71.23</v>
      </c>
      <c r="I657" s="116">
        <v>16.61</v>
      </c>
      <c r="J657" s="108"/>
      <c r="K657" s="128">
        <v>87.84</v>
      </c>
    </row>
    <row r="658">
      <c r="A658" s="125">
        <v>71400.0</v>
      </c>
      <c r="B658" s="115" t="s">
        <v>830</v>
      </c>
      <c r="C658" s="107"/>
      <c r="D658" s="107"/>
      <c r="E658" s="108"/>
      <c r="F658" s="126" t="s">
        <v>197</v>
      </c>
      <c r="G658" s="108"/>
      <c r="H658" s="127">
        <v>26.48</v>
      </c>
      <c r="I658" s="116">
        <v>13.28</v>
      </c>
      <c r="J658" s="108"/>
      <c r="K658" s="128">
        <v>39.76</v>
      </c>
    </row>
    <row r="659">
      <c r="A659" s="125">
        <v>71410.0</v>
      </c>
      <c r="B659" s="115" t="s">
        <v>831</v>
      </c>
      <c r="C659" s="107"/>
      <c r="D659" s="107"/>
      <c r="E659" s="108"/>
      <c r="F659" s="126" t="s">
        <v>197</v>
      </c>
      <c r="G659" s="108"/>
      <c r="H659" s="127">
        <v>74.82</v>
      </c>
      <c r="I659" s="116">
        <v>12.28</v>
      </c>
      <c r="J659" s="108"/>
      <c r="K659" s="128">
        <v>87.1</v>
      </c>
    </row>
    <row r="660">
      <c r="A660" s="125">
        <v>71411.0</v>
      </c>
      <c r="B660" s="115" t="s">
        <v>832</v>
      </c>
      <c r="C660" s="107"/>
      <c r="D660" s="107"/>
      <c r="E660" s="108"/>
      <c r="F660" s="126" t="s">
        <v>197</v>
      </c>
      <c r="G660" s="108"/>
      <c r="H660" s="127">
        <v>6.36</v>
      </c>
      <c r="I660" s="116">
        <v>6.98</v>
      </c>
      <c r="J660" s="108"/>
      <c r="K660" s="128">
        <v>13.34</v>
      </c>
    </row>
    <row r="661">
      <c r="A661" s="125">
        <v>71412.0</v>
      </c>
      <c r="B661" s="115" t="s">
        <v>833</v>
      </c>
      <c r="C661" s="107"/>
      <c r="D661" s="107"/>
      <c r="E661" s="108"/>
      <c r="F661" s="126" t="s">
        <v>197</v>
      </c>
      <c r="G661" s="108"/>
      <c r="H661" s="127">
        <v>8.22</v>
      </c>
      <c r="I661" s="116">
        <v>12.28</v>
      </c>
      <c r="J661" s="108"/>
      <c r="K661" s="128">
        <v>20.5</v>
      </c>
    </row>
    <row r="662">
      <c r="A662" s="125">
        <v>71430.0</v>
      </c>
      <c r="B662" s="115" t="s">
        <v>834</v>
      </c>
      <c r="C662" s="107"/>
      <c r="D662" s="107"/>
      <c r="E662" s="108"/>
      <c r="F662" s="126" t="s">
        <v>197</v>
      </c>
      <c r="G662" s="108"/>
      <c r="H662" s="127">
        <v>24.34</v>
      </c>
      <c r="I662" s="116">
        <v>17.59</v>
      </c>
      <c r="J662" s="108"/>
      <c r="K662" s="128">
        <v>41.93</v>
      </c>
    </row>
    <row r="663">
      <c r="A663" s="125">
        <v>71431.0</v>
      </c>
      <c r="B663" s="115" t="s">
        <v>835</v>
      </c>
      <c r="C663" s="107"/>
      <c r="D663" s="107"/>
      <c r="E663" s="108"/>
      <c r="F663" s="126" t="s">
        <v>197</v>
      </c>
      <c r="G663" s="108"/>
      <c r="H663" s="127">
        <v>8.27</v>
      </c>
      <c r="I663" s="116">
        <v>9.63</v>
      </c>
      <c r="J663" s="108"/>
      <c r="K663" s="128">
        <v>17.9</v>
      </c>
    </row>
    <row r="664">
      <c r="A664" s="125">
        <v>71432.0</v>
      </c>
      <c r="B664" s="115" t="s">
        <v>836</v>
      </c>
      <c r="C664" s="107"/>
      <c r="D664" s="107"/>
      <c r="E664" s="108"/>
      <c r="F664" s="126" t="s">
        <v>197</v>
      </c>
      <c r="G664" s="108"/>
      <c r="H664" s="127">
        <v>13.49</v>
      </c>
      <c r="I664" s="116">
        <v>17.59</v>
      </c>
      <c r="J664" s="108"/>
      <c r="K664" s="128">
        <v>31.08</v>
      </c>
    </row>
    <row r="665">
      <c r="A665" s="125">
        <v>71440.0</v>
      </c>
      <c r="B665" s="115" t="s">
        <v>837</v>
      </c>
      <c r="C665" s="107"/>
      <c r="D665" s="107"/>
      <c r="E665" s="108"/>
      <c r="F665" s="126" t="s">
        <v>197</v>
      </c>
      <c r="G665" s="108"/>
      <c r="H665" s="127">
        <v>6.08</v>
      </c>
      <c r="I665" s="116">
        <v>6.98</v>
      </c>
      <c r="J665" s="108"/>
      <c r="K665" s="128">
        <v>13.06</v>
      </c>
    </row>
    <row r="666">
      <c r="A666" s="125">
        <v>71441.0</v>
      </c>
      <c r="B666" s="115" t="s">
        <v>838</v>
      </c>
      <c r="C666" s="107"/>
      <c r="D666" s="107"/>
      <c r="E666" s="108"/>
      <c r="F666" s="126" t="s">
        <v>197</v>
      </c>
      <c r="G666" s="108"/>
      <c r="H666" s="127">
        <v>12.48</v>
      </c>
      <c r="I666" s="116">
        <v>12.28</v>
      </c>
      <c r="J666" s="108"/>
      <c r="K666" s="128">
        <v>24.76</v>
      </c>
    </row>
    <row r="667">
      <c r="A667" s="125">
        <v>71442.0</v>
      </c>
      <c r="B667" s="115" t="s">
        <v>839</v>
      </c>
      <c r="C667" s="107"/>
      <c r="D667" s="107"/>
      <c r="E667" s="108"/>
      <c r="F667" s="126" t="s">
        <v>197</v>
      </c>
      <c r="G667" s="108"/>
      <c r="H667" s="127">
        <v>14.92</v>
      </c>
      <c r="I667" s="116">
        <v>17.59</v>
      </c>
      <c r="J667" s="108"/>
      <c r="K667" s="128">
        <v>32.51</v>
      </c>
    </row>
    <row r="668">
      <c r="A668" s="125">
        <v>71443.0</v>
      </c>
      <c r="B668" s="115" t="s">
        <v>840</v>
      </c>
      <c r="C668" s="107"/>
      <c r="D668" s="107"/>
      <c r="E668" s="108"/>
      <c r="F668" s="126" t="s">
        <v>197</v>
      </c>
      <c r="G668" s="108"/>
      <c r="H668" s="127">
        <v>13.18</v>
      </c>
      <c r="I668" s="116">
        <v>12.28</v>
      </c>
      <c r="J668" s="108"/>
      <c r="K668" s="128">
        <v>25.46</v>
      </c>
    </row>
    <row r="669">
      <c r="A669" s="125">
        <v>71450.0</v>
      </c>
      <c r="B669" s="115" t="s">
        <v>841</v>
      </c>
      <c r="C669" s="107"/>
      <c r="D669" s="107"/>
      <c r="E669" s="108"/>
      <c r="F669" s="126" t="s">
        <v>197</v>
      </c>
      <c r="G669" s="108"/>
      <c r="H669" s="127">
        <v>124.23</v>
      </c>
      <c r="I669" s="116">
        <v>19.92</v>
      </c>
      <c r="J669" s="108"/>
      <c r="K669" s="128">
        <v>144.15</v>
      </c>
    </row>
    <row r="670">
      <c r="A670" s="125">
        <v>71451.0</v>
      </c>
      <c r="B670" s="115" t="s">
        <v>842</v>
      </c>
      <c r="C670" s="107"/>
      <c r="D670" s="107"/>
      <c r="E670" s="108"/>
      <c r="F670" s="126" t="s">
        <v>197</v>
      </c>
      <c r="G670" s="108"/>
      <c r="H670" s="127">
        <v>126.45</v>
      </c>
      <c r="I670" s="116">
        <v>19.92</v>
      </c>
      <c r="J670" s="108"/>
      <c r="K670" s="128">
        <v>146.37</v>
      </c>
    </row>
    <row r="671">
      <c r="A671" s="125">
        <v>71452.0</v>
      </c>
      <c r="B671" s="115" t="s">
        <v>843</v>
      </c>
      <c r="C671" s="107"/>
      <c r="D671" s="107"/>
      <c r="E671" s="108"/>
      <c r="F671" s="126" t="s">
        <v>197</v>
      </c>
      <c r="G671" s="108"/>
      <c r="H671" s="127">
        <v>135.22</v>
      </c>
      <c r="I671" s="116">
        <v>19.92</v>
      </c>
      <c r="J671" s="108"/>
      <c r="K671" s="128">
        <v>155.14</v>
      </c>
    </row>
    <row r="672">
      <c r="A672" s="125">
        <v>71455.0</v>
      </c>
      <c r="B672" s="115" t="s">
        <v>844</v>
      </c>
      <c r="C672" s="107"/>
      <c r="D672" s="107"/>
      <c r="E672" s="108"/>
      <c r="F672" s="126" t="s">
        <v>197</v>
      </c>
      <c r="G672" s="108"/>
      <c r="H672" s="127">
        <v>141.55</v>
      </c>
      <c r="I672" s="116">
        <v>33.2</v>
      </c>
      <c r="J672" s="108"/>
      <c r="K672" s="128">
        <v>174.75</v>
      </c>
    </row>
    <row r="673">
      <c r="A673" s="125">
        <v>71456.0</v>
      </c>
      <c r="B673" s="115" t="s">
        <v>845</v>
      </c>
      <c r="C673" s="107"/>
      <c r="D673" s="107"/>
      <c r="E673" s="108"/>
      <c r="F673" s="126" t="s">
        <v>197</v>
      </c>
      <c r="G673" s="108"/>
      <c r="H673" s="127">
        <v>141.65</v>
      </c>
      <c r="I673" s="116">
        <v>33.2</v>
      </c>
      <c r="J673" s="108"/>
      <c r="K673" s="128">
        <v>174.85</v>
      </c>
    </row>
    <row r="674">
      <c r="A674" s="125">
        <v>71457.0</v>
      </c>
      <c r="B674" s="115" t="s">
        <v>846</v>
      </c>
      <c r="C674" s="107"/>
      <c r="D674" s="107"/>
      <c r="E674" s="108"/>
      <c r="F674" s="126" t="s">
        <v>197</v>
      </c>
      <c r="G674" s="108"/>
      <c r="H674" s="127">
        <v>154.42</v>
      </c>
      <c r="I674" s="116">
        <v>33.2</v>
      </c>
      <c r="J674" s="108"/>
      <c r="K674" s="128">
        <v>187.62</v>
      </c>
    </row>
    <row r="675">
      <c r="A675" s="125">
        <v>71460.0</v>
      </c>
      <c r="B675" s="115" t="s">
        <v>847</v>
      </c>
      <c r="C675" s="107"/>
      <c r="D675" s="107"/>
      <c r="E675" s="108"/>
      <c r="F675" s="126" t="s">
        <v>197</v>
      </c>
      <c r="G675" s="108"/>
      <c r="H675" s="127">
        <v>4.13</v>
      </c>
      <c r="I675" s="116">
        <v>9.96</v>
      </c>
      <c r="J675" s="108"/>
      <c r="K675" s="128">
        <v>14.09</v>
      </c>
    </row>
    <row r="676">
      <c r="A676" s="125">
        <v>71461.0</v>
      </c>
      <c r="B676" s="115" t="s">
        <v>848</v>
      </c>
      <c r="C676" s="107"/>
      <c r="D676" s="107"/>
      <c r="E676" s="108"/>
      <c r="F676" s="126" t="s">
        <v>197</v>
      </c>
      <c r="G676" s="108"/>
      <c r="H676" s="127">
        <v>4.79</v>
      </c>
      <c r="I676" s="116">
        <v>9.96</v>
      </c>
      <c r="J676" s="108"/>
      <c r="K676" s="128">
        <v>14.75</v>
      </c>
    </row>
    <row r="677">
      <c r="A677" s="125">
        <v>71462.0</v>
      </c>
      <c r="B677" s="115" t="s">
        <v>849</v>
      </c>
      <c r="C677" s="107"/>
      <c r="D677" s="107"/>
      <c r="E677" s="108"/>
      <c r="F677" s="126" t="s">
        <v>197</v>
      </c>
      <c r="G677" s="108"/>
      <c r="H677" s="127">
        <v>10.6</v>
      </c>
      <c r="I677" s="116">
        <v>9.96</v>
      </c>
      <c r="J677" s="108"/>
      <c r="K677" s="128">
        <v>20.56</v>
      </c>
    </row>
    <row r="678">
      <c r="A678" s="125">
        <v>71463.0</v>
      </c>
      <c r="B678" s="115" t="s">
        <v>850</v>
      </c>
      <c r="C678" s="107"/>
      <c r="D678" s="107"/>
      <c r="E678" s="108"/>
      <c r="F678" s="126" t="s">
        <v>197</v>
      </c>
      <c r="G678" s="108"/>
      <c r="H678" s="127">
        <v>18.96</v>
      </c>
      <c r="I678" s="116">
        <v>9.96</v>
      </c>
      <c r="J678" s="108"/>
      <c r="K678" s="128">
        <v>28.92</v>
      </c>
    </row>
    <row r="679">
      <c r="A679" s="125">
        <v>71464.0</v>
      </c>
      <c r="B679" s="115" t="s">
        <v>851</v>
      </c>
      <c r="C679" s="107"/>
      <c r="D679" s="107"/>
      <c r="E679" s="108"/>
      <c r="F679" s="126" t="s">
        <v>197</v>
      </c>
      <c r="G679" s="108"/>
      <c r="H679" s="127">
        <v>15.17</v>
      </c>
      <c r="I679" s="116">
        <v>9.96</v>
      </c>
      <c r="J679" s="108"/>
      <c r="K679" s="128">
        <v>25.13</v>
      </c>
    </row>
    <row r="680">
      <c r="A680" s="125">
        <v>71465.0</v>
      </c>
      <c r="B680" s="115" t="s">
        <v>852</v>
      </c>
      <c r="C680" s="107"/>
      <c r="D680" s="107"/>
      <c r="E680" s="108"/>
      <c r="F680" s="126" t="s">
        <v>197</v>
      </c>
      <c r="G680" s="108"/>
      <c r="H680" s="127">
        <v>24.45</v>
      </c>
      <c r="I680" s="116">
        <v>9.96</v>
      </c>
      <c r="J680" s="108"/>
      <c r="K680" s="128">
        <v>34.41</v>
      </c>
    </row>
    <row r="681">
      <c r="A681" s="125">
        <v>71470.0</v>
      </c>
      <c r="B681" s="115" t="s">
        <v>853</v>
      </c>
      <c r="C681" s="107"/>
      <c r="D681" s="107"/>
      <c r="E681" s="108"/>
      <c r="F681" s="126" t="s">
        <v>197</v>
      </c>
      <c r="G681" s="108"/>
      <c r="H681" s="127">
        <v>5.75</v>
      </c>
      <c r="I681" s="116">
        <v>12.18</v>
      </c>
      <c r="J681" s="108"/>
      <c r="K681" s="128">
        <v>17.93</v>
      </c>
    </row>
    <row r="682">
      <c r="A682" s="125">
        <v>71471.0</v>
      </c>
      <c r="B682" s="115" t="s">
        <v>854</v>
      </c>
      <c r="C682" s="107"/>
      <c r="D682" s="107"/>
      <c r="E682" s="108"/>
      <c r="F682" s="126" t="s">
        <v>197</v>
      </c>
      <c r="G682" s="108"/>
      <c r="H682" s="127">
        <v>11.99</v>
      </c>
      <c r="I682" s="116">
        <v>11.62</v>
      </c>
      <c r="J682" s="108"/>
      <c r="K682" s="128">
        <v>23.61</v>
      </c>
    </row>
    <row r="683">
      <c r="A683" s="125">
        <v>71472.0</v>
      </c>
      <c r="B683" s="115" t="s">
        <v>855</v>
      </c>
      <c r="C683" s="107"/>
      <c r="D683" s="107"/>
      <c r="E683" s="108"/>
      <c r="F683" s="126" t="s">
        <v>197</v>
      </c>
      <c r="G683" s="108"/>
      <c r="H683" s="127">
        <v>5.21</v>
      </c>
      <c r="I683" s="116">
        <v>12.18</v>
      </c>
      <c r="J683" s="108"/>
      <c r="K683" s="128">
        <v>17.39</v>
      </c>
    </row>
    <row r="684">
      <c r="A684" s="125">
        <v>71473.0</v>
      </c>
      <c r="B684" s="115" t="s">
        <v>856</v>
      </c>
      <c r="C684" s="107"/>
      <c r="D684" s="107"/>
      <c r="E684" s="108"/>
      <c r="F684" s="126" t="s">
        <v>197</v>
      </c>
      <c r="G684" s="108"/>
      <c r="H684" s="127">
        <v>15.65</v>
      </c>
      <c r="I684" s="116">
        <v>24.35</v>
      </c>
      <c r="J684" s="108"/>
      <c r="K684" s="128">
        <v>40.0</v>
      </c>
    </row>
    <row r="685">
      <c r="A685" s="125">
        <v>71474.0</v>
      </c>
      <c r="B685" s="115" t="s">
        <v>857</v>
      </c>
      <c r="C685" s="107"/>
      <c r="D685" s="107"/>
      <c r="E685" s="108"/>
      <c r="F685" s="126" t="s">
        <v>197</v>
      </c>
      <c r="G685" s="108"/>
      <c r="H685" s="127">
        <v>14.08</v>
      </c>
      <c r="I685" s="116">
        <v>12.18</v>
      </c>
      <c r="J685" s="108"/>
      <c r="K685" s="128">
        <v>26.26</v>
      </c>
    </row>
    <row r="686">
      <c r="A686" s="125">
        <v>71476.0</v>
      </c>
      <c r="B686" s="115" t="s">
        <v>858</v>
      </c>
      <c r="C686" s="107"/>
      <c r="D686" s="107"/>
      <c r="E686" s="108"/>
      <c r="F686" s="126" t="s">
        <v>244</v>
      </c>
      <c r="G686" s="108"/>
      <c r="H686" s="127">
        <v>59.05</v>
      </c>
      <c r="I686" s="116">
        <v>6.64</v>
      </c>
      <c r="J686" s="108"/>
      <c r="K686" s="128">
        <v>65.69</v>
      </c>
    </row>
    <row r="687">
      <c r="A687" s="125">
        <v>71480.0</v>
      </c>
      <c r="B687" s="115" t="s">
        <v>859</v>
      </c>
      <c r="C687" s="107"/>
      <c r="D687" s="107"/>
      <c r="E687" s="108"/>
      <c r="F687" s="126" t="s">
        <v>197</v>
      </c>
      <c r="G687" s="108"/>
      <c r="H687" s="127">
        <v>4.84</v>
      </c>
      <c r="I687" s="116">
        <v>6.64</v>
      </c>
      <c r="J687" s="108"/>
      <c r="K687" s="128">
        <v>11.48</v>
      </c>
    </row>
    <row r="688">
      <c r="A688" s="125">
        <v>71481.0</v>
      </c>
      <c r="B688" s="115" t="s">
        <v>860</v>
      </c>
      <c r="C688" s="107"/>
      <c r="D688" s="107"/>
      <c r="E688" s="108"/>
      <c r="F688" s="126" t="s">
        <v>197</v>
      </c>
      <c r="G688" s="108"/>
      <c r="H688" s="127">
        <v>9.67</v>
      </c>
      <c r="I688" s="116">
        <v>6.64</v>
      </c>
      <c r="J688" s="108"/>
      <c r="K688" s="128">
        <v>16.31</v>
      </c>
    </row>
    <row r="689">
      <c r="A689" s="125">
        <v>71490.0</v>
      </c>
      <c r="B689" s="115" t="s">
        <v>861</v>
      </c>
      <c r="C689" s="107"/>
      <c r="D689" s="107"/>
      <c r="E689" s="108"/>
      <c r="F689" s="126" t="s">
        <v>197</v>
      </c>
      <c r="G689" s="108"/>
      <c r="H689" s="127">
        <v>0.22</v>
      </c>
      <c r="I689" s="116">
        <v>4.98</v>
      </c>
      <c r="J689" s="108"/>
      <c r="K689" s="128">
        <v>5.2</v>
      </c>
    </row>
    <row r="690">
      <c r="A690" s="125">
        <v>71491.0</v>
      </c>
      <c r="B690" s="115" t="s">
        <v>862</v>
      </c>
      <c r="C690" s="107"/>
      <c r="D690" s="107"/>
      <c r="E690" s="108"/>
      <c r="F690" s="126" t="s">
        <v>197</v>
      </c>
      <c r="G690" s="108"/>
      <c r="H690" s="127">
        <v>0.33</v>
      </c>
      <c r="I690" s="116">
        <v>4.98</v>
      </c>
      <c r="J690" s="108"/>
      <c r="K690" s="128">
        <v>5.31</v>
      </c>
    </row>
    <row r="691">
      <c r="A691" s="125">
        <v>71492.0</v>
      </c>
      <c r="B691" s="115" t="s">
        <v>863</v>
      </c>
      <c r="C691" s="107"/>
      <c r="D691" s="107"/>
      <c r="E691" s="108"/>
      <c r="F691" s="126" t="s">
        <v>197</v>
      </c>
      <c r="G691" s="108"/>
      <c r="H691" s="127">
        <v>0.45</v>
      </c>
      <c r="I691" s="116">
        <v>6.64</v>
      </c>
      <c r="J691" s="108"/>
      <c r="K691" s="128">
        <v>7.09</v>
      </c>
    </row>
    <row r="692">
      <c r="A692" s="125">
        <v>71500.0</v>
      </c>
      <c r="B692" s="115" t="s">
        <v>864</v>
      </c>
      <c r="C692" s="107"/>
      <c r="D692" s="107"/>
      <c r="E692" s="108"/>
      <c r="F692" s="126" t="s">
        <v>197</v>
      </c>
      <c r="G692" s="108"/>
      <c r="H692" s="127">
        <v>24.15</v>
      </c>
      <c r="I692" s="116">
        <v>6.64</v>
      </c>
      <c r="J692" s="108"/>
      <c r="K692" s="128">
        <v>30.79</v>
      </c>
    </row>
    <row r="693">
      <c r="A693" s="125">
        <v>71510.0</v>
      </c>
      <c r="B693" s="115" t="s">
        <v>865</v>
      </c>
      <c r="C693" s="107"/>
      <c r="D693" s="107"/>
      <c r="E693" s="108"/>
      <c r="F693" s="126" t="s">
        <v>197</v>
      </c>
      <c r="G693" s="108"/>
      <c r="H693" s="127">
        <v>4.51</v>
      </c>
      <c r="I693" s="116">
        <v>6.64</v>
      </c>
      <c r="J693" s="108"/>
      <c r="K693" s="128">
        <v>11.15</v>
      </c>
    </row>
    <row r="694">
      <c r="A694" s="125">
        <v>71520.0</v>
      </c>
      <c r="B694" s="115" t="s">
        <v>866</v>
      </c>
      <c r="C694" s="107"/>
      <c r="D694" s="107"/>
      <c r="E694" s="108"/>
      <c r="F694" s="126" t="s">
        <v>197</v>
      </c>
      <c r="G694" s="108"/>
      <c r="H694" s="127">
        <v>21.66</v>
      </c>
      <c r="I694" s="116">
        <v>2.65</v>
      </c>
      <c r="J694" s="108"/>
      <c r="K694" s="128">
        <v>24.31</v>
      </c>
    </row>
    <row r="695">
      <c r="A695" s="125">
        <v>71521.0</v>
      </c>
      <c r="B695" s="115" t="s">
        <v>867</v>
      </c>
      <c r="C695" s="107"/>
      <c r="D695" s="107"/>
      <c r="E695" s="108"/>
      <c r="F695" s="126" t="s">
        <v>197</v>
      </c>
      <c r="G695" s="108"/>
      <c r="H695" s="127">
        <v>38.62</v>
      </c>
      <c r="I695" s="116">
        <v>2.65</v>
      </c>
      <c r="J695" s="108"/>
      <c r="K695" s="128">
        <v>41.27</v>
      </c>
    </row>
    <row r="696">
      <c r="A696" s="125">
        <v>71522.0</v>
      </c>
      <c r="B696" s="115" t="s">
        <v>868</v>
      </c>
      <c r="C696" s="107"/>
      <c r="D696" s="107"/>
      <c r="E696" s="108"/>
      <c r="F696" s="126" t="s">
        <v>197</v>
      </c>
      <c r="G696" s="108"/>
      <c r="H696" s="127">
        <v>52.69</v>
      </c>
      <c r="I696" s="116">
        <v>2.65</v>
      </c>
      <c r="J696" s="108"/>
      <c r="K696" s="128">
        <v>55.34</v>
      </c>
    </row>
    <row r="697">
      <c r="A697" s="125">
        <v>71523.0</v>
      </c>
      <c r="B697" s="115" t="s">
        <v>869</v>
      </c>
      <c r="C697" s="107"/>
      <c r="D697" s="107"/>
      <c r="E697" s="108"/>
      <c r="F697" s="126" t="s">
        <v>197</v>
      </c>
      <c r="G697" s="108"/>
      <c r="H697" s="127">
        <v>788.53</v>
      </c>
      <c r="I697" s="116">
        <v>2.65</v>
      </c>
      <c r="J697" s="108"/>
      <c r="K697" s="128">
        <v>791.18</v>
      </c>
    </row>
    <row r="698">
      <c r="A698" s="125">
        <v>71524.0</v>
      </c>
      <c r="B698" s="115" t="s">
        <v>870</v>
      </c>
      <c r="C698" s="107"/>
      <c r="D698" s="107"/>
      <c r="E698" s="108"/>
      <c r="F698" s="126" t="s">
        <v>197</v>
      </c>
      <c r="G698" s="108"/>
      <c r="H698" s="127">
        <v>40.95</v>
      </c>
      <c r="I698" s="116">
        <v>2.65</v>
      </c>
      <c r="J698" s="108"/>
      <c r="K698" s="128">
        <v>43.6</v>
      </c>
    </row>
    <row r="699">
      <c r="A699" s="125">
        <v>71525.0</v>
      </c>
      <c r="B699" s="115" t="s">
        <v>871</v>
      </c>
      <c r="C699" s="107"/>
      <c r="D699" s="107"/>
      <c r="E699" s="108"/>
      <c r="F699" s="126" t="s">
        <v>197</v>
      </c>
      <c r="G699" s="108"/>
      <c r="H699" s="127">
        <v>44.43</v>
      </c>
      <c r="I699" s="116">
        <v>2.65</v>
      </c>
      <c r="J699" s="108"/>
      <c r="K699" s="128">
        <v>47.08</v>
      </c>
    </row>
    <row r="700">
      <c r="A700" s="125">
        <v>71526.0</v>
      </c>
      <c r="B700" s="115" t="s">
        <v>872</v>
      </c>
      <c r="C700" s="107"/>
      <c r="D700" s="107"/>
      <c r="E700" s="108"/>
      <c r="F700" s="126" t="s">
        <v>197</v>
      </c>
      <c r="G700" s="108"/>
      <c r="H700" s="127">
        <v>53.28</v>
      </c>
      <c r="I700" s="116">
        <v>2.65</v>
      </c>
      <c r="J700" s="108"/>
      <c r="K700" s="128">
        <v>55.93</v>
      </c>
    </row>
    <row r="701">
      <c r="A701" s="125">
        <v>71527.0</v>
      </c>
      <c r="B701" s="115" t="s">
        <v>873</v>
      </c>
      <c r="C701" s="107"/>
      <c r="D701" s="107"/>
      <c r="E701" s="108"/>
      <c r="F701" s="126" t="s">
        <v>197</v>
      </c>
      <c r="G701" s="108"/>
      <c r="H701" s="127">
        <v>74.71</v>
      </c>
      <c r="I701" s="116">
        <v>2.65</v>
      </c>
      <c r="J701" s="108"/>
      <c r="K701" s="128">
        <v>77.36</v>
      </c>
    </row>
    <row r="702">
      <c r="A702" s="125">
        <v>71528.0</v>
      </c>
      <c r="B702" s="115" t="s">
        <v>874</v>
      </c>
      <c r="C702" s="107"/>
      <c r="D702" s="107"/>
      <c r="E702" s="108"/>
      <c r="F702" s="126" t="s">
        <v>197</v>
      </c>
      <c r="G702" s="108"/>
      <c r="H702" s="127">
        <v>550.22</v>
      </c>
      <c r="I702" s="116">
        <v>2.65</v>
      </c>
      <c r="J702" s="108"/>
      <c r="K702" s="128">
        <v>552.87</v>
      </c>
    </row>
    <row r="703">
      <c r="A703" s="125">
        <v>71534.0</v>
      </c>
      <c r="B703" s="115" t="s">
        <v>875</v>
      </c>
      <c r="C703" s="107"/>
      <c r="D703" s="107"/>
      <c r="E703" s="108"/>
      <c r="F703" s="126" t="s">
        <v>244</v>
      </c>
      <c r="G703" s="108"/>
      <c r="H703" s="127">
        <v>10.68</v>
      </c>
      <c r="I703" s="116">
        <v>2.65</v>
      </c>
      <c r="J703" s="108"/>
      <c r="K703" s="128">
        <v>13.33</v>
      </c>
    </row>
    <row r="704">
      <c r="A704" s="125">
        <v>71536.0</v>
      </c>
      <c r="B704" s="115" t="s">
        <v>876</v>
      </c>
      <c r="C704" s="107"/>
      <c r="D704" s="107"/>
      <c r="E704" s="108"/>
      <c r="F704" s="126" t="s">
        <v>244</v>
      </c>
      <c r="G704" s="108"/>
      <c r="H704" s="127">
        <v>12.79</v>
      </c>
      <c r="I704" s="116">
        <v>2.65</v>
      </c>
      <c r="J704" s="108"/>
      <c r="K704" s="128">
        <v>15.44</v>
      </c>
    </row>
    <row r="705">
      <c r="A705" s="125">
        <v>71560.0</v>
      </c>
      <c r="B705" s="115" t="s">
        <v>877</v>
      </c>
      <c r="C705" s="107"/>
      <c r="D705" s="107"/>
      <c r="E705" s="108"/>
      <c r="F705" s="126" t="s">
        <v>197</v>
      </c>
      <c r="G705" s="108"/>
      <c r="H705" s="127">
        <v>24.3</v>
      </c>
      <c r="I705" s="116">
        <v>2.65</v>
      </c>
      <c r="J705" s="108"/>
      <c r="K705" s="128">
        <v>26.95</v>
      </c>
    </row>
    <row r="706">
      <c r="A706" s="125">
        <v>71561.0</v>
      </c>
      <c r="B706" s="115" t="s">
        <v>878</v>
      </c>
      <c r="C706" s="107"/>
      <c r="D706" s="107"/>
      <c r="E706" s="108"/>
      <c r="F706" s="126" t="s">
        <v>197</v>
      </c>
      <c r="G706" s="108"/>
      <c r="H706" s="127">
        <v>32.67</v>
      </c>
      <c r="I706" s="116">
        <v>2.65</v>
      </c>
      <c r="J706" s="108"/>
      <c r="K706" s="128">
        <v>35.32</v>
      </c>
    </row>
    <row r="707">
      <c r="A707" s="125">
        <v>71562.0</v>
      </c>
      <c r="B707" s="115" t="s">
        <v>879</v>
      </c>
      <c r="C707" s="107"/>
      <c r="D707" s="107"/>
      <c r="E707" s="108"/>
      <c r="F707" s="126" t="s">
        <v>197</v>
      </c>
      <c r="G707" s="108"/>
      <c r="H707" s="127">
        <v>61.05</v>
      </c>
      <c r="I707" s="116">
        <v>2.65</v>
      </c>
      <c r="J707" s="108"/>
      <c r="K707" s="128">
        <v>63.7</v>
      </c>
    </row>
    <row r="708">
      <c r="A708" s="125">
        <v>71567.0</v>
      </c>
      <c r="B708" s="115" t="s">
        <v>880</v>
      </c>
      <c r="C708" s="107"/>
      <c r="D708" s="107"/>
      <c r="E708" s="108"/>
      <c r="F708" s="126" t="s">
        <v>197</v>
      </c>
      <c r="G708" s="108"/>
      <c r="H708" s="127">
        <v>13.45</v>
      </c>
      <c r="I708" s="116">
        <v>2.65</v>
      </c>
      <c r="J708" s="108"/>
      <c r="K708" s="128">
        <v>16.1</v>
      </c>
    </row>
    <row r="709">
      <c r="A709" s="125">
        <v>71577.0</v>
      </c>
      <c r="B709" s="115" t="s">
        <v>881</v>
      </c>
      <c r="C709" s="107"/>
      <c r="D709" s="107"/>
      <c r="E709" s="108"/>
      <c r="F709" s="126" t="s">
        <v>197</v>
      </c>
      <c r="G709" s="108"/>
      <c r="H709" s="127">
        <v>15.36</v>
      </c>
      <c r="I709" s="116">
        <v>2.65</v>
      </c>
      <c r="J709" s="108"/>
      <c r="K709" s="128">
        <v>18.01</v>
      </c>
    </row>
    <row r="710">
      <c r="A710" s="125">
        <v>71590.0</v>
      </c>
      <c r="B710" s="115" t="s">
        <v>882</v>
      </c>
      <c r="C710" s="107"/>
      <c r="D710" s="107"/>
      <c r="E710" s="108"/>
      <c r="F710" s="126" t="s">
        <v>197</v>
      </c>
      <c r="G710" s="108"/>
      <c r="H710" s="127">
        <v>46.94</v>
      </c>
      <c r="I710" s="116">
        <v>2.65</v>
      </c>
      <c r="J710" s="108"/>
      <c r="K710" s="128">
        <v>49.59</v>
      </c>
    </row>
    <row r="711">
      <c r="A711" s="125">
        <v>71591.0</v>
      </c>
      <c r="B711" s="115" t="s">
        <v>883</v>
      </c>
      <c r="C711" s="107"/>
      <c r="D711" s="107"/>
      <c r="E711" s="108"/>
      <c r="F711" s="126" t="s">
        <v>197</v>
      </c>
      <c r="G711" s="108"/>
      <c r="H711" s="127">
        <v>54.27</v>
      </c>
      <c r="I711" s="116">
        <v>2.65</v>
      </c>
      <c r="J711" s="108"/>
      <c r="K711" s="128">
        <v>56.92</v>
      </c>
    </row>
    <row r="712">
      <c r="A712" s="125">
        <v>71592.0</v>
      </c>
      <c r="B712" s="115" t="s">
        <v>884</v>
      </c>
      <c r="C712" s="107"/>
      <c r="D712" s="107"/>
      <c r="E712" s="108"/>
      <c r="F712" s="126" t="s">
        <v>197</v>
      </c>
      <c r="G712" s="108"/>
      <c r="H712" s="127">
        <v>63.28</v>
      </c>
      <c r="I712" s="116">
        <v>2.65</v>
      </c>
      <c r="J712" s="108"/>
      <c r="K712" s="128">
        <v>65.93</v>
      </c>
    </row>
    <row r="713">
      <c r="A713" s="125">
        <v>71598.0</v>
      </c>
      <c r="B713" s="115" t="s">
        <v>885</v>
      </c>
      <c r="C713" s="107"/>
      <c r="D713" s="107"/>
      <c r="E713" s="108"/>
      <c r="F713" s="126" t="s">
        <v>244</v>
      </c>
      <c r="G713" s="108"/>
      <c r="H713" s="127">
        <v>20.82</v>
      </c>
      <c r="I713" s="116">
        <v>5.53</v>
      </c>
      <c r="J713" s="108"/>
      <c r="K713" s="128">
        <v>26.35</v>
      </c>
    </row>
    <row r="714">
      <c r="A714" s="125">
        <v>71602.0</v>
      </c>
      <c r="B714" s="115" t="s">
        <v>886</v>
      </c>
      <c r="C714" s="107"/>
      <c r="D714" s="107"/>
      <c r="E714" s="108"/>
      <c r="F714" s="126" t="s">
        <v>197</v>
      </c>
      <c r="G714" s="108"/>
      <c r="H714" s="127">
        <v>501.69</v>
      </c>
      <c r="I714" s="116">
        <v>16.61</v>
      </c>
      <c r="J714" s="108"/>
      <c r="K714" s="128">
        <v>518.3</v>
      </c>
    </row>
    <row r="715">
      <c r="A715" s="125">
        <v>71609.0</v>
      </c>
      <c r="B715" s="115" t="s">
        <v>887</v>
      </c>
      <c r="C715" s="107"/>
      <c r="D715" s="107"/>
      <c r="E715" s="108"/>
      <c r="F715" s="126" t="s">
        <v>197</v>
      </c>
      <c r="G715" s="108"/>
      <c r="H715" s="127">
        <v>116.38</v>
      </c>
      <c r="I715" s="116">
        <v>10.71</v>
      </c>
      <c r="J715" s="108"/>
      <c r="K715" s="128">
        <v>127.09</v>
      </c>
    </row>
    <row r="716">
      <c r="A716" s="125">
        <v>71610.0</v>
      </c>
      <c r="B716" s="115" t="s">
        <v>888</v>
      </c>
      <c r="C716" s="107"/>
      <c r="D716" s="107"/>
      <c r="E716" s="108"/>
      <c r="F716" s="126" t="s">
        <v>244</v>
      </c>
      <c r="G716" s="108"/>
      <c r="H716" s="127">
        <v>101.89</v>
      </c>
      <c r="I716" s="116">
        <v>10.71</v>
      </c>
      <c r="J716" s="108"/>
      <c r="K716" s="128">
        <v>112.6</v>
      </c>
    </row>
    <row r="717">
      <c r="A717" s="125">
        <v>71612.0</v>
      </c>
      <c r="B717" s="115" t="s">
        <v>889</v>
      </c>
      <c r="C717" s="107"/>
      <c r="D717" s="107"/>
      <c r="E717" s="108"/>
      <c r="F717" s="126" t="s">
        <v>244</v>
      </c>
      <c r="G717" s="108"/>
      <c r="H717" s="127">
        <v>117.81</v>
      </c>
      <c r="I717" s="116">
        <v>10.71</v>
      </c>
      <c r="J717" s="108"/>
      <c r="K717" s="128">
        <v>128.52</v>
      </c>
    </row>
    <row r="718">
      <c r="A718" s="125">
        <v>71613.0</v>
      </c>
      <c r="B718" s="115" t="s">
        <v>890</v>
      </c>
      <c r="C718" s="107"/>
      <c r="D718" s="107"/>
      <c r="E718" s="108"/>
      <c r="F718" s="126" t="s">
        <v>244</v>
      </c>
      <c r="G718" s="108"/>
      <c r="H718" s="127">
        <v>150.73</v>
      </c>
      <c r="I718" s="116">
        <v>10.71</v>
      </c>
      <c r="J718" s="108"/>
      <c r="K718" s="128">
        <v>161.44</v>
      </c>
    </row>
    <row r="719">
      <c r="A719" s="125">
        <v>71614.0</v>
      </c>
      <c r="B719" s="115" t="s">
        <v>891</v>
      </c>
      <c r="C719" s="107"/>
      <c r="D719" s="107"/>
      <c r="E719" s="108"/>
      <c r="F719" s="126" t="s">
        <v>244</v>
      </c>
      <c r="G719" s="108"/>
      <c r="H719" s="127">
        <v>130.14</v>
      </c>
      <c r="I719" s="116">
        <v>10.71</v>
      </c>
      <c r="J719" s="108"/>
      <c r="K719" s="128">
        <v>140.85</v>
      </c>
    </row>
    <row r="720">
      <c r="A720" s="125">
        <v>71615.0</v>
      </c>
      <c r="B720" s="115" t="s">
        <v>892</v>
      </c>
      <c r="C720" s="107"/>
      <c r="D720" s="107"/>
      <c r="E720" s="108"/>
      <c r="F720" s="126" t="s">
        <v>244</v>
      </c>
      <c r="G720" s="108"/>
      <c r="H720" s="127">
        <v>147.93</v>
      </c>
      <c r="I720" s="116">
        <v>10.71</v>
      </c>
      <c r="J720" s="108"/>
      <c r="K720" s="128">
        <v>158.64</v>
      </c>
    </row>
    <row r="721">
      <c r="A721" s="125">
        <v>71616.0</v>
      </c>
      <c r="B721" s="115" t="s">
        <v>893</v>
      </c>
      <c r="C721" s="107"/>
      <c r="D721" s="107"/>
      <c r="E721" s="108"/>
      <c r="F721" s="126" t="s">
        <v>244</v>
      </c>
      <c r="G721" s="108"/>
      <c r="H721" s="127">
        <v>105.97</v>
      </c>
      <c r="I721" s="116">
        <v>14.78</v>
      </c>
      <c r="J721" s="108"/>
      <c r="K721" s="128">
        <v>120.75</v>
      </c>
    </row>
    <row r="722">
      <c r="A722" s="125">
        <v>71617.0</v>
      </c>
      <c r="B722" s="115" t="s">
        <v>894</v>
      </c>
      <c r="C722" s="107"/>
      <c r="D722" s="107"/>
      <c r="E722" s="108"/>
      <c r="F722" s="126" t="s">
        <v>244</v>
      </c>
      <c r="G722" s="108"/>
      <c r="H722" s="127">
        <v>144.57</v>
      </c>
      <c r="I722" s="116">
        <v>16.31</v>
      </c>
      <c r="J722" s="108"/>
      <c r="K722" s="128">
        <v>160.88</v>
      </c>
    </row>
    <row r="723">
      <c r="A723" s="125">
        <v>71618.0</v>
      </c>
      <c r="B723" s="115" t="s">
        <v>895</v>
      </c>
      <c r="C723" s="107"/>
      <c r="D723" s="107"/>
      <c r="E723" s="108"/>
      <c r="F723" s="126" t="s">
        <v>244</v>
      </c>
      <c r="G723" s="108"/>
      <c r="H723" s="127">
        <v>179.29</v>
      </c>
      <c r="I723" s="116">
        <v>15.7</v>
      </c>
      <c r="J723" s="108"/>
      <c r="K723" s="128">
        <v>194.99</v>
      </c>
    </row>
    <row r="724">
      <c r="A724" s="125">
        <v>71619.0</v>
      </c>
      <c r="B724" s="115" t="s">
        <v>896</v>
      </c>
      <c r="C724" s="107"/>
      <c r="D724" s="107"/>
      <c r="E724" s="108"/>
      <c r="F724" s="126" t="s">
        <v>244</v>
      </c>
      <c r="G724" s="108"/>
      <c r="H724" s="127">
        <v>79.26</v>
      </c>
      <c r="I724" s="116">
        <v>12.84</v>
      </c>
      <c r="J724" s="108"/>
      <c r="K724" s="128">
        <v>92.1</v>
      </c>
    </row>
    <row r="725">
      <c r="A725" s="125">
        <v>71622.0</v>
      </c>
      <c r="B725" s="115" t="s">
        <v>897</v>
      </c>
      <c r="C725" s="107"/>
      <c r="D725" s="107"/>
      <c r="E725" s="108"/>
      <c r="F725" s="126" t="s">
        <v>244</v>
      </c>
      <c r="G725" s="108"/>
      <c r="H725" s="127">
        <v>124.5</v>
      </c>
      <c r="I725" s="116">
        <v>12.84</v>
      </c>
      <c r="J725" s="108"/>
      <c r="K725" s="128">
        <v>137.34</v>
      </c>
    </row>
    <row r="726">
      <c r="A726" s="125">
        <v>71623.0</v>
      </c>
      <c r="B726" s="115" t="s">
        <v>898</v>
      </c>
      <c r="C726" s="107"/>
      <c r="D726" s="107"/>
      <c r="E726" s="108"/>
      <c r="F726" s="126" t="s">
        <v>244</v>
      </c>
      <c r="G726" s="108"/>
      <c r="H726" s="127">
        <v>152.95</v>
      </c>
      <c r="I726" s="116">
        <v>12.84</v>
      </c>
      <c r="J726" s="108"/>
      <c r="K726" s="128">
        <v>165.79</v>
      </c>
    </row>
    <row r="727">
      <c r="A727" s="125">
        <v>71624.0</v>
      </c>
      <c r="B727" s="115" t="s">
        <v>899</v>
      </c>
      <c r="C727" s="107"/>
      <c r="D727" s="107"/>
      <c r="E727" s="108"/>
      <c r="F727" s="126" t="s">
        <v>244</v>
      </c>
      <c r="G727" s="108"/>
      <c r="H727" s="127">
        <v>655.02</v>
      </c>
      <c r="I727" s="116">
        <v>84.44</v>
      </c>
      <c r="J727" s="108"/>
      <c r="K727" s="128">
        <v>739.46</v>
      </c>
    </row>
    <row r="728">
      <c r="A728" s="125">
        <v>71625.0</v>
      </c>
      <c r="B728" s="115" t="s">
        <v>900</v>
      </c>
      <c r="C728" s="107"/>
      <c r="D728" s="107"/>
      <c r="E728" s="108"/>
      <c r="F728" s="126" t="s">
        <v>244</v>
      </c>
      <c r="G728" s="108"/>
      <c r="H728" s="127">
        <v>851.11</v>
      </c>
      <c r="I728" s="116">
        <v>95.15</v>
      </c>
      <c r="J728" s="108"/>
      <c r="K728" s="128">
        <v>946.26</v>
      </c>
    </row>
    <row r="729">
      <c r="A729" s="125">
        <v>71626.0</v>
      </c>
      <c r="B729" s="115" t="s">
        <v>901</v>
      </c>
      <c r="C729" s="107"/>
      <c r="D729" s="107"/>
      <c r="E729" s="108"/>
      <c r="F729" s="126" t="s">
        <v>244</v>
      </c>
      <c r="G729" s="108"/>
      <c r="H729" s="127">
        <v>409.47</v>
      </c>
      <c r="I729" s="116">
        <v>84.44</v>
      </c>
      <c r="J729" s="108"/>
      <c r="K729" s="128">
        <v>493.91</v>
      </c>
    </row>
    <row r="730">
      <c r="A730" s="125">
        <v>71627.0</v>
      </c>
      <c r="B730" s="115" t="s">
        <v>902</v>
      </c>
      <c r="C730" s="107"/>
      <c r="D730" s="107"/>
      <c r="E730" s="108"/>
      <c r="F730" s="126" t="s">
        <v>244</v>
      </c>
      <c r="G730" s="108"/>
      <c r="H730" s="127">
        <v>592.61</v>
      </c>
      <c r="I730" s="116">
        <v>95.15</v>
      </c>
      <c r="J730" s="108"/>
      <c r="K730" s="128">
        <v>687.76</v>
      </c>
    </row>
    <row r="731">
      <c r="A731" s="125">
        <v>71630.0</v>
      </c>
      <c r="B731" s="115" t="s">
        <v>903</v>
      </c>
      <c r="C731" s="107"/>
      <c r="D731" s="107"/>
      <c r="E731" s="108"/>
      <c r="F731" s="126" t="s">
        <v>197</v>
      </c>
      <c r="G731" s="108"/>
      <c r="H731" s="127">
        <v>60.79</v>
      </c>
      <c r="I731" s="116">
        <v>11.02</v>
      </c>
      <c r="J731" s="108"/>
      <c r="K731" s="128">
        <v>71.81</v>
      </c>
    </row>
    <row r="732">
      <c r="A732" s="125">
        <v>71640.0</v>
      </c>
      <c r="B732" s="115" t="s">
        <v>904</v>
      </c>
      <c r="C732" s="107"/>
      <c r="D732" s="107"/>
      <c r="E732" s="108"/>
      <c r="F732" s="126" t="s">
        <v>197</v>
      </c>
      <c r="G732" s="108"/>
      <c r="H732" s="127">
        <v>103.89</v>
      </c>
      <c r="I732" s="116">
        <v>10.71</v>
      </c>
      <c r="J732" s="108"/>
      <c r="K732" s="128">
        <v>114.6</v>
      </c>
    </row>
    <row r="733">
      <c r="A733" s="125">
        <v>71642.0</v>
      </c>
      <c r="B733" s="115" t="s">
        <v>905</v>
      </c>
      <c r="C733" s="107"/>
      <c r="D733" s="107"/>
      <c r="E733" s="108"/>
      <c r="F733" s="126" t="s">
        <v>197</v>
      </c>
      <c r="G733" s="108"/>
      <c r="H733" s="127">
        <v>257.43</v>
      </c>
      <c r="I733" s="116">
        <v>10.71</v>
      </c>
      <c r="J733" s="108"/>
      <c r="K733" s="128">
        <v>268.14</v>
      </c>
    </row>
    <row r="734">
      <c r="A734" s="125">
        <v>71644.0</v>
      </c>
      <c r="B734" s="115" t="s">
        <v>906</v>
      </c>
      <c r="C734" s="107"/>
      <c r="D734" s="107"/>
      <c r="E734" s="108"/>
      <c r="F734" s="126" t="s">
        <v>197</v>
      </c>
      <c r="G734" s="108"/>
      <c r="H734" s="127">
        <v>109.31</v>
      </c>
      <c r="I734" s="116">
        <v>10.71</v>
      </c>
      <c r="J734" s="108"/>
      <c r="K734" s="128">
        <v>120.02</v>
      </c>
    </row>
    <row r="735">
      <c r="A735" s="125">
        <v>71645.0</v>
      </c>
      <c r="B735" s="115" t="s">
        <v>907</v>
      </c>
      <c r="C735" s="107"/>
      <c r="D735" s="107"/>
      <c r="E735" s="108"/>
      <c r="F735" s="126" t="s">
        <v>244</v>
      </c>
      <c r="G735" s="108"/>
      <c r="H735" s="127">
        <v>183.4</v>
      </c>
      <c r="I735" s="116">
        <v>10.71</v>
      </c>
      <c r="J735" s="108"/>
      <c r="K735" s="128">
        <v>194.11</v>
      </c>
    </row>
    <row r="736">
      <c r="A736" s="125">
        <v>71646.0</v>
      </c>
      <c r="B736" s="115" t="s">
        <v>908</v>
      </c>
      <c r="C736" s="107"/>
      <c r="D736" s="107"/>
      <c r="E736" s="108"/>
      <c r="F736" s="126" t="s">
        <v>244</v>
      </c>
      <c r="G736" s="108"/>
      <c r="H736" s="127">
        <v>134.68</v>
      </c>
      <c r="I736" s="116">
        <v>11.47</v>
      </c>
      <c r="J736" s="108"/>
      <c r="K736" s="128">
        <v>146.15</v>
      </c>
    </row>
    <row r="737">
      <c r="A737" s="125">
        <v>71655.0</v>
      </c>
      <c r="B737" s="115" t="s">
        <v>909</v>
      </c>
      <c r="C737" s="107"/>
      <c r="D737" s="107"/>
      <c r="E737" s="108"/>
      <c r="F737" s="126" t="s">
        <v>197</v>
      </c>
      <c r="G737" s="108"/>
      <c r="H737" s="127">
        <v>237.54</v>
      </c>
      <c r="I737" s="116">
        <v>10.71</v>
      </c>
      <c r="J737" s="108"/>
      <c r="K737" s="128">
        <v>248.25</v>
      </c>
    </row>
    <row r="738">
      <c r="A738" s="125">
        <v>71660.0</v>
      </c>
      <c r="B738" s="115" t="s">
        <v>910</v>
      </c>
      <c r="C738" s="107"/>
      <c r="D738" s="107"/>
      <c r="E738" s="108"/>
      <c r="F738" s="126" t="s">
        <v>197</v>
      </c>
      <c r="G738" s="108"/>
      <c r="H738" s="127">
        <v>337.43</v>
      </c>
      <c r="I738" s="116">
        <v>10.71</v>
      </c>
      <c r="J738" s="108"/>
      <c r="K738" s="128">
        <v>348.14</v>
      </c>
    </row>
    <row r="739">
      <c r="A739" s="125">
        <v>71670.0</v>
      </c>
      <c r="B739" s="115" t="s">
        <v>911</v>
      </c>
      <c r="C739" s="107"/>
      <c r="D739" s="107"/>
      <c r="E739" s="108"/>
      <c r="F739" s="126" t="s">
        <v>197</v>
      </c>
      <c r="G739" s="108"/>
      <c r="H739" s="127">
        <v>126.17</v>
      </c>
      <c r="I739" s="116">
        <v>10.71</v>
      </c>
      <c r="J739" s="108"/>
      <c r="K739" s="128">
        <v>136.88</v>
      </c>
    </row>
    <row r="740">
      <c r="A740" s="125">
        <v>71679.0</v>
      </c>
      <c r="B740" s="115" t="s">
        <v>912</v>
      </c>
      <c r="C740" s="107"/>
      <c r="D740" s="107"/>
      <c r="E740" s="108"/>
      <c r="F740" s="126" t="s">
        <v>244</v>
      </c>
      <c r="G740" s="108"/>
      <c r="H740" s="127">
        <v>45.81</v>
      </c>
      <c r="I740" s="116">
        <v>26.69</v>
      </c>
      <c r="J740" s="108"/>
      <c r="K740" s="128">
        <v>72.5</v>
      </c>
    </row>
    <row r="741">
      <c r="A741" s="125">
        <v>71682.0</v>
      </c>
      <c r="B741" s="115" t="s">
        <v>913</v>
      </c>
      <c r="C741" s="107"/>
      <c r="D741" s="107"/>
      <c r="E741" s="108"/>
      <c r="F741" s="126" t="s">
        <v>244</v>
      </c>
      <c r="G741" s="108"/>
      <c r="H741" s="127">
        <v>81.87</v>
      </c>
      <c r="I741" s="116">
        <v>10.71</v>
      </c>
      <c r="J741" s="108"/>
      <c r="K741" s="128">
        <v>92.58</v>
      </c>
    </row>
    <row r="742">
      <c r="A742" s="125">
        <v>71683.0</v>
      </c>
      <c r="B742" s="115" t="s">
        <v>914</v>
      </c>
      <c r="C742" s="107"/>
      <c r="D742" s="107"/>
      <c r="E742" s="108"/>
      <c r="F742" s="126" t="s">
        <v>244</v>
      </c>
      <c r="G742" s="108"/>
      <c r="H742" s="127">
        <v>454.36</v>
      </c>
      <c r="I742" s="116">
        <v>10.71</v>
      </c>
      <c r="J742" s="108"/>
      <c r="K742" s="128">
        <v>465.07</v>
      </c>
    </row>
    <row r="743">
      <c r="A743" s="125">
        <v>71684.0</v>
      </c>
      <c r="B743" s="115" t="s">
        <v>915</v>
      </c>
      <c r="C743" s="107"/>
      <c r="D743" s="107"/>
      <c r="E743" s="108"/>
      <c r="F743" s="126" t="s">
        <v>244</v>
      </c>
      <c r="G743" s="108"/>
      <c r="H743" s="127">
        <v>192.96</v>
      </c>
      <c r="I743" s="116">
        <v>10.71</v>
      </c>
      <c r="J743" s="108"/>
      <c r="K743" s="128">
        <v>203.67</v>
      </c>
    </row>
    <row r="744">
      <c r="A744" s="125">
        <v>71685.0</v>
      </c>
      <c r="B744" s="115" t="s">
        <v>916</v>
      </c>
      <c r="C744" s="107"/>
      <c r="D744" s="107"/>
      <c r="E744" s="108"/>
      <c r="F744" s="126" t="s">
        <v>244</v>
      </c>
      <c r="G744" s="108"/>
      <c r="H744" s="127">
        <v>332.36</v>
      </c>
      <c r="I744" s="116">
        <v>10.71</v>
      </c>
      <c r="J744" s="108"/>
      <c r="K744" s="128">
        <v>343.07</v>
      </c>
    </row>
    <row r="745">
      <c r="A745" s="125">
        <v>71686.0</v>
      </c>
      <c r="B745" s="115" t="s">
        <v>917</v>
      </c>
      <c r="C745" s="107"/>
      <c r="D745" s="107"/>
      <c r="E745" s="108"/>
      <c r="F745" s="126" t="s">
        <v>244</v>
      </c>
      <c r="G745" s="108"/>
      <c r="H745" s="127">
        <v>435.27</v>
      </c>
      <c r="I745" s="116">
        <v>10.71</v>
      </c>
      <c r="J745" s="108"/>
      <c r="K745" s="128">
        <v>445.98</v>
      </c>
    </row>
    <row r="746">
      <c r="A746" s="125">
        <v>71687.0</v>
      </c>
      <c r="B746" s="115" t="s">
        <v>918</v>
      </c>
      <c r="C746" s="107"/>
      <c r="D746" s="107"/>
      <c r="E746" s="108"/>
      <c r="F746" s="126" t="s">
        <v>244</v>
      </c>
      <c r="G746" s="108"/>
      <c r="H746" s="127">
        <v>435.27</v>
      </c>
      <c r="I746" s="116">
        <v>10.71</v>
      </c>
      <c r="J746" s="108"/>
      <c r="K746" s="128">
        <v>445.98</v>
      </c>
    </row>
    <row r="747">
      <c r="A747" s="125">
        <v>71688.0</v>
      </c>
      <c r="B747" s="115" t="s">
        <v>919</v>
      </c>
      <c r="C747" s="107"/>
      <c r="D747" s="107"/>
      <c r="E747" s="108"/>
      <c r="F747" s="126" t="s">
        <v>244</v>
      </c>
      <c r="G747" s="108"/>
      <c r="H747" s="127">
        <v>64.93</v>
      </c>
      <c r="I747" s="116">
        <v>10.71</v>
      </c>
      <c r="J747" s="108"/>
      <c r="K747" s="128">
        <v>75.64</v>
      </c>
    </row>
    <row r="748">
      <c r="A748" s="125">
        <v>71689.0</v>
      </c>
      <c r="B748" s="115" t="s">
        <v>920</v>
      </c>
      <c r="C748" s="107"/>
      <c r="D748" s="107"/>
      <c r="E748" s="108"/>
      <c r="F748" s="126" t="s">
        <v>244</v>
      </c>
      <c r="G748" s="108"/>
      <c r="H748" s="127">
        <v>103.72</v>
      </c>
      <c r="I748" s="116">
        <v>10.71</v>
      </c>
      <c r="J748" s="108"/>
      <c r="K748" s="128">
        <v>114.43</v>
      </c>
    </row>
    <row r="749">
      <c r="A749" s="125">
        <v>71700.0</v>
      </c>
      <c r="B749" s="115" t="s">
        <v>921</v>
      </c>
      <c r="C749" s="107"/>
      <c r="D749" s="107"/>
      <c r="E749" s="108"/>
      <c r="F749" s="126" t="s">
        <v>197</v>
      </c>
      <c r="G749" s="108"/>
      <c r="H749" s="127">
        <v>1.7</v>
      </c>
      <c r="I749" s="116">
        <v>1.0</v>
      </c>
      <c r="J749" s="108"/>
      <c r="K749" s="128">
        <v>2.7</v>
      </c>
    </row>
    <row r="750">
      <c r="A750" s="125">
        <v>71701.0</v>
      </c>
      <c r="B750" s="115" t="s">
        <v>922</v>
      </c>
      <c r="C750" s="107"/>
      <c r="D750" s="107"/>
      <c r="E750" s="108"/>
      <c r="F750" s="126" t="s">
        <v>197</v>
      </c>
      <c r="G750" s="108"/>
      <c r="H750" s="127">
        <v>1.8</v>
      </c>
      <c r="I750" s="116">
        <v>1.33</v>
      </c>
      <c r="J750" s="108"/>
      <c r="K750" s="128">
        <v>3.13</v>
      </c>
    </row>
    <row r="751">
      <c r="A751" s="125">
        <v>71702.0</v>
      </c>
      <c r="B751" s="115" t="s">
        <v>923</v>
      </c>
      <c r="C751" s="107"/>
      <c r="D751" s="107"/>
      <c r="E751" s="108"/>
      <c r="F751" s="126" t="s">
        <v>197</v>
      </c>
      <c r="G751" s="108"/>
      <c r="H751" s="127">
        <v>2.11</v>
      </c>
      <c r="I751" s="116">
        <v>1.99</v>
      </c>
      <c r="J751" s="108"/>
      <c r="K751" s="128">
        <v>4.1</v>
      </c>
    </row>
    <row r="752">
      <c r="A752" s="125">
        <v>71703.0</v>
      </c>
      <c r="B752" s="115" t="s">
        <v>924</v>
      </c>
      <c r="C752" s="107"/>
      <c r="D752" s="107"/>
      <c r="E752" s="108"/>
      <c r="F752" s="126" t="s">
        <v>197</v>
      </c>
      <c r="G752" s="108"/>
      <c r="H752" s="127">
        <v>3.74</v>
      </c>
      <c r="I752" s="116">
        <v>2.65</v>
      </c>
      <c r="J752" s="108"/>
      <c r="K752" s="128">
        <v>6.39</v>
      </c>
    </row>
    <row r="753">
      <c r="A753" s="125">
        <v>71704.0</v>
      </c>
      <c r="B753" s="115" t="s">
        <v>925</v>
      </c>
      <c r="C753" s="107"/>
      <c r="D753" s="107"/>
      <c r="E753" s="108"/>
      <c r="F753" s="126" t="s">
        <v>197</v>
      </c>
      <c r="G753" s="108"/>
      <c r="H753" s="127">
        <v>5.42</v>
      </c>
      <c r="I753" s="116">
        <v>3.65</v>
      </c>
      <c r="J753" s="108"/>
      <c r="K753" s="128">
        <v>9.07</v>
      </c>
    </row>
    <row r="754">
      <c r="A754" s="125">
        <v>71705.0</v>
      </c>
      <c r="B754" s="115" t="s">
        <v>926</v>
      </c>
      <c r="C754" s="107"/>
      <c r="D754" s="107"/>
      <c r="E754" s="108"/>
      <c r="F754" s="126" t="s">
        <v>197</v>
      </c>
      <c r="G754" s="108"/>
      <c r="H754" s="127">
        <v>7.55</v>
      </c>
      <c r="I754" s="116">
        <v>4.32</v>
      </c>
      <c r="J754" s="108"/>
      <c r="K754" s="128">
        <v>11.87</v>
      </c>
    </row>
    <row r="755">
      <c r="A755" s="125">
        <v>71706.0</v>
      </c>
      <c r="B755" s="115" t="s">
        <v>927</v>
      </c>
      <c r="C755" s="107"/>
      <c r="D755" s="107"/>
      <c r="E755" s="108"/>
      <c r="F755" s="126" t="s">
        <v>197</v>
      </c>
      <c r="G755" s="108"/>
      <c r="H755" s="127">
        <v>11.03</v>
      </c>
      <c r="I755" s="116">
        <v>8.3</v>
      </c>
      <c r="J755" s="108"/>
      <c r="K755" s="128">
        <v>19.33</v>
      </c>
    </row>
    <row r="756">
      <c r="A756" s="125">
        <v>71707.0</v>
      </c>
      <c r="B756" s="115" t="s">
        <v>928</v>
      </c>
      <c r="C756" s="107"/>
      <c r="D756" s="107"/>
      <c r="E756" s="108"/>
      <c r="F756" s="126" t="s">
        <v>197</v>
      </c>
      <c r="G756" s="108"/>
      <c r="H756" s="127">
        <v>16.8</v>
      </c>
      <c r="I756" s="116">
        <v>14.27</v>
      </c>
      <c r="J756" s="108"/>
      <c r="K756" s="128">
        <v>31.07</v>
      </c>
    </row>
    <row r="757">
      <c r="A757" s="125">
        <v>71708.0</v>
      </c>
      <c r="B757" s="115" t="s">
        <v>929</v>
      </c>
      <c r="C757" s="107"/>
      <c r="D757" s="107"/>
      <c r="E757" s="108"/>
      <c r="F757" s="126" t="s">
        <v>197</v>
      </c>
      <c r="G757" s="108"/>
      <c r="H757" s="127">
        <v>26.5</v>
      </c>
      <c r="I757" s="116">
        <v>18.26</v>
      </c>
      <c r="J757" s="108"/>
      <c r="K757" s="128">
        <v>44.76</v>
      </c>
    </row>
    <row r="758">
      <c r="A758" s="125">
        <v>71710.0</v>
      </c>
      <c r="B758" s="115" t="s">
        <v>930</v>
      </c>
      <c r="C758" s="107"/>
      <c r="D758" s="107"/>
      <c r="E758" s="108"/>
      <c r="F758" s="126" t="s">
        <v>197</v>
      </c>
      <c r="G758" s="108"/>
      <c r="H758" s="127">
        <v>17.46</v>
      </c>
      <c r="I758" s="116">
        <v>9.3</v>
      </c>
      <c r="J758" s="108"/>
      <c r="K758" s="128">
        <v>26.76</v>
      </c>
    </row>
    <row r="759">
      <c r="A759" s="125">
        <v>71720.0</v>
      </c>
      <c r="B759" s="115" t="s">
        <v>931</v>
      </c>
      <c r="C759" s="107"/>
      <c r="D759" s="107"/>
      <c r="E759" s="108"/>
      <c r="F759" s="126" t="s">
        <v>197</v>
      </c>
      <c r="G759" s="108"/>
      <c r="H759" s="127">
        <v>1.19</v>
      </c>
      <c r="I759" s="116">
        <v>1.0</v>
      </c>
      <c r="J759" s="108"/>
      <c r="K759" s="128">
        <v>2.19</v>
      </c>
    </row>
    <row r="760">
      <c r="A760" s="125">
        <v>71721.0</v>
      </c>
      <c r="B760" s="115" t="s">
        <v>932</v>
      </c>
      <c r="C760" s="107"/>
      <c r="D760" s="107"/>
      <c r="E760" s="108"/>
      <c r="F760" s="126" t="s">
        <v>197</v>
      </c>
      <c r="G760" s="108"/>
      <c r="H760" s="127">
        <v>2.61</v>
      </c>
      <c r="I760" s="116">
        <v>1.99</v>
      </c>
      <c r="J760" s="108"/>
      <c r="K760" s="128">
        <v>4.6</v>
      </c>
    </row>
    <row r="761">
      <c r="A761" s="125">
        <v>71722.0</v>
      </c>
      <c r="B761" s="115" t="s">
        <v>933</v>
      </c>
      <c r="C761" s="107"/>
      <c r="D761" s="107"/>
      <c r="E761" s="108"/>
      <c r="F761" s="126" t="s">
        <v>197</v>
      </c>
      <c r="G761" s="108"/>
      <c r="H761" s="127">
        <v>1.2</v>
      </c>
      <c r="I761" s="116">
        <v>1.33</v>
      </c>
      <c r="J761" s="108"/>
      <c r="K761" s="128">
        <v>2.53</v>
      </c>
    </row>
    <row r="762">
      <c r="A762" s="125">
        <v>71723.0</v>
      </c>
      <c r="B762" s="115" t="s">
        <v>934</v>
      </c>
      <c r="C762" s="107"/>
      <c r="D762" s="107"/>
      <c r="E762" s="108"/>
      <c r="F762" s="126" t="s">
        <v>197</v>
      </c>
      <c r="G762" s="108"/>
      <c r="H762" s="127">
        <v>3.99</v>
      </c>
      <c r="I762" s="116">
        <v>2.65</v>
      </c>
      <c r="J762" s="108"/>
      <c r="K762" s="128">
        <v>6.64</v>
      </c>
    </row>
    <row r="763">
      <c r="A763" s="125">
        <v>71724.0</v>
      </c>
      <c r="B763" s="115" t="s">
        <v>935</v>
      </c>
      <c r="C763" s="107"/>
      <c r="D763" s="107"/>
      <c r="E763" s="108"/>
      <c r="F763" s="126" t="s">
        <v>197</v>
      </c>
      <c r="G763" s="108"/>
      <c r="H763" s="127">
        <v>4.67</v>
      </c>
      <c r="I763" s="116">
        <v>3.65</v>
      </c>
      <c r="J763" s="108"/>
      <c r="K763" s="128">
        <v>8.32</v>
      </c>
    </row>
    <row r="764">
      <c r="A764" s="125">
        <v>71725.0</v>
      </c>
      <c r="B764" s="115" t="s">
        <v>936</v>
      </c>
      <c r="C764" s="107"/>
      <c r="D764" s="107"/>
      <c r="E764" s="108"/>
      <c r="F764" s="126" t="s">
        <v>197</v>
      </c>
      <c r="G764" s="108"/>
      <c r="H764" s="127">
        <v>7.23</v>
      </c>
      <c r="I764" s="116">
        <v>4.32</v>
      </c>
      <c r="J764" s="108"/>
      <c r="K764" s="128">
        <v>11.55</v>
      </c>
    </row>
    <row r="765">
      <c r="A765" s="125">
        <v>71726.0</v>
      </c>
      <c r="B765" s="115" t="s">
        <v>937</v>
      </c>
      <c r="C765" s="107"/>
      <c r="D765" s="107"/>
      <c r="E765" s="108"/>
      <c r="F765" s="126" t="s">
        <v>197</v>
      </c>
      <c r="G765" s="108"/>
      <c r="H765" s="127">
        <v>7.95</v>
      </c>
      <c r="I765" s="116">
        <v>8.3</v>
      </c>
      <c r="J765" s="108"/>
      <c r="K765" s="128">
        <v>16.25</v>
      </c>
    </row>
    <row r="766">
      <c r="A766" s="125">
        <v>71727.0</v>
      </c>
      <c r="B766" s="115" t="s">
        <v>938</v>
      </c>
      <c r="C766" s="107"/>
      <c r="D766" s="107"/>
      <c r="E766" s="108"/>
      <c r="F766" s="126" t="s">
        <v>197</v>
      </c>
      <c r="G766" s="108"/>
      <c r="H766" s="127">
        <v>12.28</v>
      </c>
      <c r="I766" s="116">
        <v>14.27</v>
      </c>
      <c r="J766" s="108"/>
      <c r="K766" s="128">
        <v>26.55</v>
      </c>
    </row>
    <row r="767">
      <c r="A767" s="125">
        <v>71728.0</v>
      </c>
      <c r="B767" s="115" t="s">
        <v>939</v>
      </c>
      <c r="C767" s="107"/>
      <c r="D767" s="107"/>
      <c r="E767" s="108"/>
      <c r="F767" s="126" t="s">
        <v>197</v>
      </c>
      <c r="G767" s="108"/>
      <c r="H767" s="127">
        <v>19.0</v>
      </c>
      <c r="I767" s="116">
        <v>18.26</v>
      </c>
      <c r="J767" s="108"/>
      <c r="K767" s="128">
        <v>37.26</v>
      </c>
    </row>
    <row r="768">
      <c r="A768" s="125">
        <v>71740.0</v>
      </c>
      <c r="B768" s="115" t="s">
        <v>940</v>
      </c>
      <c r="C768" s="107"/>
      <c r="D768" s="107"/>
      <c r="E768" s="108"/>
      <c r="F768" s="126" t="s">
        <v>197</v>
      </c>
      <c r="G768" s="108"/>
      <c r="H768" s="127">
        <v>0.57</v>
      </c>
      <c r="I768" s="116">
        <v>0.67</v>
      </c>
      <c r="J768" s="108"/>
      <c r="K768" s="128">
        <v>1.24</v>
      </c>
    </row>
    <row r="769">
      <c r="A769" s="125">
        <v>71741.0</v>
      </c>
      <c r="B769" s="115" t="s">
        <v>941</v>
      </c>
      <c r="C769" s="107"/>
      <c r="D769" s="107"/>
      <c r="E769" s="108"/>
      <c r="F769" s="126" t="s">
        <v>197</v>
      </c>
      <c r="G769" s="108"/>
      <c r="H769" s="127">
        <v>0.84</v>
      </c>
      <c r="I769" s="116">
        <v>1.0</v>
      </c>
      <c r="J769" s="108"/>
      <c r="K769" s="128">
        <v>1.84</v>
      </c>
    </row>
    <row r="770">
      <c r="A770" s="125">
        <v>71742.0</v>
      </c>
      <c r="B770" s="115" t="s">
        <v>942</v>
      </c>
      <c r="C770" s="107"/>
      <c r="D770" s="107"/>
      <c r="E770" s="108"/>
      <c r="F770" s="126" t="s">
        <v>197</v>
      </c>
      <c r="G770" s="108"/>
      <c r="H770" s="127">
        <v>1.18</v>
      </c>
      <c r="I770" s="116">
        <v>1.66</v>
      </c>
      <c r="J770" s="108"/>
      <c r="K770" s="128">
        <v>2.84</v>
      </c>
    </row>
    <row r="771">
      <c r="A771" s="125">
        <v>71743.0</v>
      </c>
      <c r="B771" s="115" t="s">
        <v>943</v>
      </c>
      <c r="C771" s="107"/>
      <c r="D771" s="107"/>
      <c r="E771" s="108"/>
      <c r="F771" s="126" t="s">
        <v>197</v>
      </c>
      <c r="G771" s="108"/>
      <c r="H771" s="127">
        <v>1.83</v>
      </c>
      <c r="I771" s="116">
        <v>2.32</v>
      </c>
      <c r="J771" s="108"/>
      <c r="K771" s="128">
        <v>4.15</v>
      </c>
    </row>
    <row r="772">
      <c r="A772" s="125">
        <v>71744.0</v>
      </c>
      <c r="B772" s="115" t="s">
        <v>944</v>
      </c>
      <c r="C772" s="107"/>
      <c r="D772" s="107"/>
      <c r="E772" s="108"/>
      <c r="F772" s="126" t="s">
        <v>197</v>
      </c>
      <c r="G772" s="108"/>
      <c r="H772" s="127">
        <v>2.52</v>
      </c>
      <c r="I772" s="116">
        <v>2.99</v>
      </c>
      <c r="J772" s="108"/>
      <c r="K772" s="128">
        <v>5.51</v>
      </c>
    </row>
    <row r="773">
      <c r="A773" s="125">
        <v>71745.0</v>
      </c>
      <c r="B773" s="115" t="s">
        <v>945</v>
      </c>
      <c r="C773" s="107"/>
      <c r="D773" s="107"/>
      <c r="E773" s="108"/>
      <c r="F773" s="126" t="s">
        <v>197</v>
      </c>
      <c r="G773" s="108"/>
      <c r="H773" s="127">
        <v>3.64</v>
      </c>
      <c r="I773" s="116">
        <v>3.32</v>
      </c>
      <c r="J773" s="108"/>
      <c r="K773" s="128">
        <v>6.96</v>
      </c>
    </row>
    <row r="774">
      <c r="A774" s="125">
        <v>71746.0</v>
      </c>
      <c r="B774" s="115" t="s">
        <v>946</v>
      </c>
      <c r="C774" s="107"/>
      <c r="D774" s="107"/>
      <c r="E774" s="108"/>
      <c r="F774" s="126" t="s">
        <v>197</v>
      </c>
      <c r="G774" s="108"/>
      <c r="H774" s="127">
        <v>8.11</v>
      </c>
      <c r="I774" s="116">
        <v>6.64</v>
      </c>
      <c r="J774" s="108"/>
      <c r="K774" s="128">
        <v>14.75</v>
      </c>
    </row>
    <row r="775">
      <c r="A775" s="125">
        <v>71747.0</v>
      </c>
      <c r="B775" s="115" t="s">
        <v>947</v>
      </c>
      <c r="C775" s="107"/>
      <c r="D775" s="107"/>
      <c r="E775" s="108"/>
      <c r="F775" s="126" t="s">
        <v>197</v>
      </c>
      <c r="G775" s="108"/>
      <c r="H775" s="127">
        <v>10.89</v>
      </c>
      <c r="I775" s="116">
        <v>12.62</v>
      </c>
      <c r="J775" s="108"/>
      <c r="K775" s="128">
        <v>23.51</v>
      </c>
    </row>
    <row r="776">
      <c r="A776" s="125">
        <v>71748.0</v>
      </c>
      <c r="B776" s="115" t="s">
        <v>948</v>
      </c>
      <c r="C776" s="107"/>
      <c r="D776" s="107"/>
      <c r="E776" s="108"/>
      <c r="F776" s="126" t="s">
        <v>197</v>
      </c>
      <c r="G776" s="108"/>
      <c r="H776" s="127">
        <v>19.15</v>
      </c>
      <c r="I776" s="116">
        <v>15.94</v>
      </c>
      <c r="J776" s="108"/>
      <c r="K776" s="128">
        <v>35.09</v>
      </c>
    </row>
    <row r="777">
      <c r="A777" s="125">
        <v>71750.0</v>
      </c>
      <c r="B777" s="115" t="s">
        <v>949</v>
      </c>
      <c r="C777" s="107"/>
      <c r="D777" s="107"/>
      <c r="E777" s="108"/>
      <c r="F777" s="126" t="s">
        <v>244</v>
      </c>
      <c r="G777" s="108"/>
      <c r="H777" s="127">
        <v>13.44</v>
      </c>
      <c r="I777" s="116">
        <v>13.28</v>
      </c>
      <c r="J777" s="108"/>
      <c r="K777" s="128">
        <v>26.72</v>
      </c>
    </row>
    <row r="778">
      <c r="A778" s="125">
        <v>71761.0</v>
      </c>
      <c r="B778" s="115" t="s">
        <v>950</v>
      </c>
      <c r="C778" s="107"/>
      <c r="D778" s="107"/>
      <c r="E778" s="108"/>
      <c r="F778" s="126" t="s">
        <v>189</v>
      </c>
      <c r="G778" s="108"/>
      <c r="H778" s="127">
        <v>272.83</v>
      </c>
      <c r="I778" s="116">
        <v>183.43</v>
      </c>
      <c r="J778" s="108"/>
      <c r="K778" s="128">
        <v>456.26</v>
      </c>
    </row>
    <row r="779">
      <c r="A779" s="125">
        <v>71764.0</v>
      </c>
      <c r="B779" s="115" t="s">
        <v>951</v>
      </c>
      <c r="C779" s="107"/>
      <c r="D779" s="107"/>
      <c r="E779" s="108"/>
      <c r="F779" s="126" t="s">
        <v>197</v>
      </c>
      <c r="G779" s="108"/>
      <c r="H779" s="127">
        <v>5.43</v>
      </c>
      <c r="I779" s="116">
        <v>5.31</v>
      </c>
      <c r="J779" s="108"/>
      <c r="K779" s="128">
        <v>10.74</v>
      </c>
    </row>
    <row r="780">
      <c r="A780" s="125">
        <v>71765.0</v>
      </c>
      <c r="B780" s="115" t="s">
        <v>952</v>
      </c>
      <c r="C780" s="107"/>
      <c r="D780" s="107"/>
      <c r="E780" s="108"/>
      <c r="F780" s="126" t="s">
        <v>197</v>
      </c>
      <c r="G780" s="108"/>
      <c r="H780" s="127">
        <v>14.4</v>
      </c>
      <c r="I780" s="116">
        <v>4.98</v>
      </c>
      <c r="J780" s="108"/>
      <c r="K780" s="128">
        <v>19.38</v>
      </c>
    </row>
    <row r="781">
      <c r="A781" s="125">
        <v>71768.0</v>
      </c>
      <c r="B781" s="115" t="s">
        <v>953</v>
      </c>
      <c r="C781" s="107"/>
      <c r="D781" s="107"/>
      <c r="E781" s="108"/>
      <c r="F781" s="126" t="s">
        <v>197</v>
      </c>
      <c r="G781" s="108"/>
      <c r="H781" s="127">
        <v>24.86</v>
      </c>
      <c r="I781" s="116">
        <v>11.46</v>
      </c>
      <c r="J781" s="108"/>
      <c r="K781" s="128">
        <v>36.32</v>
      </c>
    </row>
    <row r="782">
      <c r="A782" s="125">
        <v>71773.0</v>
      </c>
      <c r="B782" s="115" t="s">
        <v>954</v>
      </c>
      <c r="C782" s="107"/>
      <c r="D782" s="107"/>
      <c r="E782" s="108"/>
      <c r="F782" s="126" t="s">
        <v>197</v>
      </c>
      <c r="G782" s="108"/>
      <c r="H782" s="127">
        <v>12.05</v>
      </c>
      <c r="I782" s="116">
        <v>3.32</v>
      </c>
      <c r="J782" s="108"/>
      <c r="K782" s="128">
        <v>15.37</v>
      </c>
    </row>
    <row r="783">
      <c r="A783" s="125">
        <v>71774.0</v>
      </c>
      <c r="B783" s="115" t="s">
        <v>955</v>
      </c>
      <c r="C783" s="107"/>
      <c r="D783" s="107"/>
      <c r="E783" s="108"/>
      <c r="F783" s="126" t="s">
        <v>244</v>
      </c>
      <c r="G783" s="108"/>
      <c r="H783" s="127">
        <v>17.72</v>
      </c>
      <c r="I783" s="116">
        <v>3.32</v>
      </c>
      <c r="J783" s="108"/>
      <c r="K783" s="128">
        <v>21.04</v>
      </c>
    </row>
    <row r="784">
      <c r="A784" s="125">
        <v>71776.0</v>
      </c>
      <c r="B784" s="115" t="s">
        <v>956</v>
      </c>
      <c r="C784" s="107"/>
      <c r="D784" s="107"/>
      <c r="E784" s="108"/>
      <c r="F784" s="126" t="s">
        <v>197</v>
      </c>
      <c r="G784" s="108"/>
      <c r="H784" s="127">
        <v>56.06</v>
      </c>
      <c r="I784" s="116">
        <v>8.3</v>
      </c>
      <c r="J784" s="108"/>
      <c r="K784" s="128">
        <v>64.36</v>
      </c>
    </row>
    <row r="785">
      <c r="A785" s="125">
        <v>71777.0</v>
      </c>
      <c r="B785" s="115" t="s">
        <v>957</v>
      </c>
      <c r="C785" s="107"/>
      <c r="D785" s="107"/>
      <c r="E785" s="108"/>
      <c r="F785" s="126" t="s">
        <v>197</v>
      </c>
      <c r="G785" s="108"/>
      <c r="H785" s="127">
        <v>91.18</v>
      </c>
      <c r="I785" s="116">
        <v>14.27</v>
      </c>
      <c r="J785" s="108"/>
      <c r="K785" s="128">
        <v>105.45</v>
      </c>
    </row>
    <row r="786">
      <c r="A786" s="125">
        <v>71780.0</v>
      </c>
      <c r="B786" s="115" t="s">
        <v>958</v>
      </c>
      <c r="C786" s="107"/>
      <c r="D786" s="107"/>
      <c r="E786" s="108"/>
      <c r="F786" s="126" t="s">
        <v>197</v>
      </c>
      <c r="G786" s="108"/>
      <c r="H786" s="127">
        <v>146.81</v>
      </c>
      <c r="I786" s="116">
        <v>18.26</v>
      </c>
      <c r="J786" s="108"/>
      <c r="K786" s="128">
        <v>165.07</v>
      </c>
    </row>
    <row r="787">
      <c r="A787" s="125">
        <v>71791.0</v>
      </c>
      <c r="B787" s="115" t="s">
        <v>959</v>
      </c>
      <c r="C787" s="107"/>
      <c r="D787" s="107"/>
      <c r="E787" s="108"/>
      <c r="F787" s="126" t="s">
        <v>197</v>
      </c>
      <c r="G787" s="108"/>
      <c r="H787" s="127">
        <v>36.94</v>
      </c>
      <c r="I787" s="116">
        <v>9.3</v>
      </c>
      <c r="J787" s="108"/>
      <c r="K787" s="128">
        <v>46.24</v>
      </c>
    </row>
    <row r="788">
      <c r="A788" s="125">
        <v>71795.0</v>
      </c>
      <c r="B788" s="115" t="s">
        <v>960</v>
      </c>
      <c r="C788" s="107"/>
      <c r="D788" s="107"/>
      <c r="E788" s="108"/>
      <c r="F788" s="126" t="s">
        <v>244</v>
      </c>
      <c r="G788" s="108"/>
      <c r="H788" s="127">
        <v>10.99</v>
      </c>
      <c r="I788" s="116">
        <v>9.96</v>
      </c>
      <c r="J788" s="108"/>
      <c r="K788" s="128">
        <v>20.95</v>
      </c>
    </row>
    <row r="789">
      <c r="A789" s="125">
        <v>71796.0</v>
      </c>
      <c r="B789" s="115" t="s">
        <v>961</v>
      </c>
      <c r="C789" s="107"/>
      <c r="D789" s="107"/>
      <c r="E789" s="108"/>
      <c r="F789" s="126" t="s">
        <v>197</v>
      </c>
      <c r="G789" s="108"/>
      <c r="H789" s="127">
        <v>23.63</v>
      </c>
      <c r="I789" s="116">
        <v>4.98</v>
      </c>
      <c r="J789" s="108"/>
      <c r="K789" s="128">
        <v>28.61</v>
      </c>
    </row>
    <row r="790">
      <c r="A790" s="125">
        <v>71801.0</v>
      </c>
      <c r="B790" s="115" t="s">
        <v>962</v>
      </c>
      <c r="C790" s="107"/>
      <c r="D790" s="107"/>
      <c r="E790" s="108"/>
      <c r="F790" s="126" t="s">
        <v>197</v>
      </c>
      <c r="G790" s="108"/>
      <c r="H790" s="127">
        <v>517.53</v>
      </c>
      <c r="I790" s="116">
        <v>75.91</v>
      </c>
      <c r="J790" s="108"/>
      <c r="K790" s="128">
        <v>593.44</v>
      </c>
    </row>
    <row r="791">
      <c r="A791" s="125">
        <v>71805.0</v>
      </c>
      <c r="B791" s="115" t="s">
        <v>963</v>
      </c>
      <c r="C791" s="107"/>
      <c r="D791" s="107"/>
      <c r="E791" s="108"/>
      <c r="F791" s="126" t="s">
        <v>197</v>
      </c>
      <c r="G791" s="108"/>
      <c r="H791" s="127">
        <v>790.47</v>
      </c>
      <c r="I791" s="116">
        <v>76.33</v>
      </c>
      <c r="J791" s="108"/>
      <c r="K791" s="128">
        <v>866.8</v>
      </c>
    </row>
    <row r="792">
      <c r="A792" s="125">
        <v>71820.0</v>
      </c>
      <c r="B792" s="115" t="s">
        <v>964</v>
      </c>
      <c r="C792" s="107"/>
      <c r="D792" s="107"/>
      <c r="E792" s="108"/>
      <c r="F792" s="126" t="s">
        <v>197</v>
      </c>
      <c r="G792" s="108"/>
      <c r="H792" s="128">
        <v>1428.9</v>
      </c>
      <c r="I792" s="116">
        <v>76.33</v>
      </c>
      <c r="J792" s="108"/>
      <c r="K792" s="128">
        <v>1505.23</v>
      </c>
    </row>
    <row r="793">
      <c r="A793" s="125">
        <v>71821.0</v>
      </c>
      <c r="B793" s="115" t="s">
        <v>965</v>
      </c>
      <c r="C793" s="107"/>
      <c r="D793" s="107"/>
      <c r="E793" s="108"/>
      <c r="F793" s="126" t="s">
        <v>197</v>
      </c>
      <c r="G793" s="108"/>
      <c r="H793" s="127">
        <v>802.8</v>
      </c>
      <c r="I793" s="116">
        <v>75.91</v>
      </c>
      <c r="J793" s="108"/>
      <c r="K793" s="128">
        <v>878.71</v>
      </c>
    </row>
    <row r="794">
      <c r="A794" s="125">
        <v>71822.0</v>
      </c>
      <c r="B794" s="115" t="s">
        <v>966</v>
      </c>
      <c r="C794" s="107"/>
      <c r="D794" s="107"/>
      <c r="E794" s="108"/>
      <c r="F794" s="126" t="s">
        <v>197</v>
      </c>
      <c r="G794" s="108"/>
      <c r="H794" s="128">
        <v>1143.66</v>
      </c>
      <c r="I794" s="116">
        <v>76.33</v>
      </c>
      <c r="J794" s="108"/>
      <c r="K794" s="128">
        <v>1219.99</v>
      </c>
    </row>
    <row r="795">
      <c r="A795" s="125">
        <v>71823.0</v>
      </c>
      <c r="B795" s="115" t="s">
        <v>967</v>
      </c>
      <c r="C795" s="107"/>
      <c r="D795" s="107"/>
      <c r="E795" s="108"/>
      <c r="F795" s="126" t="s">
        <v>197</v>
      </c>
      <c r="G795" s="108"/>
      <c r="H795" s="127">
        <v>965.79</v>
      </c>
      <c r="I795" s="116">
        <v>75.91</v>
      </c>
      <c r="J795" s="108"/>
      <c r="K795" s="128">
        <v>1041.7</v>
      </c>
    </row>
    <row r="796">
      <c r="A796" s="125">
        <v>71824.0</v>
      </c>
      <c r="B796" s="115" t="s">
        <v>968</v>
      </c>
      <c r="C796" s="107"/>
      <c r="D796" s="107"/>
      <c r="E796" s="108"/>
      <c r="F796" s="126" t="s">
        <v>197</v>
      </c>
      <c r="G796" s="108"/>
      <c r="H796" s="128">
        <v>2474.88</v>
      </c>
      <c r="I796" s="116">
        <v>76.33</v>
      </c>
      <c r="J796" s="108"/>
      <c r="K796" s="128">
        <v>2551.21</v>
      </c>
    </row>
    <row r="797">
      <c r="A797" s="125">
        <v>71825.0</v>
      </c>
      <c r="B797" s="115" t="s">
        <v>969</v>
      </c>
      <c r="C797" s="107"/>
      <c r="D797" s="107"/>
      <c r="E797" s="108"/>
      <c r="F797" s="126" t="s">
        <v>197</v>
      </c>
      <c r="G797" s="108"/>
      <c r="H797" s="128">
        <v>1631.41</v>
      </c>
      <c r="I797" s="116">
        <v>75.91</v>
      </c>
      <c r="J797" s="108"/>
      <c r="K797" s="128">
        <v>1707.32</v>
      </c>
    </row>
    <row r="798">
      <c r="A798" s="125">
        <v>71826.0</v>
      </c>
      <c r="B798" s="115" t="s">
        <v>970</v>
      </c>
      <c r="C798" s="107"/>
      <c r="D798" s="107"/>
      <c r="E798" s="108"/>
      <c r="F798" s="126" t="s">
        <v>197</v>
      </c>
      <c r="G798" s="108"/>
      <c r="H798" s="128">
        <v>2135.27</v>
      </c>
      <c r="I798" s="116">
        <v>76.33</v>
      </c>
      <c r="J798" s="108"/>
      <c r="K798" s="128">
        <v>2211.6</v>
      </c>
    </row>
    <row r="799">
      <c r="A799" s="125">
        <v>71827.0</v>
      </c>
      <c r="B799" s="115" t="s">
        <v>971</v>
      </c>
      <c r="C799" s="107"/>
      <c r="D799" s="107"/>
      <c r="E799" s="108"/>
      <c r="F799" s="126" t="s">
        <v>197</v>
      </c>
      <c r="G799" s="108"/>
      <c r="H799" s="128">
        <v>1386.9</v>
      </c>
      <c r="I799" s="116">
        <v>75.91</v>
      </c>
      <c r="J799" s="108"/>
      <c r="K799" s="128">
        <v>1462.81</v>
      </c>
    </row>
    <row r="800">
      <c r="A800" s="125">
        <v>71831.0</v>
      </c>
      <c r="B800" s="115" t="s">
        <v>972</v>
      </c>
      <c r="C800" s="107"/>
      <c r="D800" s="107"/>
      <c r="E800" s="108"/>
      <c r="F800" s="126" t="s">
        <v>197</v>
      </c>
      <c r="G800" s="108"/>
      <c r="H800" s="127">
        <v>112.77</v>
      </c>
      <c r="I800" s="116">
        <v>49.81</v>
      </c>
      <c r="J800" s="108"/>
      <c r="K800" s="128">
        <v>162.58</v>
      </c>
    </row>
    <row r="801">
      <c r="A801" s="125">
        <v>71833.0</v>
      </c>
      <c r="B801" s="115" t="s">
        <v>973</v>
      </c>
      <c r="C801" s="107"/>
      <c r="D801" s="107"/>
      <c r="E801" s="108"/>
      <c r="F801" s="126" t="s">
        <v>197</v>
      </c>
      <c r="G801" s="108"/>
      <c r="H801" s="127">
        <v>216.66</v>
      </c>
      <c r="I801" s="116">
        <v>49.81</v>
      </c>
      <c r="J801" s="108"/>
      <c r="K801" s="128">
        <v>266.47</v>
      </c>
    </row>
    <row r="802">
      <c r="A802" s="125">
        <v>71835.0</v>
      </c>
      <c r="B802" s="115" t="s">
        <v>974</v>
      </c>
      <c r="C802" s="107"/>
      <c r="D802" s="107"/>
      <c r="E802" s="108"/>
      <c r="F802" s="126" t="s">
        <v>197</v>
      </c>
      <c r="G802" s="108"/>
      <c r="H802" s="127">
        <v>3.72</v>
      </c>
      <c r="I802" s="116">
        <v>0.22</v>
      </c>
      <c r="J802" s="108"/>
      <c r="K802" s="128">
        <v>3.94</v>
      </c>
    </row>
    <row r="803">
      <c r="A803" s="125">
        <v>71837.0</v>
      </c>
      <c r="B803" s="115" t="s">
        <v>975</v>
      </c>
      <c r="C803" s="107"/>
      <c r="D803" s="107"/>
      <c r="E803" s="108"/>
      <c r="F803" s="126" t="s">
        <v>244</v>
      </c>
      <c r="G803" s="108"/>
      <c r="H803" s="127">
        <v>4.33</v>
      </c>
      <c r="I803" s="116">
        <v>0.22</v>
      </c>
      <c r="J803" s="108"/>
      <c r="K803" s="128">
        <v>4.55</v>
      </c>
    </row>
    <row r="804">
      <c r="A804" s="125">
        <v>71838.0</v>
      </c>
      <c r="B804" s="115" t="s">
        <v>976</v>
      </c>
      <c r="C804" s="107"/>
      <c r="D804" s="107"/>
      <c r="E804" s="108"/>
      <c r="F804" s="126" t="s">
        <v>244</v>
      </c>
      <c r="G804" s="108"/>
      <c r="H804" s="127">
        <v>0.53</v>
      </c>
      <c r="I804" s="116">
        <v>0.22</v>
      </c>
      <c r="J804" s="108"/>
      <c r="K804" s="128">
        <v>0.75</v>
      </c>
    </row>
    <row r="805">
      <c r="A805" s="125">
        <v>71840.0</v>
      </c>
      <c r="B805" s="115" t="s">
        <v>977</v>
      </c>
      <c r="C805" s="107"/>
      <c r="D805" s="107"/>
      <c r="E805" s="108"/>
      <c r="F805" s="126" t="s">
        <v>197</v>
      </c>
      <c r="G805" s="108"/>
      <c r="H805" s="127">
        <v>5.64</v>
      </c>
      <c r="I805" s="116">
        <v>0.22</v>
      </c>
      <c r="J805" s="108"/>
      <c r="K805" s="128">
        <v>5.86</v>
      </c>
    </row>
    <row r="806">
      <c r="A806" s="125">
        <v>71841.0</v>
      </c>
      <c r="B806" s="115" t="s">
        <v>978</v>
      </c>
      <c r="C806" s="107"/>
      <c r="D806" s="107"/>
      <c r="E806" s="108"/>
      <c r="F806" s="126" t="s">
        <v>197</v>
      </c>
      <c r="G806" s="108"/>
      <c r="H806" s="127">
        <v>6.31</v>
      </c>
      <c r="I806" s="116">
        <v>0.22</v>
      </c>
      <c r="J806" s="108"/>
      <c r="K806" s="128">
        <v>6.53</v>
      </c>
    </row>
    <row r="807">
      <c r="A807" s="125">
        <v>71850.0</v>
      </c>
      <c r="B807" s="115" t="s">
        <v>979</v>
      </c>
      <c r="C807" s="107"/>
      <c r="D807" s="107"/>
      <c r="E807" s="108"/>
      <c r="F807" s="126" t="s">
        <v>197</v>
      </c>
      <c r="G807" s="108"/>
      <c r="H807" s="127">
        <v>7.21</v>
      </c>
      <c r="I807" s="116">
        <v>1.66</v>
      </c>
      <c r="J807" s="108"/>
      <c r="K807" s="128">
        <v>8.87</v>
      </c>
    </row>
    <row r="808">
      <c r="A808" s="125">
        <v>71851.0</v>
      </c>
      <c r="B808" s="115" t="s">
        <v>980</v>
      </c>
      <c r="C808" s="107"/>
      <c r="D808" s="107"/>
      <c r="E808" s="108"/>
      <c r="F808" s="126" t="s">
        <v>197</v>
      </c>
      <c r="G808" s="108"/>
      <c r="H808" s="127">
        <v>8.63</v>
      </c>
      <c r="I808" s="116">
        <v>1.66</v>
      </c>
      <c r="J808" s="108"/>
      <c r="K808" s="128">
        <v>10.29</v>
      </c>
    </row>
    <row r="809">
      <c r="A809" s="125">
        <v>71860.0</v>
      </c>
      <c r="B809" s="115" t="s">
        <v>981</v>
      </c>
      <c r="C809" s="107"/>
      <c r="D809" s="107"/>
      <c r="E809" s="108"/>
      <c r="F809" s="126" t="s">
        <v>197</v>
      </c>
      <c r="G809" s="108"/>
      <c r="H809" s="127">
        <v>0.08</v>
      </c>
      <c r="I809" s="116">
        <v>0.33</v>
      </c>
      <c r="J809" s="108"/>
      <c r="K809" s="128">
        <v>0.41</v>
      </c>
    </row>
    <row r="810">
      <c r="A810" s="125">
        <v>71861.0</v>
      </c>
      <c r="B810" s="115" t="s">
        <v>982</v>
      </c>
      <c r="C810" s="107"/>
      <c r="D810" s="107"/>
      <c r="E810" s="108"/>
      <c r="F810" s="126" t="s">
        <v>197</v>
      </c>
      <c r="G810" s="108"/>
      <c r="H810" s="127">
        <v>0.09</v>
      </c>
      <c r="I810" s="116">
        <v>0.33</v>
      </c>
      <c r="J810" s="108"/>
      <c r="K810" s="128">
        <v>0.42</v>
      </c>
    </row>
    <row r="811">
      <c r="A811" s="125">
        <v>71862.0</v>
      </c>
      <c r="B811" s="115" t="s">
        <v>983</v>
      </c>
      <c r="C811" s="107"/>
      <c r="D811" s="107"/>
      <c r="E811" s="108"/>
      <c r="F811" s="126" t="s">
        <v>197</v>
      </c>
      <c r="G811" s="108"/>
      <c r="H811" s="127">
        <v>0.19</v>
      </c>
      <c r="I811" s="116">
        <v>0.6</v>
      </c>
      <c r="J811" s="108"/>
      <c r="K811" s="128">
        <v>0.79</v>
      </c>
    </row>
    <row r="812">
      <c r="A812" s="125">
        <v>71863.0</v>
      </c>
      <c r="B812" s="115" t="s">
        <v>984</v>
      </c>
      <c r="C812" s="107"/>
      <c r="D812" s="107"/>
      <c r="E812" s="108"/>
      <c r="F812" s="126" t="s">
        <v>197</v>
      </c>
      <c r="G812" s="108"/>
      <c r="H812" s="127">
        <v>0.48</v>
      </c>
      <c r="I812" s="116">
        <v>0.94</v>
      </c>
      <c r="J812" s="108"/>
      <c r="K812" s="128">
        <v>1.42</v>
      </c>
    </row>
    <row r="813">
      <c r="A813" s="125">
        <v>71864.0</v>
      </c>
      <c r="B813" s="115" t="s">
        <v>985</v>
      </c>
      <c r="C813" s="107"/>
      <c r="D813" s="107"/>
      <c r="E813" s="108"/>
      <c r="F813" s="126" t="s">
        <v>197</v>
      </c>
      <c r="G813" s="108"/>
      <c r="H813" s="127">
        <v>0.57</v>
      </c>
      <c r="I813" s="116">
        <v>1.54</v>
      </c>
      <c r="J813" s="108"/>
      <c r="K813" s="128">
        <v>2.11</v>
      </c>
    </row>
    <row r="814">
      <c r="A814" s="125">
        <v>71870.0</v>
      </c>
      <c r="B814" s="115" t="s">
        <v>986</v>
      </c>
      <c r="C814" s="107"/>
      <c r="D814" s="107"/>
      <c r="E814" s="108"/>
      <c r="F814" s="126" t="s">
        <v>197</v>
      </c>
      <c r="G814" s="108"/>
      <c r="H814" s="127">
        <v>0.23</v>
      </c>
      <c r="I814" s="116">
        <v>0.22</v>
      </c>
      <c r="J814" s="108"/>
      <c r="K814" s="128">
        <v>0.45</v>
      </c>
    </row>
    <row r="815">
      <c r="A815" s="125">
        <v>71871.0</v>
      </c>
      <c r="B815" s="115" t="s">
        <v>987</v>
      </c>
      <c r="C815" s="107"/>
      <c r="D815" s="107"/>
      <c r="E815" s="108"/>
      <c r="F815" s="126" t="s">
        <v>197</v>
      </c>
      <c r="G815" s="108"/>
      <c r="H815" s="127">
        <v>0.27</v>
      </c>
      <c r="I815" s="116">
        <v>0.22</v>
      </c>
      <c r="J815" s="108"/>
      <c r="K815" s="128">
        <v>0.49</v>
      </c>
    </row>
    <row r="816">
      <c r="A816" s="125">
        <v>71872.0</v>
      </c>
      <c r="B816" s="115" t="s">
        <v>988</v>
      </c>
      <c r="C816" s="107"/>
      <c r="D816" s="107"/>
      <c r="E816" s="108"/>
      <c r="F816" s="126" t="s">
        <v>197</v>
      </c>
      <c r="G816" s="108"/>
      <c r="H816" s="127">
        <v>0.19</v>
      </c>
      <c r="I816" s="116">
        <v>0.22</v>
      </c>
      <c r="J816" s="108"/>
      <c r="K816" s="128">
        <v>0.41</v>
      </c>
    </row>
    <row r="817">
      <c r="A817" s="125">
        <v>71880.0</v>
      </c>
      <c r="B817" s="115" t="s">
        <v>989</v>
      </c>
      <c r="C817" s="107"/>
      <c r="D817" s="107"/>
      <c r="E817" s="108"/>
      <c r="F817" s="126" t="s">
        <v>197</v>
      </c>
      <c r="G817" s="108"/>
      <c r="H817" s="127">
        <v>15.15</v>
      </c>
      <c r="I817" s="116">
        <v>0.22</v>
      </c>
      <c r="J817" s="108"/>
      <c r="K817" s="128">
        <v>15.37</v>
      </c>
    </row>
    <row r="818">
      <c r="A818" s="125">
        <v>71885.0</v>
      </c>
      <c r="B818" s="115" t="s">
        <v>990</v>
      </c>
      <c r="C818" s="107"/>
      <c r="D818" s="107"/>
      <c r="E818" s="108"/>
      <c r="F818" s="126" t="s">
        <v>244</v>
      </c>
      <c r="G818" s="108"/>
      <c r="H818" s="127">
        <v>20.07</v>
      </c>
      <c r="I818" s="116">
        <v>4.32</v>
      </c>
      <c r="J818" s="108"/>
      <c r="K818" s="128">
        <v>24.39</v>
      </c>
    </row>
    <row r="819">
      <c r="A819" s="125">
        <v>71886.0</v>
      </c>
      <c r="B819" s="115" t="s">
        <v>991</v>
      </c>
      <c r="C819" s="107"/>
      <c r="D819" s="107"/>
      <c r="E819" s="108"/>
      <c r="F819" s="126" t="s">
        <v>197</v>
      </c>
      <c r="G819" s="108"/>
      <c r="H819" s="127">
        <v>32.5</v>
      </c>
      <c r="I819" s="116">
        <v>4.32</v>
      </c>
      <c r="J819" s="108"/>
      <c r="K819" s="128">
        <v>36.82</v>
      </c>
    </row>
    <row r="820">
      <c r="A820" s="125">
        <v>71887.0</v>
      </c>
      <c r="B820" s="115" t="s">
        <v>992</v>
      </c>
      <c r="C820" s="107"/>
      <c r="D820" s="107"/>
      <c r="E820" s="108"/>
      <c r="F820" s="126" t="s">
        <v>197</v>
      </c>
      <c r="G820" s="108"/>
      <c r="H820" s="127">
        <v>703.4</v>
      </c>
      <c r="I820" s="116">
        <v>58.1</v>
      </c>
      <c r="J820" s="108"/>
      <c r="K820" s="128">
        <v>761.5</v>
      </c>
    </row>
    <row r="821">
      <c r="A821" s="125">
        <v>71973.0</v>
      </c>
      <c r="B821" s="115" t="s">
        <v>993</v>
      </c>
      <c r="C821" s="107"/>
      <c r="D821" s="107"/>
      <c r="E821" s="108"/>
      <c r="F821" s="126" t="s">
        <v>197</v>
      </c>
      <c r="G821" s="108"/>
      <c r="H821" s="127">
        <v>31.27</v>
      </c>
      <c r="I821" s="116">
        <v>8.96</v>
      </c>
      <c r="J821" s="108"/>
      <c r="K821" s="128">
        <v>40.23</v>
      </c>
    </row>
    <row r="822">
      <c r="A822" s="125">
        <v>71980.0</v>
      </c>
      <c r="B822" s="115" t="s">
        <v>994</v>
      </c>
      <c r="C822" s="107"/>
      <c r="D822" s="107"/>
      <c r="E822" s="108"/>
      <c r="F822" s="126" t="s">
        <v>197</v>
      </c>
      <c r="G822" s="108"/>
      <c r="H822" s="127">
        <v>2.2</v>
      </c>
      <c r="I822" s="116">
        <v>0.22</v>
      </c>
      <c r="J822" s="108"/>
      <c r="K822" s="128">
        <v>2.42</v>
      </c>
    </row>
    <row r="823">
      <c r="A823" s="125">
        <v>71981.0</v>
      </c>
      <c r="B823" s="115" t="s">
        <v>995</v>
      </c>
      <c r="C823" s="107"/>
      <c r="D823" s="107"/>
      <c r="E823" s="108"/>
      <c r="F823" s="126" t="s">
        <v>197</v>
      </c>
      <c r="G823" s="108"/>
      <c r="H823" s="127">
        <v>0.32</v>
      </c>
      <c r="I823" s="116">
        <v>0.22</v>
      </c>
      <c r="J823" s="108"/>
      <c r="K823" s="128">
        <v>0.54</v>
      </c>
    </row>
    <row r="824">
      <c r="A824" s="125">
        <v>71982.0</v>
      </c>
      <c r="B824" s="115" t="s">
        <v>996</v>
      </c>
      <c r="C824" s="107"/>
      <c r="D824" s="107"/>
      <c r="E824" s="108"/>
      <c r="F824" s="126" t="s">
        <v>197</v>
      </c>
      <c r="G824" s="108"/>
      <c r="H824" s="127">
        <v>0.16</v>
      </c>
      <c r="I824" s="116">
        <v>0.22</v>
      </c>
      <c r="J824" s="108"/>
      <c r="K824" s="128">
        <v>0.38</v>
      </c>
    </row>
    <row r="825">
      <c r="A825" s="125">
        <v>71983.0</v>
      </c>
      <c r="B825" s="115" t="s">
        <v>997</v>
      </c>
      <c r="C825" s="107"/>
      <c r="D825" s="107"/>
      <c r="E825" s="108"/>
      <c r="F825" s="126" t="s">
        <v>197</v>
      </c>
      <c r="G825" s="108"/>
      <c r="H825" s="127">
        <v>1.14</v>
      </c>
      <c r="I825" s="116">
        <v>0.22</v>
      </c>
      <c r="J825" s="108"/>
      <c r="K825" s="128">
        <v>1.36</v>
      </c>
    </row>
    <row r="826">
      <c r="A826" s="125">
        <v>71991.0</v>
      </c>
      <c r="B826" s="115" t="s">
        <v>998</v>
      </c>
      <c r="C826" s="107"/>
      <c r="D826" s="107"/>
      <c r="E826" s="108"/>
      <c r="F826" s="126" t="s">
        <v>197</v>
      </c>
      <c r="G826" s="108"/>
      <c r="H826" s="128">
        <v>1670.41</v>
      </c>
      <c r="I826" s="116">
        <v>19.55</v>
      </c>
      <c r="J826" s="108"/>
      <c r="K826" s="128">
        <v>1689.96</v>
      </c>
    </row>
    <row r="827">
      <c r="A827" s="125">
        <v>71992.0</v>
      </c>
      <c r="B827" s="115" t="s">
        <v>999</v>
      </c>
      <c r="C827" s="107"/>
      <c r="D827" s="107"/>
      <c r="E827" s="108"/>
      <c r="F827" s="126" t="s">
        <v>197</v>
      </c>
      <c r="G827" s="108"/>
      <c r="H827" s="128">
        <v>2710.21</v>
      </c>
      <c r="I827" s="116">
        <v>19.55</v>
      </c>
      <c r="J827" s="108"/>
      <c r="K827" s="128">
        <v>2729.76</v>
      </c>
    </row>
    <row r="828">
      <c r="A828" s="125">
        <v>71993.0</v>
      </c>
      <c r="B828" s="115" t="s">
        <v>1000</v>
      </c>
      <c r="C828" s="107"/>
      <c r="D828" s="107"/>
      <c r="E828" s="108"/>
      <c r="F828" s="126" t="s">
        <v>197</v>
      </c>
      <c r="G828" s="108"/>
      <c r="H828" s="128">
        <v>3194.56</v>
      </c>
      <c r="I828" s="116">
        <v>28.34</v>
      </c>
      <c r="J828" s="108"/>
      <c r="K828" s="128">
        <v>3222.9</v>
      </c>
    </row>
    <row r="829">
      <c r="A829" s="125">
        <v>71995.0</v>
      </c>
      <c r="B829" s="115" t="s">
        <v>1001</v>
      </c>
      <c r="C829" s="107"/>
      <c r="D829" s="107"/>
      <c r="E829" s="108"/>
      <c r="F829" s="126" t="s">
        <v>208</v>
      </c>
      <c r="G829" s="108"/>
      <c r="H829" s="127">
        <v>0.0</v>
      </c>
      <c r="I829" s="116">
        <v>50.1</v>
      </c>
      <c r="J829" s="108"/>
      <c r="K829" s="128">
        <v>50.1</v>
      </c>
    </row>
    <row r="830">
      <c r="A830" s="125">
        <v>71996.0</v>
      </c>
      <c r="B830" s="115" t="s">
        <v>1002</v>
      </c>
      <c r="C830" s="107"/>
      <c r="D830" s="107"/>
      <c r="E830" s="108"/>
      <c r="F830" s="126" t="s">
        <v>137</v>
      </c>
      <c r="G830" s="108"/>
      <c r="H830" s="127">
        <v>313.78</v>
      </c>
      <c r="I830" s="116">
        <v>284.58</v>
      </c>
      <c r="J830" s="108"/>
      <c r="K830" s="128">
        <v>598.36</v>
      </c>
    </row>
    <row r="831">
      <c r="A831" s="125">
        <v>71997.0</v>
      </c>
      <c r="B831" s="115" t="s">
        <v>1003</v>
      </c>
      <c r="C831" s="107"/>
      <c r="D831" s="107"/>
      <c r="E831" s="108"/>
      <c r="F831" s="126" t="s">
        <v>137</v>
      </c>
      <c r="G831" s="108"/>
      <c r="H831" s="127">
        <v>335.9</v>
      </c>
      <c r="I831" s="116">
        <v>319.06</v>
      </c>
      <c r="J831" s="108"/>
      <c r="K831" s="128">
        <v>654.96</v>
      </c>
    </row>
    <row r="832">
      <c r="A832" s="125">
        <v>71998.0</v>
      </c>
      <c r="B832" s="115" t="s">
        <v>1004</v>
      </c>
      <c r="C832" s="107"/>
      <c r="D832" s="107"/>
      <c r="E832" s="108"/>
      <c r="F832" s="126" t="s">
        <v>137</v>
      </c>
      <c r="G832" s="108"/>
      <c r="H832" s="127">
        <v>334.74</v>
      </c>
      <c r="I832" s="116">
        <v>358.91</v>
      </c>
      <c r="J832" s="108"/>
      <c r="K832" s="128">
        <v>693.65</v>
      </c>
    </row>
    <row r="833">
      <c r="A833" s="125">
        <v>71999.0</v>
      </c>
      <c r="B833" s="115" t="s">
        <v>1005</v>
      </c>
      <c r="C833" s="107"/>
      <c r="D833" s="107"/>
      <c r="E833" s="108"/>
      <c r="F833" s="126" t="s">
        <v>137</v>
      </c>
      <c r="G833" s="108"/>
      <c r="H833" s="127">
        <v>631.11</v>
      </c>
      <c r="I833" s="116">
        <v>565.53</v>
      </c>
      <c r="J833" s="108"/>
      <c r="K833" s="128">
        <v>1196.64</v>
      </c>
    </row>
    <row r="834">
      <c r="A834" s="125">
        <v>72000.0</v>
      </c>
      <c r="B834" s="115" t="s">
        <v>1006</v>
      </c>
      <c r="C834" s="107"/>
      <c r="D834" s="107"/>
      <c r="E834" s="108"/>
      <c r="F834" s="126" t="s">
        <v>208</v>
      </c>
      <c r="G834" s="108"/>
      <c r="H834" s="127">
        <v>0.0</v>
      </c>
      <c r="I834" s="116">
        <v>46.04</v>
      </c>
      <c r="J834" s="108"/>
      <c r="K834" s="128">
        <v>46.04</v>
      </c>
    </row>
    <row r="835">
      <c r="A835" s="125">
        <v>72001.0</v>
      </c>
      <c r="B835" s="115" t="s">
        <v>1007</v>
      </c>
      <c r="C835" s="107"/>
      <c r="D835" s="107"/>
      <c r="E835" s="108"/>
      <c r="F835" s="126" t="s">
        <v>197</v>
      </c>
      <c r="G835" s="108"/>
      <c r="H835" s="127">
        <v>887.51</v>
      </c>
      <c r="I835" s="116">
        <v>0.0</v>
      </c>
      <c r="J835" s="108"/>
      <c r="K835" s="128">
        <v>887.51</v>
      </c>
    </row>
    <row r="836">
      <c r="A836" s="125">
        <v>72005.0</v>
      </c>
      <c r="B836" s="115" t="s">
        <v>1008</v>
      </c>
      <c r="C836" s="107"/>
      <c r="D836" s="107"/>
      <c r="E836" s="108"/>
      <c r="F836" s="126" t="s">
        <v>197</v>
      </c>
      <c r="G836" s="108"/>
      <c r="H836" s="128">
        <v>8591.76</v>
      </c>
      <c r="I836" s="116">
        <v>0.0</v>
      </c>
      <c r="J836" s="108"/>
      <c r="K836" s="128">
        <v>8591.76</v>
      </c>
    </row>
    <row r="837">
      <c r="A837" s="125">
        <v>72010.0</v>
      </c>
      <c r="B837" s="115" t="s">
        <v>1009</v>
      </c>
      <c r="C837" s="107"/>
      <c r="D837" s="107"/>
      <c r="E837" s="108"/>
      <c r="F837" s="126" t="s">
        <v>197</v>
      </c>
      <c r="G837" s="108"/>
      <c r="H837" s="128">
        <v>9988.54</v>
      </c>
      <c r="I837" s="116">
        <v>0.0</v>
      </c>
      <c r="J837" s="108"/>
      <c r="K837" s="128">
        <v>9988.54</v>
      </c>
    </row>
    <row r="838">
      <c r="A838" s="125">
        <v>72015.0</v>
      </c>
      <c r="B838" s="115" t="s">
        <v>1010</v>
      </c>
      <c r="C838" s="107"/>
      <c r="D838" s="107"/>
      <c r="E838" s="108"/>
      <c r="F838" s="126" t="s">
        <v>197</v>
      </c>
      <c r="G838" s="108"/>
      <c r="H838" s="128">
        <v>10960.06</v>
      </c>
      <c r="I838" s="116">
        <v>0.0</v>
      </c>
      <c r="J838" s="108"/>
      <c r="K838" s="128">
        <v>10960.06</v>
      </c>
    </row>
    <row r="839">
      <c r="A839" s="125">
        <v>72020.0</v>
      </c>
      <c r="B839" s="115" t="s">
        <v>1011</v>
      </c>
      <c r="C839" s="107"/>
      <c r="D839" s="107"/>
      <c r="E839" s="108"/>
      <c r="F839" s="126" t="s">
        <v>197</v>
      </c>
      <c r="G839" s="108"/>
      <c r="H839" s="128">
        <v>11901.85</v>
      </c>
      <c r="I839" s="116">
        <v>0.0</v>
      </c>
      <c r="J839" s="108"/>
      <c r="K839" s="128">
        <v>11901.85</v>
      </c>
    </row>
    <row r="840">
      <c r="A840" s="125">
        <v>72025.0</v>
      </c>
      <c r="B840" s="115" t="s">
        <v>1012</v>
      </c>
      <c r="C840" s="107"/>
      <c r="D840" s="107"/>
      <c r="E840" s="108"/>
      <c r="F840" s="126" t="s">
        <v>197</v>
      </c>
      <c r="G840" s="108"/>
      <c r="H840" s="128">
        <v>11094.71</v>
      </c>
      <c r="I840" s="116">
        <v>0.0</v>
      </c>
      <c r="J840" s="108"/>
      <c r="K840" s="128">
        <v>11094.71</v>
      </c>
    </row>
    <row r="841">
      <c r="A841" s="125">
        <v>72030.0</v>
      </c>
      <c r="B841" s="115" t="s">
        <v>1013</v>
      </c>
      <c r="C841" s="107"/>
      <c r="D841" s="107"/>
      <c r="E841" s="108"/>
      <c r="F841" s="126" t="s">
        <v>197</v>
      </c>
      <c r="G841" s="108"/>
      <c r="H841" s="128">
        <v>12872.57</v>
      </c>
      <c r="I841" s="116">
        <v>0.0</v>
      </c>
      <c r="J841" s="108"/>
      <c r="K841" s="128">
        <v>12872.57</v>
      </c>
    </row>
    <row r="842">
      <c r="A842" s="125">
        <v>72035.0</v>
      </c>
      <c r="B842" s="115" t="s">
        <v>1014</v>
      </c>
      <c r="C842" s="107"/>
      <c r="D842" s="107"/>
      <c r="E842" s="108"/>
      <c r="F842" s="126" t="s">
        <v>197</v>
      </c>
      <c r="G842" s="108"/>
      <c r="H842" s="128">
        <v>14045.46</v>
      </c>
      <c r="I842" s="116">
        <v>0.0</v>
      </c>
      <c r="J842" s="108"/>
      <c r="K842" s="128">
        <v>14045.46</v>
      </c>
    </row>
    <row r="843">
      <c r="A843" s="125">
        <v>72040.0</v>
      </c>
      <c r="B843" s="115" t="s">
        <v>1015</v>
      </c>
      <c r="C843" s="107"/>
      <c r="D843" s="107"/>
      <c r="E843" s="108"/>
      <c r="F843" s="126" t="s">
        <v>197</v>
      </c>
      <c r="G843" s="108"/>
      <c r="H843" s="128">
        <v>17912.08</v>
      </c>
      <c r="I843" s="116">
        <v>0.0</v>
      </c>
      <c r="J843" s="108"/>
      <c r="K843" s="128">
        <v>17912.08</v>
      </c>
    </row>
    <row r="844">
      <c r="A844" s="125">
        <v>72042.0</v>
      </c>
      <c r="B844" s="115" t="s">
        <v>1016</v>
      </c>
      <c r="C844" s="107"/>
      <c r="D844" s="107"/>
      <c r="E844" s="108"/>
      <c r="F844" s="126" t="s">
        <v>244</v>
      </c>
      <c r="G844" s="108"/>
      <c r="H844" s="128">
        <v>2448.35</v>
      </c>
      <c r="I844" s="116">
        <v>0.0</v>
      </c>
      <c r="J844" s="108"/>
      <c r="K844" s="128">
        <v>2448.35</v>
      </c>
    </row>
    <row r="845">
      <c r="A845" s="125">
        <v>72060.0</v>
      </c>
      <c r="B845" s="115" t="s">
        <v>1017</v>
      </c>
      <c r="C845" s="107"/>
      <c r="D845" s="107"/>
      <c r="E845" s="108"/>
      <c r="F845" s="126" t="s">
        <v>197</v>
      </c>
      <c r="G845" s="108"/>
      <c r="H845" s="128">
        <v>2377.58</v>
      </c>
      <c r="I845" s="116">
        <v>0.0</v>
      </c>
      <c r="J845" s="108"/>
      <c r="K845" s="128">
        <v>2377.58</v>
      </c>
    </row>
    <row r="846">
      <c r="A846" s="125">
        <v>72061.0</v>
      </c>
      <c r="B846" s="115" t="s">
        <v>1018</v>
      </c>
      <c r="C846" s="107"/>
      <c r="D846" s="107"/>
      <c r="E846" s="108"/>
      <c r="F846" s="126" t="s">
        <v>197</v>
      </c>
      <c r="G846" s="108"/>
      <c r="H846" s="128">
        <v>2744.01</v>
      </c>
      <c r="I846" s="116">
        <v>0.0</v>
      </c>
      <c r="J846" s="108"/>
      <c r="K846" s="128">
        <v>2744.01</v>
      </c>
    </row>
    <row r="847">
      <c r="A847" s="125">
        <v>72062.0</v>
      </c>
      <c r="B847" s="115" t="s">
        <v>1019</v>
      </c>
      <c r="C847" s="107"/>
      <c r="D847" s="107"/>
      <c r="E847" s="108"/>
      <c r="F847" s="126" t="s">
        <v>244</v>
      </c>
      <c r="G847" s="108"/>
      <c r="H847" s="128">
        <v>3365.33</v>
      </c>
      <c r="I847" s="116">
        <v>0.0</v>
      </c>
      <c r="J847" s="108"/>
      <c r="K847" s="128">
        <v>3365.33</v>
      </c>
    </row>
    <row r="848">
      <c r="A848" s="125">
        <v>72080.0</v>
      </c>
      <c r="B848" s="115" t="s">
        <v>1020</v>
      </c>
      <c r="C848" s="107"/>
      <c r="D848" s="107"/>
      <c r="E848" s="108"/>
      <c r="F848" s="126" t="s">
        <v>1021</v>
      </c>
      <c r="G848" s="108"/>
      <c r="H848" s="127">
        <v>170.0</v>
      </c>
      <c r="I848" s="116">
        <v>0.0</v>
      </c>
      <c r="J848" s="108"/>
      <c r="K848" s="128">
        <v>170.0</v>
      </c>
    </row>
    <row r="849">
      <c r="A849" s="125">
        <v>72085.0</v>
      </c>
      <c r="B849" s="115" t="s">
        <v>1022</v>
      </c>
      <c r="C849" s="107"/>
      <c r="D849" s="107"/>
      <c r="E849" s="108"/>
      <c r="F849" s="126" t="s">
        <v>1021</v>
      </c>
      <c r="G849" s="108"/>
      <c r="H849" s="127">
        <v>203.76</v>
      </c>
      <c r="I849" s="116">
        <v>0.0</v>
      </c>
      <c r="J849" s="108"/>
      <c r="K849" s="128">
        <v>203.76</v>
      </c>
    </row>
    <row r="850">
      <c r="A850" s="125">
        <v>72145.0</v>
      </c>
      <c r="B850" s="115" t="s">
        <v>1023</v>
      </c>
      <c r="C850" s="107"/>
      <c r="D850" s="107"/>
      <c r="E850" s="108"/>
      <c r="F850" s="126" t="s">
        <v>244</v>
      </c>
      <c r="G850" s="108"/>
      <c r="H850" s="127">
        <v>21.05</v>
      </c>
      <c r="I850" s="116">
        <v>0.49</v>
      </c>
      <c r="J850" s="108"/>
      <c r="K850" s="128">
        <v>21.54</v>
      </c>
    </row>
    <row r="851">
      <c r="A851" s="125">
        <v>72160.0</v>
      </c>
      <c r="B851" s="115" t="s">
        <v>1024</v>
      </c>
      <c r="C851" s="107"/>
      <c r="D851" s="107"/>
      <c r="E851" s="108"/>
      <c r="F851" s="126" t="s">
        <v>197</v>
      </c>
      <c r="G851" s="108"/>
      <c r="H851" s="127">
        <v>8.19</v>
      </c>
      <c r="I851" s="116">
        <v>6.98</v>
      </c>
      <c r="J851" s="108"/>
      <c r="K851" s="128">
        <v>15.17</v>
      </c>
    </row>
    <row r="852">
      <c r="A852" s="125">
        <v>72170.0</v>
      </c>
      <c r="B852" s="115" t="s">
        <v>1025</v>
      </c>
      <c r="C852" s="107"/>
      <c r="D852" s="107"/>
      <c r="E852" s="108"/>
      <c r="F852" s="126" t="s">
        <v>197</v>
      </c>
      <c r="G852" s="108"/>
      <c r="H852" s="127">
        <v>141.61</v>
      </c>
      <c r="I852" s="116">
        <v>49.81</v>
      </c>
      <c r="J852" s="108"/>
      <c r="K852" s="128">
        <v>191.42</v>
      </c>
    </row>
    <row r="853">
      <c r="A853" s="125">
        <v>72171.0</v>
      </c>
      <c r="B853" s="115" t="s">
        <v>1026</v>
      </c>
      <c r="C853" s="107"/>
      <c r="D853" s="107"/>
      <c r="E853" s="108"/>
      <c r="F853" s="126" t="s">
        <v>244</v>
      </c>
      <c r="G853" s="108"/>
      <c r="H853" s="127">
        <v>262.37</v>
      </c>
      <c r="I853" s="116">
        <v>99.6</v>
      </c>
      <c r="J853" s="108"/>
      <c r="K853" s="128">
        <v>361.97</v>
      </c>
    </row>
    <row r="854">
      <c r="A854" s="125">
        <v>72172.0</v>
      </c>
      <c r="B854" s="115" t="s">
        <v>1027</v>
      </c>
      <c r="C854" s="107"/>
      <c r="D854" s="107"/>
      <c r="E854" s="108"/>
      <c r="F854" s="126" t="s">
        <v>244</v>
      </c>
      <c r="G854" s="108"/>
      <c r="H854" s="127">
        <v>568.63</v>
      </c>
      <c r="I854" s="116">
        <v>132.8</v>
      </c>
      <c r="J854" s="108"/>
      <c r="K854" s="128">
        <v>701.43</v>
      </c>
    </row>
    <row r="855">
      <c r="A855" s="125">
        <v>72173.0</v>
      </c>
      <c r="B855" s="115" t="s">
        <v>1028</v>
      </c>
      <c r="C855" s="107"/>
      <c r="D855" s="107"/>
      <c r="E855" s="108"/>
      <c r="F855" s="126" t="s">
        <v>244</v>
      </c>
      <c r="G855" s="108"/>
      <c r="H855" s="127">
        <v>444.54</v>
      </c>
      <c r="I855" s="116">
        <v>199.2</v>
      </c>
      <c r="J855" s="108"/>
      <c r="K855" s="128">
        <v>643.74</v>
      </c>
    </row>
    <row r="856">
      <c r="A856" s="125">
        <v>72190.0</v>
      </c>
      <c r="B856" s="115" t="s">
        <v>1029</v>
      </c>
      <c r="C856" s="107"/>
      <c r="D856" s="107"/>
      <c r="E856" s="108"/>
      <c r="F856" s="126" t="s">
        <v>197</v>
      </c>
      <c r="G856" s="108"/>
      <c r="H856" s="127">
        <v>670.08</v>
      </c>
      <c r="I856" s="116">
        <v>99.6</v>
      </c>
      <c r="J856" s="108"/>
      <c r="K856" s="128">
        <v>769.68</v>
      </c>
    </row>
    <row r="857">
      <c r="A857" s="125">
        <v>72198.0</v>
      </c>
      <c r="B857" s="115" t="s">
        <v>1030</v>
      </c>
      <c r="C857" s="107"/>
      <c r="D857" s="107"/>
      <c r="E857" s="108"/>
      <c r="F857" s="126" t="s">
        <v>197</v>
      </c>
      <c r="G857" s="108"/>
      <c r="H857" s="127">
        <v>641.78</v>
      </c>
      <c r="I857" s="116">
        <v>132.8</v>
      </c>
      <c r="J857" s="108"/>
      <c r="K857" s="128">
        <v>774.58</v>
      </c>
    </row>
    <row r="858">
      <c r="A858" s="125">
        <v>72201.0</v>
      </c>
      <c r="B858" s="115" t="s">
        <v>1031</v>
      </c>
      <c r="C858" s="107"/>
      <c r="D858" s="107"/>
      <c r="E858" s="108"/>
      <c r="F858" s="126" t="s">
        <v>197</v>
      </c>
      <c r="G858" s="108"/>
      <c r="H858" s="127">
        <v>762.95</v>
      </c>
      <c r="I858" s="116">
        <v>199.2</v>
      </c>
      <c r="J858" s="108"/>
      <c r="K858" s="128">
        <v>962.15</v>
      </c>
    </row>
    <row r="859">
      <c r="A859" s="125">
        <v>72205.0</v>
      </c>
      <c r="B859" s="115" t="s">
        <v>1032</v>
      </c>
      <c r="C859" s="107"/>
      <c r="D859" s="107"/>
      <c r="E859" s="108"/>
      <c r="F859" s="126" t="s">
        <v>197</v>
      </c>
      <c r="G859" s="108"/>
      <c r="H859" s="127">
        <v>948.79</v>
      </c>
      <c r="I859" s="116">
        <v>199.2</v>
      </c>
      <c r="J859" s="108"/>
      <c r="K859" s="128">
        <v>1147.99</v>
      </c>
    </row>
    <row r="860">
      <c r="A860" s="125">
        <v>72206.0</v>
      </c>
      <c r="B860" s="115" t="s">
        <v>1033</v>
      </c>
      <c r="C860" s="107"/>
      <c r="D860" s="107"/>
      <c r="E860" s="108"/>
      <c r="F860" s="126" t="s">
        <v>244</v>
      </c>
      <c r="G860" s="108"/>
      <c r="H860" s="128">
        <v>1127.31</v>
      </c>
      <c r="I860" s="116">
        <v>199.2</v>
      </c>
      <c r="J860" s="108"/>
      <c r="K860" s="128">
        <v>1326.51</v>
      </c>
    </row>
    <row r="861">
      <c r="A861" s="125">
        <v>72226.0</v>
      </c>
      <c r="B861" s="115" t="s">
        <v>1034</v>
      </c>
      <c r="C861" s="107"/>
      <c r="D861" s="107"/>
      <c r="E861" s="108"/>
      <c r="F861" s="126" t="s">
        <v>244</v>
      </c>
      <c r="G861" s="108"/>
      <c r="H861" s="127">
        <v>450.31</v>
      </c>
      <c r="I861" s="116">
        <v>5.53</v>
      </c>
      <c r="J861" s="108"/>
      <c r="K861" s="128">
        <v>455.84</v>
      </c>
    </row>
    <row r="862">
      <c r="A862" s="125">
        <v>72227.0</v>
      </c>
      <c r="B862" s="115" t="s">
        <v>1035</v>
      </c>
      <c r="C862" s="107"/>
      <c r="D862" s="107"/>
      <c r="E862" s="108"/>
      <c r="F862" s="126" t="s">
        <v>244</v>
      </c>
      <c r="G862" s="108"/>
      <c r="H862" s="128">
        <v>1546.96</v>
      </c>
      <c r="I862" s="116">
        <v>2.77</v>
      </c>
      <c r="J862" s="108"/>
      <c r="K862" s="128">
        <v>1549.73</v>
      </c>
    </row>
    <row r="863">
      <c r="A863" s="125">
        <v>72228.0</v>
      </c>
      <c r="B863" s="115" t="s">
        <v>1036</v>
      </c>
      <c r="C863" s="107"/>
      <c r="D863" s="107"/>
      <c r="E863" s="108"/>
      <c r="F863" s="126" t="s">
        <v>244</v>
      </c>
      <c r="G863" s="108"/>
      <c r="H863" s="128">
        <v>1922.13</v>
      </c>
      <c r="I863" s="116">
        <v>2.77</v>
      </c>
      <c r="J863" s="108"/>
      <c r="K863" s="128">
        <v>1924.9</v>
      </c>
    </row>
    <row r="864">
      <c r="A864" s="125">
        <v>72230.0</v>
      </c>
      <c r="B864" s="115" t="s">
        <v>1037</v>
      </c>
      <c r="C864" s="107"/>
      <c r="D864" s="107"/>
      <c r="E864" s="108"/>
      <c r="F864" s="126" t="s">
        <v>197</v>
      </c>
      <c r="G864" s="108"/>
      <c r="H864" s="127">
        <v>14.94</v>
      </c>
      <c r="I864" s="116">
        <v>16.61</v>
      </c>
      <c r="J864" s="108"/>
      <c r="K864" s="128">
        <v>31.55</v>
      </c>
    </row>
    <row r="865">
      <c r="A865" s="125">
        <v>72231.0</v>
      </c>
      <c r="B865" s="115" t="s">
        <v>1038</v>
      </c>
      <c r="C865" s="107"/>
      <c r="D865" s="107"/>
      <c r="E865" s="108"/>
      <c r="F865" s="126" t="s">
        <v>197</v>
      </c>
      <c r="G865" s="108"/>
      <c r="H865" s="127">
        <v>24.18</v>
      </c>
      <c r="I865" s="116">
        <v>33.2</v>
      </c>
      <c r="J865" s="108"/>
      <c r="K865" s="128">
        <v>57.38</v>
      </c>
    </row>
    <row r="866">
      <c r="A866" s="125">
        <v>72232.0</v>
      </c>
      <c r="B866" s="115" t="s">
        <v>1039</v>
      </c>
      <c r="C866" s="107"/>
      <c r="D866" s="107"/>
      <c r="E866" s="108"/>
      <c r="F866" s="126" t="s">
        <v>197</v>
      </c>
      <c r="G866" s="108"/>
      <c r="H866" s="127">
        <v>32.85</v>
      </c>
      <c r="I866" s="116">
        <v>49.81</v>
      </c>
      <c r="J866" s="108"/>
      <c r="K866" s="128">
        <v>82.66</v>
      </c>
    </row>
    <row r="867">
      <c r="A867" s="125">
        <v>72233.0</v>
      </c>
      <c r="B867" s="115" t="s">
        <v>1040</v>
      </c>
      <c r="C867" s="107"/>
      <c r="D867" s="107"/>
      <c r="E867" s="108"/>
      <c r="F867" s="126" t="s">
        <v>197</v>
      </c>
      <c r="G867" s="108"/>
      <c r="H867" s="127">
        <v>70.55</v>
      </c>
      <c r="I867" s="116">
        <v>66.4</v>
      </c>
      <c r="J867" s="108"/>
      <c r="K867" s="128">
        <v>136.95</v>
      </c>
    </row>
    <row r="868">
      <c r="A868" s="125">
        <v>72235.0</v>
      </c>
      <c r="B868" s="115" t="s">
        <v>1041</v>
      </c>
      <c r="C868" s="107"/>
      <c r="D868" s="107"/>
      <c r="E868" s="108"/>
      <c r="F868" s="126" t="s">
        <v>197</v>
      </c>
      <c r="G868" s="108"/>
      <c r="H868" s="127">
        <v>97.6</v>
      </c>
      <c r="I868" s="116">
        <v>5.83</v>
      </c>
      <c r="J868" s="108"/>
      <c r="K868" s="128">
        <v>103.43</v>
      </c>
    </row>
    <row r="869">
      <c r="A869" s="125">
        <v>72236.0</v>
      </c>
      <c r="B869" s="115" t="s">
        <v>1042</v>
      </c>
      <c r="C869" s="107"/>
      <c r="D869" s="107"/>
      <c r="E869" s="108"/>
      <c r="F869" s="126" t="s">
        <v>197</v>
      </c>
      <c r="G869" s="108"/>
      <c r="H869" s="127">
        <v>89.02</v>
      </c>
      <c r="I869" s="116">
        <v>5.83</v>
      </c>
      <c r="J869" s="108"/>
      <c r="K869" s="128">
        <v>94.85</v>
      </c>
    </row>
    <row r="870">
      <c r="A870" s="125">
        <v>72237.0</v>
      </c>
      <c r="B870" s="115" t="s">
        <v>1043</v>
      </c>
      <c r="C870" s="107"/>
      <c r="D870" s="107"/>
      <c r="E870" s="108"/>
      <c r="F870" s="126" t="s">
        <v>197</v>
      </c>
      <c r="G870" s="108"/>
      <c r="H870" s="127">
        <v>103.28</v>
      </c>
      <c r="I870" s="116">
        <v>5.83</v>
      </c>
      <c r="J870" s="108"/>
      <c r="K870" s="128">
        <v>109.11</v>
      </c>
    </row>
    <row r="871">
      <c r="A871" s="125">
        <v>72238.0</v>
      </c>
      <c r="B871" s="115" t="s">
        <v>1044</v>
      </c>
      <c r="C871" s="107"/>
      <c r="D871" s="107"/>
      <c r="E871" s="108"/>
      <c r="F871" s="126" t="s">
        <v>197</v>
      </c>
      <c r="G871" s="108"/>
      <c r="H871" s="127">
        <v>115.55</v>
      </c>
      <c r="I871" s="116">
        <v>5.83</v>
      </c>
      <c r="J871" s="108"/>
      <c r="K871" s="128">
        <v>121.38</v>
      </c>
    </row>
    <row r="872">
      <c r="A872" s="125">
        <v>72239.0</v>
      </c>
      <c r="B872" s="115" t="s">
        <v>1045</v>
      </c>
      <c r="C872" s="107"/>
      <c r="D872" s="107"/>
      <c r="E872" s="108"/>
      <c r="F872" s="126" t="s">
        <v>197</v>
      </c>
      <c r="G872" s="108"/>
      <c r="H872" s="127">
        <v>347.86</v>
      </c>
      <c r="I872" s="116">
        <v>5.83</v>
      </c>
      <c r="J872" s="108"/>
      <c r="K872" s="128">
        <v>353.69</v>
      </c>
    </row>
    <row r="873">
      <c r="A873" s="125">
        <v>72240.0</v>
      </c>
      <c r="B873" s="115" t="s">
        <v>1046</v>
      </c>
      <c r="C873" s="107"/>
      <c r="D873" s="107"/>
      <c r="E873" s="108"/>
      <c r="F873" s="126" t="s">
        <v>197</v>
      </c>
      <c r="G873" s="108"/>
      <c r="H873" s="128">
        <v>1028.66</v>
      </c>
      <c r="I873" s="116">
        <v>5.83</v>
      </c>
      <c r="J873" s="108"/>
      <c r="K873" s="128">
        <v>1034.49</v>
      </c>
    </row>
    <row r="874">
      <c r="A874" s="125">
        <v>72241.0</v>
      </c>
      <c r="B874" s="115" t="s">
        <v>1047</v>
      </c>
      <c r="C874" s="107"/>
      <c r="D874" s="107"/>
      <c r="E874" s="108"/>
      <c r="F874" s="126" t="s">
        <v>197</v>
      </c>
      <c r="G874" s="108"/>
      <c r="H874" s="127">
        <v>85.51</v>
      </c>
      <c r="I874" s="116">
        <v>5.83</v>
      </c>
      <c r="J874" s="108"/>
      <c r="K874" s="128">
        <v>91.34</v>
      </c>
    </row>
    <row r="875">
      <c r="A875" s="125">
        <v>72242.0</v>
      </c>
      <c r="B875" s="115" t="s">
        <v>1048</v>
      </c>
      <c r="C875" s="107"/>
      <c r="D875" s="107"/>
      <c r="E875" s="108"/>
      <c r="F875" s="126" t="s">
        <v>197</v>
      </c>
      <c r="G875" s="108"/>
      <c r="H875" s="127">
        <v>126.95</v>
      </c>
      <c r="I875" s="116">
        <v>5.83</v>
      </c>
      <c r="J875" s="108"/>
      <c r="K875" s="128">
        <v>132.78</v>
      </c>
    </row>
    <row r="876">
      <c r="A876" s="125">
        <v>72243.0</v>
      </c>
      <c r="B876" s="115" t="s">
        <v>1049</v>
      </c>
      <c r="C876" s="107"/>
      <c r="D876" s="107"/>
      <c r="E876" s="108"/>
      <c r="F876" s="126" t="s">
        <v>197</v>
      </c>
      <c r="G876" s="108"/>
      <c r="H876" s="127">
        <v>108.09</v>
      </c>
      <c r="I876" s="116">
        <v>5.83</v>
      </c>
      <c r="J876" s="108"/>
      <c r="K876" s="128">
        <v>113.92</v>
      </c>
    </row>
    <row r="877">
      <c r="A877" s="125">
        <v>72244.0</v>
      </c>
      <c r="B877" s="115" t="s">
        <v>1050</v>
      </c>
      <c r="C877" s="107"/>
      <c r="D877" s="107"/>
      <c r="E877" s="108"/>
      <c r="F877" s="126" t="s">
        <v>197</v>
      </c>
      <c r="G877" s="108"/>
      <c r="H877" s="127">
        <v>115.99</v>
      </c>
      <c r="I877" s="116">
        <v>5.83</v>
      </c>
      <c r="J877" s="108"/>
      <c r="K877" s="128">
        <v>121.82</v>
      </c>
    </row>
    <row r="878">
      <c r="A878" s="125">
        <v>72245.0</v>
      </c>
      <c r="B878" s="115" t="s">
        <v>1051</v>
      </c>
      <c r="C878" s="107"/>
      <c r="D878" s="107"/>
      <c r="E878" s="108"/>
      <c r="F878" s="126" t="s">
        <v>197</v>
      </c>
      <c r="G878" s="108"/>
      <c r="H878" s="127">
        <v>138.32</v>
      </c>
      <c r="I878" s="116">
        <v>5.83</v>
      </c>
      <c r="J878" s="108"/>
      <c r="K878" s="128">
        <v>144.15</v>
      </c>
    </row>
    <row r="879">
      <c r="A879" s="125">
        <v>72250.0</v>
      </c>
      <c r="B879" s="115" t="s">
        <v>1052</v>
      </c>
      <c r="C879" s="107"/>
      <c r="D879" s="107"/>
      <c r="E879" s="108"/>
      <c r="F879" s="126" t="s">
        <v>197</v>
      </c>
      <c r="G879" s="108"/>
      <c r="H879" s="127">
        <v>159.36</v>
      </c>
      <c r="I879" s="116">
        <v>5.83</v>
      </c>
      <c r="J879" s="108"/>
      <c r="K879" s="128">
        <v>165.19</v>
      </c>
    </row>
    <row r="880">
      <c r="A880" s="125">
        <v>72251.0</v>
      </c>
      <c r="B880" s="115" t="s">
        <v>1053</v>
      </c>
      <c r="C880" s="107"/>
      <c r="D880" s="107"/>
      <c r="E880" s="108"/>
      <c r="F880" s="126" t="s">
        <v>244</v>
      </c>
      <c r="G880" s="108"/>
      <c r="H880" s="127">
        <v>73.78</v>
      </c>
      <c r="I880" s="116">
        <v>5.83</v>
      </c>
      <c r="J880" s="108"/>
      <c r="K880" s="128">
        <v>79.61</v>
      </c>
    </row>
    <row r="881">
      <c r="A881" s="125">
        <v>72252.0</v>
      </c>
      <c r="B881" s="115" t="s">
        <v>1054</v>
      </c>
      <c r="C881" s="107"/>
      <c r="D881" s="107"/>
      <c r="E881" s="108"/>
      <c r="F881" s="126" t="s">
        <v>244</v>
      </c>
      <c r="G881" s="108"/>
      <c r="H881" s="127">
        <v>89.04</v>
      </c>
      <c r="I881" s="116">
        <v>5.83</v>
      </c>
      <c r="J881" s="108"/>
      <c r="K881" s="128">
        <v>94.87</v>
      </c>
    </row>
    <row r="882">
      <c r="A882" s="125">
        <v>72267.0</v>
      </c>
      <c r="B882" s="115" t="s">
        <v>1055</v>
      </c>
      <c r="C882" s="107"/>
      <c r="D882" s="107"/>
      <c r="E882" s="108"/>
      <c r="F882" s="126" t="s">
        <v>197</v>
      </c>
      <c r="G882" s="108"/>
      <c r="H882" s="127">
        <v>27.47</v>
      </c>
      <c r="I882" s="116">
        <v>5.31</v>
      </c>
      <c r="J882" s="108"/>
      <c r="K882" s="128">
        <v>32.78</v>
      </c>
    </row>
    <row r="883">
      <c r="A883" s="125">
        <v>72268.0</v>
      </c>
      <c r="B883" s="115" t="s">
        <v>1056</v>
      </c>
      <c r="C883" s="107"/>
      <c r="D883" s="107"/>
      <c r="E883" s="108"/>
      <c r="F883" s="126" t="s">
        <v>197</v>
      </c>
      <c r="G883" s="108"/>
      <c r="H883" s="127">
        <v>26.35</v>
      </c>
      <c r="I883" s="116">
        <v>5.31</v>
      </c>
      <c r="J883" s="108"/>
      <c r="K883" s="128">
        <v>31.66</v>
      </c>
    </row>
    <row r="884">
      <c r="A884" s="125">
        <v>72269.0</v>
      </c>
      <c r="B884" s="115" t="s">
        <v>1057</v>
      </c>
      <c r="C884" s="107"/>
      <c r="D884" s="107"/>
      <c r="E884" s="108"/>
      <c r="F884" s="126" t="s">
        <v>197</v>
      </c>
      <c r="G884" s="108"/>
      <c r="H884" s="127">
        <v>13.2</v>
      </c>
      <c r="I884" s="116">
        <v>5.31</v>
      </c>
      <c r="J884" s="108"/>
      <c r="K884" s="128">
        <v>18.51</v>
      </c>
    </row>
    <row r="885">
      <c r="A885" s="125">
        <v>72291.0</v>
      </c>
      <c r="B885" s="115" t="s">
        <v>1058</v>
      </c>
      <c r="C885" s="107"/>
      <c r="D885" s="107"/>
      <c r="E885" s="108"/>
      <c r="F885" s="126" t="s">
        <v>197</v>
      </c>
      <c r="G885" s="108"/>
      <c r="H885" s="127">
        <v>63.22</v>
      </c>
      <c r="I885" s="116">
        <v>3.32</v>
      </c>
      <c r="J885" s="108"/>
      <c r="K885" s="128">
        <v>66.54</v>
      </c>
    </row>
    <row r="886">
      <c r="A886" s="125">
        <v>72300.0</v>
      </c>
      <c r="B886" s="115" t="s">
        <v>1059</v>
      </c>
      <c r="C886" s="107"/>
      <c r="D886" s="107"/>
      <c r="E886" s="108"/>
      <c r="F886" s="126" t="s">
        <v>197</v>
      </c>
      <c r="G886" s="108"/>
      <c r="H886" s="127">
        <v>108.21</v>
      </c>
      <c r="I886" s="116">
        <v>9.96</v>
      </c>
      <c r="J886" s="108"/>
      <c r="K886" s="128">
        <v>118.17</v>
      </c>
    </row>
    <row r="887">
      <c r="A887" s="125">
        <v>72301.0</v>
      </c>
      <c r="B887" s="115" t="s">
        <v>1060</v>
      </c>
      <c r="C887" s="107"/>
      <c r="D887" s="107"/>
      <c r="E887" s="108"/>
      <c r="F887" s="126" t="s">
        <v>197</v>
      </c>
      <c r="G887" s="108"/>
      <c r="H887" s="127">
        <v>109.98</v>
      </c>
      <c r="I887" s="116">
        <v>9.96</v>
      </c>
      <c r="J887" s="108"/>
      <c r="K887" s="128">
        <v>119.94</v>
      </c>
    </row>
    <row r="888">
      <c r="A888" s="125">
        <v>72302.0</v>
      </c>
      <c r="B888" s="115" t="s">
        <v>1061</v>
      </c>
      <c r="C888" s="107"/>
      <c r="D888" s="107"/>
      <c r="E888" s="108"/>
      <c r="F888" s="126" t="s">
        <v>197</v>
      </c>
      <c r="G888" s="108"/>
      <c r="H888" s="127">
        <v>112.98</v>
      </c>
      <c r="I888" s="116">
        <v>9.96</v>
      </c>
      <c r="J888" s="108"/>
      <c r="K888" s="128">
        <v>122.94</v>
      </c>
    </row>
    <row r="889">
      <c r="A889" s="125">
        <v>72303.0</v>
      </c>
      <c r="B889" s="115" t="s">
        <v>1062</v>
      </c>
      <c r="C889" s="107"/>
      <c r="D889" s="107"/>
      <c r="E889" s="108"/>
      <c r="F889" s="126" t="s">
        <v>197</v>
      </c>
      <c r="G889" s="108"/>
      <c r="H889" s="127">
        <v>123.18</v>
      </c>
      <c r="I889" s="116">
        <v>11.62</v>
      </c>
      <c r="J889" s="108"/>
      <c r="K889" s="128">
        <v>134.8</v>
      </c>
    </row>
    <row r="890">
      <c r="A890" s="125">
        <v>72304.0</v>
      </c>
      <c r="B890" s="115" t="s">
        <v>1063</v>
      </c>
      <c r="C890" s="107"/>
      <c r="D890" s="107"/>
      <c r="E890" s="108"/>
      <c r="F890" s="126" t="s">
        <v>197</v>
      </c>
      <c r="G890" s="108"/>
      <c r="H890" s="127">
        <v>123.18</v>
      </c>
      <c r="I890" s="116">
        <v>11.62</v>
      </c>
      <c r="J890" s="108"/>
      <c r="K890" s="128">
        <v>134.8</v>
      </c>
    </row>
    <row r="891">
      <c r="A891" s="125">
        <v>72305.0</v>
      </c>
      <c r="B891" s="115" t="s">
        <v>1064</v>
      </c>
      <c r="C891" s="107"/>
      <c r="D891" s="107"/>
      <c r="E891" s="108"/>
      <c r="F891" s="126" t="s">
        <v>197</v>
      </c>
      <c r="G891" s="108"/>
      <c r="H891" s="127">
        <v>94.95</v>
      </c>
      <c r="I891" s="116">
        <v>9.96</v>
      </c>
      <c r="J891" s="108"/>
      <c r="K891" s="128">
        <v>104.91</v>
      </c>
    </row>
    <row r="892">
      <c r="A892" s="125">
        <v>72306.0</v>
      </c>
      <c r="B892" s="115" t="s">
        <v>1065</v>
      </c>
      <c r="C892" s="107"/>
      <c r="D892" s="107"/>
      <c r="E892" s="108"/>
      <c r="F892" s="126" t="s">
        <v>197</v>
      </c>
      <c r="G892" s="108"/>
      <c r="H892" s="127">
        <v>161.66</v>
      </c>
      <c r="I892" s="116">
        <v>11.62</v>
      </c>
      <c r="J892" s="108"/>
      <c r="K892" s="128">
        <v>173.28</v>
      </c>
    </row>
    <row r="893">
      <c r="A893" s="125">
        <v>72307.0</v>
      </c>
      <c r="B893" s="115" t="s">
        <v>1066</v>
      </c>
      <c r="C893" s="107"/>
      <c r="D893" s="107"/>
      <c r="E893" s="108"/>
      <c r="F893" s="126" t="s">
        <v>197</v>
      </c>
      <c r="G893" s="108"/>
      <c r="H893" s="127">
        <v>241.16</v>
      </c>
      <c r="I893" s="116">
        <v>11.62</v>
      </c>
      <c r="J893" s="108"/>
      <c r="K893" s="128">
        <v>252.78</v>
      </c>
    </row>
    <row r="894">
      <c r="A894" s="125">
        <v>72308.0</v>
      </c>
      <c r="B894" s="115" t="s">
        <v>1067</v>
      </c>
      <c r="C894" s="107"/>
      <c r="D894" s="107"/>
      <c r="E894" s="108"/>
      <c r="F894" s="126" t="s">
        <v>197</v>
      </c>
      <c r="G894" s="108"/>
      <c r="H894" s="127">
        <v>212.58</v>
      </c>
      <c r="I894" s="116">
        <v>11.62</v>
      </c>
      <c r="J894" s="108"/>
      <c r="K894" s="128">
        <v>224.2</v>
      </c>
    </row>
    <row r="895">
      <c r="A895" s="125">
        <v>72309.0</v>
      </c>
      <c r="B895" s="115" t="s">
        <v>1068</v>
      </c>
      <c r="C895" s="107"/>
      <c r="D895" s="107"/>
      <c r="E895" s="108"/>
      <c r="F895" s="126" t="s">
        <v>197</v>
      </c>
      <c r="G895" s="108"/>
      <c r="H895" s="127">
        <v>79.26</v>
      </c>
      <c r="I895" s="116">
        <v>9.96</v>
      </c>
      <c r="J895" s="108"/>
      <c r="K895" s="128">
        <v>89.22</v>
      </c>
    </row>
    <row r="896">
      <c r="A896" s="125">
        <v>72310.0</v>
      </c>
      <c r="B896" s="115" t="s">
        <v>1069</v>
      </c>
      <c r="C896" s="107"/>
      <c r="D896" s="107"/>
      <c r="E896" s="108"/>
      <c r="F896" s="126" t="s">
        <v>197</v>
      </c>
      <c r="G896" s="108"/>
      <c r="H896" s="127">
        <v>259.62</v>
      </c>
      <c r="I896" s="116">
        <v>13.28</v>
      </c>
      <c r="J896" s="108"/>
      <c r="K896" s="128">
        <v>272.9</v>
      </c>
    </row>
    <row r="897">
      <c r="A897" s="125">
        <v>72311.0</v>
      </c>
      <c r="B897" s="115" t="s">
        <v>1070</v>
      </c>
      <c r="C897" s="107"/>
      <c r="D897" s="107"/>
      <c r="E897" s="108"/>
      <c r="F897" s="126" t="s">
        <v>197</v>
      </c>
      <c r="G897" s="108"/>
      <c r="H897" s="127">
        <v>104.17</v>
      </c>
      <c r="I897" s="116">
        <v>9.96</v>
      </c>
      <c r="J897" s="108"/>
      <c r="K897" s="128">
        <v>114.13</v>
      </c>
    </row>
    <row r="898">
      <c r="A898" s="125">
        <v>72312.0</v>
      </c>
      <c r="B898" s="115" t="s">
        <v>1071</v>
      </c>
      <c r="C898" s="107"/>
      <c r="D898" s="107"/>
      <c r="E898" s="108"/>
      <c r="F898" s="126" t="s">
        <v>197</v>
      </c>
      <c r="G898" s="108"/>
      <c r="H898" s="127">
        <v>94.95</v>
      </c>
      <c r="I898" s="116">
        <v>11.62</v>
      </c>
      <c r="J898" s="108"/>
      <c r="K898" s="128">
        <v>106.57</v>
      </c>
    </row>
    <row r="899">
      <c r="A899" s="125">
        <v>72320.0</v>
      </c>
      <c r="B899" s="115" t="s">
        <v>1072</v>
      </c>
      <c r="C899" s="107"/>
      <c r="D899" s="107"/>
      <c r="E899" s="108"/>
      <c r="F899" s="126" t="s">
        <v>197</v>
      </c>
      <c r="G899" s="108"/>
      <c r="H899" s="127">
        <v>40.14</v>
      </c>
      <c r="I899" s="116">
        <v>33.2</v>
      </c>
      <c r="J899" s="108"/>
      <c r="K899" s="128">
        <v>73.34</v>
      </c>
    </row>
    <row r="900">
      <c r="A900" s="125">
        <v>72325.0</v>
      </c>
      <c r="B900" s="115" t="s">
        <v>1073</v>
      </c>
      <c r="C900" s="107"/>
      <c r="D900" s="107"/>
      <c r="E900" s="108"/>
      <c r="F900" s="126" t="s">
        <v>197</v>
      </c>
      <c r="G900" s="108"/>
      <c r="H900" s="127">
        <v>1.39</v>
      </c>
      <c r="I900" s="116">
        <v>3.99</v>
      </c>
      <c r="J900" s="108"/>
      <c r="K900" s="128">
        <v>5.38</v>
      </c>
    </row>
    <row r="901">
      <c r="A901" s="125">
        <v>72326.0</v>
      </c>
      <c r="B901" s="115" t="s">
        <v>1074</v>
      </c>
      <c r="C901" s="107"/>
      <c r="D901" s="107"/>
      <c r="E901" s="108"/>
      <c r="F901" s="126" t="s">
        <v>197</v>
      </c>
      <c r="G901" s="108"/>
      <c r="H901" s="127">
        <v>1.62</v>
      </c>
      <c r="I901" s="116">
        <v>3.99</v>
      </c>
      <c r="J901" s="108"/>
      <c r="K901" s="128">
        <v>5.61</v>
      </c>
    </row>
    <row r="902">
      <c r="A902" s="125">
        <v>72327.0</v>
      </c>
      <c r="B902" s="115" t="s">
        <v>1075</v>
      </c>
      <c r="C902" s="107"/>
      <c r="D902" s="107"/>
      <c r="E902" s="108"/>
      <c r="F902" s="126" t="s">
        <v>197</v>
      </c>
      <c r="G902" s="108"/>
      <c r="H902" s="127">
        <v>1.52</v>
      </c>
      <c r="I902" s="116">
        <v>3.99</v>
      </c>
      <c r="J902" s="108"/>
      <c r="K902" s="128">
        <v>5.51</v>
      </c>
    </row>
    <row r="903">
      <c r="A903" s="125">
        <v>72328.0</v>
      </c>
      <c r="B903" s="115" t="s">
        <v>1076</v>
      </c>
      <c r="C903" s="107"/>
      <c r="D903" s="107"/>
      <c r="E903" s="108"/>
      <c r="F903" s="126" t="s">
        <v>197</v>
      </c>
      <c r="G903" s="108"/>
      <c r="H903" s="127">
        <v>1.52</v>
      </c>
      <c r="I903" s="116">
        <v>3.99</v>
      </c>
      <c r="J903" s="108"/>
      <c r="K903" s="128">
        <v>5.51</v>
      </c>
    </row>
    <row r="904">
      <c r="A904" s="125">
        <v>72329.0</v>
      </c>
      <c r="B904" s="115" t="s">
        <v>1077</v>
      </c>
      <c r="C904" s="107"/>
      <c r="D904" s="107"/>
      <c r="E904" s="108"/>
      <c r="F904" s="126" t="s">
        <v>244</v>
      </c>
      <c r="G904" s="108"/>
      <c r="H904" s="127">
        <v>4.67</v>
      </c>
      <c r="I904" s="116">
        <v>13.28</v>
      </c>
      <c r="J904" s="108"/>
      <c r="K904" s="128">
        <v>17.95</v>
      </c>
    </row>
    <row r="905">
      <c r="A905" s="125">
        <v>72330.0</v>
      </c>
      <c r="B905" s="115" t="s">
        <v>1078</v>
      </c>
      <c r="C905" s="107"/>
      <c r="D905" s="107"/>
      <c r="E905" s="108"/>
      <c r="F905" s="126" t="s">
        <v>197</v>
      </c>
      <c r="G905" s="108"/>
      <c r="H905" s="127">
        <v>11.04</v>
      </c>
      <c r="I905" s="116">
        <v>16.61</v>
      </c>
      <c r="J905" s="108"/>
      <c r="K905" s="128">
        <v>27.65</v>
      </c>
    </row>
    <row r="906">
      <c r="A906" s="125">
        <v>72335.0</v>
      </c>
      <c r="B906" s="115" t="s">
        <v>1079</v>
      </c>
      <c r="C906" s="107"/>
      <c r="D906" s="107"/>
      <c r="E906" s="108"/>
      <c r="F906" s="126" t="s">
        <v>197</v>
      </c>
      <c r="G906" s="108"/>
      <c r="H906" s="127">
        <v>11.04</v>
      </c>
      <c r="I906" s="116">
        <v>16.61</v>
      </c>
      <c r="J906" s="108"/>
      <c r="K906" s="128">
        <v>27.65</v>
      </c>
    </row>
    <row r="907">
      <c r="A907" s="125">
        <v>72338.0</v>
      </c>
      <c r="B907" s="115" t="s">
        <v>1080</v>
      </c>
      <c r="C907" s="107"/>
      <c r="D907" s="107"/>
      <c r="E907" s="108"/>
      <c r="F907" s="126" t="s">
        <v>197</v>
      </c>
      <c r="G907" s="108"/>
      <c r="H907" s="127">
        <v>745.76</v>
      </c>
      <c r="I907" s="116">
        <v>19.92</v>
      </c>
      <c r="J907" s="108"/>
      <c r="K907" s="128">
        <v>765.68</v>
      </c>
    </row>
    <row r="908">
      <c r="A908" s="125">
        <v>72341.0</v>
      </c>
      <c r="B908" s="115" t="s">
        <v>1081</v>
      </c>
      <c r="C908" s="107"/>
      <c r="D908" s="107"/>
      <c r="E908" s="108"/>
      <c r="F908" s="126" t="s">
        <v>197</v>
      </c>
      <c r="G908" s="108"/>
      <c r="H908" s="127">
        <v>1.71</v>
      </c>
      <c r="I908" s="116">
        <v>2.19</v>
      </c>
      <c r="J908" s="108"/>
      <c r="K908" s="128">
        <v>3.9</v>
      </c>
    </row>
    <row r="909">
      <c r="A909" s="125">
        <v>72366.0</v>
      </c>
      <c r="B909" s="115" t="s">
        <v>1082</v>
      </c>
      <c r="C909" s="107"/>
      <c r="D909" s="107"/>
      <c r="E909" s="108"/>
      <c r="F909" s="126" t="s">
        <v>197</v>
      </c>
      <c r="G909" s="108"/>
      <c r="H909" s="127">
        <v>89.71</v>
      </c>
      <c r="I909" s="116">
        <v>8.3</v>
      </c>
      <c r="J909" s="108"/>
      <c r="K909" s="128">
        <v>98.01</v>
      </c>
    </row>
    <row r="910">
      <c r="A910" s="125">
        <v>72367.0</v>
      </c>
      <c r="B910" s="115" t="s">
        <v>1083</v>
      </c>
      <c r="C910" s="107"/>
      <c r="D910" s="107"/>
      <c r="E910" s="108"/>
      <c r="F910" s="126" t="s">
        <v>197</v>
      </c>
      <c r="G910" s="108"/>
      <c r="H910" s="127">
        <v>109.33</v>
      </c>
      <c r="I910" s="116">
        <v>8.3</v>
      </c>
      <c r="J910" s="108"/>
      <c r="K910" s="128">
        <v>117.63</v>
      </c>
    </row>
    <row r="911">
      <c r="A911" s="125">
        <v>72368.0</v>
      </c>
      <c r="B911" s="115" t="s">
        <v>1084</v>
      </c>
      <c r="C911" s="107"/>
      <c r="D911" s="107"/>
      <c r="E911" s="108"/>
      <c r="F911" s="126" t="s">
        <v>197</v>
      </c>
      <c r="G911" s="108"/>
      <c r="H911" s="127">
        <v>137.77</v>
      </c>
      <c r="I911" s="116">
        <v>8.3</v>
      </c>
      <c r="J911" s="108"/>
      <c r="K911" s="128">
        <v>146.07</v>
      </c>
    </row>
    <row r="912">
      <c r="A912" s="125">
        <v>72369.0</v>
      </c>
      <c r="B912" s="115" t="s">
        <v>1085</v>
      </c>
      <c r="C912" s="107"/>
      <c r="D912" s="107"/>
      <c r="E912" s="108"/>
      <c r="F912" s="126" t="s">
        <v>197</v>
      </c>
      <c r="G912" s="108"/>
      <c r="H912" s="127">
        <v>167.73</v>
      </c>
      <c r="I912" s="116">
        <v>8.3</v>
      </c>
      <c r="J912" s="108"/>
      <c r="K912" s="128">
        <v>176.03</v>
      </c>
    </row>
    <row r="913">
      <c r="A913" s="125">
        <v>72370.0</v>
      </c>
      <c r="B913" s="115" t="s">
        <v>1086</v>
      </c>
      <c r="C913" s="107"/>
      <c r="D913" s="107"/>
      <c r="E913" s="108"/>
      <c r="F913" s="126" t="s">
        <v>197</v>
      </c>
      <c r="G913" s="108"/>
      <c r="H913" s="127">
        <v>119.59</v>
      </c>
      <c r="I913" s="116">
        <v>49.81</v>
      </c>
      <c r="J913" s="108"/>
      <c r="K913" s="128">
        <v>169.4</v>
      </c>
    </row>
    <row r="914">
      <c r="A914" s="125">
        <v>72371.0</v>
      </c>
      <c r="B914" s="115" t="s">
        <v>1087</v>
      </c>
      <c r="C914" s="107"/>
      <c r="D914" s="107"/>
      <c r="E914" s="108"/>
      <c r="F914" s="126" t="s">
        <v>197</v>
      </c>
      <c r="G914" s="108"/>
      <c r="H914" s="127">
        <v>2.24</v>
      </c>
      <c r="I914" s="116">
        <v>3.99</v>
      </c>
      <c r="J914" s="108"/>
      <c r="K914" s="128">
        <v>6.23</v>
      </c>
    </row>
    <row r="915">
      <c r="A915" s="125">
        <v>72372.0</v>
      </c>
      <c r="B915" s="115" t="s">
        <v>1088</v>
      </c>
      <c r="C915" s="107"/>
      <c r="D915" s="107"/>
      <c r="E915" s="108"/>
      <c r="F915" s="126" t="s">
        <v>244</v>
      </c>
      <c r="G915" s="108"/>
      <c r="H915" s="127">
        <v>37.18</v>
      </c>
      <c r="I915" s="116">
        <v>13.28</v>
      </c>
      <c r="J915" s="108"/>
      <c r="K915" s="128">
        <v>50.46</v>
      </c>
    </row>
    <row r="916">
      <c r="A916" s="125">
        <v>72373.0</v>
      </c>
      <c r="B916" s="115" t="s">
        <v>1089</v>
      </c>
      <c r="C916" s="107"/>
      <c r="D916" s="107"/>
      <c r="E916" s="108"/>
      <c r="F916" s="126" t="s">
        <v>244</v>
      </c>
      <c r="G916" s="108"/>
      <c r="H916" s="127">
        <v>32.27</v>
      </c>
      <c r="I916" s="116">
        <v>13.28</v>
      </c>
      <c r="J916" s="108"/>
      <c r="K916" s="128">
        <v>45.55</v>
      </c>
    </row>
    <row r="917">
      <c r="A917" s="125">
        <v>72374.0</v>
      </c>
      <c r="B917" s="115" t="s">
        <v>1090</v>
      </c>
      <c r="C917" s="107"/>
      <c r="D917" s="107"/>
      <c r="E917" s="108"/>
      <c r="F917" s="126" t="s">
        <v>197</v>
      </c>
      <c r="G917" s="108"/>
      <c r="H917" s="127">
        <v>18.1</v>
      </c>
      <c r="I917" s="116">
        <v>5.31</v>
      </c>
      <c r="J917" s="108"/>
      <c r="K917" s="128">
        <v>23.41</v>
      </c>
    </row>
    <row r="918">
      <c r="A918" s="125">
        <v>72375.0</v>
      </c>
      <c r="B918" s="115" t="s">
        <v>1091</v>
      </c>
      <c r="C918" s="107"/>
      <c r="D918" s="107"/>
      <c r="E918" s="108"/>
      <c r="F918" s="126" t="s">
        <v>197</v>
      </c>
      <c r="G918" s="108"/>
      <c r="H918" s="127">
        <v>14.33</v>
      </c>
      <c r="I918" s="116">
        <v>5.31</v>
      </c>
      <c r="J918" s="108"/>
      <c r="K918" s="128">
        <v>19.64</v>
      </c>
    </row>
    <row r="919">
      <c r="A919" s="125">
        <v>72376.0</v>
      </c>
      <c r="B919" s="115" t="s">
        <v>1092</v>
      </c>
      <c r="C919" s="107"/>
      <c r="D919" s="107"/>
      <c r="E919" s="108"/>
      <c r="F919" s="126" t="s">
        <v>317</v>
      </c>
      <c r="G919" s="108"/>
      <c r="H919" s="127">
        <v>4.29</v>
      </c>
      <c r="I919" s="116">
        <v>6.64</v>
      </c>
      <c r="J919" s="108"/>
      <c r="K919" s="128">
        <v>10.93</v>
      </c>
    </row>
    <row r="920">
      <c r="A920" s="125">
        <v>72385.0</v>
      </c>
      <c r="B920" s="115" t="s">
        <v>1093</v>
      </c>
      <c r="C920" s="107"/>
      <c r="D920" s="107"/>
      <c r="E920" s="108"/>
      <c r="F920" s="126" t="s">
        <v>197</v>
      </c>
      <c r="G920" s="108"/>
      <c r="H920" s="127">
        <v>2.33</v>
      </c>
      <c r="I920" s="116">
        <v>1.0</v>
      </c>
      <c r="J920" s="108"/>
      <c r="K920" s="128">
        <v>3.33</v>
      </c>
    </row>
    <row r="921">
      <c r="A921" s="125">
        <v>72395.0</v>
      </c>
      <c r="B921" s="115" t="s">
        <v>1094</v>
      </c>
      <c r="C921" s="107"/>
      <c r="D921" s="107"/>
      <c r="E921" s="108"/>
      <c r="F921" s="126" t="s">
        <v>197</v>
      </c>
      <c r="G921" s="108"/>
      <c r="H921" s="127">
        <v>2.67</v>
      </c>
      <c r="I921" s="116">
        <v>1.0</v>
      </c>
      <c r="J921" s="108"/>
      <c r="K921" s="128">
        <v>3.67</v>
      </c>
    </row>
    <row r="922">
      <c r="A922" s="125">
        <v>72397.0</v>
      </c>
      <c r="B922" s="115" t="s">
        <v>1095</v>
      </c>
      <c r="C922" s="107"/>
      <c r="D922" s="107"/>
      <c r="E922" s="108"/>
      <c r="F922" s="126" t="s">
        <v>244</v>
      </c>
      <c r="G922" s="108"/>
      <c r="H922" s="127">
        <v>1.96</v>
      </c>
      <c r="I922" s="116">
        <v>1.0</v>
      </c>
      <c r="J922" s="108"/>
      <c r="K922" s="128">
        <v>2.96</v>
      </c>
    </row>
    <row r="923">
      <c r="A923" s="125">
        <v>72400.0</v>
      </c>
      <c r="B923" s="115" t="s">
        <v>1096</v>
      </c>
      <c r="C923" s="107"/>
      <c r="D923" s="107"/>
      <c r="E923" s="108"/>
      <c r="F923" s="126" t="s">
        <v>197</v>
      </c>
      <c r="G923" s="108"/>
      <c r="H923" s="127">
        <v>3.61</v>
      </c>
      <c r="I923" s="116">
        <v>1.0</v>
      </c>
      <c r="J923" s="108"/>
      <c r="K923" s="128">
        <v>4.61</v>
      </c>
    </row>
    <row r="924">
      <c r="A924" s="125">
        <v>72420.0</v>
      </c>
      <c r="B924" s="115" t="s">
        <v>1097</v>
      </c>
      <c r="C924" s="107"/>
      <c r="D924" s="107"/>
      <c r="E924" s="108"/>
      <c r="F924" s="126" t="s">
        <v>197</v>
      </c>
      <c r="G924" s="108"/>
      <c r="H924" s="127">
        <v>4.92</v>
      </c>
      <c r="I924" s="116">
        <v>1.0</v>
      </c>
      <c r="J924" s="108"/>
      <c r="K924" s="128">
        <v>5.92</v>
      </c>
    </row>
    <row r="925">
      <c r="A925" s="125">
        <v>72425.0</v>
      </c>
      <c r="B925" s="115" t="s">
        <v>1098</v>
      </c>
      <c r="C925" s="107"/>
      <c r="D925" s="107"/>
      <c r="E925" s="108"/>
      <c r="F925" s="126" t="s">
        <v>197</v>
      </c>
      <c r="G925" s="108"/>
      <c r="H925" s="127">
        <v>3.79</v>
      </c>
      <c r="I925" s="116">
        <v>1.0</v>
      </c>
      <c r="J925" s="108"/>
      <c r="K925" s="128">
        <v>4.79</v>
      </c>
    </row>
    <row r="926">
      <c r="A926" s="125">
        <v>72430.0</v>
      </c>
      <c r="B926" s="115" t="s">
        <v>1099</v>
      </c>
      <c r="C926" s="107"/>
      <c r="D926" s="107"/>
      <c r="E926" s="108"/>
      <c r="F926" s="126" t="s">
        <v>197</v>
      </c>
      <c r="G926" s="108"/>
      <c r="H926" s="127">
        <v>2.34</v>
      </c>
      <c r="I926" s="116">
        <v>1.0</v>
      </c>
      <c r="J926" s="108"/>
      <c r="K926" s="128">
        <v>3.34</v>
      </c>
    </row>
    <row r="927">
      <c r="A927" s="125">
        <v>72435.0</v>
      </c>
      <c r="B927" s="115" t="s">
        <v>1100</v>
      </c>
      <c r="C927" s="107"/>
      <c r="D927" s="107"/>
      <c r="E927" s="108"/>
      <c r="F927" s="126" t="s">
        <v>197</v>
      </c>
      <c r="G927" s="108"/>
      <c r="H927" s="127">
        <v>3.25</v>
      </c>
      <c r="I927" s="116">
        <v>1.0</v>
      </c>
      <c r="J927" s="108"/>
      <c r="K927" s="128">
        <v>4.25</v>
      </c>
    </row>
    <row r="928">
      <c r="A928" s="125">
        <v>72441.0</v>
      </c>
      <c r="B928" s="115" t="s">
        <v>1101</v>
      </c>
      <c r="C928" s="107"/>
      <c r="D928" s="107"/>
      <c r="E928" s="108"/>
      <c r="F928" s="126" t="s">
        <v>244</v>
      </c>
      <c r="G928" s="108"/>
      <c r="H928" s="127">
        <v>2.34</v>
      </c>
      <c r="I928" s="116">
        <v>1.0</v>
      </c>
      <c r="J928" s="108"/>
      <c r="K928" s="128">
        <v>3.34</v>
      </c>
    </row>
    <row r="929">
      <c r="A929" s="125">
        <v>72442.0</v>
      </c>
      <c r="B929" s="115" t="s">
        <v>1102</v>
      </c>
      <c r="C929" s="107"/>
      <c r="D929" s="107"/>
      <c r="E929" s="108"/>
      <c r="F929" s="126" t="s">
        <v>244</v>
      </c>
      <c r="G929" s="108"/>
      <c r="H929" s="127">
        <v>3.25</v>
      </c>
      <c r="I929" s="116">
        <v>1.0</v>
      </c>
      <c r="J929" s="108"/>
      <c r="K929" s="128">
        <v>4.25</v>
      </c>
    </row>
    <row r="930">
      <c r="A930" s="125">
        <v>72450.0</v>
      </c>
      <c r="B930" s="115" t="s">
        <v>1103</v>
      </c>
      <c r="C930" s="107"/>
      <c r="D930" s="107"/>
      <c r="E930" s="108"/>
      <c r="F930" s="126" t="s">
        <v>197</v>
      </c>
      <c r="G930" s="108"/>
      <c r="H930" s="127">
        <v>342.6</v>
      </c>
      <c r="I930" s="116">
        <v>3.32</v>
      </c>
      <c r="J930" s="108"/>
      <c r="K930" s="128">
        <v>345.92</v>
      </c>
    </row>
    <row r="931">
      <c r="A931" s="125">
        <v>72455.0</v>
      </c>
      <c r="B931" s="115" t="s">
        <v>1104</v>
      </c>
      <c r="C931" s="107"/>
      <c r="D931" s="107"/>
      <c r="E931" s="108"/>
      <c r="F931" s="126" t="s">
        <v>197</v>
      </c>
      <c r="G931" s="108"/>
      <c r="H931" s="127">
        <v>869.23</v>
      </c>
      <c r="I931" s="116">
        <v>8.3</v>
      </c>
      <c r="J931" s="108"/>
      <c r="K931" s="128">
        <v>877.53</v>
      </c>
    </row>
    <row r="932">
      <c r="A932" s="125">
        <v>72460.0</v>
      </c>
      <c r="B932" s="115" t="s">
        <v>1105</v>
      </c>
      <c r="C932" s="107"/>
      <c r="D932" s="107"/>
      <c r="E932" s="108"/>
      <c r="F932" s="126" t="s">
        <v>197</v>
      </c>
      <c r="G932" s="108"/>
      <c r="H932" s="127">
        <v>4.32</v>
      </c>
      <c r="I932" s="116">
        <v>1.0</v>
      </c>
      <c r="J932" s="108"/>
      <c r="K932" s="128">
        <v>5.32</v>
      </c>
    </row>
    <row r="933">
      <c r="A933" s="125">
        <v>72465.0</v>
      </c>
      <c r="B933" s="115" t="s">
        <v>1106</v>
      </c>
      <c r="C933" s="107"/>
      <c r="D933" s="107"/>
      <c r="E933" s="108"/>
      <c r="F933" s="126" t="s">
        <v>197</v>
      </c>
      <c r="G933" s="108"/>
      <c r="H933" s="127">
        <v>4.32</v>
      </c>
      <c r="I933" s="116">
        <v>1.0</v>
      </c>
      <c r="J933" s="108"/>
      <c r="K933" s="128">
        <v>5.32</v>
      </c>
    </row>
    <row r="934">
      <c r="A934" s="125">
        <v>72475.0</v>
      </c>
      <c r="B934" s="115" t="s">
        <v>1107</v>
      </c>
      <c r="C934" s="107"/>
      <c r="D934" s="107"/>
      <c r="E934" s="108"/>
      <c r="F934" s="126" t="s">
        <v>197</v>
      </c>
      <c r="G934" s="108"/>
      <c r="H934" s="127">
        <v>4.32</v>
      </c>
      <c r="I934" s="116">
        <v>1.0</v>
      </c>
      <c r="J934" s="108"/>
      <c r="K934" s="128">
        <v>5.32</v>
      </c>
    </row>
    <row r="935">
      <c r="A935" s="125">
        <v>72476.0</v>
      </c>
      <c r="B935" s="115" t="s">
        <v>1108</v>
      </c>
      <c r="C935" s="107"/>
      <c r="D935" s="107"/>
      <c r="E935" s="108"/>
      <c r="F935" s="126" t="s">
        <v>244</v>
      </c>
      <c r="G935" s="108"/>
      <c r="H935" s="127">
        <v>4.32</v>
      </c>
      <c r="I935" s="116">
        <v>1.0</v>
      </c>
      <c r="J935" s="108"/>
      <c r="K935" s="128">
        <v>5.32</v>
      </c>
    </row>
    <row r="936">
      <c r="A936" s="125">
        <v>72500.0</v>
      </c>
      <c r="B936" s="115" t="s">
        <v>1109</v>
      </c>
      <c r="C936" s="107"/>
      <c r="D936" s="107"/>
      <c r="E936" s="108"/>
      <c r="F936" s="126" t="s">
        <v>197</v>
      </c>
      <c r="G936" s="108"/>
      <c r="H936" s="127">
        <v>0.4</v>
      </c>
      <c r="I936" s="116">
        <v>9.96</v>
      </c>
      <c r="J936" s="108"/>
      <c r="K936" s="128">
        <v>10.36</v>
      </c>
    </row>
    <row r="937">
      <c r="A937" s="125">
        <v>72501.0</v>
      </c>
      <c r="B937" s="115" t="s">
        <v>1110</v>
      </c>
      <c r="C937" s="107"/>
      <c r="D937" s="107"/>
      <c r="E937" s="108"/>
      <c r="F937" s="126" t="s">
        <v>197</v>
      </c>
      <c r="G937" s="108"/>
      <c r="H937" s="127">
        <v>0.65</v>
      </c>
      <c r="I937" s="116">
        <v>9.96</v>
      </c>
      <c r="J937" s="108"/>
      <c r="K937" s="128">
        <v>10.61</v>
      </c>
    </row>
    <row r="938">
      <c r="A938" s="125">
        <v>72510.0</v>
      </c>
      <c r="B938" s="115" t="s">
        <v>1111</v>
      </c>
      <c r="C938" s="107"/>
      <c r="D938" s="107"/>
      <c r="E938" s="108"/>
      <c r="F938" s="126" t="s">
        <v>197</v>
      </c>
      <c r="G938" s="108"/>
      <c r="H938" s="127">
        <v>1.81</v>
      </c>
      <c r="I938" s="116">
        <v>9.96</v>
      </c>
      <c r="J938" s="108"/>
      <c r="K938" s="128">
        <v>11.77</v>
      </c>
    </row>
    <row r="939">
      <c r="A939" s="125">
        <v>72515.0</v>
      </c>
      <c r="B939" s="115" t="s">
        <v>1112</v>
      </c>
      <c r="C939" s="107"/>
      <c r="D939" s="107"/>
      <c r="E939" s="108"/>
      <c r="F939" s="126" t="s">
        <v>197</v>
      </c>
      <c r="G939" s="108"/>
      <c r="H939" s="127">
        <v>4.98</v>
      </c>
      <c r="I939" s="116">
        <v>11.62</v>
      </c>
      <c r="J939" s="108"/>
      <c r="K939" s="128">
        <v>16.6</v>
      </c>
    </row>
    <row r="940">
      <c r="A940" s="125">
        <v>72518.0</v>
      </c>
      <c r="B940" s="115" t="s">
        <v>1113</v>
      </c>
      <c r="C940" s="107"/>
      <c r="D940" s="107"/>
      <c r="E940" s="108"/>
      <c r="F940" s="126" t="s">
        <v>197</v>
      </c>
      <c r="G940" s="108"/>
      <c r="H940" s="127">
        <v>4.98</v>
      </c>
      <c r="I940" s="116">
        <v>11.62</v>
      </c>
      <c r="J940" s="108"/>
      <c r="K940" s="128">
        <v>16.6</v>
      </c>
    </row>
    <row r="941">
      <c r="A941" s="125">
        <v>72520.0</v>
      </c>
      <c r="B941" s="115" t="s">
        <v>1114</v>
      </c>
      <c r="C941" s="107"/>
      <c r="D941" s="107"/>
      <c r="E941" s="108"/>
      <c r="F941" s="126" t="s">
        <v>197</v>
      </c>
      <c r="G941" s="108"/>
      <c r="H941" s="127">
        <v>4.89</v>
      </c>
      <c r="I941" s="116">
        <v>11.62</v>
      </c>
      <c r="J941" s="108"/>
      <c r="K941" s="128">
        <v>16.51</v>
      </c>
    </row>
    <row r="942">
      <c r="A942" s="125">
        <v>72523.0</v>
      </c>
      <c r="B942" s="115" t="s">
        <v>1115</v>
      </c>
      <c r="C942" s="107"/>
      <c r="D942" s="107"/>
      <c r="E942" s="108"/>
      <c r="F942" s="126" t="s">
        <v>197</v>
      </c>
      <c r="G942" s="108"/>
      <c r="H942" s="127">
        <v>6.19</v>
      </c>
      <c r="I942" s="116">
        <v>13.28</v>
      </c>
      <c r="J942" s="108"/>
      <c r="K942" s="128">
        <v>19.47</v>
      </c>
    </row>
    <row r="943">
      <c r="A943" s="125">
        <v>72528.0</v>
      </c>
      <c r="B943" s="115" t="s">
        <v>1116</v>
      </c>
      <c r="C943" s="107"/>
      <c r="D943" s="107"/>
      <c r="E943" s="108"/>
      <c r="F943" s="126" t="s">
        <v>197</v>
      </c>
      <c r="G943" s="108"/>
      <c r="H943" s="127">
        <v>6.3</v>
      </c>
      <c r="I943" s="116">
        <v>13.28</v>
      </c>
      <c r="J943" s="108"/>
      <c r="K943" s="128">
        <v>19.58</v>
      </c>
    </row>
    <row r="944">
      <c r="A944" s="125">
        <v>72532.0</v>
      </c>
      <c r="B944" s="115" t="s">
        <v>1117</v>
      </c>
      <c r="C944" s="107"/>
      <c r="D944" s="107"/>
      <c r="E944" s="108"/>
      <c r="F944" s="126" t="s">
        <v>197</v>
      </c>
      <c r="G944" s="108"/>
      <c r="H944" s="127">
        <v>8.65</v>
      </c>
      <c r="I944" s="116">
        <v>13.28</v>
      </c>
      <c r="J944" s="108"/>
      <c r="K944" s="128">
        <v>21.93</v>
      </c>
    </row>
    <row r="945">
      <c r="A945" s="125">
        <v>72535.0</v>
      </c>
      <c r="B945" s="115" t="s">
        <v>1118</v>
      </c>
      <c r="C945" s="107"/>
      <c r="D945" s="107"/>
      <c r="E945" s="108"/>
      <c r="F945" s="126" t="s">
        <v>197</v>
      </c>
      <c r="G945" s="108"/>
      <c r="H945" s="127">
        <v>8.92</v>
      </c>
      <c r="I945" s="116">
        <v>14.94</v>
      </c>
      <c r="J945" s="108"/>
      <c r="K945" s="128">
        <v>23.86</v>
      </c>
    </row>
    <row r="946">
      <c r="A946" s="125">
        <v>72538.0</v>
      </c>
      <c r="B946" s="115" t="s">
        <v>1119</v>
      </c>
      <c r="C946" s="107"/>
      <c r="D946" s="107"/>
      <c r="E946" s="108"/>
      <c r="F946" s="126" t="s">
        <v>197</v>
      </c>
      <c r="G946" s="108"/>
      <c r="H946" s="127">
        <v>7.07</v>
      </c>
      <c r="I946" s="116">
        <v>14.94</v>
      </c>
      <c r="J946" s="108"/>
      <c r="K946" s="128">
        <v>22.01</v>
      </c>
    </row>
    <row r="947">
      <c r="A947" s="125">
        <v>72545.0</v>
      </c>
      <c r="B947" s="115" t="s">
        <v>1120</v>
      </c>
      <c r="C947" s="107"/>
      <c r="D947" s="107"/>
      <c r="E947" s="108"/>
      <c r="F947" s="126" t="s">
        <v>197</v>
      </c>
      <c r="G947" s="108"/>
      <c r="H947" s="127">
        <v>23.3</v>
      </c>
      <c r="I947" s="116">
        <v>14.94</v>
      </c>
      <c r="J947" s="108"/>
      <c r="K947" s="128">
        <v>38.24</v>
      </c>
    </row>
    <row r="948">
      <c r="A948" s="125">
        <v>72550.0</v>
      </c>
      <c r="B948" s="115" t="s">
        <v>1121</v>
      </c>
      <c r="C948" s="107"/>
      <c r="D948" s="107"/>
      <c r="E948" s="108"/>
      <c r="F948" s="126" t="s">
        <v>197</v>
      </c>
      <c r="G948" s="108"/>
      <c r="H948" s="127">
        <v>23.78</v>
      </c>
      <c r="I948" s="116">
        <v>16.61</v>
      </c>
      <c r="J948" s="108"/>
      <c r="K948" s="128">
        <v>40.39</v>
      </c>
    </row>
    <row r="949">
      <c r="A949" s="125">
        <v>72556.0</v>
      </c>
      <c r="B949" s="115" t="s">
        <v>1122</v>
      </c>
      <c r="C949" s="107"/>
      <c r="D949" s="107"/>
      <c r="E949" s="108"/>
      <c r="F949" s="126" t="s">
        <v>197</v>
      </c>
      <c r="G949" s="108"/>
      <c r="H949" s="127">
        <v>30.8</v>
      </c>
      <c r="I949" s="116">
        <v>12.28</v>
      </c>
      <c r="J949" s="108"/>
      <c r="K949" s="128">
        <v>43.08</v>
      </c>
    </row>
    <row r="950">
      <c r="A950" s="125">
        <v>72560.0</v>
      </c>
      <c r="B950" s="115" t="s">
        <v>1123</v>
      </c>
      <c r="C950" s="107"/>
      <c r="D950" s="107"/>
      <c r="E950" s="108"/>
      <c r="F950" s="126" t="s">
        <v>197</v>
      </c>
      <c r="G950" s="108"/>
      <c r="H950" s="127">
        <v>6.98</v>
      </c>
      <c r="I950" s="116">
        <v>5.31</v>
      </c>
      <c r="J950" s="108"/>
      <c r="K950" s="128">
        <v>12.29</v>
      </c>
    </row>
    <row r="951">
      <c r="A951" s="125">
        <v>72570.0</v>
      </c>
      <c r="B951" s="115" t="s">
        <v>1124</v>
      </c>
      <c r="C951" s="107"/>
      <c r="D951" s="107"/>
      <c r="E951" s="108"/>
      <c r="F951" s="126" t="s">
        <v>197</v>
      </c>
      <c r="G951" s="108"/>
      <c r="H951" s="127">
        <v>12.07</v>
      </c>
      <c r="I951" s="116">
        <v>9.63</v>
      </c>
      <c r="J951" s="108"/>
      <c r="K951" s="128">
        <v>21.7</v>
      </c>
    </row>
    <row r="952">
      <c r="A952" s="125">
        <v>72575.0</v>
      </c>
      <c r="B952" s="115" t="s">
        <v>1125</v>
      </c>
      <c r="C952" s="107"/>
      <c r="D952" s="107"/>
      <c r="E952" s="108"/>
      <c r="F952" s="126" t="s">
        <v>197</v>
      </c>
      <c r="G952" s="108"/>
      <c r="H952" s="127">
        <v>16.04</v>
      </c>
      <c r="I952" s="116">
        <v>9.63</v>
      </c>
      <c r="J952" s="108"/>
      <c r="K952" s="128">
        <v>25.67</v>
      </c>
    </row>
    <row r="953">
      <c r="A953" s="125">
        <v>72578.0</v>
      </c>
      <c r="B953" s="115" t="s">
        <v>1126</v>
      </c>
      <c r="C953" s="107"/>
      <c r="D953" s="107"/>
      <c r="E953" s="108"/>
      <c r="F953" s="126" t="s">
        <v>197</v>
      </c>
      <c r="G953" s="108"/>
      <c r="H953" s="127">
        <v>7.92</v>
      </c>
      <c r="I953" s="116">
        <v>9.63</v>
      </c>
      <c r="J953" s="108"/>
      <c r="K953" s="128">
        <v>17.55</v>
      </c>
    </row>
    <row r="954">
      <c r="A954" s="125">
        <v>72579.0</v>
      </c>
      <c r="B954" s="115" t="s">
        <v>1127</v>
      </c>
      <c r="C954" s="107"/>
      <c r="D954" s="107"/>
      <c r="E954" s="108"/>
      <c r="F954" s="126" t="s">
        <v>244</v>
      </c>
      <c r="G954" s="108"/>
      <c r="H954" s="127">
        <v>15.38</v>
      </c>
      <c r="I954" s="116">
        <v>10.62</v>
      </c>
      <c r="J954" s="108"/>
      <c r="K954" s="128">
        <v>26.0</v>
      </c>
    </row>
    <row r="955">
      <c r="A955" s="125">
        <v>72585.0</v>
      </c>
      <c r="B955" s="115" t="s">
        <v>1128</v>
      </c>
      <c r="C955" s="107"/>
      <c r="D955" s="107"/>
      <c r="E955" s="108"/>
      <c r="F955" s="126" t="s">
        <v>197</v>
      </c>
      <c r="G955" s="108"/>
      <c r="H955" s="127">
        <v>13.72</v>
      </c>
      <c r="I955" s="116">
        <v>9.63</v>
      </c>
      <c r="J955" s="108"/>
      <c r="K955" s="128">
        <v>23.35</v>
      </c>
    </row>
    <row r="956">
      <c r="A956" s="125">
        <v>72591.0</v>
      </c>
      <c r="B956" s="115" t="s">
        <v>1129</v>
      </c>
      <c r="C956" s="107"/>
      <c r="D956" s="107"/>
      <c r="E956" s="108"/>
      <c r="F956" s="126" t="s">
        <v>197</v>
      </c>
      <c r="G956" s="108"/>
      <c r="H956" s="127">
        <v>17.46</v>
      </c>
      <c r="I956" s="116">
        <v>12.28</v>
      </c>
      <c r="J956" s="108"/>
      <c r="K956" s="128">
        <v>29.74</v>
      </c>
    </row>
    <row r="957">
      <c r="A957" s="125">
        <v>72596.0</v>
      </c>
      <c r="B957" s="115" t="s">
        <v>1130</v>
      </c>
      <c r="C957" s="107"/>
      <c r="D957" s="107"/>
      <c r="E957" s="108"/>
      <c r="F957" s="126" t="s">
        <v>197</v>
      </c>
      <c r="G957" s="108"/>
      <c r="H957" s="127">
        <v>22.18</v>
      </c>
      <c r="I957" s="116">
        <v>12.28</v>
      </c>
      <c r="J957" s="108"/>
      <c r="K957" s="128">
        <v>34.46</v>
      </c>
    </row>
    <row r="958">
      <c r="A958" s="125">
        <v>72600.0</v>
      </c>
      <c r="B958" s="115" t="s">
        <v>1131</v>
      </c>
      <c r="C958" s="107"/>
      <c r="D958" s="107"/>
      <c r="E958" s="108"/>
      <c r="F958" s="126" t="s">
        <v>197</v>
      </c>
      <c r="G958" s="108"/>
      <c r="H958" s="128">
        <v>11851.5</v>
      </c>
      <c r="I958" s="116">
        <v>132.8</v>
      </c>
      <c r="J958" s="108"/>
      <c r="K958" s="128">
        <v>11984.3</v>
      </c>
    </row>
    <row r="959">
      <c r="A959" s="125">
        <v>72601.0</v>
      </c>
      <c r="B959" s="115" t="s">
        <v>1132</v>
      </c>
      <c r="C959" s="107"/>
      <c r="D959" s="107"/>
      <c r="E959" s="108"/>
      <c r="F959" s="126" t="s">
        <v>197</v>
      </c>
      <c r="G959" s="108"/>
      <c r="H959" s="128">
        <v>18700.74</v>
      </c>
      <c r="I959" s="116">
        <v>132.8</v>
      </c>
      <c r="J959" s="108"/>
      <c r="K959" s="128">
        <v>18833.54</v>
      </c>
    </row>
    <row r="960">
      <c r="A960" s="125">
        <v>72611.0</v>
      </c>
      <c r="B960" s="115" t="s">
        <v>1133</v>
      </c>
      <c r="C960" s="107"/>
      <c r="D960" s="107"/>
      <c r="E960" s="108"/>
      <c r="F960" s="126" t="s">
        <v>197</v>
      </c>
      <c r="G960" s="108"/>
      <c r="H960" s="128">
        <v>15160.69</v>
      </c>
      <c r="I960" s="116">
        <v>132.8</v>
      </c>
      <c r="J960" s="108"/>
      <c r="K960" s="128">
        <v>15293.49</v>
      </c>
    </row>
    <row r="961">
      <c r="A961" s="125">
        <v>72612.0</v>
      </c>
      <c r="B961" s="115" t="s">
        <v>1134</v>
      </c>
      <c r="C961" s="107"/>
      <c r="D961" s="107"/>
      <c r="E961" s="108"/>
      <c r="F961" s="126" t="s">
        <v>197</v>
      </c>
      <c r="G961" s="108"/>
      <c r="H961" s="128">
        <v>26011.73</v>
      </c>
      <c r="I961" s="116">
        <v>166.0</v>
      </c>
      <c r="J961" s="108"/>
      <c r="K961" s="128">
        <v>26177.73</v>
      </c>
    </row>
    <row r="962">
      <c r="A962" s="125">
        <v>72613.0</v>
      </c>
      <c r="B962" s="115" t="s">
        <v>1135</v>
      </c>
      <c r="C962" s="107"/>
      <c r="D962" s="107"/>
      <c r="E962" s="108"/>
      <c r="F962" s="126" t="s">
        <v>197</v>
      </c>
      <c r="G962" s="108"/>
      <c r="H962" s="128">
        <v>44249.19</v>
      </c>
      <c r="I962" s="116">
        <v>199.2</v>
      </c>
      <c r="J962" s="108"/>
      <c r="K962" s="128">
        <v>44448.39</v>
      </c>
    </row>
    <row r="963">
      <c r="A963" s="125">
        <v>72614.0</v>
      </c>
      <c r="B963" s="115" t="s">
        <v>1136</v>
      </c>
      <c r="C963" s="107"/>
      <c r="D963" s="107"/>
      <c r="E963" s="108"/>
      <c r="F963" s="126" t="s">
        <v>197</v>
      </c>
      <c r="G963" s="108"/>
      <c r="H963" s="128">
        <v>57980.0</v>
      </c>
      <c r="I963" s="116">
        <v>199.2</v>
      </c>
      <c r="J963" s="108"/>
      <c r="K963" s="128">
        <v>58179.2</v>
      </c>
    </row>
    <row r="964">
      <c r="A964" s="125">
        <v>72618.0</v>
      </c>
      <c r="B964" s="115" t="s">
        <v>1137</v>
      </c>
      <c r="C964" s="107"/>
      <c r="D964" s="107"/>
      <c r="E964" s="108"/>
      <c r="F964" s="126" t="s">
        <v>244</v>
      </c>
      <c r="G964" s="108"/>
      <c r="H964" s="127">
        <v>105.67</v>
      </c>
      <c r="I964" s="116">
        <v>11.06</v>
      </c>
      <c r="J964" s="108"/>
      <c r="K964" s="128">
        <v>116.73</v>
      </c>
    </row>
    <row r="965">
      <c r="A965" s="125">
        <v>72619.0</v>
      </c>
      <c r="B965" s="115" t="s">
        <v>1138</v>
      </c>
      <c r="C965" s="107"/>
      <c r="D965" s="107"/>
      <c r="E965" s="108"/>
      <c r="F965" s="126" t="s">
        <v>197</v>
      </c>
      <c r="G965" s="108"/>
      <c r="H965" s="127">
        <v>115.74</v>
      </c>
      <c r="I965" s="116">
        <v>11.06</v>
      </c>
      <c r="J965" s="108"/>
      <c r="K965" s="128">
        <v>126.8</v>
      </c>
    </row>
    <row r="966">
      <c r="A966" s="125">
        <v>72620.0</v>
      </c>
      <c r="B966" s="115" t="s">
        <v>1139</v>
      </c>
      <c r="C966" s="107"/>
      <c r="D966" s="107"/>
      <c r="E966" s="108"/>
      <c r="F966" s="126" t="s">
        <v>197</v>
      </c>
      <c r="G966" s="108"/>
      <c r="H966" s="127">
        <v>133.61</v>
      </c>
      <c r="I966" s="116">
        <v>11.06</v>
      </c>
      <c r="J966" s="108"/>
      <c r="K966" s="128">
        <v>144.67</v>
      </c>
    </row>
    <row r="967">
      <c r="A967" s="125">
        <v>72621.0</v>
      </c>
      <c r="B967" s="115" t="s">
        <v>1140</v>
      </c>
      <c r="C967" s="107"/>
      <c r="D967" s="107"/>
      <c r="E967" s="108"/>
      <c r="F967" s="126" t="s">
        <v>244</v>
      </c>
      <c r="G967" s="108"/>
      <c r="H967" s="127">
        <v>173.88</v>
      </c>
      <c r="I967" s="116">
        <v>11.06</v>
      </c>
      <c r="J967" s="108"/>
      <c r="K967" s="128">
        <v>184.94</v>
      </c>
    </row>
    <row r="968">
      <c r="A968" s="125">
        <v>72630.0</v>
      </c>
      <c r="B968" s="115" t="s">
        <v>1141</v>
      </c>
      <c r="C968" s="107"/>
      <c r="D968" s="107"/>
      <c r="E968" s="108"/>
      <c r="F968" s="126" t="s">
        <v>317</v>
      </c>
      <c r="G968" s="108"/>
      <c r="H968" s="127">
        <v>12.76</v>
      </c>
      <c r="I968" s="116">
        <v>9.96</v>
      </c>
      <c r="J968" s="108"/>
      <c r="K968" s="128">
        <v>22.72</v>
      </c>
    </row>
    <row r="969">
      <c r="A969" s="125">
        <v>72637.0</v>
      </c>
      <c r="B969" s="115" t="s">
        <v>1142</v>
      </c>
      <c r="C969" s="107"/>
      <c r="D969" s="107"/>
      <c r="E969" s="108"/>
      <c r="F969" s="126" t="s">
        <v>317</v>
      </c>
      <c r="G969" s="108"/>
      <c r="H969" s="127">
        <v>71.12</v>
      </c>
      <c r="I969" s="116">
        <v>20.58</v>
      </c>
      <c r="J969" s="108"/>
      <c r="K969" s="128">
        <v>91.7</v>
      </c>
    </row>
    <row r="970">
      <c r="A970" s="125">
        <v>72638.0</v>
      </c>
      <c r="B970" s="115" t="s">
        <v>1143</v>
      </c>
      <c r="C970" s="107"/>
      <c r="D970" s="107"/>
      <c r="E970" s="108"/>
      <c r="F970" s="126" t="s">
        <v>197</v>
      </c>
      <c r="G970" s="108"/>
      <c r="H970" s="127">
        <v>13.32</v>
      </c>
      <c r="I970" s="116">
        <v>5.31</v>
      </c>
      <c r="J970" s="108"/>
      <c r="K970" s="128">
        <v>18.63</v>
      </c>
    </row>
    <row r="971">
      <c r="A971" s="125">
        <v>72660.0</v>
      </c>
      <c r="B971" s="115" t="s">
        <v>1144</v>
      </c>
      <c r="C971" s="107"/>
      <c r="D971" s="107"/>
      <c r="E971" s="108"/>
      <c r="F971" s="126" t="s">
        <v>317</v>
      </c>
      <c r="G971" s="108"/>
      <c r="H971" s="127">
        <v>3.97</v>
      </c>
      <c r="I971" s="116">
        <v>7.96</v>
      </c>
      <c r="J971" s="108"/>
      <c r="K971" s="128">
        <v>11.93</v>
      </c>
    </row>
    <row r="972">
      <c r="A972" s="125">
        <v>72661.0</v>
      </c>
      <c r="B972" s="115" t="s">
        <v>1145</v>
      </c>
      <c r="C972" s="107"/>
      <c r="D972" s="107"/>
      <c r="E972" s="108"/>
      <c r="F972" s="126" t="s">
        <v>317</v>
      </c>
      <c r="G972" s="108"/>
      <c r="H972" s="127">
        <v>3.31</v>
      </c>
      <c r="I972" s="116">
        <v>7.96</v>
      </c>
      <c r="J972" s="108"/>
      <c r="K972" s="128">
        <v>11.27</v>
      </c>
    </row>
    <row r="973">
      <c r="A973" s="123">
        <v>170.0</v>
      </c>
      <c r="B973" s="124" t="s">
        <v>1146</v>
      </c>
      <c r="C973" s="107"/>
      <c r="D973" s="107"/>
      <c r="E973" s="107"/>
      <c r="F973" s="107"/>
      <c r="G973" s="107"/>
      <c r="H973" s="107"/>
      <c r="I973" s="107"/>
      <c r="J973" s="107"/>
      <c r="K973" s="108"/>
    </row>
    <row r="974">
      <c r="A974" s="125">
        <v>80000.0</v>
      </c>
      <c r="B974" s="115" t="s">
        <v>1147</v>
      </c>
      <c r="C974" s="107"/>
      <c r="D974" s="107"/>
      <c r="E974" s="108"/>
      <c r="F974" s="126" t="s">
        <v>187</v>
      </c>
      <c r="G974" s="108"/>
      <c r="H974" s="127">
        <v>0.0</v>
      </c>
      <c r="I974" s="116">
        <v>0.0</v>
      </c>
      <c r="J974" s="108"/>
      <c r="K974" s="128">
        <v>0.0</v>
      </c>
    </row>
    <row r="975">
      <c r="A975" s="125">
        <v>80500.0</v>
      </c>
      <c r="B975" s="115" t="s">
        <v>1148</v>
      </c>
      <c r="C975" s="107"/>
      <c r="D975" s="107"/>
      <c r="E975" s="108"/>
      <c r="F975" s="111"/>
      <c r="H975" s="127">
        <v>0.0</v>
      </c>
      <c r="I975" s="116">
        <v>0.0</v>
      </c>
      <c r="J975" s="108"/>
      <c r="K975" s="128">
        <v>0.0</v>
      </c>
    </row>
    <row r="976">
      <c r="A976" s="125">
        <v>80501.0</v>
      </c>
      <c r="B976" s="115" t="s">
        <v>1149</v>
      </c>
      <c r="C976" s="107"/>
      <c r="D976" s="107"/>
      <c r="E976" s="108"/>
      <c r="F976" s="111"/>
      <c r="H976" s="127">
        <v>0.0</v>
      </c>
      <c r="I976" s="116">
        <v>0.0</v>
      </c>
      <c r="J976" s="108"/>
      <c r="K976" s="128">
        <v>0.0</v>
      </c>
    </row>
    <row r="977">
      <c r="A977" s="125">
        <v>80502.0</v>
      </c>
      <c r="B977" s="115" t="s">
        <v>1150</v>
      </c>
      <c r="C977" s="107"/>
      <c r="D977" s="107"/>
      <c r="E977" s="108"/>
      <c r="F977" s="126" t="s">
        <v>197</v>
      </c>
      <c r="G977" s="108"/>
      <c r="H977" s="127">
        <v>199.24</v>
      </c>
      <c r="I977" s="116">
        <v>62.75</v>
      </c>
      <c r="J977" s="108"/>
      <c r="K977" s="128">
        <v>261.99</v>
      </c>
    </row>
    <row r="978">
      <c r="A978" s="125">
        <v>80503.0</v>
      </c>
      <c r="B978" s="115" t="s">
        <v>1151</v>
      </c>
      <c r="C978" s="107"/>
      <c r="D978" s="107"/>
      <c r="E978" s="108"/>
      <c r="F978" s="126" t="s">
        <v>244</v>
      </c>
      <c r="G978" s="108"/>
      <c r="H978" s="127">
        <v>575.58</v>
      </c>
      <c r="I978" s="116">
        <v>62.75</v>
      </c>
      <c r="J978" s="108"/>
      <c r="K978" s="128">
        <v>638.33</v>
      </c>
    </row>
    <row r="979">
      <c r="A979" s="125">
        <v>80504.0</v>
      </c>
      <c r="B979" s="115" t="s">
        <v>1152</v>
      </c>
      <c r="C979" s="107"/>
      <c r="D979" s="107"/>
      <c r="E979" s="108"/>
      <c r="F979" s="126" t="s">
        <v>197</v>
      </c>
      <c r="G979" s="108"/>
      <c r="H979" s="127">
        <v>503.69</v>
      </c>
      <c r="I979" s="116">
        <v>79.68</v>
      </c>
      <c r="J979" s="108"/>
      <c r="K979" s="128">
        <v>583.37</v>
      </c>
    </row>
    <row r="980">
      <c r="A980" s="125">
        <v>80505.0</v>
      </c>
      <c r="B980" s="115" t="s">
        <v>1153</v>
      </c>
      <c r="C980" s="107"/>
      <c r="D980" s="107"/>
      <c r="E980" s="108"/>
      <c r="F980" s="126" t="s">
        <v>244</v>
      </c>
      <c r="G980" s="108"/>
      <c r="H980" s="127">
        <v>874.42</v>
      </c>
      <c r="I980" s="116">
        <v>79.68</v>
      </c>
      <c r="J980" s="108"/>
      <c r="K980" s="128">
        <v>954.1</v>
      </c>
    </row>
    <row r="981">
      <c r="A981" s="125">
        <v>80508.0</v>
      </c>
      <c r="B981" s="115" t="s">
        <v>1154</v>
      </c>
      <c r="C981" s="107"/>
      <c r="D981" s="107"/>
      <c r="E981" s="108"/>
      <c r="F981" s="126" t="s">
        <v>197</v>
      </c>
      <c r="G981" s="108"/>
      <c r="H981" s="127">
        <v>533.85</v>
      </c>
      <c r="I981" s="116">
        <v>66.4</v>
      </c>
      <c r="J981" s="108"/>
      <c r="K981" s="128">
        <v>600.25</v>
      </c>
    </row>
    <row r="982">
      <c r="A982" s="125">
        <v>80510.0</v>
      </c>
      <c r="B982" s="115" t="s">
        <v>1155</v>
      </c>
      <c r="C982" s="107"/>
      <c r="D982" s="107"/>
      <c r="E982" s="108"/>
      <c r="F982" s="126" t="s">
        <v>197</v>
      </c>
      <c r="G982" s="108"/>
      <c r="H982" s="127">
        <v>9.7</v>
      </c>
      <c r="I982" s="116">
        <v>4.98</v>
      </c>
      <c r="J982" s="108"/>
      <c r="K982" s="128">
        <v>14.68</v>
      </c>
    </row>
    <row r="983">
      <c r="A983" s="125">
        <v>80511.0</v>
      </c>
      <c r="B983" s="115" t="s">
        <v>1156</v>
      </c>
      <c r="C983" s="107"/>
      <c r="D983" s="107"/>
      <c r="E983" s="108"/>
      <c r="F983" s="126" t="s">
        <v>197</v>
      </c>
      <c r="G983" s="108"/>
      <c r="H983" s="127">
        <v>62.32</v>
      </c>
      <c r="I983" s="116">
        <v>33.2</v>
      </c>
      <c r="J983" s="108"/>
      <c r="K983" s="128">
        <v>95.52</v>
      </c>
    </row>
    <row r="984">
      <c r="A984" s="125">
        <v>80512.0</v>
      </c>
      <c r="B984" s="115" t="s">
        <v>1157</v>
      </c>
      <c r="C984" s="107"/>
      <c r="D984" s="107"/>
      <c r="E984" s="108"/>
      <c r="F984" s="126" t="s">
        <v>197</v>
      </c>
      <c r="G984" s="108"/>
      <c r="H984" s="127">
        <v>17.8</v>
      </c>
      <c r="I984" s="116">
        <v>10.62</v>
      </c>
      <c r="J984" s="108"/>
      <c r="K984" s="128">
        <v>28.42</v>
      </c>
    </row>
    <row r="985">
      <c r="A985" s="125">
        <v>80513.0</v>
      </c>
      <c r="B985" s="115" t="s">
        <v>1158</v>
      </c>
      <c r="C985" s="107"/>
      <c r="D985" s="107"/>
      <c r="E985" s="108"/>
      <c r="F985" s="126" t="s">
        <v>197</v>
      </c>
      <c r="G985" s="108"/>
      <c r="H985" s="127">
        <v>10.07</v>
      </c>
      <c r="I985" s="116">
        <v>10.62</v>
      </c>
      <c r="J985" s="108"/>
      <c r="K985" s="128">
        <v>20.69</v>
      </c>
    </row>
    <row r="986">
      <c r="A986" s="125">
        <v>80514.0</v>
      </c>
      <c r="B986" s="115" t="s">
        <v>1159</v>
      </c>
      <c r="C986" s="107"/>
      <c r="D986" s="107"/>
      <c r="E986" s="108"/>
      <c r="F986" s="126" t="s">
        <v>197</v>
      </c>
      <c r="G986" s="108"/>
      <c r="H986" s="127">
        <v>36.59</v>
      </c>
      <c r="I986" s="116">
        <v>4.64</v>
      </c>
      <c r="J986" s="108"/>
      <c r="K986" s="128">
        <v>41.23</v>
      </c>
    </row>
    <row r="987">
      <c r="A987" s="125">
        <v>80515.0</v>
      </c>
      <c r="B987" s="115" t="s">
        <v>1160</v>
      </c>
      <c r="C987" s="107"/>
      <c r="D987" s="107"/>
      <c r="E987" s="108"/>
      <c r="F987" s="126" t="s">
        <v>197</v>
      </c>
      <c r="G987" s="108"/>
      <c r="H987" s="127">
        <v>163.15</v>
      </c>
      <c r="I987" s="116">
        <v>54.05</v>
      </c>
      <c r="J987" s="108"/>
      <c r="K987" s="128">
        <v>217.2</v>
      </c>
    </row>
    <row r="988">
      <c r="A988" s="125">
        <v>80517.0</v>
      </c>
      <c r="B988" s="115" t="s">
        <v>1161</v>
      </c>
      <c r="C988" s="107"/>
      <c r="D988" s="107"/>
      <c r="E988" s="108"/>
      <c r="F988" s="126" t="s">
        <v>197</v>
      </c>
      <c r="G988" s="108"/>
      <c r="H988" s="127">
        <v>237.28</v>
      </c>
      <c r="I988" s="116">
        <v>54.05</v>
      </c>
      <c r="J988" s="108"/>
      <c r="K988" s="128">
        <v>291.33</v>
      </c>
    </row>
    <row r="989">
      <c r="A989" s="125">
        <v>80518.0</v>
      </c>
      <c r="B989" s="115" t="s">
        <v>1162</v>
      </c>
      <c r="C989" s="107"/>
      <c r="D989" s="107"/>
      <c r="E989" s="108"/>
      <c r="F989" s="126" t="s">
        <v>197</v>
      </c>
      <c r="G989" s="108"/>
      <c r="H989" s="127">
        <v>86.95</v>
      </c>
      <c r="I989" s="116">
        <v>72.38</v>
      </c>
      <c r="J989" s="108"/>
      <c r="K989" s="128">
        <v>159.33</v>
      </c>
    </row>
    <row r="990">
      <c r="A990" s="125">
        <v>80519.0</v>
      </c>
      <c r="B990" s="115" t="s">
        <v>1163</v>
      </c>
      <c r="C990" s="107"/>
      <c r="D990" s="107"/>
      <c r="E990" s="108"/>
      <c r="F990" s="126" t="s">
        <v>244</v>
      </c>
      <c r="G990" s="108"/>
      <c r="H990" s="127">
        <v>480.76</v>
      </c>
      <c r="I990" s="116">
        <v>54.05</v>
      </c>
      <c r="J990" s="108"/>
      <c r="K990" s="128">
        <v>534.81</v>
      </c>
    </row>
    <row r="991">
      <c r="A991" s="125">
        <v>80520.0</v>
      </c>
      <c r="B991" s="115" t="s">
        <v>1164</v>
      </c>
      <c r="C991" s="107"/>
      <c r="D991" s="107"/>
      <c r="E991" s="108"/>
      <c r="F991" s="126" t="s">
        <v>1165</v>
      </c>
      <c r="G991" s="108"/>
      <c r="H991" s="127">
        <v>5.27</v>
      </c>
      <c r="I991" s="116">
        <v>6.64</v>
      </c>
      <c r="J991" s="108"/>
      <c r="K991" s="128">
        <v>11.91</v>
      </c>
    </row>
    <row r="992">
      <c r="A992" s="125">
        <v>80526.0</v>
      </c>
      <c r="B992" s="115" t="s">
        <v>1166</v>
      </c>
      <c r="C992" s="107"/>
      <c r="D992" s="107"/>
      <c r="E992" s="108"/>
      <c r="F992" s="126" t="s">
        <v>197</v>
      </c>
      <c r="G992" s="108"/>
      <c r="H992" s="127">
        <v>116.39</v>
      </c>
      <c r="I992" s="116">
        <v>4.98</v>
      </c>
      <c r="J992" s="108"/>
      <c r="K992" s="128">
        <v>121.37</v>
      </c>
    </row>
    <row r="993">
      <c r="A993" s="125">
        <v>80530.0</v>
      </c>
      <c r="B993" s="115" t="s">
        <v>1167</v>
      </c>
      <c r="C993" s="107"/>
      <c r="D993" s="107"/>
      <c r="E993" s="108"/>
      <c r="F993" s="126" t="s">
        <v>197</v>
      </c>
      <c r="G993" s="108"/>
      <c r="H993" s="127">
        <v>28.88</v>
      </c>
      <c r="I993" s="116">
        <v>16.61</v>
      </c>
      <c r="J993" s="108"/>
      <c r="K993" s="128">
        <v>45.49</v>
      </c>
    </row>
    <row r="994">
      <c r="A994" s="125">
        <v>80532.0</v>
      </c>
      <c r="B994" s="115" t="s">
        <v>1168</v>
      </c>
      <c r="C994" s="107"/>
      <c r="D994" s="107"/>
      <c r="E994" s="108"/>
      <c r="F994" s="126" t="s">
        <v>197</v>
      </c>
      <c r="G994" s="108"/>
      <c r="H994" s="127">
        <v>23.16</v>
      </c>
      <c r="I994" s="116">
        <v>11.62</v>
      </c>
      <c r="J994" s="108"/>
      <c r="K994" s="128">
        <v>34.78</v>
      </c>
    </row>
    <row r="995">
      <c r="A995" s="125">
        <v>80540.0</v>
      </c>
      <c r="B995" s="115" t="s">
        <v>1169</v>
      </c>
      <c r="C995" s="107"/>
      <c r="D995" s="107"/>
      <c r="E995" s="108"/>
      <c r="F995" s="111"/>
      <c r="H995" s="127">
        <v>0.0</v>
      </c>
      <c r="I995" s="116">
        <v>0.0</v>
      </c>
      <c r="J995" s="108"/>
      <c r="K995" s="128">
        <v>0.0</v>
      </c>
    </row>
    <row r="996">
      <c r="A996" s="125">
        <v>80541.0</v>
      </c>
      <c r="B996" s="115" t="s">
        <v>1170</v>
      </c>
      <c r="C996" s="107"/>
      <c r="D996" s="107"/>
      <c r="E996" s="108"/>
      <c r="F996" s="126" t="s">
        <v>197</v>
      </c>
      <c r="G996" s="108"/>
      <c r="H996" s="127">
        <v>139.68</v>
      </c>
      <c r="I996" s="116">
        <v>57.77</v>
      </c>
      <c r="J996" s="108"/>
      <c r="K996" s="128">
        <v>197.45</v>
      </c>
    </row>
    <row r="997">
      <c r="A997" s="125">
        <v>80542.0</v>
      </c>
      <c r="B997" s="115" t="s">
        <v>1171</v>
      </c>
      <c r="C997" s="107"/>
      <c r="D997" s="107"/>
      <c r="E997" s="108"/>
      <c r="F997" s="126" t="s">
        <v>197</v>
      </c>
      <c r="G997" s="108"/>
      <c r="H997" s="127">
        <v>88.72</v>
      </c>
      <c r="I997" s="116">
        <v>54.45</v>
      </c>
      <c r="J997" s="108"/>
      <c r="K997" s="128">
        <v>143.17</v>
      </c>
    </row>
    <row r="998">
      <c r="A998" s="125">
        <v>80543.0</v>
      </c>
      <c r="B998" s="115" t="s">
        <v>1172</v>
      </c>
      <c r="C998" s="107"/>
      <c r="D998" s="107"/>
      <c r="E998" s="108"/>
      <c r="F998" s="126" t="s">
        <v>244</v>
      </c>
      <c r="G998" s="108"/>
      <c r="H998" s="127">
        <v>137.02</v>
      </c>
      <c r="I998" s="116">
        <v>54.45</v>
      </c>
      <c r="J998" s="108"/>
      <c r="K998" s="128">
        <v>191.47</v>
      </c>
    </row>
    <row r="999">
      <c r="A999" s="125">
        <v>80550.0</v>
      </c>
      <c r="B999" s="115" t="s">
        <v>1173</v>
      </c>
      <c r="C999" s="107"/>
      <c r="D999" s="107"/>
      <c r="E999" s="108"/>
      <c r="F999" s="126" t="s">
        <v>1174</v>
      </c>
      <c r="G999" s="108"/>
      <c r="H999" s="127">
        <v>3.53</v>
      </c>
      <c r="I999" s="116">
        <v>4.98</v>
      </c>
      <c r="J999" s="108"/>
      <c r="K999" s="128">
        <v>8.51</v>
      </c>
    </row>
    <row r="1000">
      <c r="A1000" s="125">
        <v>80555.0</v>
      </c>
      <c r="B1000" s="115" t="s">
        <v>1175</v>
      </c>
      <c r="C1000" s="107"/>
      <c r="D1000" s="107"/>
      <c r="E1000" s="108"/>
      <c r="F1000" s="126" t="s">
        <v>197</v>
      </c>
      <c r="G1000" s="108"/>
      <c r="H1000" s="127">
        <v>46.39</v>
      </c>
      <c r="I1000" s="116">
        <v>8.3</v>
      </c>
      <c r="J1000" s="108"/>
      <c r="K1000" s="128">
        <v>54.69</v>
      </c>
    </row>
    <row r="1001">
      <c r="A1001" s="125">
        <v>80556.0</v>
      </c>
      <c r="B1001" s="115" t="s">
        <v>1176</v>
      </c>
      <c r="C1001" s="107"/>
      <c r="D1001" s="107"/>
      <c r="E1001" s="108"/>
      <c r="F1001" s="126" t="s">
        <v>197</v>
      </c>
      <c r="G1001" s="108"/>
      <c r="H1001" s="127">
        <v>3.7</v>
      </c>
      <c r="I1001" s="116">
        <v>8.3</v>
      </c>
      <c r="J1001" s="108"/>
      <c r="K1001" s="128">
        <v>12.0</v>
      </c>
    </row>
    <row r="1002">
      <c r="A1002" s="125">
        <v>80560.0</v>
      </c>
      <c r="B1002" s="115" t="s">
        <v>1177</v>
      </c>
      <c r="C1002" s="107"/>
      <c r="D1002" s="107"/>
      <c r="E1002" s="108"/>
      <c r="F1002" s="126" t="s">
        <v>197</v>
      </c>
      <c r="G1002" s="108"/>
      <c r="H1002" s="127">
        <v>201.91</v>
      </c>
      <c r="I1002" s="116">
        <v>11.95</v>
      </c>
      <c r="J1002" s="108"/>
      <c r="K1002" s="128">
        <v>213.86</v>
      </c>
    </row>
    <row r="1003">
      <c r="A1003" s="125">
        <v>80561.0</v>
      </c>
      <c r="B1003" s="115" t="s">
        <v>1178</v>
      </c>
      <c r="C1003" s="107"/>
      <c r="D1003" s="107"/>
      <c r="E1003" s="108"/>
      <c r="F1003" s="126" t="s">
        <v>197</v>
      </c>
      <c r="G1003" s="108"/>
      <c r="H1003" s="127">
        <v>13.69</v>
      </c>
      <c r="I1003" s="116">
        <v>11.95</v>
      </c>
      <c r="J1003" s="108"/>
      <c r="K1003" s="128">
        <v>25.64</v>
      </c>
    </row>
    <row r="1004">
      <c r="A1004" s="125">
        <v>80562.0</v>
      </c>
      <c r="B1004" s="115" t="s">
        <v>1179</v>
      </c>
      <c r="C1004" s="107"/>
      <c r="D1004" s="107"/>
      <c r="E1004" s="108"/>
      <c r="F1004" s="126" t="s">
        <v>197</v>
      </c>
      <c r="G1004" s="108"/>
      <c r="H1004" s="127">
        <v>12.75</v>
      </c>
      <c r="I1004" s="116">
        <v>11.95</v>
      </c>
      <c r="J1004" s="108"/>
      <c r="K1004" s="128">
        <v>24.7</v>
      </c>
    </row>
    <row r="1005">
      <c r="A1005" s="125">
        <v>80563.0</v>
      </c>
      <c r="B1005" s="115" t="s">
        <v>1180</v>
      </c>
      <c r="C1005" s="107"/>
      <c r="D1005" s="107"/>
      <c r="E1005" s="108"/>
      <c r="F1005" s="126" t="s">
        <v>197</v>
      </c>
      <c r="G1005" s="108"/>
      <c r="H1005" s="127">
        <v>42.87</v>
      </c>
      <c r="I1005" s="116">
        <v>11.95</v>
      </c>
      <c r="J1005" s="108"/>
      <c r="K1005" s="128">
        <v>54.82</v>
      </c>
    </row>
    <row r="1006">
      <c r="A1006" s="125">
        <v>80564.0</v>
      </c>
      <c r="B1006" s="115" t="s">
        <v>1181</v>
      </c>
      <c r="C1006" s="107"/>
      <c r="D1006" s="107"/>
      <c r="E1006" s="108"/>
      <c r="F1006" s="126" t="s">
        <v>244</v>
      </c>
      <c r="G1006" s="108"/>
      <c r="H1006" s="127">
        <v>39.57</v>
      </c>
      <c r="I1006" s="116">
        <v>11.95</v>
      </c>
      <c r="J1006" s="108"/>
      <c r="K1006" s="128">
        <v>51.52</v>
      </c>
    </row>
    <row r="1007">
      <c r="A1007" s="125">
        <v>80570.0</v>
      </c>
      <c r="B1007" s="115" t="s">
        <v>1182</v>
      </c>
      <c r="C1007" s="107"/>
      <c r="D1007" s="107"/>
      <c r="E1007" s="108"/>
      <c r="F1007" s="126" t="s">
        <v>197</v>
      </c>
      <c r="G1007" s="108"/>
      <c r="H1007" s="127">
        <v>75.46</v>
      </c>
      <c r="I1007" s="116">
        <v>6.64</v>
      </c>
      <c r="J1007" s="108"/>
      <c r="K1007" s="128">
        <v>82.1</v>
      </c>
    </row>
    <row r="1008">
      <c r="A1008" s="125">
        <v>80572.0</v>
      </c>
      <c r="B1008" s="115" t="s">
        <v>1183</v>
      </c>
      <c r="C1008" s="107"/>
      <c r="D1008" s="107"/>
      <c r="E1008" s="108"/>
      <c r="F1008" s="126" t="s">
        <v>244</v>
      </c>
      <c r="G1008" s="108"/>
      <c r="H1008" s="127">
        <v>116.24</v>
      </c>
      <c r="I1008" s="116">
        <v>6.64</v>
      </c>
      <c r="J1008" s="108"/>
      <c r="K1008" s="128">
        <v>122.88</v>
      </c>
    </row>
    <row r="1009">
      <c r="A1009" s="125">
        <v>80573.0</v>
      </c>
      <c r="B1009" s="115" t="s">
        <v>1184</v>
      </c>
      <c r="C1009" s="107"/>
      <c r="D1009" s="107"/>
      <c r="E1009" s="108"/>
      <c r="F1009" s="126" t="s">
        <v>244</v>
      </c>
      <c r="G1009" s="108"/>
      <c r="H1009" s="127">
        <v>855.01</v>
      </c>
      <c r="I1009" s="116">
        <v>6.64</v>
      </c>
      <c r="J1009" s="108"/>
      <c r="K1009" s="128">
        <v>861.65</v>
      </c>
    </row>
    <row r="1010">
      <c r="A1010" s="125">
        <v>80580.0</v>
      </c>
      <c r="B1010" s="115" t="s">
        <v>1185</v>
      </c>
      <c r="C1010" s="107"/>
      <c r="D1010" s="107"/>
      <c r="E1010" s="108"/>
      <c r="F1010" s="126" t="s">
        <v>197</v>
      </c>
      <c r="G1010" s="108"/>
      <c r="H1010" s="127">
        <v>50.45</v>
      </c>
      <c r="I1010" s="116">
        <v>4.98</v>
      </c>
      <c r="J1010" s="108"/>
      <c r="K1010" s="128">
        <v>55.43</v>
      </c>
    </row>
    <row r="1011">
      <c r="A1011" s="125">
        <v>80587.0</v>
      </c>
      <c r="B1011" s="115" t="s">
        <v>1186</v>
      </c>
      <c r="C1011" s="107"/>
      <c r="D1011" s="107"/>
      <c r="E1011" s="108"/>
      <c r="F1011" s="126" t="s">
        <v>244</v>
      </c>
      <c r="G1011" s="108"/>
      <c r="H1011" s="127">
        <v>98.33</v>
      </c>
      <c r="I1011" s="116">
        <v>12.95</v>
      </c>
      <c r="J1011" s="108"/>
      <c r="K1011" s="128">
        <v>111.28</v>
      </c>
    </row>
    <row r="1012">
      <c r="A1012" s="125">
        <v>80590.0</v>
      </c>
      <c r="B1012" s="115" t="s">
        <v>1187</v>
      </c>
      <c r="C1012" s="107"/>
      <c r="D1012" s="107"/>
      <c r="E1012" s="108"/>
      <c r="F1012" s="126" t="s">
        <v>197</v>
      </c>
      <c r="G1012" s="108"/>
      <c r="H1012" s="127">
        <v>104.68</v>
      </c>
      <c r="I1012" s="116">
        <v>12.95</v>
      </c>
      <c r="J1012" s="108"/>
      <c r="K1012" s="128">
        <v>117.63</v>
      </c>
    </row>
    <row r="1013">
      <c r="A1013" s="125">
        <v>80600.0</v>
      </c>
      <c r="B1013" s="115" t="s">
        <v>1188</v>
      </c>
      <c r="C1013" s="107"/>
      <c r="D1013" s="107"/>
      <c r="E1013" s="108"/>
      <c r="F1013" s="111"/>
      <c r="H1013" s="127">
        <v>0.0</v>
      </c>
      <c r="I1013" s="116">
        <v>0.0</v>
      </c>
      <c r="J1013" s="108"/>
      <c r="K1013" s="128">
        <v>0.0</v>
      </c>
    </row>
    <row r="1014">
      <c r="A1014" s="125">
        <v>80601.0</v>
      </c>
      <c r="B1014" s="115" t="s">
        <v>1189</v>
      </c>
      <c r="C1014" s="107"/>
      <c r="D1014" s="107"/>
      <c r="E1014" s="108"/>
      <c r="F1014" s="126" t="s">
        <v>197</v>
      </c>
      <c r="G1014" s="108"/>
      <c r="H1014" s="127">
        <v>349.9</v>
      </c>
      <c r="I1014" s="116">
        <v>58.1</v>
      </c>
      <c r="J1014" s="108"/>
      <c r="K1014" s="128">
        <v>408.0</v>
      </c>
    </row>
    <row r="1015">
      <c r="A1015" s="125">
        <v>80610.0</v>
      </c>
      <c r="B1015" s="115" t="s">
        <v>1190</v>
      </c>
      <c r="C1015" s="107"/>
      <c r="D1015" s="107"/>
      <c r="E1015" s="108"/>
      <c r="F1015" s="126" t="s">
        <v>197</v>
      </c>
      <c r="G1015" s="108"/>
      <c r="H1015" s="127">
        <v>75.36</v>
      </c>
      <c r="I1015" s="116">
        <v>29.88</v>
      </c>
      <c r="J1015" s="108"/>
      <c r="K1015" s="128">
        <v>105.24</v>
      </c>
    </row>
    <row r="1016">
      <c r="A1016" s="125">
        <v>80613.0</v>
      </c>
      <c r="B1016" s="115" t="s">
        <v>1191</v>
      </c>
      <c r="C1016" s="107"/>
      <c r="D1016" s="107"/>
      <c r="E1016" s="108"/>
      <c r="F1016" s="126" t="s">
        <v>197</v>
      </c>
      <c r="G1016" s="108"/>
      <c r="H1016" s="127">
        <v>256.83</v>
      </c>
      <c r="I1016" s="116">
        <v>11.95</v>
      </c>
      <c r="J1016" s="108"/>
      <c r="K1016" s="128">
        <v>268.78</v>
      </c>
    </row>
    <row r="1017">
      <c r="A1017" s="125">
        <v>80620.0</v>
      </c>
      <c r="B1017" s="115" t="s">
        <v>1192</v>
      </c>
      <c r="C1017" s="107"/>
      <c r="D1017" s="107"/>
      <c r="E1017" s="108"/>
      <c r="F1017" s="126" t="s">
        <v>197</v>
      </c>
      <c r="G1017" s="108"/>
      <c r="H1017" s="127">
        <v>10.25</v>
      </c>
      <c r="I1017" s="116">
        <v>4.98</v>
      </c>
      <c r="J1017" s="108"/>
      <c r="K1017" s="128">
        <v>15.23</v>
      </c>
    </row>
    <row r="1018">
      <c r="A1018" s="125">
        <v>80621.0</v>
      </c>
      <c r="B1018" s="115" t="s">
        <v>1193</v>
      </c>
      <c r="C1018" s="107"/>
      <c r="D1018" s="107"/>
      <c r="E1018" s="108"/>
      <c r="F1018" s="126" t="s">
        <v>197</v>
      </c>
      <c r="G1018" s="108"/>
      <c r="H1018" s="127">
        <v>222.46</v>
      </c>
      <c r="I1018" s="116">
        <v>20.25</v>
      </c>
      <c r="J1018" s="108"/>
      <c r="K1018" s="128">
        <v>242.71</v>
      </c>
    </row>
    <row r="1019">
      <c r="A1019" s="125">
        <v>80650.0</v>
      </c>
      <c r="B1019" s="115" t="s">
        <v>1194</v>
      </c>
      <c r="C1019" s="107"/>
      <c r="D1019" s="107"/>
      <c r="E1019" s="108"/>
      <c r="F1019" s="111"/>
      <c r="H1019" s="127">
        <v>0.0</v>
      </c>
      <c r="I1019" s="116">
        <v>0.0</v>
      </c>
      <c r="J1019" s="108"/>
      <c r="K1019" s="128">
        <v>0.0</v>
      </c>
    </row>
    <row r="1020">
      <c r="A1020" s="125">
        <v>80651.0</v>
      </c>
      <c r="B1020" s="115" t="s">
        <v>1195</v>
      </c>
      <c r="C1020" s="107"/>
      <c r="D1020" s="107"/>
      <c r="E1020" s="108"/>
      <c r="F1020" s="126" t="s">
        <v>197</v>
      </c>
      <c r="G1020" s="108"/>
      <c r="H1020" s="127">
        <v>174.9</v>
      </c>
      <c r="I1020" s="116">
        <v>79.68</v>
      </c>
      <c r="J1020" s="108"/>
      <c r="K1020" s="128">
        <v>254.58</v>
      </c>
    </row>
    <row r="1021">
      <c r="A1021" s="125">
        <v>80652.0</v>
      </c>
      <c r="B1021" s="115" t="s">
        <v>1196</v>
      </c>
      <c r="C1021" s="107"/>
      <c r="D1021" s="107"/>
      <c r="E1021" s="108"/>
      <c r="F1021" s="126" t="s">
        <v>197</v>
      </c>
      <c r="G1021" s="108"/>
      <c r="H1021" s="127">
        <v>490.01</v>
      </c>
      <c r="I1021" s="116">
        <v>132.8</v>
      </c>
      <c r="J1021" s="108"/>
      <c r="K1021" s="128">
        <v>622.81</v>
      </c>
    </row>
    <row r="1022">
      <c r="A1022" s="125">
        <v>80656.0</v>
      </c>
      <c r="B1022" s="115" t="s">
        <v>1197</v>
      </c>
      <c r="C1022" s="107"/>
      <c r="D1022" s="107"/>
      <c r="E1022" s="108"/>
      <c r="F1022" s="126" t="s">
        <v>244</v>
      </c>
      <c r="G1022" s="108"/>
      <c r="H1022" s="127">
        <v>147.4</v>
      </c>
      <c r="I1022" s="116">
        <v>6.64</v>
      </c>
      <c r="J1022" s="108"/>
      <c r="K1022" s="128">
        <v>154.04</v>
      </c>
    </row>
    <row r="1023">
      <c r="A1023" s="125">
        <v>80660.0</v>
      </c>
      <c r="B1023" s="115" t="s">
        <v>1198</v>
      </c>
      <c r="C1023" s="107"/>
      <c r="D1023" s="107"/>
      <c r="E1023" s="108"/>
      <c r="F1023" s="126" t="s">
        <v>197</v>
      </c>
      <c r="G1023" s="108"/>
      <c r="H1023" s="127">
        <v>130.6</v>
      </c>
      <c r="I1023" s="116">
        <v>6.64</v>
      </c>
      <c r="J1023" s="108"/>
      <c r="K1023" s="128">
        <v>137.24</v>
      </c>
    </row>
    <row r="1024">
      <c r="A1024" s="125">
        <v>80670.0</v>
      </c>
      <c r="B1024" s="115" t="s">
        <v>1199</v>
      </c>
      <c r="C1024" s="107"/>
      <c r="D1024" s="107"/>
      <c r="E1024" s="108"/>
      <c r="F1024" s="126" t="s">
        <v>197</v>
      </c>
      <c r="G1024" s="108"/>
      <c r="H1024" s="127">
        <v>256.88</v>
      </c>
      <c r="I1024" s="116">
        <v>11.95</v>
      </c>
      <c r="J1024" s="108"/>
      <c r="K1024" s="128">
        <v>268.83</v>
      </c>
    </row>
    <row r="1025">
      <c r="A1025" s="125">
        <v>80671.0</v>
      </c>
      <c r="B1025" s="115" t="s">
        <v>1200</v>
      </c>
      <c r="C1025" s="107"/>
      <c r="D1025" s="107"/>
      <c r="E1025" s="108"/>
      <c r="F1025" s="126" t="s">
        <v>197</v>
      </c>
      <c r="G1025" s="108"/>
      <c r="H1025" s="127">
        <v>12.73</v>
      </c>
      <c r="I1025" s="116">
        <v>11.95</v>
      </c>
      <c r="J1025" s="108"/>
      <c r="K1025" s="128">
        <v>24.68</v>
      </c>
    </row>
    <row r="1026">
      <c r="A1026" s="125">
        <v>80672.0</v>
      </c>
      <c r="B1026" s="115" t="s">
        <v>1201</v>
      </c>
      <c r="C1026" s="107"/>
      <c r="D1026" s="107"/>
      <c r="E1026" s="108"/>
      <c r="F1026" s="126" t="s">
        <v>197</v>
      </c>
      <c r="G1026" s="108"/>
      <c r="H1026" s="127">
        <v>40.79</v>
      </c>
      <c r="I1026" s="116">
        <v>11.95</v>
      </c>
      <c r="J1026" s="108"/>
      <c r="K1026" s="128">
        <v>52.74</v>
      </c>
    </row>
    <row r="1027">
      <c r="A1027" s="125">
        <v>80680.0</v>
      </c>
      <c r="B1027" s="115" t="s">
        <v>1202</v>
      </c>
      <c r="C1027" s="107"/>
      <c r="D1027" s="107"/>
      <c r="E1027" s="108"/>
      <c r="F1027" s="126" t="s">
        <v>197</v>
      </c>
      <c r="G1027" s="108"/>
      <c r="H1027" s="127">
        <v>69.08</v>
      </c>
      <c r="I1027" s="116">
        <v>7.31</v>
      </c>
      <c r="J1027" s="108"/>
      <c r="K1027" s="128">
        <v>76.39</v>
      </c>
    </row>
    <row r="1028">
      <c r="A1028" s="125">
        <v>80686.0</v>
      </c>
      <c r="B1028" s="115" t="s">
        <v>1203</v>
      </c>
      <c r="C1028" s="107"/>
      <c r="D1028" s="107"/>
      <c r="E1028" s="108"/>
      <c r="F1028" s="126" t="s">
        <v>197</v>
      </c>
      <c r="G1028" s="108"/>
      <c r="H1028" s="127">
        <v>271.31</v>
      </c>
      <c r="I1028" s="116">
        <v>12.95</v>
      </c>
      <c r="J1028" s="108"/>
      <c r="K1028" s="128">
        <v>284.26</v>
      </c>
    </row>
    <row r="1029">
      <c r="A1029" s="125">
        <v>80687.0</v>
      </c>
      <c r="B1029" s="115" t="s">
        <v>1204</v>
      </c>
      <c r="C1029" s="107"/>
      <c r="D1029" s="107"/>
      <c r="E1029" s="108"/>
      <c r="F1029" s="126" t="s">
        <v>197</v>
      </c>
      <c r="G1029" s="108"/>
      <c r="H1029" s="127">
        <v>104.96</v>
      </c>
      <c r="I1029" s="116">
        <v>12.95</v>
      </c>
      <c r="J1029" s="108"/>
      <c r="K1029" s="128">
        <v>117.91</v>
      </c>
    </row>
    <row r="1030">
      <c r="A1030" s="125">
        <v>80688.0</v>
      </c>
      <c r="B1030" s="115" t="s">
        <v>1205</v>
      </c>
      <c r="C1030" s="107"/>
      <c r="D1030" s="107"/>
      <c r="E1030" s="108"/>
      <c r="F1030" s="126" t="s">
        <v>197</v>
      </c>
      <c r="G1030" s="108"/>
      <c r="H1030" s="127">
        <v>137.82</v>
      </c>
      <c r="I1030" s="116">
        <v>12.95</v>
      </c>
      <c r="J1030" s="108"/>
      <c r="K1030" s="128">
        <v>150.77</v>
      </c>
    </row>
    <row r="1031">
      <c r="A1031" s="125">
        <v>80689.0</v>
      </c>
      <c r="B1031" s="115" t="s">
        <v>1206</v>
      </c>
      <c r="C1031" s="107"/>
      <c r="D1031" s="107"/>
      <c r="E1031" s="108"/>
      <c r="F1031" s="126" t="s">
        <v>197</v>
      </c>
      <c r="G1031" s="108"/>
      <c r="H1031" s="127">
        <v>151.51</v>
      </c>
      <c r="I1031" s="116">
        <v>12.95</v>
      </c>
      <c r="J1031" s="108"/>
      <c r="K1031" s="128">
        <v>164.46</v>
      </c>
    </row>
    <row r="1032">
      <c r="A1032" s="125">
        <v>80693.0</v>
      </c>
      <c r="B1032" s="115" t="s">
        <v>1207</v>
      </c>
      <c r="C1032" s="107"/>
      <c r="D1032" s="107"/>
      <c r="E1032" s="108"/>
      <c r="F1032" s="126" t="s">
        <v>197</v>
      </c>
      <c r="G1032" s="108"/>
      <c r="H1032" s="128">
        <v>1208.97</v>
      </c>
      <c r="I1032" s="116">
        <v>16.61</v>
      </c>
      <c r="J1032" s="108"/>
      <c r="K1032" s="128">
        <v>1225.58</v>
      </c>
    </row>
    <row r="1033">
      <c r="A1033" s="125">
        <v>80720.0</v>
      </c>
      <c r="B1033" s="115" t="s">
        <v>1208</v>
      </c>
      <c r="C1033" s="107"/>
      <c r="D1033" s="107"/>
      <c r="E1033" s="108"/>
      <c r="F1033" s="111"/>
      <c r="H1033" s="127">
        <v>0.0</v>
      </c>
      <c r="I1033" s="116">
        <v>0.0</v>
      </c>
      <c r="J1033" s="108"/>
      <c r="K1033" s="128">
        <v>0.0</v>
      </c>
    </row>
    <row r="1034">
      <c r="A1034" s="125">
        <v>80721.0</v>
      </c>
      <c r="B1034" s="115" t="s">
        <v>1209</v>
      </c>
      <c r="C1034" s="107"/>
      <c r="D1034" s="107"/>
      <c r="E1034" s="108"/>
      <c r="F1034" s="126" t="s">
        <v>197</v>
      </c>
      <c r="G1034" s="108"/>
      <c r="H1034" s="127">
        <v>79.23</v>
      </c>
      <c r="I1034" s="116">
        <v>16.61</v>
      </c>
      <c r="J1034" s="108"/>
      <c r="K1034" s="128">
        <v>95.84</v>
      </c>
    </row>
    <row r="1035">
      <c r="A1035" s="125">
        <v>80723.0</v>
      </c>
      <c r="B1035" s="115" t="s">
        <v>1210</v>
      </c>
      <c r="C1035" s="107"/>
      <c r="D1035" s="107"/>
      <c r="E1035" s="108"/>
      <c r="F1035" s="126" t="s">
        <v>197</v>
      </c>
      <c r="G1035" s="108"/>
      <c r="H1035" s="127">
        <v>10.66</v>
      </c>
      <c r="I1035" s="116">
        <v>16.61</v>
      </c>
      <c r="J1035" s="108"/>
      <c r="K1035" s="128">
        <v>27.27</v>
      </c>
    </row>
    <row r="1036">
      <c r="A1036" s="125">
        <v>80725.0</v>
      </c>
      <c r="B1036" s="115" t="s">
        <v>1211</v>
      </c>
      <c r="C1036" s="107"/>
      <c r="D1036" s="107"/>
      <c r="E1036" s="108"/>
      <c r="F1036" s="126" t="s">
        <v>197</v>
      </c>
      <c r="G1036" s="108"/>
      <c r="H1036" s="127">
        <v>75.33</v>
      </c>
      <c r="I1036" s="116">
        <v>16.61</v>
      </c>
      <c r="J1036" s="108"/>
      <c r="K1036" s="128">
        <v>91.94</v>
      </c>
    </row>
    <row r="1037">
      <c r="A1037" s="125">
        <v>80730.0</v>
      </c>
      <c r="B1037" s="115" t="s">
        <v>1212</v>
      </c>
      <c r="C1037" s="107"/>
      <c r="D1037" s="107"/>
      <c r="E1037" s="108"/>
      <c r="F1037" s="126" t="s">
        <v>197</v>
      </c>
      <c r="G1037" s="108"/>
      <c r="H1037" s="127">
        <v>14.5</v>
      </c>
      <c r="I1037" s="116">
        <v>13.28</v>
      </c>
      <c r="J1037" s="108"/>
      <c r="K1037" s="128">
        <v>27.78</v>
      </c>
    </row>
    <row r="1038">
      <c r="A1038" s="125">
        <v>80732.0</v>
      </c>
      <c r="B1038" s="115" t="s">
        <v>1213</v>
      </c>
      <c r="C1038" s="107"/>
      <c r="D1038" s="107"/>
      <c r="E1038" s="108"/>
      <c r="F1038" s="126" t="s">
        <v>197</v>
      </c>
      <c r="G1038" s="108"/>
      <c r="H1038" s="127">
        <v>27.55</v>
      </c>
      <c r="I1038" s="116">
        <v>11.62</v>
      </c>
      <c r="J1038" s="108"/>
      <c r="K1038" s="128">
        <v>39.17</v>
      </c>
    </row>
    <row r="1039">
      <c r="A1039" s="125">
        <v>80733.0</v>
      </c>
      <c r="B1039" s="115" t="s">
        <v>1214</v>
      </c>
      <c r="C1039" s="107"/>
      <c r="D1039" s="107"/>
      <c r="E1039" s="108"/>
      <c r="F1039" s="126" t="s">
        <v>197</v>
      </c>
      <c r="G1039" s="108"/>
      <c r="H1039" s="127">
        <v>26.1</v>
      </c>
      <c r="I1039" s="116">
        <v>11.62</v>
      </c>
      <c r="J1039" s="108"/>
      <c r="K1039" s="128">
        <v>37.72</v>
      </c>
    </row>
    <row r="1040">
      <c r="A1040" s="125">
        <v>80740.0</v>
      </c>
      <c r="B1040" s="115" t="s">
        <v>1215</v>
      </c>
      <c r="C1040" s="107"/>
      <c r="D1040" s="107"/>
      <c r="E1040" s="108"/>
      <c r="F1040" s="126" t="s">
        <v>197</v>
      </c>
      <c r="G1040" s="108"/>
      <c r="H1040" s="127">
        <v>29.99</v>
      </c>
      <c r="I1040" s="116">
        <v>16.61</v>
      </c>
      <c r="J1040" s="108"/>
      <c r="K1040" s="128">
        <v>46.6</v>
      </c>
    </row>
    <row r="1041">
      <c r="A1041" s="125">
        <v>80741.0</v>
      </c>
      <c r="B1041" s="115" t="s">
        <v>1216</v>
      </c>
      <c r="C1041" s="107"/>
      <c r="D1041" s="107"/>
      <c r="E1041" s="108"/>
      <c r="F1041" s="126" t="s">
        <v>197</v>
      </c>
      <c r="G1041" s="108"/>
      <c r="H1041" s="127">
        <v>22.59</v>
      </c>
      <c r="I1041" s="116">
        <v>8.3</v>
      </c>
      <c r="J1041" s="108"/>
      <c r="K1041" s="128">
        <v>30.89</v>
      </c>
    </row>
    <row r="1042">
      <c r="A1042" s="125">
        <v>80752.0</v>
      </c>
      <c r="B1042" s="115" t="s">
        <v>1217</v>
      </c>
      <c r="C1042" s="107"/>
      <c r="D1042" s="107"/>
      <c r="E1042" s="108"/>
      <c r="F1042" s="126" t="s">
        <v>197</v>
      </c>
      <c r="G1042" s="108"/>
      <c r="H1042" s="128">
        <v>5635.07</v>
      </c>
      <c r="I1042" s="116">
        <v>0.0</v>
      </c>
      <c r="J1042" s="108"/>
      <c r="K1042" s="128">
        <v>5635.07</v>
      </c>
    </row>
    <row r="1043">
      <c r="A1043" s="125">
        <v>80800.0</v>
      </c>
      <c r="B1043" s="115" t="s">
        <v>1218</v>
      </c>
      <c r="C1043" s="107"/>
      <c r="D1043" s="107"/>
      <c r="E1043" s="108"/>
      <c r="F1043" s="111"/>
      <c r="H1043" s="127">
        <v>0.0</v>
      </c>
      <c r="I1043" s="116">
        <v>0.0</v>
      </c>
      <c r="J1043" s="108"/>
      <c r="K1043" s="128">
        <v>0.0</v>
      </c>
    </row>
    <row r="1044">
      <c r="A1044" s="125">
        <v>80801.0</v>
      </c>
      <c r="B1044" s="115" t="s">
        <v>1219</v>
      </c>
      <c r="C1044" s="107"/>
      <c r="D1044" s="107"/>
      <c r="E1044" s="108"/>
      <c r="F1044" s="126" t="s">
        <v>197</v>
      </c>
      <c r="G1044" s="108"/>
      <c r="H1044" s="127">
        <v>256.55</v>
      </c>
      <c r="I1044" s="116">
        <v>33.2</v>
      </c>
      <c r="J1044" s="108"/>
      <c r="K1044" s="128">
        <v>289.75</v>
      </c>
    </row>
    <row r="1045">
      <c r="A1045" s="125">
        <v>80802.0</v>
      </c>
      <c r="B1045" s="115" t="s">
        <v>1220</v>
      </c>
      <c r="C1045" s="107"/>
      <c r="D1045" s="107"/>
      <c r="E1045" s="108"/>
      <c r="F1045" s="126" t="s">
        <v>197</v>
      </c>
      <c r="G1045" s="108"/>
      <c r="H1045" s="127">
        <v>295.61</v>
      </c>
      <c r="I1045" s="116">
        <v>49.81</v>
      </c>
      <c r="J1045" s="108"/>
      <c r="K1045" s="128">
        <v>345.42</v>
      </c>
    </row>
    <row r="1046">
      <c r="A1046" s="125">
        <v>80803.0</v>
      </c>
      <c r="B1046" s="115" t="s">
        <v>1221</v>
      </c>
      <c r="C1046" s="107"/>
      <c r="D1046" s="107"/>
      <c r="E1046" s="108"/>
      <c r="F1046" s="126" t="s">
        <v>197</v>
      </c>
      <c r="G1046" s="108"/>
      <c r="H1046" s="127">
        <v>166.97</v>
      </c>
      <c r="I1046" s="116">
        <v>26.56</v>
      </c>
      <c r="J1046" s="108"/>
      <c r="K1046" s="128">
        <v>193.53</v>
      </c>
    </row>
    <row r="1047">
      <c r="A1047" s="125">
        <v>80804.0</v>
      </c>
      <c r="B1047" s="115" t="s">
        <v>1222</v>
      </c>
      <c r="C1047" s="107"/>
      <c r="D1047" s="107"/>
      <c r="E1047" s="108"/>
      <c r="F1047" s="126" t="s">
        <v>197</v>
      </c>
      <c r="G1047" s="108"/>
      <c r="H1047" s="127">
        <v>531.76</v>
      </c>
      <c r="I1047" s="116">
        <v>63.54</v>
      </c>
      <c r="J1047" s="108"/>
      <c r="K1047" s="128">
        <v>595.3</v>
      </c>
    </row>
    <row r="1048">
      <c r="A1048" s="125">
        <v>80805.0</v>
      </c>
      <c r="B1048" s="115" t="s">
        <v>1223</v>
      </c>
      <c r="C1048" s="107"/>
      <c r="D1048" s="107"/>
      <c r="E1048" s="108"/>
      <c r="F1048" s="126" t="s">
        <v>197</v>
      </c>
      <c r="G1048" s="108"/>
      <c r="H1048" s="127">
        <v>647.57</v>
      </c>
      <c r="I1048" s="116">
        <v>59.9</v>
      </c>
      <c r="J1048" s="108"/>
      <c r="K1048" s="128">
        <v>707.47</v>
      </c>
    </row>
    <row r="1049">
      <c r="A1049" s="125">
        <v>80810.0</v>
      </c>
      <c r="B1049" s="115" t="s">
        <v>1224</v>
      </c>
      <c r="C1049" s="107"/>
      <c r="D1049" s="107"/>
      <c r="E1049" s="108"/>
      <c r="F1049" s="126" t="s">
        <v>197</v>
      </c>
      <c r="G1049" s="108"/>
      <c r="H1049" s="127">
        <v>76.27</v>
      </c>
      <c r="I1049" s="116">
        <v>6.64</v>
      </c>
      <c r="J1049" s="108"/>
      <c r="K1049" s="128">
        <v>82.91</v>
      </c>
    </row>
    <row r="1050">
      <c r="A1050" s="125">
        <v>80811.0</v>
      </c>
      <c r="B1050" s="115" t="s">
        <v>1225</v>
      </c>
      <c r="C1050" s="107"/>
      <c r="D1050" s="107"/>
      <c r="E1050" s="108"/>
      <c r="F1050" s="126" t="s">
        <v>197</v>
      </c>
      <c r="G1050" s="108"/>
      <c r="H1050" s="127">
        <v>46.56</v>
      </c>
      <c r="I1050" s="116">
        <v>6.64</v>
      </c>
      <c r="J1050" s="108"/>
      <c r="K1050" s="128">
        <v>53.2</v>
      </c>
    </row>
    <row r="1051">
      <c r="A1051" s="125">
        <v>80819.0</v>
      </c>
      <c r="B1051" s="115" t="s">
        <v>1226</v>
      </c>
      <c r="C1051" s="107"/>
      <c r="D1051" s="107"/>
      <c r="E1051" s="108"/>
      <c r="F1051" s="126" t="s">
        <v>244</v>
      </c>
      <c r="G1051" s="108"/>
      <c r="H1051" s="127">
        <v>213.88</v>
      </c>
      <c r="I1051" s="116">
        <v>11.95</v>
      </c>
      <c r="J1051" s="108"/>
      <c r="K1051" s="128">
        <v>225.83</v>
      </c>
    </row>
    <row r="1052">
      <c r="A1052" s="125">
        <v>80820.0</v>
      </c>
      <c r="B1052" s="115" t="s">
        <v>1227</v>
      </c>
      <c r="C1052" s="107"/>
      <c r="D1052" s="107"/>
      <c r="E1052" s="108"/>
      <c r="F1052" s="126" t="s">
        <v>197</v>
      </c>
      <c r="G1052" s="108"/>
      <c r="H1052" s="127">
        <v>13.69</v>
      </c>
      <c r="I1052" s="116">
        <v>11.95</v>
      </c>
      <c r="J1052" s="108"/>
      <c r="K1052" s="128">
        <v>25.64</v>
      </c>
    </row>
    <row r="1053">
      <c r="A1053" s="125">
        <v>80821.0</v>
      </c>
      <c r="B1053" s="115" t="s">
        <v>1228</v>
      </c>
      <c r="C1053" s="107"/>
      <c r="D1053" s="107"/>
      <c r="E1053" s="108"/>
      <c r="F1053" s="126" t="s">
        <v>197</v>
      </c>
      <c r="G1053" s="108"/>
      <c r="H1053" s="127">
        <v>7.83</v>
      </c>
      <c r="I1053" s="116">
        <v>8.3</v>
      </c>
      <c r="J1053" s="108"/>
      <c r="K1053" s="128">
        <v>16.13</v>
      </c>
    </row>
    <row r="1054">
      <c r="A1054" s="125">
        <v>80830.0</v>
      </c>
      <c r="B1054" s="115" t="s">
        <v>1229</v>
      </c>
      <c r="C1054" s="107"/>
      <c r="D1054" s="107"/>
      <c r="E1054" s="108"/>
      <c r="F1054" s="126" t="s">
        <v>197</v>
      </c>
      <c r="G1054" s="108"/>
      <c r="H1054" s="127">
        <v>21.06</v>
      </c>
      <c r="I1054" s="116">
        <v>4.98</v>
      </c>
      <c r="J1054" s="108"/>
      <c r="K1054" s="128">
        <v>26.04</v>
      </c>
    </row>
    <row r="1055">
      <c r="A1055" s="125">
        <v>80840.0</v>
      </c>
      <c r="B1055" s="115" t="s">
        <v>1230</v>
      </c>
      <c r="C1055" s="107"/>
      <c r="D1055" s="107"/>
      <c r="E1055" s="108"/>
      <c r="F1055" s="126" t="s">
        <v>197</v>
      </c>
      <c r="G1055" s="108"/>
      <c r="H1055" s="127">
        <v>48.9</v>
      </c>
      <c r="I1055" s="116">
        <v>1.67</v>
      </c>
      <c r="J1055" s="108"/>
      <c r="K1055" s="128">
        <v>50.57</v>
      </c>
    </row>
    <row r="1056">
      <c r="A1056" s="125">
        <v>80845.0</v>
      </c>
      <c r="B1056" s="115" t="s">
        <v>1231</v>
      </c>
      <c r="C1056" s="107"/>
      <c r="D1056" s="107"/>
      <c r="E1056" s="108"/>
      <c r="F1056" s="126" t="s">
        <v>197</v>
      </c>
      <c r="G1056" s="108"/>
      <c r="H1056" s="127">
        <v>26.79</v>
      </c>
      <c r="I1056" s="116">
        <v>34.07</v>
      </c>
      <c r="J1056" s="108"/>
      <c r="K1056" s="128">
        <v>60.86</v>
      </c>
    </row>
    <row r="1057">
      <c r="A1057" s="125">
        <v>80900.0</v>
      </c>
      <c r="B1057" s="115" t="s">
        <v>1232</v>
      </c>
      <c r="C1057" s="107"/>
      <c r="D1057" s="107"/>
      <c r="E1057" s="108"/>
      <c r="F1057" s="111"/>
      <c r="H1057" s="127">
        <v>0.0</v>
      </c>
      <c r="I1057" s="116">
        <v>0.0</v>
      </c>
      <c r="J1057" s="108"/>
      <c r="K1057" s="128">
        <v>0.0</v>
      </c>
    </row>
    <row r="1058">
      <c r="A1058" s="125">
        <v>80901.0</v>
      </c>
      <c r="B1058" s="115" t="s">
        <v>1233</v>
      </c>
      <c r="C1058" s="107"/>
      <c r="D1058" s="107"/>
      <c r="E1058" s="108"/>
      <c r="F1058" s="126" t="s">
        <v>197</v>
      </c>
      <c r="G1058" s="108"/>
      <c r="H1058" s="127">
        <v>25.88</v>
      </c>
      <c r="I1058" s="116">
        <v>17.93</v>
      </c>
      <c r="J1058" s="108"/>
      <c r="K1058" s="128">
        <v>43.81</v>
      </c>
    </row>
    <row r="1059">
      <c r="A1059" s="125">
        <v>80902.0</v>
      </c>
      <c r="B1059" s="115" t="s">
        <v>1234</v>
      </c>
      <c r="C1059" s="107"/>
      <c r="D1059" s="107"/>
      <c r="E1059" s="108"/>
      <c r="F1059" s="126" t="s">
        <v>197</v>
      </c>
      <c r="G1059" s="108"/>
      <c r="H1059" s="127">
        <v>27.44</v>
      </c>
      <c r="I1059" s="116">
        <v>17.93</v>
      </c>
      <c r="J1059" s="108"/>
      <c r="K1059" s="128">
        <v>45.37</v>
      </c>
    </row>
    <row r="1060">
      <c r="A1060" s="125">
        <v>80903.0</v>
      </c>
      <c r="B1060" s="115" t="s">
        <v>1235</v>
      </c>
      <c r="C1060" s="107"/>
      <c r="D1060" s="107"/>
      <c r="E1060" s="108"/>
      <c r="F1060" s="126" t="s">
        <v>197</v>
      </c>
      <c r="G1060" s="108"/>
      <c r="H1060" s="127">
        <v>43.2</v>
      </c>
      <c r="I1060" s="116">
        <v>17.93</v>
      </c>
      <c r="J1060" s="108"/>
      <c r="K1060" s="128">
        <v>61.13</v>
      </c>
    </row>
    <row r="1061">
      <c r="A1061" s="125">
        <v>80904.0</v>
      </c>
      <c r="B1061" s="115" t="s">
        <v>1236</v>
      </c>
      <c r="C1061" s="107"/>
      <c r="D1061" s="107"/>
      <c r="E1061" s="108"/>
      <c r="F1061" s="126" t="s">
        <v>197</v>
      </c>
      <c r="G1061" s="108"/>
      <c r="H1061" s="127">
        <v>58.83</v>
      </c>
      <c r="I1061" s="116">
        <v>28.22</v>
      </c>
      <c r="J1061" s="108"/>
      <c r="K1061" s="128">
        <v>87.05</v>
      </c>
    </row>
    <row r="1062">
      <c r="A1062" s="125">
        <v>80905.0</v>
      </c>
      <c r="B1062" s="115" t="s">
        <v>1237</v>
      </c>
      <c r="C1062" s="107"/>
      <c r="D1062" s="107"/>
      <c r="E1062" s="108"/>
      <c r="F1062" s="126" t="s">
        <v>197</v>
      </c>
      <c r="G1062" s="108"/>
      <c r="H1062" s="127">
        <v>74.25</v>
      </c>
      <c r="I1062" s="116">
        <v>28.22</v>
      </c>
      <c r="J1062" s="108"/>
      <c r="K1062" s="128">
        <v>102.47</v>
      </c>
    </row>
    <row r="1063">
      <c r="A1063" s="125">
        <v>80906.0</v>
      </c>
      <c r="B1063" s="115" t="s">
        <v>1238</v>
      </c>
      <c r="C1063" s="107"/>
      <c r="D1063" s="107"/>
      <c r="E1063" s="108"/>
      <c r="F1063" s="126" t="s">
        <v>197</v>
      </c>
      <c r="G1063" s="108"/>
      <c r="H1063" s="127">
        <v>103.3</v>
      </c>
      <c r="I1063" s="116">
        <v>28.22</v>
      </c>
      <c r="J1063" s="108"/>
      <c r="K1063" s="128">
        <v>131.52</v>
      </c>
    </row>
    <row r="1064">
      <c r="A1064" s="125">
        <v>80910.0</v>
      </c>
      <c r="B1064" s="115" t="s">
        <v>1239</v>
      </c>
      <c r="C1064" s="107"/>
      <c r="D1064" s="107"/>
      <c r="E1064" s="108"/>
      <c r="F1064" s="126" t="s">
        <v>197</v>
      </c>
      <c r="G1064" s="108"/>
      <c r="H1064" s="127">
        <v>213.5</v>
      </c>
      <c r="I1064" s="116">
        <v>38.18</v>
      </c>
      <c r="J1064" s="108"/>
      <c r="K1064" s="128">
        <v>251.68</v>
      </c>
    </row>
    <row r="1065">
      <c r="A1065" s="125">
        <v>80911.0</v>
      </c>
      <c r="B1065" s="115" t="s">
        <v>1240</v>
      </c>
      <c r="C1065" s="107"/>
      <c r="D1065" s="107"/>
      <c r="E1065" s="108"/>
      <c r="F1065" s="126" t="s">
        <v>197</v>
      </c>
      <c r="G1065" s="108"/>
      <c r="H1065" s="127">
        <v>258.38</v>
      </c>
      <c r="I1065" s="116">
        <v>38.18</v>
      </c>
      <c r="J1065" s="108"/>
      <c r="K1065" s="128">
        <v>296.56</v>
      </c>
    </row>
    <row r="1066">
      <c r="A1066" s="125">
        <v>80912.0</v>
      </c>
      <c r="B1066" s="115" t="s">
        <v>1241</v>
      </c>
      <c r="C1066" s="107"/>
      <c r="D1066" s="107"/>
      <c r="E1066" s="108"/>
      <c r="F1066" s="126" t="s">
        <v>197</v>
      </c>
      <c r="G1066" s="108"/>
      <c r="H1066" s="127">
        <v>537.4</v>
      </c>
      <c r="I1066" s="116">
        <v>49.14</v>
      </c>
      <c r="J1066" s="108"/>
      <c r="K1066" s="128">
        <v>586.54</v>
      </c>
    </row>
    <row r="1067">
      <c r="A1067" s="125">
        <v>80925.0</v>
      </c>
      <c r="B1067" s="115" t="s">
        <v>1242</v>
      </c>
      <c r="C1067" s="107"/>
      <c r="D1067" s="107"/>
      <c r="E1067" s="108"/>
      <c r="F1067" s="126" t="s">
        <v>197</v>
      </c>
      <c r="G1067" s="108"/>
      <c r="H1067" s="127">
        <v>58.77</v>
      </c>
      <c r="I1067" s="116">
        <v>20.25</v>
      </c>
      <c r="J1067" s="108"/>
      <c r="K1067" s="128">
        <v>79.02</v>
      </c>
    </row>
    <row r="1068">
      <c r="A1068" s="125">
        <v>80926.0</v>
      </c>
      <c r="B1068" s="115" t="s">
        <v>1243</v>
      </c>
      <c r="C1068" s="107"/>
      <c r="D1068" s="107"/>
      <c r="E1068" s="108"/>
      <c r="F1068" s="126" t="s">
        <v>197</v>
      </c>
      <c r="G1068" s="108"/>
      <c r="H1068" s="127">
        <v>66.43</v>
      </c>
      <c r="I1068" s="116">
        <v>20.25</v>
      </c>
      <c r="J1068" s="108"/>
      <c r="K1068" s="128">
        <v>86.68</v>
      </c>
    </row>
    <row r="1069">
      <c r="A1069" s="125">
        <v>80927.0</v>
      </c>
      <c r="B1069" s="115" t="s">
        <v>1244</v>
      </c>
      <c r="C1069" s="107"/>
      <c r="D1069" s="107"/>
      <c r="E1069" s="108"/>
      <c r="F1069" s="126" t="s">
        <v>197</v>
      </c>
      <c r="G1069" s="108"/>
      <c r="H1069" s="127">
        <v>81.31</v>
      </c>
      <c r="I1069" s="116">
        <v>20.25</v>
      </c>
      <c r="J1069" s="108"/>
      <c r="K1069" s="128">
        <v>101.56</v>
      </c>
    </row>
    <row r="1070">
      <c r="A1070" s="125">
        <v>80928.0</v>
      </c>
      <c r="B1070" s="115" t="s">
        <v>1245</v>
      </c>
      <c r="C1070" s="107"/>
      <c r="D1070" s="107"/>
      <c r="E1070" s="108"/>
      <c r="F1070" s="126" t="s">
        <v>197</v>
      </c>
      <c r="G1070" s="108"/>
      <c r="H1070" s="127">
        <v>112.99</v>
      </c>
      <c r="I1070" s="116">
        <v>31.54</v>
      </c>
      <c r="J1070" s="108"/>
      <c r="K1070" s="128">
        <v>144.53</v>
      </c>
    </row>
    <row r="1071">
      <c r="A1071" s="125">
        <v>80929.0</v>
      </c>
      <c r="B1071" s="115" t="s">
        <v>1246</v>
      </c>
      <c r="C1071" s="107"/>
      <c r="D1071" s="107"/>
      <c r="E1071" s="108"/>
      <c r="F1071" s="126" t="s">
        <v>197</v>
      </c>
      <c r="G1071" s="108"/>
      <c r="H1071" s="127">
        <v>118.3</v>
      </c>
      <c r="I1071" s="116">
        <v>31.54</v>
      </c>
      <c r="J1071" s="108"/>
      <c r="K1071" s="128">
        <v>149.84</v>
      </c>
    </row>
    <row r="1072">
      <c r="A1072" s="125">
        <v>80945.0</v>
      </c>
      <c r="B1072" s="115" t="s">
        <v>1247</v>
      </c>
      <c r="C1072" s="107"/>
      <c r="D1072" s="107"/>
      <c r="E1072" s="108"/>
      <c r="F1072" s="126" t="s">
        <v>197</v>
      </c>
      <c r="G1072" s="108"/>
      <c r="H1072" s="127">
        <v>60.49</v>
      </c>
      <c r="I1072" s="116">
        <v>20.25</v>
      </c>
      <c r="J1072" s="108"/>
      <c r="K1072" s="128">
        <v>80.74</v>
      </c>
    </row>
    <row r="1073">
      <c r="A1073" s="125">
        <v>80946.0</v>
      </c>
      <c r="B1073" s="115" t="s">
        <v>1248</v>
      </c>
      <c r="C1073" s="107"/>
      <c r="D1073" s="107"/>
      <c r="E1073" s="108"/>
      <c r="F1073" s="126" t="s">
        <v>197</v>
      </c>
      <c r="G1073" s="108"/>
      <c r="H1073" s="127">
        <v>62.65</v>
      </c>
      <c r="I1073" s="116">
        <v>20.25</v>
      </c>
      <c r="J1073" s="108"/>
      <c r="K1073" s="128">
        <v>82.9</v>
      </c>
    </row>
    <row r="1074">
      <c r="A1074" s="125">
        <v>80975.0</v>
      </c>
      <c r="B1074" s="115" t="s">
        <v>1249</v>
      </c>
      <c r="C1074" s="107"/>
      <c r="D1074" s="107"/>
      <c r="E1074" s="108"/>
      <c r="F1074" s="126" t="s">
        <v>197</v>
      </c>
      <c r="G1074" s="108"/>
      <c r="H1074" s="127">
        <v>38.7</v>
      </c>
      <c r="I1074" s="116">
        <v>17.93</v>
      </c>
      <c r="J1074" s="108"/>
      <c r="K1074" s="128">
        <v>56.63</v>
      </c>
    </row>
    <row r="1075">
      <c r="A1075" s="125">
        <v>80976.0</v>
      </c>
      <c r="B1075" s="115" t="s">
        <v>1250</v>
      </c>
      <c r="C1075" s="107"/>
      <c r="D1075" s="107"/>
      <c r="E1075" s="108"/>
      <c r="F1075" s="126" t="s">
        <v>197</v>
      </c>
      <c r="G1075" s="108"/>
      <c r="H1075" s="127">
        <v>44.78</v>
      </c>
      <c r="I1075" s="116">
        <v>17.93</v>
      </c>
      <c r="J1075" s="108"/>
      <c r="K1075" s="128">
        <v>62.71</v>
      </c>
    </row>
    <row r="1076">
      <c r="A1076" s="125">
        <v>80977.0</v>
      </c>
      <c r="B1076" s="115" t="s">
        <v>1251</v>
      </c>
      <c r="C1076" s="107"/>
      <c r="D1076" s="107"/>
      <c r="E1076" s="108"/>
      <c r="F1076" s="126" t="s">
        <v>197</v>
      </c>
      <c r="G1076" s="108"/>
      <c r="H1076" s="127">
        <v>60.41</v>
      </c>
      <c r="I1076" s="116">
        <v>17.93</v>
      </c>
      <c r="J1076" s="108"/>
      <c r="K1076" s="128">
        <v>78.34</v>
      </c>
    </row>
    <row r="1077">
      <c r="A1077" s="125">
        <v>80978.0</v>
      </c>
      <c r="B1077" s="115" t="s">
        <v>1252</v>
      </c>
      <c r="C1077" s="107"/>
      <c r="D1077" s="107"/>
      <c r="E1077" s="108"/>
      <c r="F1077" s="126" t="s">
        <v>197</v>
      </c>
      <c r="G1077" s="108"/>
      <c r="H1077" s="127">
        <v>89.95</v>
      </c>
      <c r="I1077" s="116">
        <v>28.22</v>
      </c>
      <c r="J1077" s="108"/>
      <c r="K1077" s="128">
        <v>118.17</v>
      </c>
    </row>
    <row r="1078">
      <c r="A1078" s="125">
        <v>80979.0</v>
      </c>
      <c r="B1078" s="115" t="s">
        <v>1253</v>
      </c>
      <c r="C1078" s="107"/>
      <c r="D1078" s="107"/>
      <c r="E1078" s="108"/>
      <c r="F1078" s="126" t="s">
        <v>197</v>
      </c>
      <c r="G1078" s="108"/>
      <c r="H1078" s="127">
        <v>108.37</v>
      </c>
      <c r="I1078" s="116">
        <v>28.22</v>
      </c>
      <c r="J1078" s="108"/>
      <c r="K1078" s="128">
        <v>136.59</v>
      </c>
    </row>
    <row r="1079">
      <c r="A1079" s="125">
        <v>80980.0</v>
      </c>
      <c r="B1079" s="115" t="s">
        <v>1254</v>
      </c>
      <c r="C1079" s="107"/>
      <c r="D1079" s="107"/>
      <c r="E1079" s="108"/>
      <c r="F1079" s="126" t="s">
        <v>197</v>
      </c>
      <c r="G1079" s="108"/>
      <c r="H1079" s="127">
        <v>166.93</v>
      </c>
      <c r="I1079" s="116">
        <v>28.22</v>
      </c>
      <c r="J1079" s="108"/>
      <c r="K1079" s="128">
        <v>195.15</v>
      </c>
    </row>
    <row r="1080">
      <c r="A1080" s="125">
        <v>80981.0</v>
      </c>
      <c r="B1080" s="115" t="s">
        <v>1255</v>
      </c>
      <c r="C1080" s="107"/>
      <c r="D1080" s="107"/>
      <c r="E1080" s="108"/>
      <c r="F1080" s="126" t="s">
        <v>197</v>
      </c>
      <c r="G1080" s="108"/>
      <c r="H1080" s="127">
        <v>525.25</v>
      </c>
      <c r="I1080" s="116">
        <v>38.18</v>
      </c>
      <c r="J1080" s="108"/>
      <c r="K1080" s="128">
        <v>563.43</v>
      </c>
    </row>
    <row r="1081">
      <c r="A1081" s="125">
        <v>80982.0</v>
      </c>
      <c r="B1081" s="115" t="s">
        <v>1256</v>
      </c>
      <c r="C1081" s="107"/>
      <c r="D1081" s="107"/>
      <c r="E1081" s="108"/>
      <c r="F1081" s="126" t="s">
        <v>197</v>
      </c>
      <c r="G1081" s="108"/>
      <c r="H1081" s="127">
        <v>700.25</v>
      </c>
      <c r="I1081" s="116">
        <v>38.18</v>
      </c>
      <c r="J1081" s="108"/>
      <c r="K1081" s="128">
        <v>738.43</v>
      </c>
    </row>
    <row r="1082">
      <c r="A1082" s="125">
        <v>80983.0</v>
      </c>
      <c r="B1082" s="115" t="s">
        <v>1257</v>
      </c>
      <c r="C1082" s="107"/>
      <c r="D1082" s="107"/>
      <c r="E1082" s="108"/>
      <c r="F1082" s="126" t="s">
        <v>197</v>
      </c>
      <c r="G1082" s="108"/>
      <c r="H1082" s="128">
        <v>1180.09</v>
      </c>
      <c r="I1082" s="116">
        <v>49.14</v>
      </c>
      <c r="J1082" s="108"/>
      <c r="K1082" s="128">
        <v>1229.23</v>
      </c>
    </row>
    <row r="1083">
      <c r="A1083" s="125">
        <v>81000.0</v>
      </c>
      <c r="B1083" s="115" t="s">
        <v>1258</v>
      </c>
      <c r="C1083" s="107"/>
      <c r="D1083" s="107"/>
      <c r="E1083" s="108"/>
      <c r="F1083" s="111"/>
      <c r="H1083" s="127">
        <v>0.0</v>
      </c>
      <c r="I1083" s="116">
        <v>0.0</v>
      </c>
      <c r="J1083" s="108"/>
      <c r="K1083" s="128">
        <v>0.0</v>
      </c>
    </row>
    <row r="1084">
      <c r="A1084" s="125">
        <v>81001.0</v>
      </c>
      <c r="B1084" s="115" t="s">
        <v>1259</v>
      </c>
      <c r="C1084" s="107"/>
      <c r="D1084" s="107"/>
      <c r="E1084" s="108"/>
      <c r="F1084" s="111"/>
      <c r="H1084" s="127">
        <v>0.0</v>
      </c>
      <c r="I1084" s="116">
        <v>0.0</v>
      </c>
      <c r="J1084" s="108"/>
      <c r="K1084" s="128">
        <v>0.0</v>
      </c>
    </row>
    <row r="1085">
      <c r="A1085" s="125">
        <v>81002.0</v>
      </c>
      <c r="B1085" s="115" t="s">
        <v>1260</v>
      </c>
      <c r="C1085" s="107"/>
      <c r="D1085" s="107"/>
      <c r="E1085" s="108"/>
      <c r="F1085" s="126" t="s">
        <v>137</v>
      </c>
      <c r="G1085" s="108"/>
      <c r="H1085" s="127">
        <v>3.35</v>
      </c>
      <c r="I1085" s="116">
        <v>2.96</v>
      </c>
      <c r="J1085" s="108"/>
      <c r="K1085" s="128">
        <v>6.31</v>
      </c>
    </row>
    <row r="1086">
      <c r="A1086" s="125">
        <v>81003.0</v>
      </c>
      <c r="B1086" s="115" t="s">
        <v>1261</v>
      </c>
      <c r="C1086" s="107"/>
      <c r="D1086" s="107"/>
      <c r="E1086" s="108"/>
      <c r="F1086" s="126" t="s">
        <v>317</v>
      </c>
      <c r="G1086" s="108"/>
      <c r="H1086" s="127">
        <v>4.28</v>
      </c>
      <c r="I1086" s="116">
        <v>3.99</v>
      </c>
      <c r="J1086" s="108"/>
      <c r="K1086" s="128">
        <v>8.27</v>
      </c>
    </row>
    <row r="1087">
      <c r="A1087" s="125">
        <v>81004.0</v>
      </c>
      <c r="B1087" s="115" t="s">
        <v>1262</v>
      </c>
      <c r="C1087" s="107"/>
      <c r="D1087" s="107"/>
      <c r="E1087" s="108"/>
      <c r="F1087" s="126" t="s">
        <v>137</v>
      </c>
      <c r="G1087" s="108"/>
      <c r="H1087" s="127">
        <v>9.63</v>
      </c>
      <c r="I1087" s="116">
        <v>4.28</v>
      </c>
      <c r="J1087" s="108"/>
      <c r="K1087" s="128">
        <v>13.91</v>
      </c>
    </row>
    <row r="1088">
      <c r="A1088" s="125">
        <v>81005.0</v>
      </c>
      <c r="B1088" s="115" t="s">
        <v>1263</v>
      </c>
      <c r="C1088" s="107"/>
      <c r="D1088" s="107"/>
      <c r="E1088" s="108"/>
      <c r="F1088" s="126" t="s">
        <v>137</v>
      </c>
      <c r="G1088" s="108"/>
      <c r="H1088" s="127">
        <v>14.0</v>
      </c>
      <c r="I1088" s="116">
        <v>6.58</v>
      </c>
      <c r="J1088" s="108"/>
      <c r="K1088" s="128">
        <v>20.58</v>
      </c>
    </row>
    <row r="1089">
      <c r="A1089" s="125">
        <v>81006.0</v>
      </c>
      <c r="B1089" s="115" t="s">
        <v>1264</v>
      </c>
      <c r="C1089" s="107"/>
      <c r="D1089" s="107"/>
      <c r="E1089" s="108"/>
      <c r="F1089" s="126" t="s">
        <v>137</v>
      </c>
      <c r="G1089" s="108"/>
      <c r="H1089" s="127">
        <v>16.04</v>
      </c>
      <c r="I1089" s="116">
        <v>7.41</v>
      </c>
      <c r="J1089" s="108"/>
      <c r="K1089" s="128">
        <v>23.45</v>
      </c>
    </row>
    <row r="1090">
      <c r="A1090" s="125">
        <v>81007.0</v>
      </c>
      <c r="B1090" s="115" t="s">
        <v>1265</v>
      </c>
      <c r="C1090" s="107"/>
      <c r="D1090" s="107"/>
      <c r="E1090" s="108"/>
      <c r="F1090" s="126" t="s">
        <v>137</v>
      </c>
      <c r="G1090" s="108"/>
      <c r="H1090" s="127">
        <v>27.05</v>
      </c>
      <c r="I1090" s="116">
        <v>9.86</v>
      </c>
      <c r="J1090" s="108"/>
      <c r="K1090" s="128">
        <v>36.91</v>
      </c>
    </row>
    <row r="1091">
      <c r="A1091" s="125">
        <v>81008.0</v>
      </c>
      <c r="B1091" s="115" t="s">
        <v>1266</v>
      </c>
      <c r="C1091" s="107"/>
      <c r="D1091" s="107"/>
      <c r="E1091" s="108"/>
      <c r="F1091" s="126" t="s">
        <v>137</v>
      </c>
      <c r="G1091" s="108"/>
      <c r="H1091" s="127">
        <v>45.32</v>
      </c>
      <c r="I1091" s="116">
        <v>13.48</v>
      </c>
      <c r="J1091" s="108"/>
      <c r="K1091" s="128">
        <v>58.8</v>
      </c>
    </row>
    <row r="1092">
      <c r="A1092" s="125">
        <v>81009.0</v>
      </c>
      <c r="B1092" s="115" t="s">
        <v>1267</v>
      </c>
      <c r="C1092" s="107"/>
      <c r="D1092" s="107"/>
      <c r="E1092" s="108"/>
      <c r="F1092" s="126" t="s">
        <v>137</v>
      </c>
      <c r="G1092" s="108"/>
      <c r="H1092" s="127">
        <v>56.63</v>
      </c>
      <c r="I1092" s="116">
        <v>15.77</v>
      </c>
      <c r="J1092" s="108"/>
      <c r="K1092" s="128">
        <v>72.4</v>
      </c>
    </row>
    <row r="1093">
      <c r="A1093" s="125">
        <v>81010.0</v>
      </c>
      <c r="B1093" s="115" t="s">
        <v>1268</v>
      </c>
      <c r="C1093" s="107"/>
      <c r="D1093" s="107"/>
      <c r="E1093" s="108"/>
      <c r="F1093" s="126" t="s">
        <v>137</v>
      </c>
      <c r="G1093" s="108"/>
      <c r="H1093" s="127">
        <v>90.86</v>
      </c>
      <c r="I1093" s="116">
        <v>17.1</v>
      </c>
      <c r="J1093" s="108"/>
      <c r="K1093" s="128">
        <v>107.96</v>
      </c>
    </row>
    <row r="1094">
      <c r="A1094" s="125">
        <v>81040.0</v>
      </c>
      <c r="B1094" s="115" t="s">
        <v>1269</v>
      </c>
      <c r="C1094" s="107"/>
      <c r="D1094" s="107"/>
      <c r="E1094" s="108"/>
      <c r="F1094" s="111"/>
      <c r="H1094" s="127">
        <v>0.0</v>
      </c>
      <c r="I1094" s="116">
        <v>0.0</v>
      </c>
      <c r="J1094" s="108"/>
      <c r="K1094" s="128">
        <v>0.0</v>
      </c>
    </row>
    <row r="1095">
      <c r="A1095" s="125">
        <v>81041.0</v>
      </c>
      <c r="B1095" s="115" t="s">
        <v>1270</v>
      </c>
      <c r="C1095" s="107"/>
      <c r="D1095" s="107"/>
      <c r="E1095" s="108"/>
      <c r="F1095" s="126" t="s">
        <v>197</v>
      </c>
      <c r="G1095" s="108"/>
      <c r="H1095" s="127">
        <v>20.41</v>
      </c>
      <c r="I1095" s="116">
        <v>2.99</v>
      </c>
      <c r="J1095" s="108"/>
      <c r="K1095" s="128">
        <v>23.4</v>
      </c>
    </row>
    <row r="1096">
      <c r="A1096" s="125">
        <v>81042.0</v>
      </c>
      <c r="B1096" s="115" t="s">
        <v>1271</v>
      </c>
      <c r="C1096" s="107"/>
      <c r="D1096" s="107"/>
      <c r="E1096" s="108"/>
      <c r="F1096" s="126" t="s">
        <v>197</v>
      </c>
      <c r="G1096" s="108"/>
      <c r="H1096" s="127">
        <v>22.81</v>
      </c>
      <c r="I1096" s="116">
        <v>2.99</v>
      </c>
      <c r="J1096" s="108"/>
      <c r="K1096" s="128">
        <v>25.8</v>
      </c>
    </row>
    <row r="1097">
      <c r="A1097" s="125">
        <v>81043.0</v>
      </c>
      <c r="B1097" s="115" t="s">
        <v>1272</v>
      </c>
      <c r="C1097" s="107"/>
      <c r="D1097" s="107"/>
      <c r="E1097" s="108"/>
      <c r="F1097" s="126" t="s">
        <v>197</v>
      </c>
      <c r="G1097" s="108"/>
      <c r="H1097" s="127">
        <v>38.6</v>
      </c>
      <c r="I1097" s="116">
        <v>4.64</v>
      </c>
      <c r="J1097" s="108"/>
      <c r="K1097" s="128">
        <v>43.24</v>
      </c>
    </row>
    <row r="1098">
      <c r="A1098" s="125">
        <v>81044.0</v>
      </c>
      <c r="B1098" s="115" t="s">
        <v>1273</v>
      </c>
      <c r="C1098" s="107"/>
      <c r="D1098" s="107"/>
      <c r="E1098" s="108"/>
      <c r="F1098" s="126" t="s">
        <v>197</v>
      </c>
      <c r="G1098" s="108"/>
      <c r="H1098" s="127">
        <v>65.73</v>
      </c>
      <c r="I1098" s="116">
        <v>4.64</v>
      </c>
      <c r="J1098" s="108"/>
      <c r="K1098" s="128">
        <v>70.37</v>
      </c>
    </row>
    <row r="1099">
      <c r="A1099" s="125">
        <v>81046.0</v>
      </c>
      <c r="B1099" s="115" t="s">
        <v>1274</v>
      </c>
      <c r="C1099" s="107"/>
      <c r="D1099" s="107"/>
      <c r="E1099" s="108"/>
      <c r="F1099" s="126" t="s">
        <v>197</v>
      </c>
      <c r="G1099" s="108"/>
      <c r="H1099" s="127">
        <v>423.44</v>
      </c>
      <c r="I1099" s="116">
        <v>7.63</v>
      </c>
      <c r="J1099" s="108"/>
      <c r="K1099" s="128">
        <v>431.07</v>
      </c>
    </row>
    <row r="1100">
      <c r="A1100" s="125">
        <v>81055.0</v>
      </c>
      <c r="B1100" s="115" t="s">
        <v>1275</v>
      </c>
      <c r="C1100" s="107"/>
      <c r="D1100" s="107"/>
      <c r="E1100" s="108"/>
      <c r="F1100" s="126" t="s">
        <v>197</v>
      </c>
      <c r="G1100" s="108"/>
      <c r="H1100" s="127">
        <v>14.31</v>
      </c>
      <c r="I1100" s="116">
        <v>2.99</v>
      </c>
      <c r="J1100" s="108"/>
      <c r="K1100" s="128">
        <v>17.3</v>
      </c>
    </row>
    <row r="1101">
      <c r="A1101" s="125">
        <v>81056.0</v>
      </c>
      <c r="B1101" s="115" t="s">
        <v>1276</v>
      </c>
      <c r="C1101" s="107"/>
      <c r="D1101" s="107"/>
      <c r="E1101" s="108"/>
      <c r="F1101" s="126" t="s">
        <v>197</v>
      </c>
      <c r="G1101" s="108"/>
      <c r="H1101" s="127">
        <v>21.88</v>
      </c>
      <c r="I1101" s="116">
        <v>2.99</v>
      </c>
      <c r="J1101" s="108"/>
      <c r="K1101" s="128">
        <v>24.87</v>
      </c>
    </row>
    <row r="1102">
      <c r="A1102" s="125">
        <v>81057.0</v>
      </c>
      <c r="B1102" s="115" t="s">
        <v>1277</v>
      </c>
      <c r="C1102" s="107"/>
      <c r="D1102" s="107"/>
      <c r="E1102" s="108"/>
      <c r="F1102" s="126" t="s">
        <v>197</v>
      </c>
      <c r="G1102" s="108"/>
      <c r="H1102" s="127">
        <v>40.69</v>
      </c>
      <c r="I1102" s="116">
        <v>4.64</v>
      </c>
      <c r="J1102" s="108"/>
      <c r="K1102" s="128">
        <v>45.33</v>
      </c>
    </row>
    <row r="1103">
      <c r="A1103" s="125">
        <v>81058.0</v>
      </c>
      <c r="B1103" s="115" t="s">
        <v>1278</v>
      </c>
      <c r="C1103" s="107"/>
      <c r="D1103" s="107"/>
      <c r="E1103" s="108"/>
      <c r="F1103" s="126" t="s">
        <v>197</v>
      </c>
      <c r="G1103" s="108"/>
      <c r="H1103" s="127">
        <v>40.84</v>
      </c>
      <c r="I1103" s="116">
        <v>4.64</v>
      </c>
      <c r="J1103" s="108"/>
      <c r="K1103" s="128">
        <v>45.48</v>
      </c>
    </row>
    <row r="1104">
      <c r="A1104" s="125">
        <v>81065.0</v>
      </c>
      <c r="B1104" s="115" t="s">
        <v>1279</v>
      </c>
      <c r="C1104" s="107"/>
      <c r="D1104" s="107"/>
      <c r="E1104" s="108"/>
      <c r="F1104" s="126" t="s">
        <v>197</v>
      </c>
      <c r="G1104" s="108"/>
      <c r="H1104" s="127">
        <v>0.93</v>
      </c>
      <c r="I1104" s="116">
        <v>2.99</v>
      </c>
      <c r="J1104" s="108"/>
      <c r="K1104" s="128">
        <v>3.92</v>
      </c>
    </row>
    <row r="1105">
      <c r="A1105" s="125">
        <v>81066.0</v>
      </c>
      <c r="B1105" s="115" t="s">
        <v>1280</v>
      </c>
      <c r="C1105" s="107"/>
      <c r="D1105" s="107"/>
      <c r="E1105" s="108"/>
      <c r="F1105" s="126" t="s">
        <v>197</v>
      </c>
      <c r="G1105" s="108"/>
      <c r="H1105" s="127">
        <v>1.15</v>
      </c>
      <c r="I1105" s="116">
        <v>2.99</v>
      </c>
      <c r="J1105" s="108"/>
      <c r="K1105" s="128">
        <v>4.14</v>
      </c>
    </row>
    <row r="1106">
      <c r="A1106" s="125">
        <v>81067.0</v>
      </c>
      <c r="B1106" s="115" t="s">
        <v>1281</v>
      </c>
      <c r="C1106" s="107"/>
      <c r="D1106" s="107"/>
      <c r="E1106" s="108"/>
      <c r="F1106" s="126" t="s">
        <v>197</v>
      </c>
      <c r="G1106" s="108"/>
      <c r="H1106" s="127">
        <v>2.26</v>
      </c>
      <c r="I1106" s="116">
        <v>2.99</v>
      </c>
      <c r="J1106" s="108"/>
      <c r="K1106" s="128">
        <v>5.25</v>
      </c>
    </row>
    <row r="1107">
      <c r="A1107" s="125">
        <v>81068.0</v>
      </c>
      <c r="B1107" s="115" t="s">
        <v>1282</v>
      </c>
      <c r="C1107" s="107"/>
      <c r="D1107" s="107"/>
      <c r="E1107" s="108"/>
      <c r="F1107" s="126" t="s">
        <v>197</v>
      </c>
      <c r="G1107" s="108"/>
      <c r="H1107" s="127">
        <v>4.21</v>
      </c>
      <c r="I1107" s="116">
        <v>4.64</v>
      </c>
      <c r="J1107" s="108"/>
      <c r="K1107" s="128">
        <v>8.85</v>
      </c>
    </row>
    <row r="1108">
      <c r="A1108" s="125">
        <v>81069.0</v>
      </c>
      <c r="B1108" s="115" t="s">
        <v>1283</v>
      </c>
      <c r="C1108" s="107"/>
      <c r="D1108" s="107"/>
      <c r="E1108" s="108"/>
      <c r="F1108" s="126" t="s">
        <v>197</v>
      </c>
      <c r="G1108" s="108"/>
      <c r="H1108" s="127">
        <v>5.34</v>
      </c>
      <c r="I1108" s="116">
        <v>4.64</v>
      </c>
      <c r="J1108" s="108"/>
      <c r="K1108" s="128">
        <v>9.98</v>
      </c>
    </row>
    <row r="1109">
      <c r="A1109" s="125">
        <v>81070.0</v>
      </c>
      <c r="B1109" s="115" t="s">
        <v>1284</v>
      </c>
      <c r="C1109" s="107"/>
      <c r="D1109" s="107"/>
      <c r="E1109" s="108"/>
      <c r="F1109" s="126" t="s">
        <v>197</v>
      </c>
      <c r="G1109" s="108"/>
      <c r="H1109" s="127">
        <v>14.06</v>
      </c>
      <c r="I1109" s="116">
        <v>4.64</v>
      </c>
      <c r="J1109" s="108"/>
      <c r="K1109" s="128">
        <v>18.7</v>
      </c>
    </row>
    <row r="1110">
      <c r="A1110" s="125">
        <v>81071.0</v>
      </c>
      <c r="B1110" s="115" t="s">
        <v>1285</v>
      </c>
      <c r="C1110" s="107"/>
      <c r="D1110" s="107"/>
      <c r="E1110" s="108"/>
      <c r="F1110" s="126" t="s">
        <v>197</v>
      </c>
      <c r="G1110" s="108"/>
      <c r="H1110" s="127">
        <v>20.36</v>
      </c>
      <c r="I1110" s="116">
        <v>6.14</v>
      </c>
      <c r="J1110" s="108"/>
      <c r="K1110" s="128">
        <v>26.5</v>
      </c>
    </row>
    <row r="1111">
      <c r="A1111" s="125">
        <v>81072.0</v>
      </c>
      <c r="B1111" s="115" t="s">
        <v>1286</v>
      </c>
      <c r="C1111" s="107"/>
      <c r="D1111" s="107"/>
      <c r="E1111" s="108"/>
      <c r="F1111" s="126" t="s">
        <v>197</v>
      </c>
      <c r="G1111" s="108"/>
      <c r="H1111" s="127">
        <v>33.23</v>
      </c>
      <c r="I1111" s="116">
        <v>6.14</v>
      </c>
      <c r="J1111" s="108"/>
      <c r="K1111" s="128">
        <v>39.37</v>
      </c>
    </row>
    <row r="1112">
      <c r="A1112" s="125">
        <v>81073.0</v>
      </c>
      <c r="B1112" s="115" t="s">
        <v>1287</v>
      </c>
      <c r="C1112" s="107"/>
      <c r="D1112" s="107"/>
      <c r="E1112" s="108"/>
      <c r="F1112" s="126" t="s">
        <v>197</v>
      </c>
      <c r="G1112" s="108"/>
      <c r="H1112" s="127">
        <v>52.6</v>
      </c>
      <c r="I1112" s="116">
        <v>7.63</v>
      </c>
      <c r="J1112" s="108"/>
      <c r="K1112" s="128">
        <v>60.23</v>
      </c>
    </row>
    <row r="1113">
      <c r="A1113" s="125">
        <v>81083.0</v>
      </c>
      <c r="B1113" s="115" t="s">
        <v>1288</v>
      </c>
      <c r="C1113" s="107"/>
      <c r="D1113" s="107"/>
      <c r="E1113" s="108"/>
      <c r="F1113" s="126" t="s">
        <v>197</v>
      </c>
      <c r="G1113" s="108"/>
      <c r="H1113" s="127">
        <v>1.6</v>
      </c>
      <c r="I1113" s="116">
        <v>8.3</v>
      </c>
      <c r="J1113" s="108"/>
      <c r="K1113" s="128">
        <v>9.9</v>
      </c>
    </row>
    <row r="1114">
      <c r="A1114" s="125">
        <v>81084.0</v>
      </c>
      <c r="B1114" s="115" t="s">
        <v>1289</v>
      </c>
      <c r="C1114" s="107"/>
      <c r="D1114" s="107"/>
      <c r="E1114" s="108"/>
      <c r="F1114" s="126" t="s">
        <v>197</v>
      </c>
      <c r="G1114" s="108"/>
      <c r="H1114" s="127">
        <v>1.57</v>
      </c>
      <c r="I1114" s="116">
        <v>4.64</v>
      </c>
      <c r="J1114" s="108"/>
      <c r="K1114" s="128">
        <v>6.21</v>
      </c>
    </row>
    <row r="1115">
      <c r="A1115" s="125">
        <v>81100.0</v>
      </c>
      <c r="B1115" s="115" t="s">
        <v>1290</v>
      </c>
      <c r="C1115" s="107"/>
      <c r="D1115" s="107"/>
      <c r="E1115" s="108"/>
      <c r="F1115" s="111"/>
      <c r="H1115" s="127">
        <v>0.0</v>
      </c>
      <c r="I1115" s="116">
        <v>0.0</v>
      </c>
      <c r="J1115" s="108"/>
      <c r="K1115" s="128">
        <v>0.0</v>
      </c>
    </row>
    <row r="1116">
      <c r="A1116" s="125">
        <v>81101.0</v>
      </c>
      <c r="B1116" s="115" t="s">
        <v>1291</v>
      </c>
      <c r="C1116" s="107"/>
      <c r="D1116" s="107"/>
      <c r="E1116" s="108"/>
      <c r="F1116" s="126" t="s">
        <v>197</v>
      </c>
      <c r="G1116" s="108"/>
      <c r="H1116" s="127">
        <v>0.72</v>
      </c>
      <c r="I1116" s="116">
        <v>2.99</v>
      </c>
      <c r="J1116" s="108"/>
      <c r="K1116" s="128">
        <v>3.71</v>
      </c>
    </row>
    <row r="1117">
      <c r="A1117" s="125">
        <v>81102.0</v>
      </c>
      <c r="B1117" s="115" t="s">
        <v>1292</v>
      </c>
      <c r="C1117" s="107"/>
      <c r="D1117" s="107"/>
      <c r="E1117" s="108"/>
      <c r="F1117" s="126" t="s">
        <v>197</v>
      </c>
      <c r="G1117" s="108"/>
      <c r="H1117" s="127">
        <v>0.9</v>
      </c>
      <c r="I1117" s="116">
        <v>2.99</v>
      </c>
      <c r="J1117" s="108"/>
      <c r="K1117" s="128">
        <v>3.89</v>
      </c>
    </row>
    <row r="1118">
      <c r="A1118" s="125">
        <v>81103.0</v>
      </c>
      <c r="B1118" s="115" t="s">
        <v>1293</v>
      </c>
      <c r="C1118" s="107"/>
      <c r="D1118" s="107"/>
      <c r="E1118" s="108"/>
      <c r="F1118" s="126" t="s">
        <v>197</v>
      </c>
      <c r="G1118" s="108"/>
      <c r="H1118" s="127">
        <v>2.19</v>
      </c>
      <c r="I1118" s="116">
        <v>2.99</v>
      </c>
      <c r="J1118" s="108"/>
      <c r="K1118" s="128">
        <v>5.18</v>
      </c>
    </row>
    <row r="1119">
      <c r="A1119" s="125">
        <v>81104.0</v>
      </c>
      <c r="B1119" s="115" t="s">
        <v>1294</v>
      </c>
      <c r="C1119" s="107"/>
      <c r="D1119" s="107"/>
      <c r="E1119" s="108"/>
      <c r="F1119" s="126" t="s">
        <v>197</v>
      </c>
      <c r="G1119" s="108"/>
      <c r="H1119" s="127">
        <v>4.47</v>
      </c>
      <c r="I1119" s="116">
        <v>4.64</v>
      </c>
      <c r="J1119" s="108"/>
      <c r="K1119" s="128">
        <v>9.11</v>
      </c>
    </row>
    <row r="1120">
      <c r="A1120" s="125">
        <v>81105.0</v>
      </c>
      <c r="B1120" s="115" t="s">
        <v>1295</v>
      </c>
      <c r="C1120" s="107"/>
      <c r="D1120" s="107"/>
      <c r="E1120" s="108"/>
      <c r="F1120" s="126" t="s">
        <v>197</v>
      </c>
      <c r="G1120" s="108"/>
      <c r="H1120" s="127">
        <v>5.24</v>
      </c>
      <c r="I1120" s="116">
        <v>4.64</v>
      </c>
      <c r="J1120" s="108"/>
      <c r="K1120" s="128">
        <v>9.88</v>
      </c>
    </row>
    <row r="1121">
      <c r="A1121" s="125">
        <v>81106.0</v>
      </c>
      <c r="B1121" s="115" t="s">
        <v>1296</v>
      </c>
      <c r="C1121" s="107"/>
      <c r="D1121" s="107"/>
      <c r="E1121" s="108"/>
      <c r="F1121" s="126" t="s">
        <v>197</v>
      </c>
      <c r="G1121" s="108"/>
      <c r="H1121" s="127">
        <v>13.67</v>
      </c>
      <c r="I1121" s="116">
        <v>4.64</v>
      </c>
      <c r="J1121" s="108"/>
      <c r="K1121" s="128">
        <v>18.31</v>
      </c>
    </row>
    <row r="1122">
      <c r="A1122" s="125">
        <v>81107.0</v>
      </c>
      <c r="B1122" s="115" t="s">
        <v>1297</v>
      </c>
      <c r="C1122" s="107"/>
      <c r="D1122" s="107"/>
      <c r="E1122" s="108"/>
      <c r="F1122" s="126" t="s">
        <v>197</v>
      </c>
      <c r="G1122" s="108"/>
      <c r="H1122" s="127">
        <v>23.8</v>
      </c>
      <c r="I1122" s="116">
        <v>6.14</v>
      </c>
      <c r="J1122" s="108"/>
      <c r="K1122" s="128">
        <v>29.94</v>
      </c>
    </row>
    <row r="1123">
      <c r="A1123" s="125">
        <v>81108.0</v>
      </c>
      <c r="B1123" s="115" t="s">
        <v>1298</v>
      </c>
      <c r="C1123" s="107"/>
      <c r="D1123" s="107"/>
      <c r="E1123" s="108"/>
      <c r="F1123" s="126" t="s">
        <v>197</v>
      </c>
      <c r="G1123" s="108"/>
      <c r="H1123" s="127">
        <v>54.44</v>
      </c>
      <c r="I1123" s="116">
        <v>6.14</v>
      </c>
      <c r="J1123" s="108"/>
      <c r="K1123" s="128">
        <v>60.58</v>
      </c>
    </row>
    <row r="1124">
      <c r="A1124" s="125">
        <v>81109.0</v>
      </c>
      <c r="B1124" s="115" t="s">
        <v>1299</v>
      </c>
      <c r="C1124" s="107"/>
      <c r="D1124" s="107"/>
      <c r="E1124" s="108"/>
      <c r="F1124" s="126" t="s">
        <v>197</v>
      </c>
      <c r="G1124" s="108"/>
      <c r="H1124" s="127">
        <v>88.33</v>
      </c>
      <c r="I1124" s="116">
        <v>7.63</v>
      </c>
      <c r="J1124" s="108"/>
      <c r="K1124" s="128">
        <v>95.96</v>
      </c>
    </row>
    <row r="1125">
      <c r="A1125" s="125">
        <v>81120.0</v>
      </c>
      <c r="B1125" s="115" t="s">
        <v>1300</v>
      </c>
      <c r="C1125" s="107"/>
      <c r="D1125" s="107"/>
      <c r="E1125" s="108"/>
      <c r="F1125" s="126" t="s">
        <v>197</v>
      </c>
      <c r="G1125" s="108"/>
      <c r="H1125" s="127">
        <v>1.45</v>
      </c>
      <c r="I1125" s="116">
        <v>2.99</v>
      </c>
      <c r="J1125" s="108"/>
      <c r="K1125" s="128">
        <v>4.44</v>
      </c>
    </row>
    <row r="1126">
      <c r="A1126" s="125">
        <v>81121.0</v>
      </c>
      <c r="B1126" s="115" t="s">
        <v>1301</v>
      </c>
      <c r="C1126" s="107"/>
      <c r="D1126" s="107"/>
      <c r="E1126" s="108"/>
      <c r="F1126" s="126" t="s">
        <v>197</v>
      </c>
      <c r="G1126" s="108"/>
      <c r="H1126" s="127">
        <v>2.08</v>
      </c>
      <c r="I1126" s="116">
        <v>4.98</v>
      </c>
      <c r="J1126" s="108"/>
      <c r="K1126" s="128">
        <v>7.06</v>
      </c>
    </row>
    <row r="1127">
      <c r="A1127" s="125">
        <v>81122.0</v>
      </c>
      <c r="B1127" s="115" t="s">
        <v>1302</v>
      </c>
      <c r="C1127" s="107"/>
      <c r="D1127" s="107"/>
      <c r="E1127" s="108"/>
      <c r="F1127" s="126" t="s">
        <v>197</v>
      </c>
      <c r="G1127" s="108"/>
      <c r="H1127" s="127">
        <v>4.45</v>
      </c>
      <c r="I1127" s="116">
        <v>2.99</v>
      </c>
      <c r="J1127" s="108"/>
      <c r="K1127" s="128">
        <v>7.44</v>
      </c>
    </row>
    <row r="1128">
      <c r="A1128" s="125">
        <v>81130.0</v>
      </c>
      <c r="B1128" s="115" t="s">
        <v>1303</v>
      </c>
      <c r="C1128" s="107"/>
      <c r="D1128" s="107"/>
      <c r="E1128" s="108"/>
      <c r="F1128" s="126" t="s">
        <v>197</v>
      </c>
      <c r="G1128" s="108"/>
      <c r="H1128" s="127">
        <v>1.67</v>
      </c>
      <c r="I1128" s="116">
        <v>4.98</v>
      </c>
      <c r="J1128" s="108"/>
      <c r="K1128" s="128">
        <v>6.65</v>
      </c>
    </row>
    <row r="1129">
      <c r="A1129" s="125">
        <v>81131.0</v>
      </c>
      <c r="B1129" s="115" t="s">
        <v>1304</v>
      </c>
      <c r="C1129" s="107"/>
      <c r="D1129" s="107"/>
      <c r="E1129" s="108"/>
      <c r="F1129" s="126" t="s">
        <v>197</v>
      </c>
      <c r="G1129" s="108"/>
      <c r="H1129" s="127">
        <v>2.01</v>
      </c>
      <c r="I1129" s="116">
        <v>4.98</v>
      </c>
      <c r="J1129" s="108"/>
      <c r="K1129" s="128">
        <v>6.99</v>
      </c>
    </row>
    <row r="1130">
      <c r="A1130" s="125">
        <v>81132.0</v>
      </c>
      <c r="B1130" s="115" t="s">
        <v>1305</v>
      </c>
      <c r="C1130" s="107"/>
      <c r="D1130" s="107"/>
      <c r="E1130" s="108"/>
      <c r="F1130" s="126" t="s">
        <v>197</v>
      </c>
      <c r="G1130" s="108"/>
      <c r="H1130" s="127">
        <v>6.3</v>
      </c>
      <c r="I1130" s="116">
        <v>4.98</v>
      </c>
      <c r="J1130" s="108"/>
      <c r="K1130" s="128">
        <v>11.28</v>
      </c>
    </row>
    <row r="1131">
      <c r="A1131" s="125">
        <v>81133.0</v>
      </c>
      <c r="B1131" s="115" t="s">
        <v>1306</v>
      </c>
      <c r="C1131" s="107"/>
      <c r="D1131" s="107"/>
      <c r="E1131" s="108"/>
      <c r="F1131" s="126" t="s">
        <v>197</v>
      </c>
      <c r="G1131" s="108"/>
      <c r="H1131" s="127">
        <v>13.73</v>
      </c>
      <c r="I1131" s="116">
        <v>8.3</v>
      </c>
      <c r="J1131" s="108"/>
      <c r="K1131" s="128">
        <v>22.03</v>
      </c>
    </row>
    <row r="1132">
      <c r="A1132" s="125">
        <v>81134.0</v>
      </c>
      <c r="B1132" s="115" t="s">
        <v>1307</v>
      </c>
      <c r="C1132" s="107"/>
      <c r="D1132" s="107"/>
      <c r="E1132" s="108"/>
      <c r="F1132" s="126" t="s">
        <v>197</v>
      </c>
      <c r="G1132" s="108"/>
      <c r="H1132" s="127">
        <v>28.32</v>
      </c>
      <c r="I1132" s="116">
        <v>8.3</v>
      </c>
      <c r="J1132" s="108"/>
      <c r="K1132" s="128">
        <v>36.62</v>
      </c>
    </row>
    <row r="1133">
      <c r="A1133" s="125">
        <v>81144.0</v>
      </c>
      <c r="B1133" s="115" t="s">
        <v>1308</v>
      </c>
      <c r="C1133" s="107"/>
      <c r="D1133" s="107"/>
      <c r="E1133" s="108"/>
      <c r="F1133" s="126" t="s">
        <v>197</v>
      </c>
      <c r="G1133" s="108"/>
      <c r="H1133" s="127">
        <v>7.07</v>
      </c>
      <c r="I1133" s="116">
        <v>4.98</v>
      </c>
      <c r="J1133" s="108"/>
      <c r="K1133" s="128">
        <v>12.05</v>
      </c>
    </row>
    <row r="1134">
      <c r="A1134" s="125">
        <v>81145.0</v>
      </c>
      <c r="B1134" s="115" t="s">
        <v>1309</v>
      </c>
      <c r="C1134" s="107"/>
      <c r="D1134" s="107"/>
      <c r="E1134" s="108"/>
      <c r="F1134" s="126" t="s">
        <v>197</v>
      </c>
      <c r="G1134" s="108"/>
      <c r="H1134" s="127">
        <v>7.36</v>
      </c>
      <c r="I1134" s="116">
        <v>4.98</v>
      </c>
      <c r="J1134" s="108"/>
      <c r="K1134" s="128">
        <v>12.34</v>
      </c>
    </row>
    <row r="1135">
      <c r="A1135" s="125">
        <v>81146.0</v>
      </c>
      <c r="B1135" s="115" t="s">
        <v>1310</v>
      </c>
      <c r="C1135" s="107"/>
      <c r="D1135" s="107"/>
      <c r="E1135" s="108"/>
      <c r="F1135" s="126" t="s">
        <v>197</v>
      </c>
      <c r="G1135" s="108"/>
      <c r="H1135" s="127">
        <v>9.29</v>
      </c>
      <c r="I1135" s="116">
        <v>4.98</v>
      </c>
      <c r="J1135" s="108"/>
      <c r="K1135" s="128">
        <v>14.27</v>
      </c>
    </row>
    <row r="1136">
      <c r="A1136" s="125">
        <v>81160.0</v>
      </c>
      <c r="B1136" s="115" t="s">
        <v>1311</v>
      </c>
      <c r="C1136" s="107"/>
      <c r="D1136" s="107"/>
      <c r="E1136" s="108"/>
      <c r="F1136" s="111"/>
      <c r="H1136" s="127">
        <v>0.0</v>
      </c>
      <c r="I1136" s="116">
        <v>0.0</v>
      </c>
      <c r="J1136" s="108"/>
      <c r="K1136" s="128">
        <v>0.0</v>
      </c>
    </row>
    <row r="1137">
      <c r="A1137" s="125">
        <v>81161.0</v>
      </c>
      <c r="B1137" s="115" t="s">
        <v>1312</v>
      </c>
      <c r="C1137" s="107"/>
      <c r="D1137" s="107"/>
      <c r="E1137" s="108"/>
      <c r="F1137" s="126" t="s">
        <v>197</v>
      </c>
      <c r="G1137" s="108"/>
      <c r="H1137" s="127">
        <v>0.49</v>
      </c>
      <c r="I1137" s="116">
        <v>2.99</v>
      </c>
      <c r="J1137" s="108"/>
      <c r="K1137" s="128">
        <v>3.48</v>
      </c>
    </row>
    <row r="1138">
      <c r="A1138" s="125">
        <v>81162.0</v>
      </c>
      <c r="B1138" s="115" t="s">
        <v>1313</v>
      </c>
      <c r="C1138" s="107"/>
      <c r="D1138" s="107"/>
      <c r="E1138" s="108"/>
      <c r="F1138" s="126" t="s">
        <v>197</v>
      </c>
      <c r="G1138" s="108"/>
      <c r="H1138" s="127">
        <v>1.02</v>
      </c>
      <c r="I1138" s="116">
        <v>2.99</v>
      </c>
      <c r="J1138" s="108"/>
      <c r="K1138" s="128">
        <v>4.01</v>
      </c>
    </row>
    <row r="1139">
      <c r="A1139" s="125">
        <v>81163.0</v>
      </c>
      <c r="B1139" s="115" t="s">
        <v>1314</v>
      </c>
      <c r="C1139" s="107"/>
      <c r="D1139" s="107"/>
      <c r="E1139" s="108"/>
      <c r="F1139" s="126" t="s">
        <v>197</v>
      </c>
      <c r="G1139" s="108"/>
      <c r="H1139" s="127">
        <v>2.25</v>
      </c>
      <c r="I1139" s="116">
        <v>4.64</v>
      </c>
      <c r="J1139" s="108"/>
      <c r="K1139" s="128">
        <v>6.89</v>
      </c>
    </row>
    <row r="1140">
      <c r="A1140" s="125">
        <v>81164.0</v>
      </c>
      <c r="B1140" s="115" t="s">
        <v>1315</v>
      </c>
      <c r="C1140" s="107"/>
      <c r="D1140" s="107"/>
      <c r="E1140" s="108"/>
      <c r="F1140" s="126" t="s">
        <v>197</v>
      </c>
      <c r="G1140" s="108"/>
      <c r="H1140" s="127">
        <v>3.68</v>
      </c>
      <c r="I1140" s="116">
        <v>5.64</v>
      </c>
      <c r="J1140" s="108"/>
      <c r="K1140" s="128">
        <v>9.32</v>
      </c>
    </row>
    <row r="1141">
      <c r="A1141" s="125">
        <v>81165.0</v>
      </c>
      <c r="B1141" s="115" t="s">
        <v>1316</v>
      </c>
      <c r="C1141" s="107"/>
      <c r="D1141" s="107"/>
      <c r="E1141" s="108"/>
      <c r="F1141" s="126" t="s">
        <v>197</v>
      </c>
      <c r="G1141" s="108"/>
      <c r="H1141" s="127">
        <v>6.19</v>
      </c>
      <c r="I1141" s="116">
        <v>5.98</v>
      </c>
      <c r="J1141" s="108"/>
      <c r="K1141" s="128">
        <v>12.17</v>
      </c>
    </row>
    <row r="1142">
      <c r="A1142" s="125">
        <v>81166.0</v>
      </c>
      <c r="B1142" s="115" t="s">
        <v>1317</v>
      </c>
      <c r="C1142" s="107"/>
      <c r="D1142" s="107"/>
      <c r="E1142" s="108"/>
      <c r="F1142" s="126" t="s">
        <v>197</v>
      </c>
      <c r="G1142" s="108"/>
      <c r="H1142" s="127">
        <v>18.63</v>
      </c>
      <c r="I1142" s="116">
        <v>6.14</v>
      </c>
      <c r="J1142" s="108"/>
      <c r="K1142" s="128">
        <v>24.77</v>
      </c>
    </row>
    <row r="1143">
      <c r="A1143" s="125">
        <v>81167.0</v>
      </c>
      <c r="B1143" s="115" t="s">
        <v>1318</v>
      </c>
      <c r="C1143" s="107"/>
      <c r="D1143" s="107"/>
      <c r="E1143" s="108"/>
      <c r="F1143" s="126" t="s">
        <v>197</v>
      </c>
      <c r="G1143" s="108"/>
      <c r="H1143" s="127">
        <v>15.35</v>
      </c>
      <c r="I1143" s="116">
        <v>6.14</v>
      </c>
      <c r="J1143" s="108"/>
      <c r="K1143" s="128">
        <v>21.49</v>
      </c>
    </row>
    <row r="1144">
      <c r="A1144" s="125">
        <v>81168.0</v>
      </c>
      <c r="B1144" s="115" t="s">
        <v>1319</v>
      </c>
      <c r="C1144" s="107"/>
      <c r="D1144" s="107"/>
      <c r="E1144" s="108"/>
      <c r="F1144" s="126" t="s">
        <v>197</v>
      </c>
      <c r="G1144" s="108"/>
      <c r="H1144" s="127">
        <v>85.19</v>
      </c>
      <c r="I1144" s="116">
        <v>7.63</v>
      </c>
      <c r="J1144" s="108"/>
      <c r="K1144" s="128">
        <v>92.82</v>
      </c>
    </row>
    <row r="1145">
      <c r="A1145" s="125">
        <v>81175.0</v>
      </c>
      <c r="B1145" s="115" t="s">
        <v>1320</v>
      </c>
      <c r="C1145" s="107"/>
      <c r="D1145" s="107"/>
      <c r="E1145" s="108"/>
      <c r="F1145" s="126" t="s">
        <v>197</v>
      </c>
      <c r="G1145" s="108"/>
      <c r="H1145" s="127">
        <v>2.77</v>
      </c>
      <c r="I1145" s="116">
        <v>2.99</v>
      </c>
      <c r="J1145" s="108"/>
      <c r="K1145" s="128">
        <v>5.76</v>
      </c>
    </row>
    <row r="1146">
      <c r="A1146" s="125">
        <v>81176.0</v>
      </c>
      <c r="B1146" s="115" t="s">
        <v>1321</v>
      </c>
      <c r="C1146" s="107"/>
      <c r="D1146" s="107"/>
      <c r="E1146" s="108"/>
      <c r="F1146" s="126" t="s">
        <v>197</v>
      </c>
      <c r="G1146" s="108"/>
      <c r="H1146" s="127">
        <v>3.96</v>
      </c>
      <c r="I1146" s="116">
        <v>4.64</v>
      </c>
      <c r="J1146" s="108"/>
      <c r="K1146" s="128">
        <v>8.6</v>
      </c>
    </row>
    <row r="1147">
      <c r="A1147" s="125">
        <v>81177.0</v>
      </c>
      <c r="B1147" s="115" t="s">
        <v>1322</v>
      </c>
      <c r="C1147" s="107"/>
      <c r="D1147" s="107"/>
      <c r="E1147" s="108"/>
      <c r="F1147" s="126" t="s">
        <v>197</v>
      </c>
      <c r="G1147" s="108"/>
      <c r="H1147" s="127">
        <v>4.34</v>
      </c>
      <c r="I1147" s="116">
        <v>4.64</v>
      </c>
      <c r="J1147" s="108"/>
      <c r="K1147" s="128">
        <v>8.98</v>
      </c>
    </row>
    <row r="1148">
      <c r="A1148" s="125">
        <v>81178.0</v>
      </c>
      <c r="B1148" s="115" t="s">
        <v>1323</v>
      </c>
      <c r="C1148" s="107"/>
      <c r="D1148" s="107"/>
      <c r="E1148" s="108"/>
      <c r="F1148" s="126" t="s">
        <v>197</v>
      </c>
      <c r="G1148" s="108"/>
      <c r="H1148" s="127">
        <v>4.85</v>
      </c>
      <c r="I1148" s="116">
        <v>4.64</v>
      </c>
      <c r="J1148" s="108"/>
      <c r="K1148" s="128">
        <v>9.49</v>
      </c>
    </row>
    <row r="1149">
      <c r="A1149" s="125">
        <v>81179.0</v>
      </c>
      <c r="B1149" s="115" t="s">
        <v>1324</v>
      </c>
      <c r="C1149" s="107"/>
      <c r="D1149" s="107"/>
      <c r="E1149" s="108"/>
      <c r="F1149" s="126" t="s">
        <v>197</v>
      </c>
      <c r="G1149" s="108"/>
      <c r="H1149" s="127">
        <v>4.75</v>
      </c>
      <c r="I1149" s="116">
        <v>4.64</v>
      </c>
      <c r="J1149" s="108"/>
      <c r="K1149" s="128">
        <v>9.39</v>
      </c>
    </row>
    <row r="1150">
      <c r="A1150" s="125">
        <v>81180.0</v>
      </c>
      <c r="B1150" s="115" t="s">
        <v>1325</v>
      </c>
      <c r="C1150" s="107"/>
      <c r="D1150" s="107"/>
      <c r="E1150" s="108"/>
      <c r="F1150" s="126" t="s">
        <v>197</v>
      </c>
      <c r="G1150" s="108"/>
      <c r="H1150" s="127">
        <v>6.04</v>
      </c>
      <c r="I1150" s="116">
        <v>4.64</v>
      </c>
      <c r="J1150" s="108"/>
      <c r="K1150" s="128">
        <v>10.68</v>
      </c>
    </row>
    <row r="1151">
      <c r="A1151" s="125">
        <v>81181.0</v>
      </c>
      <c r="B1151" s="115" t="s">
        <v>1326</v>
      </c>
      <c r="C1151" s="107"/>
      <c r="D1151" s="107"/>
      <c r="E1151" s="108"/>
      <c r="F1151" s="126" t="s">
        <v>197</v>
      </c>
      <c r="G1151" s="108"/>
      <c r="H1151" s="127">
        <v>10.28</v>
      </c>
      <c r="I1151" s="116">
        <v>4.64</v>
      </c>
      <c r="J1151" s="108"/>
      <c r="K1151" s="128">
        <v>14.92</v>
      </c>
    </row>
    <row r="1152">
      <c r="A1152" s="125">
        <v>81182.0</v>
      </c>
      <c r="B1152" s="115" t="s">
        <v>1327</v>
      </c>
      <c r="C1152" s="107"/>
      <c r="D1152" s="107"/>
      <c r="E1152" s="108"/>
      <c r="F1152" s="126" t="s">
        <v>197</v>
      </c>
      <c r="G1152" s="108"/>
      <c r="H1152" s="127">
        <v>12.42</v>
      </c>
      <c r="I1152" s="116">
        <v>4.64</v>
      </c>
      <c r="J1152" s="108"/>
      <c r="K1152" s="128">
        <v>17.06</v>
      </c>
    </row>
    <row r="1153">
      <c r="A1153" s="125">
        <v>81183.0</v>
      </c>
      <c r="B1153" s="115" t="s">
        <v>1328</v>
      </c>
      <c r="C1153" s="107"/>
      <c r="D1153" s="107"/>
      <c r="E1153" s="108"/>
      <c r="F1153" s="126" t="s">
        <v>197</v>
      </c>
      <c r="G1153" s="108"/>
      <c r="H1153" s="127">
        <v>13.43</v>
      </c>
      <c r="I1153" s="116">
        <v>4.64</v>
      </c>
      <c r="J1153" s="108"/>
      <c r="K1153" s="128">
        <v>18.07</v>
      </c>
    </row>
    <row r="1154">
      <c r="A1154" s="125">
        <v>81184.0</v>
      </c>
      <c r="B1154" s="115" t="s">
        <v>1329</v>
      </c>
      <c r="C1154" s="107"/>
      <c r="D1154" s="107"/>
      <c r="E1154" s="108"/>
      <c r="F1154" s="126" t="s">
        <v>197</v>
      </c>
      <c r="G1154" s="108"/>
      <c r="H1154" s="127">
        <v>16.35</v>
      </c>
      <c r="I1154" s="116">
        <v>4.64</v>
      </c>
      <c r="J1154" s="108"/>
      <c r="K1154" s="128">
        <v>20.99</v>
      </c>
    </row>
    <row r="1155">
      <c r="A1155" s="125">
        <v>81185.0</v>
      </c>
      <c r="B1155" s="115" t="s">
        <v>1330</v>
      </c>
      <c r="C1155" s="107"/>
      <c r="D1155" s="107"/>
      <c r="E1155" s="108"/>
      <c r="F1155" s="126" t="s">
        <v>244</v>
      </c>
      <c r="G1155" s="108"/>
      <c r="H1155" s="127">
        <v>19.12</v>
      </c>
      <c r="I1155" s="116">
        <v>6.14</v>
      </c>
      <c r="J1155" s="108"/>
      <c r="K1155" s="128">
        <v>25.26</v>
      </c>
    </row>
    <row r="1156">
      <c r="A1156" s="125">
        <v>81187.0</v>
      </c>
      <c r="B1156" s="115" t="s">
        <v>1331</v>
      </c>
      <c r="C1156" s="107"/>
      <c r="D1156" s="107"/>
      <c r="E1156" s="108"/>
      <c r="F1156" s="126" t="s">
        <v>244</v>
      </c>
      <c r="G1156" s="108"/>
      <c r="H1156" s="127">
        <v>47.78</v>
      </c>
      <c r="I1156" s="116">
        <v>7.63</v>
      </c>
      <c r="J1156" s="108"/>
      <c r="K1156" s="128">
        <v>55.41</v>
      </c>
    </row>
    <row r="1157">
      <c r="A1157" s="125">
        <v>81200.0</v>
      </c>
      <c r="B1157" s="115" t="s">
        <v>1332</v>
      </c>
      <c r="C1157" s="107"/>
      <c r="D1157" s="107"/>
      <c r="E1157" s="108"/>
      <c r="F1157" s="111"/>
      <c r="H1157" s="127">
        <v>0.0</v>
      </c>
      <c r="I1157" s="116">
        <v>0.0</v>
      </c>
      <c r="J1157" s="108"/>
      <c r="K1157" s="128">
        <v>0.0</v>
      </c>
    </row>
    <row r="1158">
      <c r="A1158" s="125">
        <v>81201.0</v>
      </c>
      <c r="B1158" s="115" t="s">
        <v>1333</v>
      </c>
      <c r="C1158" s="107"/>
      <c r="D1158" s="107"/>
      <c r="E1158" s="108"/>
      <c r="F1158" s="126" t="s">
        <v>197</v>
      </c>
      <c r="G1158" s="108"/>
      <c r="H1158" s="127">
        <v>1.16</v>
      </c>
      <c r="I1158" s="116">
        <v>6.64</v>
      </c>
      <c r="J1158" s="108"/>
      <c r="K1158" s="128">
        <v>7.8</v>
      </c>
    </row>
    <row r="1159">
      <c r="A1159" s="125">
        <v>81202.0</v>
      </c>
      <c r="B1159" s="115" t="s">
        <v>1334</v>
      </c>
      <c r="C1159" s="107"/>
      <c r="D1159" s="107"/>
      <c r="E1159" s="108"/>
      <c r="F1159" s="126" t="s">
        <v>197</v>
      </c>
      <c r="G1159" s="108"/>
      <c r="H1159" s="127">
        <v>1.66</v>
      </c>
      <c r="I1159" s="116">
        <v>6.64</v>
      </c>
      <c r="J1159" s="108"/>
      <c r="K1159" s="128">
        <v>8.3</v>
      </c>
    </row>
    <row r="1160">
      <c r="A1160" s="125">
        <v>81203.0</v>
      </c>
      <c r="B1160" s="115" t="s">
        <v>1335</v>
      </c>
      <c r="C1160" s="107"/>
      <c r="D1160" s="107"/>
      <c r="E1160" s="108"/>
      <c r="F1160" s="126" t="s">
        <v>197</v>
      </c>
      <c r="G1160" s="108"/>
      <c r="H1160" s="127">
        <v>3.32</v>
      </c>
      <c r="I1160" s="116">
        <v>6.64</v>
      </c>
      <c r="J1160" s="108"/>
      <c r="K1160" s="128">
        <v>9.96</v>
      </c>
    </row>
    <row r="1161">
      <c r="A1161" s="125">
        <v>81204.0</v>
      </c>
      <c r="B1161" s="115" t="s">
        <v>1336</v>
      </c>
      <c r="C1161" s="107"/>
      <c r="D1161" s="107"/>
      <c r="E1161" s="108"/>
      <c r="F1161" s="126" t="s">
        <v>197</v>
      </c>
      <c r="G1161" s="108"/>
      <c r="H1161" s="127">
        <v>6.89</v>
      </c>
      <c r="I1161" s="116">
        <v>11.62</v>
      </c>
      <c r="J1161" s="108"/>
      <c r="K1161" s="128">
        <v>18.51</v>
      </c>
    </row>
    <row r="1162">
      <c r="A1162" s="125">
        <v>81205.0</v>
      </c>
      <c r="B1162" s="115" t="s">
        <v>1337</v>
      </c>
      <c r="C1162" s="107"/>
      <c r="D1162" s="107"/>
      <c r="E1162" s="108"/>
      <c r="F1162" s="126" t="s">
        <v>197</v>
      </c>
      <c r="G1162" s="108"/>
      <c r="H1162" s="127">
        <v>10.46</v>
      </c>
      <c r="I1162" s="116">
        <v>11.62</v>
      </c>
      <c r="J1162" s="108"/>
      <c r="K1162" s="128">
        <v>22.08</v>
      </c>
    </row>
    <row r="1163">
      <c r="A1163" s="125">
        <v>81206.0</v>
      </c>
      <c r="B1163" s="115" t="s">
        <v>1338</v>
      </c>
      <c r="C1163" s="107"/>
      <c r="D1163" s="107"/>
      <c r="E1163" s="108"/>
      <c r="F1163" s="126" t="s">
        <v>197</v>
      </c>
      <c r="G1163" s="108"/>
      <c r="H1163" s="127">
        <v>14.88</v>
      </c>
      <c r="I1163" s="116">
        <v>11.62</v>
      </c>
      <c r="J1163" s="108"/>
      <c r="K1163" s="128">
        <v>26.5</v>
      </c>
    </row>
    <row r="1164">
      <c r="A1164" s="125">
        <v>81207.0</v>
      </c>
      <c r="B1164" s="115" t="s">
        <v>1339</v>
      </c>
      <c r="C1164" s="107"/>
      <c r="D1164" s="107"/>
      <c r="E1164" s="108"/>
      <c r="F1164" s="126" t="s">
        <v>197</v>
      </c>
      <c r="G1164" s="108"/>
      <c r="H1164" s="127">
        <v>19.65</v>
      </c>
      <c r="I1164" s="116">
        <v>13.28</v>
      </c>
      <c r="J1164" s="108"/>
      <c r="K1164" s="128">
        <v>32.93</v>
      </c>
    </row>
    <row r="1165">
      <c r="A1165" s="125">
        <v>81208.0</v>
      </c>
      <c r="B1165" s="115" t="s">
        <v>1340</v>
      </c>
      <c r="C1165" s="107"/>
      <c r="D1165" s="107"/>
      <c r="E1165" s="108"/>
      <c r="F1165" s="126" t="s">
        <v>197</v>
      </c>
      <c r="G1165" s="108"/>
      <c r="H1165" s="127">
        <v>24.42</v>
      </c>
      <c r="I1165" s="116">
        <v>13.28</v>
      </c>
      <c r="J1165" s="108"/>
      <c r="K1165" s="128">
        <v>37.7</v>
      </c>
    </row>
    <row r="1166">
      <c r="A1166" s="125">
        <v>81209.0</v>
      </c>
      <c r="B1166" s="115" t="s">
        <v>1341</v>
      </c>
      <c r="C1166" s="107"/>
      <c r="D1166" s="107"/>
      <c r="E1166" s="108"/>
      <c r="F1166" s="126" t="s">
        <v>197</v>
      </c>
      <c r="G1166" s="108"/>
      <c r="H1166" s="127">
        <v>33.6</v>
      </c>
      <c r="I1166" s="116">
        <v>16.61</v>
      </c>
      <c r="J1166" s="108"/>
      <c r="K1166" s="128">
        <v>50.21</v>
      </c>
    </row>
    <row r="1167">
      <c r="A1167" s="125">
        <v>81230.0</v>
      </c>
      <c r="B1167" s="115" t="s">
        <v>1342</v>
      </c>
      <c r="C1167" s="107"/>
      <c r="D1167" s="107"/>
      <c r="E1167" s="108"/>
      <c r="F1167" s="111"/>
      <c r="H1167" s="127">
        <v>0.0</v>
      </c>
      <c r="I1167" s="116">
        <v>0.0</v>
      </c>
      <c r="J1167" s="108"/>
      <c r="K1167" s="128">
        <v>0.0</v>
      </c>
    </row>
    <row r="1168">
      <c r="A1168" s="125">
        <v>81231.0</v>
      </c>
      <c r="B1168" s="115" t="s">
        <v>1343</v>
      </c>
      <c r="C1168" s="107"/>
      <c r="D1168" s="107"/>
      <c r="E1168" s="108"/>
      <c r="F1168" s="126" t="s">
        <v>197</v>
      </c>
      <c r="G1168" s="108"/>
      <c r="H1168" s="127">
        <v>1.81</v>
      </c>
      <c r="I1168" s="116">
        <v>2.99</v>
      </c>
      <c r="J1168" s="108"/>
      <c r="K1168" s="128">
        <v>4.8</v>
      </c>
    </row>
    <row r="1169">
      <c r="A1169" s="125">
        <v>81232.0</v>
      </c>
      <c r="B1169" s="115" t="s">
        <v>1344</v>
      </c>
      <c r="C1169" s="107"/>
      <c r="D1169" s="107"/>
      <c r="E1169" s="108"/>
      <c r="F1169" s="126" t="s">
        <v>197</v>
      </c>
      <c r="G1169" s="108"/>
      <c r="H1169" s="127">
        <v>2.65</v>
      </c>
      <c r="I1169" s="116">
        <v>2.99</v>
      </c>
      <c r="J1169" s="108"/>
      <c r="K1169" s="128">
        <v>5.64</v>
      </c>
    </row>
    <row r="1170">
      <c r="A1170" s="125">
        <v>81233.0</v>
      </c>
      <c r="B1170" s="115" t="s">
        <v>1345</v>
      </c>
      <c r="C1170" s="107"/>
      <c r="D1170" s="107"/>
      <c r="E1170" s="108"/>
      <c r="F1170" s="126" t="s">
        <v>197</v>
      </c>
      <c r="G1170" s="108"/>
      <c r="H1170" s="127">
        <v>4.78</v>
      </c>
      <c r="I1170" s="116">
        <v>2.99</v>
      </c>
      <c r="J1170" s="108"/>
      <c r="K1170" s="128">
        <v>7.77</v>
      </c>
    </row>
    <row r="1171">
      <c r="A1171" s="125">
        <v>81234.0</v>
      </c>
      <c r="B1171" s="115" t="s">
        <v>1346</v>
      </c>
      <c r="C1171" s="107"/>
      <c r="D1171" s="107"/>
      <c r="E1171" s="108"/>
      <c r="F1171" s="126" t="s">
        <v>197</v>
      </c>
      <c r="G1171" s="108"/>
      <c r="H1171" s="127">
        <v>13.58</v>
      </c>
      <c r="I1171" s="116">
        <v>4.64</v>
      </c>
      <c r="J1171" s="108"/>
      <c r="K1171" s="128">
        <v>18.22</v>
      </c>
    </row>
    <row r="1172">
      <c r="A1172" s="125">
        <v>81235.0</v>
      </c>
      <c r="B1172" s="115" t="s">
        <v>1347</v>
      </c>
      <c r="C1172" s="107"/>
      <c r="D1172" s="107"/>
      <c r="E1172" s="108"/>
      <c r="F1172" s="126" t="s">
        <v>197</v>
      </c>
      <c r="G1172" s="108"/>
      <c r="H1172" s="127">
        <v>14.08</v>
      </c>
      <c r="I1172" s="116">
        <v>4.64</v>
      </c>
      <c r="J1172" s="108"/>
      <c r="K1172" s="128">
        <v>18.72</v>
      </c>
    </row>
    <row r="1173">
      <c r="A1173" s="125">
        <v>81236.0</v>
      </c>
      <c r="B1173" s="115" t="s">
        <v>1348</v>
      </c>
      <c r="C1173" s="107"/>
      <c r="D1173" s="107"/>
      <c r="E1173" s="108"/>
      <c r="F1173" s="126" t="s">
        <v>197</v>
      </c>
      <c r="G1173" s="108"/>
      <c r="H1173" s="127">
        <v>14.32</v>
      </c>
      <c r="I1173" s="116">
        <v>6.31</v>
      </c>
      <c r="J1173" s="108"/>
      <c r="K1173" s="128">
        <v>20.63</v>
      </c>
    </row>
    <row r="1174">
      <c r="A1174" s="125">
        <v>81250.0</v>
      </c>
      <c r="B1174" s="115" t="s">
        <v>1349</v>
      </c>
      <c r="C1174" s="107"/>
      <c r="D1174" s="107"/>
      <c r="E1174" s="108"/>
      <c r="F1174" s="126" t="s">
        <v>197</v>
      </c>
      <c r="G1174" s="108"/>
      <c r="H1174" s="127">
        <v>1.24</v>
      </c>
      <c r="I1174" s="116">
        <v>1.49</v>
      </c>
      <c r="J1174" s="108"/>
      <c r="K1174" s="128">
        <v>2.73</v>
      </c>
    </row>
    <row r="1175">
      <c r="A1175" s="125">
        <v>81251.0</v>
      </c>
      <c r="B1175" s="115" t="s">
        <v>1350</v>
      </c>
      <c r="C1175" s="107"/>
      <c r="D1175" s="107"/>
      <c r="E1175" s="108"/>
      <c r="F1175" s="126" t="s">
        <v>197</v>
      </c>
      <c r="G1175" s="108"/>
      <c r="H1175" s="127">
        <v>1.41</v>
      </c>
      <c r="I1175" s="116">
        <v>1.49</v>
      </c>
      <c r="J1175" s="108"/>
      <c r="K1175" s="128">
        <v>2.9</v>
      </c>
    </row>
    <row r="1176">
      <c r="A1176" s="125">
        <v>81252.0</v>
      </c>
      <c r="B1176" s="115" t="s">
        <v>1351</v>
      </c>
      <c r="C1176" s="107"/>
      <c r="D1176" s="107"/>
      <c r="E1176" s="108"/>
      <c r="F1176" s="126" t="s">
        <v>197</v>
      </c>
      <c r="G1176" s="108"/>
      <c r="H1176" s="127">
        <v>2.44</v>
      </c>
      <c r="I1176" s="116">
        <v>1.49</v>
      </c>
      <c r="J1176" s="108"/>
      <c r="K1176" s="128">
        <v>3.93</v>
      </c>
    </row>
    <row r="1177">
      <c r="A1177" s="125">
        <v>81253.0</v>
      </c>
      <c r="B1177" s="115" t="s">
        <v>1352</v>
      </c>
      <c r="C1177" s="107"/>
      <c r="D1177" s="107"/>
      <c r="E1177" s="108"/>
      <c r="F1177" s="126" t="s">
        <v>197</v>
      </c>
      <c r="G1177" s="108"/>
      <c r="H1177" s="127">
        <v>4.71</v>
      </c>
      <c r="I1177" s="116">
        <v>2.32</v>
      </c>
      <c r="J1177" s="108"/>
      <c r="K1177" s="128">
        <v>7.03</v>
      </c>
    </row>
    <row r="1178">
      <c r="A1178" s="125">
        <v>81254.0</v>
      </c>
      <c r="B1178" s="115" t="s">
        <v>1353</v>
      </c>
      <c r="C1178" s="107"/>
      <c r="D1178" s="107"/>
      <c r="E1178" s="108"/>
      <c r="F1178" s="126" t="s">
        <v>197</v>
      </c>
      <c r="G1178" s="108"/>
      <c r="H1178" s="127">
        <v>8.92</v>
      </c>
      <c r="I1178" s="116">
        <v>2.32</v>
      </c>
      <c r="J1178" s="108"/>
      <c r="K1178" s="128">
        <v>11.24</v>
      </c>
    </row>
    <row r="1179">
      <c r="A1179" s="125">
        <v>81255.0</v>
      </c>
      <c r="B1179" s="115" t="s">
        <v>1354</v>
      </c>
      <c r="C1179" s="107"/>
      <c r="D1179" s="107"/>
      <c r="E1179" s="108"/>
      <c r="F1179" s="126" t="s">
        <v>197</v>
      </c>
      <c r="G1179" s="108"/>
      <c r="H1179" s="127">
        <v>13.43</v>
      </c>
      <c r="I1179" s="116">
        <v>2.32</v>
      </c>
      <c r="J1179" s="108"/>
      <c r="K1179" s="128">
        <v>15.75</v>
      </c>
    </row>
    <row r="1180">
      <c r="A1180" s="125">
        <v>81256.0</v>
      </c>
      <c r="B1180" s="115" t="s">
        <v>1355</v>
      </c>
      <c r="C1180" s="107"/>
      <c r="D1180" s="107"/>
      <c r="E1180" s="108"/>
      <c r="F1180" s="126" t="s">
        <v>197</v>
      </c>
      <c r="G1180" s="108"/>
      <c r="H1180" s="127">
        <v>24.42</v>
      </c>
      <c r="I1180" s="116">
        <v>2.99</v>
      </c>
      <c r="J1180" s="108"/>
      <c r="K1180" s="128">
        <v>27.41</v>
      </c>
    </row>
    <row r="1181">
      <c r="A1181" s="125">
        <v>81257.0</v>
      </c>
      <c r="B1181" s="115" t="s">
        <v>1356</v>
      </c>
      <c r="C1181" s="107"/>
      <c r="D1181" s="107"/>
      <c r="E1181" s="108"/>
      <c r="F1181" s="126" t="s">
        <v>197</v>
      </c>
      <c r="G1181" s="108"/>
      <c r="H1181" s="127">
        <v>57.94</v>
      </c>
      <c r="I1181" s="116">
        <v>3.05</v>
      </c>
      <c r="J1181" s="108"/>
      <c r="K1181" s="128">
        <v>60.99</v>
      </c>
    </row>
    <row r="1182">
      <c r="A1182" s="125">
        <v>81258.0</v>
      </c>
      <c r="B1182" s="115" t="s">
        <v>1357</v>
      </c>
      <c r="C1182" s="107"/>
      <c r="D1182" s="107"/>
      <c r="E1182" s="108"/>
      <c r="F1182" s="126" t="s">
        <v>197</v>
      </c>
      <c r="G1182" s="108"/>
      <c r="H1182" s="127">
        <v>87.08</v>
      </c>
      <c r="I1182" s="116">
        <v>7.63</v>
      </c>
      <c r="J1182" s="108"/>
      <c r="K1182" s="128">
        <v>94.71</v>
      </c>
    </row>
    <row r="1183">
      <c r="A1183" s="125">
        <v>81300.0</v>
      </c>
      <c r="B1183" s="115" t="s">
        <v>1358</v>
      </c>
      <c r="C1183" s="107"/>
      <c r="D1183" s="107"/>
      <c r="E1183" s="108"/>
      <c r="F1183" s="111"/>
      <c r="H1183" s="127">
        <v>0.0</v>
      </c>
      <c r="I1183" s="116">
        <v>0.0</v>
      </c>
      <c r="J1183" s="108"/>
      <c r="K1183" s="128">
        <v>0.0</v>
      </c>
    </row>
    <row r="1184">
      <c r="A1184" s="125">
        <v>81301.0</v>
      </c>
      <c r="B1184" s="115" t="s">
        <v>1359</v>
      </c>
      <c r="C1184" s="107"/>
      <c r="D1184" s="107"/>
      <c r="E1184" s="108"/>
      <c r="F1184" s="126" t="s">
        <v>197</v>
      </c>
      <c r="G1184" s="108"/>
      <c r="H1184" s="127">
        <v>1.0</v>
      </c>
      <c r="I1184" s="116">
        <v>5.98</v>
      </c>
      <c r="J1184" s="108"/>
      <c r="K1184" s="128">
        <v>6.98</v>
      </c>
    </row>
    <row r="1185">
      <c r="A1185" s="125">
        <v>81302.0</v>
      </c>
      <c r="B1185" s="115" t="s">
        <v>1360</v>
      </c>
      <c r="C1185" s="107"/>
      <c r="D1185" s="107"/>
      <c r="E1185" s="108"/>
      <c r="F1185" s="126" t="s">
        <v>197</v>
      </c>
      <c r="G1185" s="108"/>
      <c r="H1185" s="127">
        <v>1.69</v>
      </c>
      <c r="I1185" s="116">
        <v>5.98</v>
      </c>
      <c r="J1185" s="108"/>
      <c r="K1185" s="128">
        <v>7.67</v>
      </c>
    </row>
    <row r="1186">
      <c r="A1186" s="125">
        <v>81303.0</v>
      </c>
      <c r="B1186" s="115" t="s">
        <v>1361</v>
      </c>
      <c r="C1186" s="107"/>
      <c r="D1186" s="107"/>
      <c r="E1186" s="108"/>
      <c r="F1186" s="126" t="s">
        <v>197</v>
      </c>
      <c r="G1186" s="108"/>
      <c r="H1186" s="127">
        <v>4.93</v>
      </c>
      <c r="I1186" s="116">
        <v>5.98</v>
      </c>
      <c r="J1186" s="108"/>
      <c r="K1186" s="128">
        <v>10.91</v>
      </c>
    </row>
    <row r="1187">
      <c r="A1187" s="125">
        <v>81304.0</v>
      </c>
      <c r="B1187" s="115" t="s">
        <v>1362</v>
      </c>
      <c r="C1187" s="107"/>
      <c r="D1187" s="107"/>
      <c r="E1187" s="108"/>
      <c r="F1187" s="126" t="s">
        <v>197</v>
      </c>
      <c r="G1187" s="108"/>
      <c r="H1187" s="127">
        <v>7.03</v>
      </c>
      <c r="I1187" s="116">
        <v>9.3</v>
      </c>
      <c r="J1187" s="108"/>
      <c r="K1187" s="128">
        <v>16.33</v>
      </c>
    </row>
    <row r="1188">
      <c r="A1188" s="125">
        <v>81305.0</v>
      </c>
      <c r="B1188" s="115" t="s">
        <v>1363</v>
      </c>
      <c r="C1188" s="107"/>
      <c r="D1188" s="107"/>
      <c r="E1188" s="108"/>
      <c r="F1188" s="126" t="s">
        <v>197</v>
      </c>
      <c r="G1188" s="108"/>
      <c r="H1188" s="127">
        <v>8.44</v>
      </c>
      <c r="I1188" s="116">
        <v>9.3</v>
      </c>
      <c r="J1188" s="108"/>
      <c r="K1188" s="128">
        <v>17.74</v>
      </c>
    </row>
    <row r="1189">
      <c r="A1189" s="125">
        <v>81306.0</v>
      </c>
      <c r="B1189" s="115" t="s">
        <v>1364</v>
      </c>
      <c r="C1189" s="107"/>
      <c r="D1189" s="107"/>
      <c r="E1189" s="108"/>
      <c r="F1189" s="126" t="s">
        <v>197</v>
      </c>
      <c r="G1189" s="108"/>
      <c r="H1189" s="127">
        <v>32.63</v>
      </c>
      <c r="I1189" s="116">
        <v>9.3</v>
      </c>
      <c r="J1189" s="108"/>
      <c r="K1189" s="128">
        <v>41.93</v>
      </c>
    </row>
    <row r="1190">
      <c r="A1190" s="125">
        <v>81307.0</v>
      </c>
      <c r="B1190" s="115" t="s">
        <v>1365</v>
      </c>
      <c r="C1190" s="107"/>
      <c r="D1190" s="107"/>
      <c r="E1190" s="108"/>
      <c r="F1190" s="126" t="s">
        <v>197</v>
      </c>
      <c r="G1190" s="108"/>
      <c r="H1190" s="127">
        <v>74.98</v>
      </c>
      <c r="I1190" s="116">
        <v>12.28</v>
      </c>
      <c r="J1190" s="108"/>
      <c r="K1190" s="128">
        <v>87.26</v>
      </c>
    </row>
    <row r="1191">
      <c r="A1191" s="125">
        <v>81308.0</v>
      </c>
      <c r="B1191" s="115" t="s">
        <v>1366</v>
      </c>
      <c r="C1191" s="107"/>
      <c r="D1191" s="107"/>
      <c r="E1191" s="108"/>
      <c r="F1191" s="126" t="s">
        <v>197</v>
      </c>
      <c r="G1191" s="108"/>
      <c r="H1191" s="127">
        <v>88.95</v>
      </c>
      <c r="I1191" s="116">
        <v>12.28</v>
      </c>
      <c r="J1191" s="108"/>
      <c r="K1191" s="128">
        <v>101.23</v>
      </c>
    </row>
    <row r="1192">
      <c r="A1192" s="125">
        <v>81309.0</v>
      </c>
      <c r="B1192" s="115" t="s">
        <v>1367</v>
      </c>
      <c r="C1192" s="107"/>
      <c r="D1192" s="107"/>
      <c r="E1192" s="108"/>
      <c r="F1192" s="126" t="s">
        <v>197</v>
      </c>
      <c r="G1192" s="108"/>
      <c r="H1192" s="127">
        <v>238.43</v>
      </c>
      <c r="I1192" s="116">
        <v>14.94</v>
      </c>
      <c r="J1192" s="108"/>
      <c r="K1192" s="128">
        <v>253.37</v>
      </c>
    </row>
    <row r="1193">
      <c r="A1193" s="125">
        <v>81320.0</v>
      </c>
      <c r="B1193" s="115" t="s">
        <v>1368</v>
      </c>
      <c r="C1193" s="107"/>
      <c r="D1193" s="107"/>
      <c r="E1193" s="108"/>
      <c r="F1193" s="126" t="s">
        <v>197</v>
      </c>
      <c r="G1193" s="108"/>
      <c r="H1193" s="127">
        <v>0.6</v>
      </c>
      <c r="I1193" s="116">
        <v>5.98</v>
      </c>
      <c r="J1193" s="108"/>
      <c r="K1193" s="128">
        <v>6.58</v>
      </c>
    </row>
    <row r="1194">
      <c r="A1194" s="125">
        <v>81321.0</v>
      </c>
      <c r="B1194" s="115" t="s">
        <v>1369</v>
      </c>
      <c r="C1194" s="107"/>
      <c r="D1194" s="107"/>
      <c r="E1194" s="108"/>
      <c r="F1194" s="126" t="s">
        <v>197</v>
      </c>
      <c r="G1194" s="108"/>
      <c r="H1194" s="127">
        <v>0.83</v>
      </c>
      <c r="I1194" s="116">
        <v>5.98</v>
      </c>
      <c r="J1194" s="108"/>
      <c r="K1194" s="128">
        <v>6.81</v>
      </c>
    </row>
    <row r="1195">
      <c r="A1195" s="125">
        <v>81322.0</v>
      </c>
      <c r="B1195" s="115" t="s">
        <v>1370</v>
      </c>
      <c r="C1195" s="107"/>
      <c r="D1195" s="107"/>
      <c r="E1195" s="108"/>
      <c r="F1195" s="126" t="s">
        <v>197</v>
      </c>
      <c r="G1195" s="108"/>
      <c r="H1195" s="127">
        <v>2.49</v>
      </c>
      <c r="I1195" s="116">
        <v>5.98</v>
      </c>
      <c r="J1195" s="108"/>
      <c r="K1195" s="128">
        <v>8.47</v>
      </c>
    </row>
    <row r="1196">
      <c r="A1196" s="125">
        <v>81323.0</v>
      </c>
      <c r="B1196" s="115" t="s">
        <v>1371</v>
      </c>
      <c r="C1196" s="107"/>
      <c r="D1196" s="107"/>
      <c r="E1196" s="108"/>
      <c r="F1196" s="126" t="s">
        <v>197</v>
      </c>
      <c r="G1196" s="108"/>
      <c r="H1196" s="127">
        <v>5.91</v>
      </c>
      <c r="I1196" s="116">
        <v>9.3</v>
      </c>
      <c r="J1196" s="108"/>
      <c r="K1196" s="128">
        <v>15.21</v>
      </c>
    </row>
    <row r="1197">
      <c r="A1197" s="125">
        <v>81324.0</v>
      </c>
      <c r="B1197" s="115" t="s">
        <v>1372</v>
      </c>
      <c r="C1197" s="107"/>
      <c r="D1197" s="107"/>
      <c r="E1197" s="108"/>
      <c r="F1197" s="126" t="s">
        <v>197</v>
      </c>
      <c r="G1197" s="108"/>
      <c r="H1197" s="127">
        <v>6.42</v>
      </c>
      <c r="I1197" s="116">
        <v>9.3</v>
      </c>
      <c r="J1197" s="108"/>
      <c r="K1197" s="128">
        <v>15.72</v>
      </c>
    </row>
    <row r="1198">
      <c r="A1198" s="125">
        <v>81325.0</v>
      </c>
      <c r="B1198" s="115" t="s">
        <v>1373</v>
      </c>
      <c r="C1198" s="107"/>
      <c r="D1198" s="107"/>
      <c r="E1198" s="108"/>
      <c r="F1198" s="126" t="s">
        <v>197</v>
      </c>
      <c r="G1198" s="108"/>
      <c r="H1198" s="127">
        <v>27.8</v>
      </c>
      <c r="I1198" s="116">
        <v>9.3</v>
      </c>
      <c r="J1198" s="108"/>
      <c r="K1198" s="128">
        <v>37.1</v>
      </c>
    </row>
    <row r="1199">
      <c r="A1199" s="125">
        <v>81326.0</v>
      </c>
      <c r="B1199" s="115" t="s">
        <v>1374</v>
      </c>
      <c r="C1199" s="107"/>
      <c r="D1199" s="107"/>
      <c r="E1199" s="108"/>
      <c r="F1199" s="126" t="s">
        <v>197</v>
      </c>
      <c r="G1199" s="108"/>
      <c r="H1199" s="127">
        <v>104.39</v>
      </c>
      <c r="I1199" s="116">
        <v>12.28</v>
      </c>
      <c r="J1199" s="108"/>
      <c r="K1199" s="128">
        <v>116.67</v>
      </c>
    </row>
    <row r="1200">
      <c r="A1200" s="125">
        <v>81327.0</v>
      </c>
      <c r="B1200" s="115" t="s">
        <v>1375</v>
      </c>
      <c r="C1200" s="107"/>
      <c r="D1200" s="107"/>
      <c r="E1200" s="108"/>
      <c r="F1200" s="126" t="s">
        <v>197</v>
      </c>
      <c r="G1200" s="108"/>
      <c r="H1200" s="127">
        <v>123.59</v>
      </c>
      <c r="I1200" s="116">
        <v>12.28</v>
      </c>
      <c r="J1200" s="108"/>
      <c r="K1200" s="128">
        <v>135.87</v>
      </c>
    </row>
    <row r="1201">
      <c r="A1201" s="125">
        <v>81328.0</v>
      </c>
      <c r="B1201" s="115" t="s">
        <v>1376</v>
      </c>
      <c r="C1201" s="107"/>
      <c r="D1201" s="107"/>
      <c r="E1201" s="108"/>
      <c r="F1201" s="126" t="s">
        <v>197</v>
      </c>
      <c r="G1201" s="108"/>
      <c r="H1201" s="127">
        <v>260.7</v>
      </c>
      <c r="I1201" s="116">
        <v>14.94</v>
      </c>
      <c r="J1201" s="108"/>
      <c r="K1201" s="128">
        <v>275.64</v>
      </c>
    </row>
    <row r="1202">
      <c r="A1202" s="125">
        <v>81340.0</v>
      </c>
      <c r="B1202" s="115" t="s">
        <v>1377</v>
      </c>
      <c r="C1202" s="107"/>
      <c r="D1202" s="107"/>
      <c r="E1202" s="108"/>
      <c r="F1202" s="126" t="s">
        <v>197</v>
      </c>
      <c r="G1202" s="108"/>
      <c r="H1202" s="127">
        <v>5.27</v>
      </c>
      <c r="I1202" s="116">
        <v>5.98</v>
      </c>
      <c r="J1202" s="108"/>
      <c r="K1202" s="128">
        <v>11.25</v>
      </c>
    </row>
    <row r="1203">
      <c r="A1203" s="125">
        <v>81341.0</v>
      </c>
      <c r="B1203" s="115" t="s">
        <v>1378</v>
      </c>
      <c r="C1203" s="107"/>
      <c r="D1203" s="107"/>
      <c r="E1203" s="108"/>
      <c r="F1203" s="126" t="s">
        <v>197</v>
      </c>
      <c r="G1203" s="108"/>
      <c r="H1203" s="127">
        <v>3.01</v>
      </c>
      <c r="I1203" s="116">
        <v>7.31</v>
      </c>
      <c r="J1203" s="108"/>
      <c r="K1203" s="128">
        <v>10.32</v>
      </c>
    </row>
    <row r="1204">
      <c r="A1204" s="125">
        <v>81342.0</v>
      </c>
      <c r="B1204" s="115" t="s">
        <v>1379</v>
      </c>
      <c r="C1204" s="107"/>
      <c r="D1204" s="107"/>
      <c r="E1204" s="108"/>
      <c r="F1204" s="126" t="s">
        <v>197</v>
      </c>
      <c r="G1204" s="108"/>
      <c r="H1204" s="127">
        <v>4.31</v>
      </c>
      <c r="I1204" s="116">
        <v>7.31</v>
      </c>
      <c r="J1204" s="108"/>
      <c r="K1204" s="128">
        <v>11.62</v>
      </c>
    </row>
    <row r="1205">
      <c r="A1205" s="125">
        <v>81343.0</v>
      </c>
      <c r="B1205" s="115" t="s">
        <v>1380</v>
      </c>
      <c r="C1205" s="107"/>
      <c r="D1205" s="107"/>
      <c r="E1205" s="108"/>
      <c r="F1205" s="126" t="s">
        <v>197</v>
      </c>
      <c r="G1205" s="108"/>
      <c r="H1205" s="127">
        <v>7.45</v>
      </c>
      <c r="I1205" s="116">
        <v>7.31</v>
      </c>
      <c r="J1205" s="108"/>
      <c r="K1205" s="128">
        <v>14.76</v>
      </c>
    </row>
    <row r="1206">
      <c r="A1206" s="125">
        <v>81350.0</v>
      </c>
      <c r="B1206" s="115" t="s">
        <v>1381</v>
      </c>
      <c r="C1206" s="107"/>
      <c r="D1206" s="107"/>
      <c r="E1206" s="108"/>
      <c r="F1206" s="126" t="s">
        <v>197</v>
      </c>
      <c r="G1206" s="108"/>
      <c r="H1206" s="127">
        <v>2.38</v>
      </c>
      <c r="I1206" s="116">
        <v>6.64</v>
      </c>
      <c r="J1206" s="108"/>
      <c r="K1206" s="128">
        <v>9.02</v>
      </c>
    </row>
    <row r="1207">
      <c r="A1207" s="125">
        <v>81351.0</v>
      </c>
      <c r="B1207" s="115" t="s">
        <v>1382</v>
      </c>
      <c r="C1207" s="107"/>
      <c r="D1207" s="107"/>
      <c r="E1207" s="108"/>
      <c r="F1207" s="126" t="s">
        <v>197</v>
      </c>
      <c r="G1207" s="108"/>
      <c r="H1207" s="127">
        <v>3.96</v>
      </c>
      <c r="I1207" s="116">
        <v>6.64</v>
      </c>
      <c r="J1207" s="108"/>
      <c r="K1207" s="128">
        <v>10.6</v>
      </c>
    </row>
    <row r="1208">
      <c r="A1208" s="125">
        <v>81360.0</v>
      </c>
      <c r="B1208" s="115" t="s">
        <v>1383</v>
      </c>
      <c r="C1208" s="107"/>
      <c r="D1208" s="107"/>
      <c r="E1208" s="108"/>
      <c r="F1208" s="126" t="s">
        <v>197</v>
      </c>
      <c r="G1208" s="108"/>
      <c r="H1208" s="127">
        <v>7.1</v>
      </c>
      <c r="I1208" s="116">
        <v>3.78</v>
      </c>
      <c r="J1208" s="108"/>
      <c r="K1208" s="128">
        <v>10.88</v>
      </c>
    </row>
    <row r="1209">
      <c r="A1209" s="125">
        <v>81361.0</v>
      </c>
      <c r="B1209" s="115" t="s">
        <v>1384</v>
      </c>
      <c r="C1209" s="107"/>
      <c r="D1209" s="107"/>
      <c r="E1209" s="108"/>
      <c r="F1209" s="126" t="s">
        <v>197</v>
      </c>
      <c r="G1209" s="108"/>
      <c r="H1209" s="127">
        <v>2.35</v>
      </c>
      <c r="I1209" s="116">
        <v>6.64</v>
      </c>
      <c r="J1209" s="108"/>
      <c r="K1209" s="128">
        <v>8.99</v>
      </c>
    </row>
    <row r="1210">
      <c r="A1210" s="125">
        <v>81368.0</v>
      </c>
      <c r="B1210" s="115" t="s">
        <v>1385</v>
      </c>
      <c r="C1210" s="107"/>
      <c r="D1210" s="107"/>
      <c r="E1210" s="108"/>
      <c r="F1210" s="126" t="s">
        <v>197</v>
      </c>
      <c r="G1210" s="108"/>
      <c r="H1210" s="127">
        <v>6.61</v>
      </c>
      <c r="I1210" s="116">
        <v>3.75</v>
      </c>
      <c r="J1210" s="108"/>
      <c r="K1210" s="128">
        <v>10.36</v>
      </c>
    </row>
    <row r="1211">
      <c r="A1211" s="125">
        <v>81369.0</v>
      </c>
      <c r="B1211" s="115" t="s">
        <v>1386</v>
      </c>
      <c r="C1211" s="107"/>
      <c r="D1211" s="107"/>
      <c r="E1211" s="108"/>
      <c r="F1211" s="126" t="s">
        <v>197</v>
      </c>
      <c r="G1211" s="108"/>
      <c r="H1211" s="127">
        <v>8.42</v>
      </c>
      <c r="I1211" s="116">
        <v>3.78</v>
      </c>
      <c r="J1211" s="108"/>
      <c r="K1211" s="128">
        <v>12.2</v>
      </c>
    </row>
    <row r="1212">
      <c r="A1212" s="125">
        <v>81375.0</v>
      </c>
      <c r="B1212" s="115" t="s">
        <v>1387</v>
      </c>
      <c r="C1212" s="107"/>
      <c r="D1212" s="107"/>
      <c r="E1212" s="108"/>
      <c r="F1212" s="126" t="s">
        <v>197</v>
      </c>
      <c r="G1212" s="108"/>
      <c r="H1212" s="127">
        <v>17.05</v>
      </c>
      <c r="I1212" s="116">
        <v>7.31</v>
      </c>
      <c r="J1212" s="108"/>
      <c r="K1212" s="128">
        <v>24.36</v>
      </c>
    </row>
    <row r="1213">
      <c r="A1213" s="125">
        <v>81376.0</v>
      </c>
      <c r="B1213" s="115" t="s">
        <v>1388</v>
      </c>
      <c r="C1213" s="107"/>
      <c r="D1213" s="107"/>
      <c r="E1213" s="108"/>
      <c r="F1213" s="126" t="s">
        <v>197</v>
      </c>
      <c r="G1213" s="108"/>
      <c r="H1213" s="127">
        <v>2.6</v>
      </c>
      <c r="I1213" s="116">
        <v>5.98</v>
      </c>
      <c r="J1213" s="108"/>
      <c r="K1213" s="128">
        <v>8.58</v>
      </c>
    </row>
    <row r="1214">
      <c r="A1214" s="125">
        <v>81380.0</v>
      </c>
      <c r="B1214" s="115" t="s">
        <v>1389</v>
      </c>
      <c r="C1214" s="107"/>
      <c r="D1214" s="107"/>
      <c r="E1214" s="108"/>
      <c r="F1214" s="126" t="s">
        <v>197</v>
      </c>
      <c r="G1214" s="108"/>
      <c r="H1214" s="127">
        <v>16.59</v>
      </c>
      <c r="I1214" s="116">
        <v>7.31</v>
      </c>
      <c r="J1214" s="108"/>
      <c r="K1214" s="128">
        <v>23.9</v>
      </c>
    </row>
    <row r="1215">
      <c r="A1215" s="125">
        <v>81381.0</v>
      </c>
      <c r="B1215" s="115" t="s">
        <v>1390</v>
      </c>
      <c r="C1215" s="107"/>
      <c r="D1215" s="107"/>
      <c r="E1215" s="108"/>
      <c r="F1215" s="126" t="s">
        <v>197</v>
      </c>
      <c r="G1215" s="108"/>
      <c r="H1215" s="127">
        <v>15.51</v>
      </c>
      <c r="I1215" s="116">
        <v>7.31</v>
      </c>
      <c r="J1215" s="108"/>
      <c r="K1215" s="128">
        <v>22.82</v>
      </c>
    </row>
    <row r="1216">
      <c r="A1216" s="125">
        <v>81400.0</v>
      </c>
      <c r="B1216" s="115" t="s">
        <v>1391</v>
      </c>
      <c r="C1216" s="107"/>
      <c r="D1216" s="107"/>
      <c r="E1216" s="108"/>
      <c r="F1216" s="111"/>
      <c r="H1216" s="127">
        <v>0.0</v>
      </c>
      <c r="I1216" s="116">
        <v>0.0</v>
      </c>
      <c r="J1216" s="108"/>
      <c r="K1216" s="128">
        <v>0.0</v>
      </c>
    </row>
    <row r="1217">
      <c r="A1217" s="125">
        <v>81401.0</v>
      </c>
      <c r="B1217" s="115" t="s">
        <v>1392</v>
      </c>
      <c r="C1217" s="107"/>
      <c r="D1217" s="107"/>
      <c r="E1217" s="108"/>
      <c r="F1217" s="126" t="s">
        <v>197</v>
      </c>
      <c r="G1217" s="108"/>
      <c r="H1217" s="127">
        <v>1.07</v>
      </c>
      <c r="I1217" s="116">
        <v>6.31</v>
      </c>
      <c r="J1217" s="108"/>
      <c r="K1217" s="128">
        <v>7.38</v>
      </c>
    </row>
    <row r="1218">
      <c r="A1218" s="125">
        <v>81402.0</v>
      </c>
      <c r="B1218" s="115" t="s">
        <v>1393</v>
      </c>
      <c r="C1218" s="107"/>
      <c r="D1218" s="107"/>
      <c r="E1218" s="108"/>
      <c r="F1218" s="126" t="s">
        <v>197</v>
      </c>
      <c r="G1218" s="108"/>
      <c r="H1218" s="127">
        <v>1.41</v>
      </c>
      <c r="I1218" s="116">
        <v>6.31</v>
      </c>
      <c r="J1218" s="108"/>
      <c r="K1218" s="128">
        <v>7.72</v>
      </c>
    </row>
    <row r="1219">
      <c r="A1219" s="125">
        <v>81403.0</v>
      </c>
      <c r="B1219" s="115" t="s">
        <v>1394</v>
      </c>
      <c r="C1219" s="107"/>
      <c r="D1219" s="107"/>
      <c r="E1219" s="108"/>
      <c r="F1219" s="126" t="s">
        <v>197</v>
      </c>
      <c r="G1219" s="108"/>
      <c r="H1219" s="127">
        <v>4.71</v>
      </c>
      <c r="I1219" s="116">
        <v>6.31</v>
      </c>
      <c r="J1219" s="108"/>
      <c r="K1219" s="128">
        <v>11.02</v>
      </c>
    </row>
    <row r="1220">
      <c r="A1220" s="125">
        <v>81404.0</v>
      </c>
      <c r="B1220" s="115" t="s">
        <v>1395</v>
      </c>
      <c r="C1220" s="107"/>
      <c r="D1220" s="107"/>
      <c r="E1220" s="108"/>
      <c r="F1220" s="126" t="s">
        <v>197</v>
      </c>
      <c r="G1220" s="108"/>
      <c r="H1220" s="127">
        <v>10.32</v>
      </c>
      <c r="I1220" s="116">
        <v>9.96</v>
      </c>
      <c r="J1220" s="108"/>
      <c r="K1220" s="128">
        <v>20.28</v>
      </c>
    </row>
    <row r="1221">
      <c r="A1221" s="125">
        <v>81405.0</v>
      </c>
      <c r="B1221" s="115" t="s">
        <v>1396</v>
      </c>
      <c r="C1221" s="107"/>
      <c r="D1221" s="107"/>
      <c r="E1221" s="108"/>
      <c r="F1221" s="126" t="s">
        <v>197</v>
      </c>
      <c r="G1221" s="108"/>
      <c r="H1221" s="127">
        <v>11.54</v>
      </c>
      <c r="I1221" s="116">
        <v>9.96</v>
      </c>
      <c r="J1221" s="108"/>
      <c r="K1221" s="128">
        <v>21.5</v>
      </c>
    </row>
    <row r="1222">
      <c r="A1222" s="125">
        <v>81406.0</v>
      </c>
      <c r="B1222" s="115" t="s">
        <v>1397</v>
      </c>
      <c r="C1222" s="107"/>
      <c r="D1222" s="107"/>
      <c r="E1222" s="108"/>
      <c r="F1222" s="126" t="s">
        <v>197</v>
      </c>
      <c r="G1222" s="108"/>
      <c r="H1222" s="127">
        <v>34.38</v>
      </c>
      <c r="I1222" s="116">
        <v>9.96</v>
      </c>
      <c r="J1222" s="108"/>
      <c r="K1222" s="128">
        <v>44.34</v>
      </c>
    </row>
    <row r="1223">
      <c r="A1223" s="125">
        <v>81407.0</v>
      </c>
      <c r="B1223" s="115" t="s">
        <v>1398</v>
      </c>
      <c r="C1223" s="107"/>
      <c r="D1223" s="107"/>
      <c r="E1223" s="108"/>
      <c r="F1223" s="126" t="s">
        <v>197</v>
      </c>
      <c r="G1223" s="108"/>
      <c r="H1223" s="127">
        <v>68.76</v>
      </c>
      <c r="I1223" s="116">
        <v>14.94</v>
      </c>
      <c r="J1223" s="108"/>
      <c r="K1223" s="128">
        <v>83.7</v>
      </c>
    </row>
    <row r="1224">
      <c r="A1224" s="125">
        <v>81408.0</v>
      </c>
      <c r="B1224" s="115" t="s">
        <v>1399</v>
      </c>
      <c r="C1224" s="107"/>
      <c r="D1224" s="107"/>
      <c r="E1224" s="108"/>
      <c r="F1224" s="126" t="s">
        <v>197</v>
      </c>
      <c r="G1224" s="108"/>
      <c r="H1224" s="127">
        <v>112.79</v>
      </c>
      <c r="I1224" s="116">
        <v>14.94</v>
      </c>
      <c r="J1224" s="108"/>
      <c r="K1224" s="128">
        <v>127.73</v>
      </c>
    </row>
    <row r="1225">
      <c r="A1225" s="125">
        <v>81409.0</v>
      </c>
      <c r="B1225" s="115" t="s">
        <v>1400</v>
      </c>
      <c r="C1225" s="107"/>
      <c r="D1225" s="107"/>
      <c r="E1225" s="108"/>
      <c r="F1225" s="126" t="s">
        <v>197</v>
      </c>
      <c r="G1225" s="108"/>
      <c r="H1225" s="127">
        <v>191.27</v>
      </c>
      <c r="I1225" s="116">
        <v>18.26</v>
      </c>
      <c r="J1225" s="108"/>
      <c r="K1225" s="128">
        <v>209.53</v>
      </c>
    </row>
    <row r="1226">
      <c r="A1226" s="125">
        <v>81420.0</v>
      </c>
      <c r="B1226" s="115" t="s">
        <v>1401</v>
      </c>
      <c r="C1226" s="107"/>
      <c r="D1226" s="107"/>
      <c r="E1226" s="108"/>
      <c r="F1226" s="126" t="s">
        <v>197</v>
      </c>
      <c r="G1226" s="108"/>
      <c r="H1226" s="127">
        <v>3.72</v>
      </c>
      <c r="I1226" s="116">
        <v>6.31</v>
      </c>
      <c r="J1226" s="108"/>
      <c r="K1226" s="128">
        <v>10.03</v>
      </c>
    </row>
    <row r="1227">
      <c r="A1227" s="125">
        <v>81421.0</v>
      </c>
      <c r="B1227" s="115" t="s">
        <v>1402</v>
      </c>
      <c r="C1227" s="107"/>
      <c r="D1227" s="107"/>
      <c r="E1227" s="108"/>
      <c r="F1227" s="126" t="s">
        <v>197</v>
      </c>
      <c r="G1227" s="108"/>
      <c r="H1227" s="127">
        <v>7.0</v>
      </c>
      <c r="I1227" s="116">
        <v>6.31</v>
      </c>
      <c r="J1227" s="108"/>
      <c r="K1227" s="128">
        <v>13.31</v>
      </c>
    </row>
    <row r="1228">
      <c r="A1228" s="125">
        <v>81422.0</v>
      </c>
      <c r="B1228" s="115" t="s">
        <v>1403</v>
      </c>
      <c r="C1228" s="107"/>
      <c r="D1228" s="107"/>
      <c r="E1228" s="108"/>
      <c r="F1228" s="126" t="s">
        <v>197</v>
      </c>
      <c r="G1228" s="108"/>
      <c r="H1228" s="127">
        <v>11.47</v>
      </c>
      <c r="I1228" s="116">
        <v>9.96</v>
      </c>
      <c r="J1228" s="108"/>
      <c r="K1228" s="128">
        <v>21.43</v>
      </c>
    </row>
    <row r="1229">
      <c r="A1229" s="125">
        <v>81423.0</v>
      </c>
      <c r="B1229" s="115" t="s">
        <v>1404</v>
      </c>
      <c r="C1229" s="107"/>
      <c r="D1229" s="107"/>
      <c r="E1229" s="108"/>
      <c r="F1229" s="126" t="s">
        <v>197</v>
      </c>
      <c r="G1229" s="108"/>
      <c r="H1229" s="127">
        <v>12.28</v>
      </c>
      <c r="I1229" s="116">
        <v>9.96</v>
      </c>
      <c r="J1229" s="108"/>
      <c r="K1229" s="128">
        <v>22.24</v>
      </c>
    </row>
    <row r="1230">
      <c r="A1230" s="125">
        <v>81424.0</v>
      </c>
      <c r="B1230" s="115" t="s">
        <v>1405</v>
      </c>
      <c r="C1230" s="107"/>
      <c r="D1230" s="107"/>
      <c r="E1230" s="108"/>
      <c r="F1230" s="126" t="s">
        <v>197</v>
      </c>
      <c r="G1230" s="108"/>
      <c r="H1230" s="127">
        <v>10.19</v>
      </c>
      <c r="I1230" s="116">
        <v>9.96</v>
      </c>
      <c r="J1230" s="108"/>
      <c r="K1230" s="128">
        <v>20.15</v>
      </c>
    </row>
    <row r="1231">
      <c r="A1231" s="125">
        <v>81425.0</v>
      </c>
      <c r="B1231" s="115" t="s">
        <v>1406</v>
      </c>
      <c r="C1231" s="107"/>
      <c r="D1231" s="107"/>
      <c r="E1231" s="108"/>
      <c r="F1231" s="126" t="s">
        <v>197</v>
      </c>
      <c r="G1231" s="108"/>
      <c r="H1231" s="127">
        <v>16.64</v>
      </c>
      <c r="I1231" s="116">
        <v>9.96</v>
      </c>
      <c r="J1231" s="108"/>
      <c r="K1231" s="128">
        <v>26.6</v>
      </c>
    </row>
    <row r="1232">
      <c r="A1232" s="125">
        <v>81426.0</v>
      </c>
      <c r="B1232" s="115" t="s">
        <v>1407</v>
      </c>
      <c r="C1232" s="107"/>
      <c r="D1232" s="107"/>
      <c r="E1232" s="108"/>
      <c r="F1232" s="126" t="s">
        <v>197</v>
      </c>
      <c r="G1232" s="108"/>
      <c r="H1232" s="127">
        <v>20.41</v>
      </c>
      <c r="I1232" s="116">
        <v>9.96</v>
      </c>
      <c r="J1232" s="108"/>
      <c r="K1232" s="128">
        <v>30.37</v>
      </c>
    </row>
    <row r="1233">
      <c r="A1233" s="125">
        <v>81427.0</v>
      </c>
      <c r="B1233" s="115" t="s">
        <v>1408</v>
      </c>
      <c r="C1233" s="107"/>
      <c r="D1233" s="107"/>
      <c r="E1233" s="108"/>
      <c r="F1233" s="126" t="s">
        <v>197</v>
      </c>
      <c r="G1233" s="108"/>
      <c r="H1233" s="127">
        <v>56.68</v>
      </c>
      <c r="I1233" s="116">
        <v>14.94</v>
      </c>
      <c r="J1233" s="108"/>
      <c r="K1233" s="128">
        <v>71.62</v>
      </c>
    </row>
    <row r="1234">
      <c r="A1234" s="125">
        <v>81428.0</v>
      </c>
      <c r="B1234" s="115" t="s">
        <v>1409</v>
      </c>
      <c r="C1234" s="107"/>
      <c r="D1234" s="107"/>
      <c r="E1234" s="108"/>
      <c r="F1234" s="126" t="s">
        <v>197</v>
      </c>
      <c r="G1234" s="108"/>
      <c r="H1234" s="127">
        <v>88.04</v>
      </c>
      <c r="I1234" s="116">
        <v>14.94</v>
      </c>
      <c r="J1234" s="108"/>
      <c r="K1234" s="128">
        <v>102.98</v>
      </c>
    </row>
    <row r="1235">
      <c r="A1235" s="125">
        <v>81429.0</v>
      </c>
      <c r="B1235" s="115" t="s">
        <v>1410</v>
      </c>
      <c r="C1235" s="107"/>
      <c r="D1235" s="107"/>
      <c r="E1235" s="108"/>
      <c r="F1235" s="126" t="s">
        <v>197</v>
      </c>
      <c r="G1235" s="108"/>
      <c r="H1235" s="127">
        <v>178.6</v>
      </c>
      <c r="I1235" s="116">
        <v>18.26</v>
      </c>
      <c r="J1235" s="108"/>
      <c r="K1235" s="128">
        <v>196.86</v>
      </c>
    </row>
    <row r="1236">
      <c r="A1236" s="125">
        <v>81439.0</v>
      </c>
      <c r="B1236" s="115" t="s">
        <v>1411</v>
      </c>
      <c r="C1236" s="107"/>
      <c r="D1236" s="107"/>
      <c r="E1236" s="108"/>
      <c r="F1236" s="126" t="s">
        <v>197</v>
      </c>
      <c r="G1236" s="108"/>
      <c r="H1236" s="127">
        <v>12.4</v>
      </c>
      <c r="I1236" s="116">
        <v>6.64</v>
      </c>
      <c r="J1236" s="108"/>
      <c r="K1236" s="128">
        <v>19.04</v>
      </c>
    </row>
    <row r="1237">
      <c r="A1237" s="125">
        <v>81440.0</v>
      </c>
      <c r="B1237" s="115" t="s">
        <v>1412</v>
      </c>
      <c r="C1237" s="107"/>
      <c r="D1237" s="107"/>
      <c r="E1237" s="108"/>
      <c r="F1237" s="126" t="s">
        <v>197</v>
      </c>
      <c r="G1237" s="108"/>
      <c r="H1237" s="127">
        <v>5.3</v>
      </c>
      <c r="I1237" s="116">
        <v>6.64</v>
      </c>
      <c r="J1237" s="108"/>
      <c r="K1237" s="128">
        <v>11.94</v>
      </c>
    </row>
    <row r="1238">
      <c r="A1238" s="125">
        <v>81441.0</v>
      </c>
      <c r="B1238" s="115" t="s">
        <v>1413</v>
      </c>
      <c r="C1238" s="107"/>
      <c r="D1238" s="107"/>
      <c r="E1238" s="108"/>
      <c r="F1238" s="126" t="s">
        <v>197</v>
      </c>
      <c r="G1238" s="108"/>
      <c r="H1238" s="127">
        <v>4.15</v>
      </c>
      <c r="I1238" s="116">
        <v>6.64</v>
      </c>
      <c r="J1238" s="108"/>
      <c r="K1238" s="128">
        <v>10.79</v>
      </c>
    </row>
    <row r="1239">
      <c r="A1239" s="125">
        <v>81442.0</v>
      </c>
      <c r="B1239" s="115" t="s">
        <v>1414</v>
      </c>
      <c r="C1239" s="107"/>
      <c r="D1239" s="107"/>
      <c r="E1239" s="108"/>
      <c r="F1239" s="126" t="s">
        <v>197</v>
      </c>
      <c r="G1239" s="108"/>
      <c r="H1239" s="127">
        <v>6.51</v>
      </c>
      <c r="I1239" s="116">
        <v>6.64</v>
      </c>
      <c r="J1239" s="108"/>
      <c r="K1239" s="128">
        <v>13.15</v>
      </c>
    </row>
    <row r="1240">
      <c r="A1240" s="125">
        <v>81443.0</v>
      </c>
      <c r="B1240" s="115" t="s">
        <v>1415</v>
      </c>
      <c r="C1240" s="107"/>
      <c r="D1240" s="107"/>
      <c r="E1240" s="108"/>
      <c r="F1240" s="126" t="s">
        <v>197</v>
      </c>
      <c r="G1240" s="108"/>
      <c r="H1240" s="127">
        <v>13.37</v>
      </c>
      <c r="I1240" s="116">
        <v>6.31</v>
      </c>
      <c r="J1240" s="108"/>
      <c r="K1240" s="128">
        <v>19.68</v>
      </c>
    </row>
    <row r="1241">
      <c r="A1241" s="125">
        <v>81444.0</v>
      </c>
      <c r="B1241" s="115" t="s">
        <v>1416</v>
      </c>
      <c r="C1241" s="107"/>
      <c r="D1241" s="107"/>
      <c r="E1241" s="108"/>
      <c r="F1241" s="126" t="s">
        <v>197</v>
      </c>
      <c r="G1241" s="108"/>
      <c r="H1241" s="127">
        <v>15.05</v>
      </c>
      <c r="I1241" s="116">
        <v>6.31</v>
      </c>
      <c r="J1241" s="108"/>
      <c r="K1241" s="128">
        <v>21.36</v>
      </c>
    </row>
    <row r="1242">
      <c r="A1242" s="125">
        <v>81445.0</v>
      </c>
      <c r="B1242" s="115" t="s">
        <v>1417</v>
      </c>
      <c r="C1242" s="107"/>
      <c r="D1242" s="107"/>
      <c r="E1242" s="108"/>
      <c r="F1242" s="126" t="s">
        <v>197</v>
      </c>
      <c r="G1242" s="108"/>
      <c r="H1242" s="127">
        <v>10.16</v>
      </c>
      <c r="I1242" s="116">
        <v>6.31</v>
      </c>
      <c r="J1242" s="108"/>
      <c r="K1242" s="128">
        <v>16.47</v>
      </c>
    </row>
    <row r="1243">
      <c r="A1243" s="125">
        <v>81460.0</v>
      </c>
      <c r="B1243" s="115" t="s">
        <v>1418</v>
      </c>
      <c r="C1243" s="107"/>
      <c r="D1243" s="107"/>
      <c r="E1243" s="108"/>
      <c r="F1243" s="111"/>
      <c r="H1243" s="127">
        <v>0.0</v>
      </c>
      <c r="I1243" s="116">
        <v>0.0</v>
      </c>
      <c r="J1243" s="108"/>
      <c r="K1243" s="128">
        <v>0.0</v>
      </c>
    </row>
    <row r="1244">
      <c r="A1244" s="125">
        <v>81461.0</v>
      </c>
      <c r="B1244" s="115" t="s">
        <v>1419</v>
      </c>
      <c r="C1244" s="107"/>
      <c r="D1244" s="107"/>
      <c r="E1244" s="108"/>
      <c r="F1244" s="126" t="s">
        <v>197</v>
      </c>
      <c r="G1244" s="108"/>
      <c r="H1244" s="127">
        <v>8.48</v>
      </c>
      <c r="I1244" s="116">
        <v>2.99</v>
      </c>
      <c r="J1244" s="108"/>
      <c r="K1244" s="128">
        <v>11.47</v>
      </c>
    </row>
    <row r="1245">
      <c r="A1245" s="125">
        <v>81462.0</v>
      </c>
      <c r="B1245" s="115" t="s">
        <v>1420</v>
      </c>
      <c r="C1245" s="107"/>
      <c r="D1245" s="107"/>
      <c r="E1245" s="108"/>
      <c r="F1245" s="126" t="s">
        <v>197</v>
      </c>
      <c r="G1245" s="108"/>
      <c r="H1245" s="127">
        <v>10.15</v>
      </c>
      <c r="I1245" s="116">
        <v>2.99</v>
      </c>
      <c r="J1245" s="108"/>
      <c r="K1245" s="128">
        <v>13.14</v>
      </c>
    </row>
    <row r="1246">
      <c r="A1246" s="125">
        <v>81463.0</v>
      </c>
      <c r="B1246" s="115" t="s">
        <v>1421</v>
      </c>
      <c r="C1246" s="107"/>
      <c r="D1246" s="107"/>
      <c r="E1246" s="108"/>
      <c r="F1246" s="126" t="s">
        <v>197</v>
      </c>
      <c r="G1246" s="108"/>
      <c r="H1246" s="127">
        <v>16.68</v>
      </c>
      <c r="I1246" s="116">
        <v>2.99</v>
      </c>
      <c r="J1246" s="108"/>
      <c r="K1246" s="128">
        <v>19.67</v>
      </c>
    </row>
    <row r="1247">
      <c r="A1247" s="125">
        <v>81464.0</v>
      </c>
      <c r="B1247" s="115" t="s">
        <v>1422</v>
      </c>
      <c r="C1247" s="107"/>
      <c r="D1247" s="107"/>
      <c r="E1247" s="108"/>
      <c r="F1247" s="126" t="s">
        <v>197</v>
      </c>
      <c r="G1247" s="108"/>
      <c r="H1247" s="127">
        <v>32.5</v>
      </c>
      <c r="I1247" s="116">
        <v>4.64</v>
      </c>
      <c r="J1247" s="108"/>
      <c r="K1247" s="128">
        <v>37.14</v>
      </c>
    </row>
    <row r="1248">
      <c r="A1248" s="125">
        <v>81465.0</v>
      </c>
      <c r="B1248" s="115" t="s">
        <v>1423</v>
      </c>
      <c r="C1248" s="107"/>
      <c r="D1248" s="107"/>
      <c r="E1248" s="108"/>
      <c r="F1248" s="126" t="s">
        <v>197</v>
      </c>
      <c r="G1248" s="108"/>
      <c r="H1248" s="127">
        <v>35.19</v>
      </c>
      <c r="I1248" s="116">
        <v>4.64</v>
      </c>
      <c r="J1248" s="108"/>
      <c r="K1248" s="128">
        <v>39.83</v>
      </c>
    </row>
    <row r="1249">
      <c r="A1249" s="125">
        <v>81466.0</v>
      </c>
      <c r="B1249" s="115" t="s">
        <v>1424</v>
      </c>
      <c r="C1249" s="107"/>
      <c r="D1249" s="107"/>
      <c r="E1249" s="108"/>
      <c r="F1249" s="126" t="s">
        <v>197</v>
      </c>
      <c r="G1249" s="108"/>
      <c r="H1249" s="127">
        <v>88.58</v>
      </c>
      <c r="I1249" s="116">
        <v>4.64</v>
      </c>
      <c r="J1249" s="108"/>
      <c r="K1249" s="128">
        <v>93.22</v>
      </c>
    </row>
    <row r="1250">
      <c r="A1250" s="125">
        <v>81467.0</v>
      </c>
      <c r="B1250" s="115" t="s">
        <v>1425</v>
      </c>
      <c r="C1250" s="107"/>
      <c r="D1250" s="107"/>
      <c r="E1250" s="108"/>
      <c r="F1250" s="126" t="s">
        <v>197</v>
      </c>
      <c r="G1250" s="108"/>
      <c r="H1250" s="127">
        <v>178.76</v>
      </c>
      <c r="I1250" s="116">
        <v>6.31</v>
      </c>
      <c r="J1250" s="108"/>
      <c r="K1250" s="128">
        <v>185.07</v>
      </c>
    </row>
    <row r="1251">
      <c r="A1251" s="125">
        <v>81500.0</v>
      </c>
      <c r="B1251" s="115" t="s">
        <v>1426</v>
      </c>
      <c r="C1251" s="107"/>
      <c r="D1251" s="107"/>
      <c r="E1251" s="108"/>
      <c r="F1251" s="111"/>
      <c r="H1251" s="127">
        <v>0.0</v>
      </c>
      <c r="I1251" s="116">
        <v>0.0</v>
      </c>
      <c r="J1251" s="108"/>
      <c r="K1251" s="128">
        <v>0.0</v>
      </c>
    </row>
    <row r="1252">
      <c r="A1252" s="125">
        <v>81501.0</v>
      </c>
      <c r="B1252" s="115" t="s">
        <v>1427</v>
      </c>
      <c r="C1252" s="107"/>
      <c r="D1252" s="107"/>
      <c r="E1252" s="108"/>
      <c r="F1252" s="126" t="s">
        <v>197</v>
      </c>
      <c r="G1252" s="108"/>
      <c r="H1252" s="127">
        <v>62.2</v>
      </c>
      <c r="I1252" s="116">
        <v>0.0</v>
      </c>
      <c r="J1252" s="108"/>
      <c r="K1252" s="128">
        <v>62.2</v>
      </c>
    </row>
    <row r="1253">
      <c r="A1253" s="125">
        <v>81502.0</v>
      </c>
      <c r="B1253" s="115" t="s">
        <v>1428</v>
      </c>
      <c r="C1253" s="107"/>
      <c r="D1253" s="107"/>
      <c r="E1253" s="108"/>
      <c r="F1253" s="126" t="s">
        <v>197</v>
      </c>
      <c r="G1253" s="108"/>
      <c r="H1253" s="127">
        <v>7.52</v>
      </c>
      <c r="I1253" s="116">
        <v>0.0</v>
      </c>
      <c r="J1253" s="108"/>
      <c r="K1253" s="128">
        <v>7.52</v>
      </c>
    </row>
    <row r="1254">
      <c r="A1254" s="125">
        <v>81503.0</v>
      </c>
      <c r="B1254" s="115" t="s">
        <v>1429</v>
      </c>
      <c r="C1254" s="107"/>
      <c r="D1254" s="107"/>
      <c r="E1254" s="108"/>
      <c r="F1254" s="126" t="s">
        <v>197</v>
      </c>
      <c r="G1254" s="108"/>
      <c r="H1254" s="127">
        <v>22.99</v>
      </c>
      <c r="I1254" s="116">
        <v>0.0</v>
      </c>
      <c r="J1254" s="108"/>
      <c r="K1254" s="128">
        <v>22.99</v>
      </c>
    </row>
    <row r="1255">
      <c r="A1255" s="125">
        <v>81504.0</v>
      </c>
      <c r="B1255" s="115" t="s">
        <v>1430</v>
      </c>
      <c r="C1255" s="107"/>
      <c r="D1255" s="107"/>
      <c r="E1255" s="108"/>
      <c r="F1255" s="126" t="s">
        <v>197</v>
      </c>
      <c r="G1255" s="108"/>
      <c r="H1255" s="127">
        <v>59.01</v>
      </c>
      <c r="I1255" s="116">
        <v>0.0</v>
      </c>
      <c r="J1255" s="108"/>
      <c r="K1255" s="128">
        <v>59.01</v>
      </c>
    </row>
    <row r="1256">
      <c r="A1256" s="125">
        <v>81535.0</v>
      </c>
      <c r="B1256" s="115" t="s">
        <v>1431</v>
      </c>
      <c r="C1256" s="107"/>
      <c r="D1256" s="107"/>
      <c r="E1256" s="108"/>
      <c r="F1256" s="111"/>
      <c r="H1256" s="127">
        <v>0.0</v>
      </c>
      <c r="I1256" s="116">
        <v>0.0</v>
      </c>
      <c r="J1256" s="108"/>
      <c r="K1256" s="128">
        <v>0.0</v>
      </c>
    </row>
    <row r="1257">
      <c r="A1257" s="125">
        <v>81536.0</v>
      </c>
      <c r="B1257" s="115" t="s">
        <v>1432</v>
      </c>
      <c r="C1257" s="107"/>
      <c r="D1257" s="107"/>
      <c r="E1257" s="108"/>
      <c r="F1257" s="126" t="s">
        <v>197</v>
      </c>
      <c r="G1257" s="108"/>
      <c r="H1257" s="127">
        <v>2.72</v>
      </c>
      <c r="I1257" s="116">
        <v>5.98</v>
      </c>
      <c r="J1257" s="108"/>
      <c r="K1257" s="128">
        <v>8.7</v>
      </c>
    </row>
    <row r="1258">
      <c r="A1258" s="125">
        <v>81537.0</v>
      </c>
      <c r="B1258" s="115" t="s">
        <v>1433</v>
      </c>
      <c r="C1258" s="107"/>
      <c r="D1258" s="107"/>
      <c r="E1258" s="108"/>
      <c r="F1258" s="126" t="s">
        <v>197</v>
      </c>
      <c r="G1258" s="108"/>
      <c r="H1258" s="127">
        <v>3.52</v>
      </c>
      <c r="I1258" s="116">
        <v>5.98</v>
      </c>
      <c r="J1258" s="108"/>
      <c r="K1258" s="128">
        <v>9.5</v>
      </c>
    </row>
    <row r="1259">
      <c r="A1259" s="125">
        <v>81538.0</v>
      </c>
      <c r="B1259" s="115" t="s">
        <v>1434</v>
      </c>
      <c r="C1259" s="107"/>
      <c r="D1259" s="107"/>
      <c r="E1259" s="108"/>
      <c r="F1259" s="126" t="s">
        <v>197</v>
      </c>
      <c r="G1259" s="108"/>
      <c r="H1259" s="127">
        <v>7.97</v>
      </c>
      <c r="I1259" s="116">
        <v>5.98</v>
      </c>
      <c r="J1259" s="108"/>
      <c r="K1259" s="128">
        <v>13.95</v>
      </c>
    </row>
    <row r="1260">
      <c r="A1260" s="125">
        <v>81539.0</v>
      </c>
      <c r="B1260" s="115" t="s">
        <v>1435</v>
      </c>
      <c r="C1260" s="107"/>
      <c r="D1260" s="107"/>
      <c r="E1260" s="108"/>
      <c r="F1260" s="126" t="s">
        <v>197</v>
      </c>
      <c r="G1260" s="108"/>
      <c r="H1260" s="127">
        <v>14.17</v>
      </c>
      <c r="I1260" s="116">
        <v>9.3</v>
      </c>
      <c r="J1260" s="108"/>
      <c r="K1260" s="128">
        <v>23.47</v>
      </c>
    </row>
    <row r="1261">
      <c r="A1261" s="125">
        <v>81540.0</v>
      </c>
      <c r="B1261" s="115" t="s">
        <v>1436</v>
      </c>
      <c r="C1261" s="107"/>
      <c r="D1261" s="107"/>
      <c r="E1261" s="108"/>
      <c r="F1261" s="126" t="s">
        <v>197</v>
      </c>
      <c r="G1261" s="108"/>
      <c r="H1261" s="127">
        <v>17.26</v>
      </c>
      <c r="I1261" s="116">
        <v>9.3</v>
      </c>
      <c r="J1261" s="108"/>
      <c r="K1261" s="128">
        <v>26.56</v>
      </c>
    </row>
    <row r="1262">
      <c r="A1262" s="125">
        <v>81541.0</v>
      </c>
      <c r="B1262" s="115" t="s">
        <v>1437</v>
      </c>
      <c r="C1262" s="107"/>
      <c r="D1262" s="107"/>
      <c r="E1262" s="108"/>
      <c r="F1262" s="126" t="s">
        <v>197</v>
      </c>
      <c r="G1262" s="108"/>
      <c r="H1262" s="127">
        <v>42.68</v>
      </c>
      <c r="I1262" s="116">
        <v>9.3</v>
      </c>
      <c r="J1262" s="108"/>
      <c r="K1262" s="128">
        <v>51.98</v>
      </c>
    </row>
    <row r="1263">
      <c r="A1263" s="125">
        <v>81550.0</v>
      </c>
      <c r="B1263" s="115" t="s">
        <v>1438</v>
      </c>
      <c r="C1263" s="107"/>
      <c r="D1263" s="107"/>
      <c r="E1263" s="108"/>
      <c r="F1263" s="126" t="s">
        <v>197</v>
      </c>
      <c r="G1263" s="108"/>
      <c r="H1263" s="127">
        <v>14.06</v>
      </c>
      <c r="I1263" s="116">
        <v>9.3</v>
      </c>
      <c r="J1263" s="108"/>
      <c r="K1263" s="128">
        <v>23.36</v>
      </c>
    </row>
    <row r="1264">
      <c r="A1264" s="125">
        <v>81551.0</v>
      </c>
      <c r="B1264" s="115" t="s">
        <v>1439</v>
      </c>
      <c r="C1264" s="107"/>
      <c r="D1264" s="107"/>
      <c r="E1264" s="108"/>
      <c r="F1264" s="126" t="s">
        <v>197</v>
      </c>
      <c r="G1264" s="108"/>
      <c r="H1264" s="127">
        <v>36.0</v>
      </c>
      <c r="I1264" s="116">
        <v>12.28</v>
      </c>
      <c r="J1264" s="108"/>
      <c r="K1264" s="128">
        <v>48.28</v>
      </c>
    </row>
    <row r="1265">
      <c r="A1265" s="125">
        <v>81570.0</v>
      </c>
      <c r="B1265" s="115" t="s">
        <v>1440</v>
      </c>
      <c r="C1265" s="107"/>
      <c r="D1265" s="107"/>
      <c r="E1265" s="108"/>
      <c r="F1265" s="111"/>
      <c r="H1265" s="127">
        <v>0.0</v>
      </c>
      <c r="I1265" s="116">
        <v>0.0</v>
      </c>
      <c r="J1265" s="108"/>
      <c r="K1265" s="128">
        <v>0.0</v>
      </c>
    </row>
    <row r="1266">
      <c r="A1266" s="125">
        <v>81571.0</v>
      </c>
      <c r="B1266" s="115" t="s">
        <v>1441</v>
      </c>
      <c r="C1266" s="107"/>
      <c r="D1266" s="107"/>
      <c r="E1266" s="108"/>
      <c r="F1266" s="126" t="s">
        <v>197</v>
      </c>
      <c r="G1266" s="108"/>
      <c r="H1266" s="127">
        <v>6.76</v>
      </c>
      <c r="I1266" s="116">
        <v>8.63</v>
      </c>
      <c r="J1266" s="108"/>
      <c r="K1266" s="128">
        <v>15.39</v>
      </c>
    </row>
    <row r="1267">
      <c r="A1267" s="125">
        <v>81572.0</v>
      </c>
      <c r="B1267" s="115" t="s">
        <v>1442</v>
      </c>
      <c r="C1267" s="107"/>
      <c r="D1267" s="107"/>
      <c r="E1267" s="108"/>
      <c r="F1267" s="126" t="s">
        <v>197</v>
      </c>
      <c r="G1267" s="108"/>
      <c r="H1267" s="127">
        <v>24.97</v>
      </c>
      <c r="I1267" s="116">
        <v>13.28</v>
      </c>
      <c r="J1267" s="108"/>
      <c r="K1267" s="128">
        <v>38.25</v>
      </c>
    </row>
    <row r="1268">
      <c r="A1268" s="125">
        <v>81580.0</v>
      </c>
      <c r="B1268" s="115" t="s">
        <v>1443</v>
      </c>
      <c r="C1268" s="107"/>
      <c r="D1268" s="107"/>
      <c r="E1268" s="108"/>
      <c r="F1268" s="126" t="s">
        <v>187</v>
      </c>
      <c r="G1268" s="108"/>
      <c r="H1268" s="127">
        <v>0.0</v>
      </c>
      <c r="I1268" s="116">
        <v>0.0</v>
      </c>
      <c r="J1268" s="108"/>
      <c r="K1268" s="128">
        <v>0.0</v>
      </c>
    </row>
    <row r="1269">
      <c r="A1269" s="125">
        <v>81581.0</v>
      </c>
      <c r="B1269" s="115" t="s">
        <v>1444</v>
      </c>
      <c r="C1269" s="107"/>
      <c r="D1269" s="107"/>
      <c r="E1269" s="108"/>
      <c r="F1269" s="126" t="s">
        <v>197</v>
      </c>
      <c r="G1269" s="108"/>
      <c r="H1269" s="127">
        <v>0.82</v>
      </c>
      <c r="I1269" s="116">
        <v>2.99</v>
      </c>
      <c r="J1269" s="108"/>
      <c r="K1269" s="128">
        <v>3.81</v>
      </c>
    </row>
    <row r="1270">
      <c r="A1270" s="125">
        <v>81600.0</v>
      </c>
      <c r="B1270" s="115" t="s">
        <v>1445</v>
      </c>
      <c r="C1270" s="107"/>
      <c r="D1270" s="107"/>
      <c r="E1270" s="108"/>
      <c r="F1270" s="111"/>
      <c r="H1270" s="127">
        <v>0.0</v>
      </c>
      <c r="I1270" s="116">
        <v>0.0</v>
      </c>
      <c r="J1270" s="108"/>
      <c r="K1270" s="128">
        <v>0.0</v>
      </c>
    </row>
    <row r="1271">
      <c r="A1271" s="125">
        <v>81601.0</v>
      </c>
      <c r="B1271" s="115" t="s">
        <v>1311</v>
      </c>
      <c r="C1271" s="107"/>
      <c r="D1271" s="107"/>
      <c r="E1271" s="108"/>
      <c r="F1271" s="111"/>
      <c r="H1271" s="127">
        <v>0.0</v>
      </c>
      <c r="I1271" s="116">
        <v>0.0</v>
      </c>
      <c r="J1271" s="108"/>
      <c r="K1271" s="128">
        <v>0.0</v>
      </c>
    </row>
    <row r="1272">
      <c r="A1272" s="125">
        <v>81602.0</v>
      </c>
      <c r="B1272" s="115" t="s">
        <v>1446</v>
      </c>
      <c r="C1272" s="107"/>
      <c r="D1272" s="107"/>
      <c r="E1272" s="108"/>
      <c r="F1272" s="126" t="s">
        <v>197</v>
      </c>
      <c r="G1272" s="108"/>
      <c r="H1272" s="127">
        <v>2.81</v>
      </c>
      <c r="I1272" s="116">
        <v>4.64</v>
      </c>
      <c r="J1272" s="108"/>
      <c r="K1272" s="128">
        <v>7.45</v>
      </c>
    </row>
    <row r="1273">
      <c r="A1273" s="125">
        <v>81640.0</v>
      </c>
      <c r="B1273" s="115" t="s">
        <v>1342</v>
      </c>
      <c r="C1273" s="107"/>
      <c r="D1273" s="107"/>
      <c r="E1273" s="108"/>
      <c r="F1273" s="111"/>
      <c r="H1273" s="127">
        <v>0.0</v>
      </c>
      <c r="I1273" s="116">
        <v>0.0</v>
      </c>
      <c r="J1273" s="108"/>
      <c r="K1273" s="128">
        <v>0.0</v>
      </c>
    </row>
    <row r="1274">
      <c r="A1274" s="125">
        <v>81641.0</v>
      </c>
      <c r="B1274" s="115" t="s">
        <v>1447</v>
      </c>
      <c r="C1274" s="107"/>
      <c r="D1274" s="107"/>
      <c r="E1274" s="108"/>
      <c r="F1274" s="126" t="s">
        <v>197</v>
      </c>
      <c r="G1274" s="108"/>
      <c r="H1274" s="127">
        <v>4.31</v>
      </c>
      <c r="I1274" s="116">
        <v>2.32</v>
      </c>
      <c r="J1274" s="108"/>
      <c r="K1274" s="128">
        <v>6.63</v>
      </c>
    </row>
    <row r="1275">
      <c r="A1275" s="125">
        <v>81642.0</v>
      </c>
      <c r="B1275" s="115" t="s">
        <v>1448</v>
      </c>
      <c r="C1275" s="107"/>
      <c r="D1275" s="107"/>
      <c r="E1275" s="108"/>
      <c r="F1275" s="126" t="s">
        <v>197</v>
      </c>
      <c r="G1275" s="108"/>
      <c r="H1275" s="127">
        <v>7.21</v>
      </c>
      <c r="I1275" s="116">
        <v>2.99</v>
      </c>
      <c r="J1275" s="108"/>
      <c r="K1275" s="128">
        <v>10.2</v>
      </c>
    </row>
    <row r="1276">
      <c r="A1276" s="125">
        <v>81643.0</v>
      </c>
      <c r="B1276" s="115" t="s">
        <v>1449</v>
      </c>
      <c r="C1276" s="107"/>
      <c r="D1276" s="107"/>
      <c r="E1276" s="108"/>
      <c r="F1276" s="126" t="s">
        <v>197</v>
      </c>
      <c r="G1276" s="108"/>
      <c r="H1276" s="127">
        <v>9.54</v>
      </c>
      <c r="I1276" s="116">
        <v>3.99</v>
      </c>
      <c r="J1276" s="108"/>
      <c r="K1276" s="128">
        <v>13.53</v>
      </c>
    </row>
    <row r="1277">
      <c r="A1277" s="125">
        <v>81660.0</v>
      </c>
      <c r="B1277" s="115" t="s">
        <v>1450</v>
      </c>
      <c r="C1277" s="107"/>
      <c r="D1277" s="107"/>
      <c r="E1277" s="108"/>
      <c r="F1277" s="111"/>
      <c r="H1277" s="127">
        <v>0.0</v>
      </c>
      <c r="I1277" s="116">
        <v>0.0</v>
      </c>
      <c r="J1277" s="108"/>
      <c r="K1277" s="128">
        <v>0.0</v>
      </c>
    </row>
    <row r="1278">
      <c r="A1278" s="125">
        <v>81661.0</v>
      </c>
      <c r="B1278" s="115" t="s">
        <v>1451</v>
      </c>
      <c r="C1278" s="107"/>
      <c r="D1278" s="107"/>
      <c r="E1278" s="108"/>
      <c r="F1278" s="126" t="s">
        <v>197</v>
      </c>
      <c r="G1278" s="108"/>
      <c r="H1278" s="127">
        <v>20.16</v>
      </c>
      <c r="I1278" s="116">
        <v>7.31</v>
      </c>
      <c r="J1278" s="108"/>
      <c r="K1278" s="128">
        <v>27.47</v>
      </c>
    </row>
    <row r="1279">
      <c r="A1279" s="125">
        <v>81662.0</v>
      </c>
      <c r="B1279" s="115" t="s">
        <v>1452</v>
      </c>
      <c r="C1279" s="107"/>
      <c r="D1279" s="107"/>
      <c r="E1279" s="108"/>
      <c r="F1279" s="126" t="s">
        <v>197</v>
      </c>
      <c r="G1279" s="108"/>
      <c r="H1279" s="127">
        <v>23.99</v>
      </c>
      <c r="I1279" s="116">
        <v>7.31</v>
      </c>
      <c r="J1279" s="108"/>
      <c r="K1279" s="128">
        <v>31.3</v>
      </c>
    </row>
    <row r="1280">
      <c r="A1280" s="125">
        <v>81663.0</v>
      </c>
      <c r="B1280" s="115" t="s">
        <v>1453</v>
      </c>
      <c r="C1280" s="107"/>
      <c r="D1280" s="107"/>
      <c r="E1280" s="108"/>
      <c r="F1280" s="126" t="s">
        <v>197</v>
      </c>
      <c r="G1280" s="108"/>
      <c r="H1280" s="127">
        <v>41.09</v>
      </c>
      <c r="I1280" s="116">
        <v>7.31</v>
      </c>
      <c r="J1280" s="108"/>
      <c r="K1280" s="128">
        <v>48.4</v>
      </c>
    </row>
    <row r="1281">
      <c r="A1281" s="125">
        <v>81664.0</v>
      </c>
      <c r="B1281" s="115" t="s">
        <v>1454</v>
      </c>
      <c r="C1281" s="107"/>
      <c r="D1281" s="107"/>
      <c r="E1281" s="108"/>
      <c r="F1281" s="126" t="s">
        <v>197</v>
      </c>
      <c r="G1281" s="108"/>
      <c r="H1281" s="127">
        <v>57.79</v>
      </c>
      <c r="I1281" s="116">
        <v>7.31</v>
      </c>
      <c r="J1281" s="108"/>
      <c r="K1281" s="128">
        <v>65.1</v>
      </c>
    </row>
    <row r="1282">
      <c r="A1282" s="125">
        <v>81665.0</v>
      </c>
      <c r="B1282" s="115" t="s">
        <v>1455</v>
      </c>
      <c r="C1282" s="107"/>
      <c r="D1282" s="107"/>
      <c r="E1282" s="108"/>
      <c r="F1282" s="126" t="s">
        <v>197</v>
      </c>
      <c r="G1282" s="108"/>
      <c r="H1282" s="127">
        <v>74.94</v>
      </c>
      <c r="I1282" s="116">
        <v>7.31</v>
      </c>
      <c r="J1282" s="108"/>
      <c r="K1282" s="128">
        <v>82.25</v>
      </c>
    </row>
    <row r="1283">
      <c r="A1283" s="125">
        <v>81666.0</v>
      </c>
      <c r="B1283" s="115" t="s">
        <v>1456</v>
      </c>
      <c r="C1283" s="107"/>
      <c r="D1283" s="107"/>
      <c r="E1283" s="108"/>
      <c r="F1283" s="126" t="s">
        <v>197</v>
      </c>
      <c r="G1283" s="108"/>
      <c r="H1283" s="127">
        <v>79.43</v>
      </c>
      <c r="I1283" s="116">
        <v>7.31</v>
      </c>
      <c r="J1283" s="108"/>
      <c r="K1283" s="128">
        <v>86.74</v>
      </c>
    </row>
    <row r="1284">
      <c r="A1284" s="125">
        <v>81679.0</v>
      </c>
      <c r="B1284" s="115" t="s">
        <v>1457</v>
      </c>
      <c r="C1284" s="107"/>
      <c r="D1284" s="107"/>
      <c r="E1284" s="108"/>
      <c r="F1284" s="126" t="s">
        <v>197</v>
      </c>
      <c r="G1284" s="108"/>
      <c r="H1284" s="127">
        <v>8.5</v>
      </c>
      <c r="I1284" s="116">
        <v>7.31</v>
      </c>
      <c r="J1284" s="108"/>
      <c r="K1284" s="128">
        <v>15.81</v>
      </c>
    </row>
    <row r="1285">
      <c r="A1285" s="125">
        <v>81680.0</v>
      </c>
      <c r="B1285" s="115" t="s">
        <v>1458</v>
      </c>
      <c r="C1285" s="107"/>
      <c r="D1285" s="107"/>
      <c r="E1285" s="108"/>
      <c r="F1285" s="126" t="s">
        <v>197</v>
      </c>
      <c r="G1285" s="108"/>
      <c r="H1285" s="127">
        <v>8.75</v>
      </c>
      <c r="I1285" s="116">
        <v>7.31</v>
      </c>
      <c r="J1285" s="108"/>
      <c r="K1285" s="128">
        <v>16.06</v>
      </c>
    </row>
    <row r="1286">
      <c r="A1286" s="125">
        <v>81681.0</v>
      </c>
      <c r="B1286" s="115" t="s">
        <v>1459</v>
      </c>
      <c r="C1286" s="107"/>
      <c r="D1286" s="107"/>
      <c r="E1286" s="108"/>
      <c r="F1286" s="126" t="s">
        <v>197</v>
      </c>
      <c r="G1286" s="108"/>
      <c r="H1286" s="127">
        <v>10.86</v>
      </c>
      <c r="I1286" s="116">
        <v>7.31</v>
      </c>
      <c r="J1286" s="108"/>
      <c r="K1286" s="128">
        <v>18.17</v>
      </c>
    </row>
    <row r="1287">
      <c r="A1287" s="125">
        <v>81690.0</v>
      </c>
      <c r="B1287" s="115" t="s">
        <v>1460</v>
      </c>
      <c r="C1287" s="107"/>
      <c r="D1287" s="107"/>
      <c r="E1287" s="108"/>
      <c r="F1287" s="126" t="s">
        <v>197</v>
      </c>
      <c r="G1287" s="108"/>
      <c r="H1287" s="127">
        <v>10.11</v>
      </c>
      <c r="I1287" s="116">
        <v>7.31</v>
      </c>
      <c r="J1287" s="108"/>
      <c r="K1287" s="128">
        <v>17.42</v>
      </c>
    </row>
    <row r="1288">
      <c r="A1288" s="125">
        <v>81691.0</v>
      </c>
      <c r="B1288" s="115" t="s">
        <v>1461</v>
      </c>
      <c r="C1288" s="107"/>
      <c r="D1288" s="107"/>
      <c r="E1288" s="108"/>
      <c r="F1288" s="126" t="s">
        <v>197</v>
      </c>
      <c r="G1288" s="108"/>
      <c r="H1288" s="127">
        <v>13.32</v>
      </c>
      <c r="I1288" s="116">
        <v>7.31</v>
      </c>
      <c r="J1288" s="108"/>
      <c r="K1288" s="128">
        <v>20.63</v>
      </c>
    </row>
    <row r="1289">
      <c r="A1289" s="125">
        <v>81695.0</v>
      </c>
      <c r="B1289" s="115" t="s">
        <v>1462</v>
      </c>
      <c r="C1289" s="107"/>
      <c r="D1289" s="107"/>
      <c r="E1289" s="108"/>
      <c r="F1289" s="126" t="s">
        <v>317</v>
      </c>
      <c r="G1289" s="108"/>
      <c r="H1289" s="127">
        <v>18.52</v>
      </c>
      <c r="I1289" s="116">
        <v>17.26</v>
      </c>
      <c r="J1289" s="108"/>
      <c r="K1289" s="128">
        <v>35.78</v>
      </c>
    </row>
    <row r="1290">
      <c r="A1290" s="125">
        <v>81696.0</v>
      </c>
      <c r="B1290" s="115" t="s">
        <v>1463</v>
      </c>
      <c r="C1290" s="107"/>
      <c r="D1290" s="107"/>
      <c r="E1290" s="108"/>
      <c r="F1290" s="126" t="s">
        <v>317</v>
      </c>
      <c r="G1290" s="108"/>
      <c r="H1290" s="127">
        <v>35.83</v>
      </c>
      <c r="I1290" s="116">
        <v>18.59</v>
      </c>
      <c r="J1290" s="108"/>
      <c r="K1290" s="128">
        <v>54.42</v>
      </c>
    </row>
    <row r="1291">
      <c r="A1291" s="125">
        <v>81697.0</v>
      </c>
      <c r="B1291" s="115" t="s">
        <v>1464</v>
      </c>
      <c r="C1291" s="107"/>
      <c r="D1291" s="107"/>
      <c r="E1291" s="108"/>
      <c r="F1291" s="126" t="s">
        <v>317</v>
      </c>
      <c r="G1291" s="108"/>
      <c r="H1291" s="127">
        <v>99.51</v>
      </c>
      <c r="I1291" s="116">
        <v>19.92</v>
      </c>
      <c r="J1291" s="108"/>
      <c r="K1291" s="128">
        <v>119.43</v>
      </c>
    </row>
    <row r="1292">
      <c r="A1292" s="125">
        <v>81700.0</v>
      </c>
      <c r="B1292" s="115" t="s">
        <v>1431</v>
      </c>
      <c r="C1292" s="107"/>
      <c r="D1292" s="107"/>
      <c r="E1292" s="108"/>
      <c r="F1292" s="111"/>
      <c r="H1292" s="127">
        <v>0.0</v>
      </c>
      <c r="I1292" s="116">
        <v>0.0</v>
      </c>
      <c r="J1292" s="108"/>
      <c r="K1292" s="128">
        <v>0.0</v>
      </c>
    </row>
    <row r="1293">
      <c r="A1293" s="125">
        <v>81701.0</v>
      </c>
      <c r="B1293" s="115" t="s">
        <v>1465</v>
      </c>
      <c r="C1293" s="107"/>
      <c r="D1293" s="107"/>
      <c r="E1293" s="108"/>
      <c r="F1293" s="126" t="s">
        <v>197</v>
      </c>
      <c r="G1293" s="108"/>
      <c r="H1293" s="127">
        <v>4.73</v>
      </c>
      <c r="I1293" s="116">
        <v>8.3</v>
      </c>
      <c r="J1293" s="108"/>
      <c r="K1293" s="128">
        <v>13.03</v>
      </c>
    </row>
    <row r="1294">
      <c r="A1294" s="125">
        <v>81702.0</v>
      </c>
      <c r="B1294" s="115" t="s">
        <v>1466</v>
      </c>
      <c r="C1294" s="107"/>
      <c r="D1294" s="107"/>
      <c r="E1294" s="108"/>
      <c r="F1294" s="126" t="s">
        <v>197</v>
      </c>
      <c r="G1294" s="108"/>
      <c r="H1294" s="127">
        <v>31.74</v>
      </c>
      <c r="I1294" s="116">
        <v>10.95</v>
      </c>
      <c r="J1294" s="108"/>
      <c r="K1294" s="128">
        <v>42.69</v>
      </c>
    </row>
    <row r="1295">
      <c r="A1295" s="125">
        <v>81730.0</v>
      </c>
      <c r="B1295" s="115" t="s">
        <v>1467</v>
      </c>
      <c r="C1295" s="107"/>
      <c r="D1295" s="107"/>
      <c r="E1295" s="108"/>
      <c r="F1295" s="126" t="s">
        <v>197</v>
      </c>
      <c r="G1295" s="108"/>
      <c r="H1295" s="127">
        <v>5.4</v>
      </c>
      <c r="I1295" s="116">
        <v>9.3</v>
      </c>
      <c r="J1295" s="108"/>
      <c r="K1295" s="128">
        <v>14.7</v>
      </c>
    </row>
    <row r="1296">
      <c r="A1296" s="125">
        <v>81731.0</v>
      </c>
      <c r="B1296" s="115" t="s">
        <v>1468</v>
      </c>
      <c r="C1296" s="107"/>
      <c r="D1296" s="107"/>
      <c r="E1296" s="108"/>
      <c r="F1296" s="126" t="s">
        <v>197</v>
      </c>
      <c r="G1296" s="108"/>
      <c r="H1296" s="127">
        <v>12.27</v>
      </c>
      <c r="I1296" s="116">
        <v>9.3</v>
      </c>
      <c r="J1296" s="108"/>
      <c r="K1296" s="128">
        <v>21.57</v>
      </c>
    </row>
    <row r="1297">
      <c r="A1297" s="125">
        <v>81732.0</v>
      </c>
      <c r="B1297" s="115" t="s">
        <v>1469</v>
      </c>
      <c r="C1297" s="107"/>
      <c r="D1297" s="107"/>
      <c r="E1297" s="108"/>
      <c r="F1297" s="126" t="s">
        <v>197</v>
      </c>
      <c r="G1297" s="108"/>
      <c r="H1297" s="127">
        <v>23.99</v>
      </c>
      <c r="I1297" s="116">
        <v>11.95</v>
      </c>
      <c r="J1297" s="108"/>
      <c r="K1297" s="128">
        <v>35.94</v>
      </c>
    </row>
    <row r="1298">
      <c r="A1298" s="125">
        <v>81733.0</v>
      </c>
      <c r="B1298" s="115" t="s">
        <v>1470</v>
      </c>
      <c r="C1298" s="107"/>
      <c r="D1298" s="107"/>
      <c r="E1298" s="108"/>
      <c r="F1298" s="126" t="s">
        <v>197</v>
      </c>
      <c r="G1298" s="108"/>
      <c r="H1298" s="127">
        <v>27.6</v>
      </c>
      <c r="I1298" s="116">
        <v>14.94</v>
      </c>
      <c r="J1298" s="108"/>
      <c r="K1298" s="128">
        <v>42.54</v>
      </c>
    </row>
    <row r="1299">
      <c r="A1299" s="125">
        <v>81734.0</v>
      </c>
      <c r="B1299" s="115" t="s">
        <v>1471</v>
      </c>
      <c r="C1299" s="107"/>
      <c r="D1299" s="107"/>
      <c r="E1299" s="108"/>
      <c r="F1299" s="126" t="s">
        <v>197</v>
      </c>
      <c r="G1299" s="108"/>
      <c r="H1299" s="127">
        <v>6.46</v>
      </c>
      <c r="I1299" s="116">
        <v>9.3</v>
      </c>
      <c r="J1299" s="108"/>
      <c r="K1299" s="128">
        <v>15.76</v>
      </c>
    </row>
    <row r="1300">
      <c r="A1300" s="125">
        <v>81735.0</v>
      </c>
      <c r="B1300" s="115" t="s">
        <v>1472</v>
      </c>
      <c r="C1300" s="107"/>
      <c r="D1300" s="107"/>
      <c r="E1300" s="108"/>
      <c r="F1300" s="126" t="s">
        <v>197</v>
      </c>
      <c r="G1300" s="108"/>
      <c r="H1300" s="127">
        <v>13.54</v>
      </c>
      <c r="I1300" s="116">
        <v>9.3</v>
      </c>
      <c r="J1300" s="108"/>
      <c r="K1300" s="128">
        <v>22.84</v>
      </c>
    </row>
    <row r="1301">
      <c r="A1301" s="125">
        <v>81736.0</v>
      </c>
      <c r="B1301" s="115" t="s">
        <v>1473</v>
      </c>
      <c r="C1301" s="107"/>
      <c r="D1301" s="107"/>
      <c r="E1301" s="108"/>
      <c r="F1301" s="126" t="s">
        <v>197</v>
      </c>
      <c r="G1301" s="108"/>
      <c r="H1301" s="127">
        <v>39.84</v>
      </c>
      <c r="I1301" s="116">
        <v>11.95</v>
      </c>
      <c r="J1301" s="108"/>
      <c r="K1301" s="128">
        <v>51.79</v>
      </c>
    </row>
    <row r="1302">
      <c r="A1302" s="125">
        <v>81737.0</v>
      </c>
      <c r="B1302" s="115" t="s">
        <v>1474</v>
      </c>
      <c r="C1302" s="107"/>
      <c r="D1302" s="107"/>
      <c r="E1302" s="108"/>
      <c r="F1302" s="126" t="s">
        <v>197</v>
      </c>
      <c r="G1302" s="108"/>
      <c r="H1302" s="127">
        <v>58.08</v>
      </c>
      <c r="I1302" s="116">
        <v>14.94</v>
      </c>
      <c r="J1302" s="108"/>
      <c r="K1302" s="128">
        <v>73.02</v>
      </c>
    </row>
    <row r="1303">
      <c r="A1303" s="125">
        <v>81750.0</v>
      </c>
      <c r="B1303" s="115" t="s">
        <v>1475</v>
      </c>
      <c r="C1303" s="107"/>
      <c r="D1303" s="107"/>
      <c r="E1303" s="108"/>
      <c r="F1303" s="111"/>
      <c r="H1303" s="127">
        <v>0.0</v>
      </c>
      <c r="I1303" s="116">
        <v>0.0</v>
      </c>
      <c r="J1303" s="108"/>
      <c r="K1303" s="128">
        <v>0.0</v>
      </c>
    </row>
    <row r="1304">
      <c r="A1304" s="125">
        <v>81751.0</v>
      </c>
      <c r="B1304" s="115" t="s">
        <v>1476</v>
      </c>
      <c r="C1304" s="107"/>
      <c r="D1304" s="107"/>
      <c r="E1304" s="108"/>
      <c r="F1304" s="126" t="s">
        <v>197</v>
      </c>
      <c r="G1304" s="108"/>
      <c r="H1304" s="127">
        <v>28.83</v>
      </c>
      <c r="I1304" s="116">
        <v>2.65</v>
      </c>
      <c r="J1304" s="108"/>
      <c r="K1304" s="128">
        <v>31.48</v>
      </c>
    </row>
    <row r="1305">
      <c r="A1305" s="125">
        <v>81752.0</v>
      </c>
      <c r="B1305" s="115" t="s">
        <v>1477</v>
      </c>
      <c r="C1305" s="107"/>
      <c r="D1305" s="107"/>
      <c r="E1305" s="108"/>
      <c r="F1305" s="126" t="s">
        <v>197</v>
      </c>
      <c r="G1305" s="108"/>
      <c r="H1305" s="127">
        <v>48.1</v>
      </c>
      <c r="I1305" s="116">
        <v>2.65</v>
      </c>
      <c r="J1305" s="108"/>
      <c r="K1305" s="128">
        <v>50.75</v>
      </c>
    </row>
    <row r="1306">
      <c r="A1306" s="125">
        <v>81760.0</v>
      </c>
      <c r="B1306" s="115" t="s">
        <v>1478</v>
      </c>
      <c r="C1306" s="107"/>
      <c r="D1306" s="107"/>
      <c r="E1306" s="108"/>
      <c r="F1306" s="126" t="s">
        <v>197</v>
      </c>
      <c r="G1306" s="108"/>
      <c r="H1306" s="127">
        <v>10.44</v>
      </c>
      <c r="I1306" s="116">
        <v>2.65</v>
      </c>
      <c r="J1306" s="108"/>
      <c r="K1306" s="128">
        <v>13.09</v>
      </c>
    </row>
    <row r="1307">
      <c r="A1307" s="125">
        <v>81761.0</v>
      </c>
      <c r="B1307" s="115" t="s">
        <v>1479</v>
      </c>
      <c r="C1307" s="107"/>
      <c r="D1307" s="107"/>
      <c r="E1307" s="108"/>
      <c r="F1307" s="126" t="s">
        <v>197</v>
      </c>
      <c r="G1307" s="108"/>
      <c r="H1307" s="127">
        <v>17.67</v>
      </c>
      <c r="I1307" s="116">
        <v>2.65</v>
      </c>
      <c r="J1307" s="108"/>
      <c r="K1307" s="128">
        <v>20.32</v>
      </c>
    </row>
    <row r="1308">
      <c r="A1308" s="125">
        <v>81770.0</v>
      </c>
      <c r="B1308" s="115" t="s">
        <v>1480</v>
      </c>
      <c r="C1308" s="107"/>
      <c r="D1308" s="107"/>
      <c r="E1308" s="108"/>
      <c r="F1308" s="126" t="s">
        <v>197</v>
      </c>
      <c r="G1308" s="108"/>
      <c r="H1308" s="127">
        <v>4.87</v>
      </c>
      <c r="I1308" s="116">
        <v>2.65</v>
      </c>
      <c r="J1308" s="108"/>
      <c r="K1308" s="128">
        <v>7.52</v>
      </c>
    </row>
    <row r="1309">
      <c r="A1309" s="125">
        <v>81771.0</v>
      </c>
      <c r="B1309" s="115" t="s">
        <v>1481</v>
      </c>
      <c r="C1309" s="107"/>
      <c r="D1309" s="107"/>
      <c r="E1309" s="108"/>
      <c r="F1309" s="126" t="s">
        <v>197</v>
      </c>
      <c r="G1309" s="108"/>
      <c r="H1309" s="127">
        <v>10.54</v>
      </c>
      <c r="I1309" s="116">
        <v>2.65</v>
      </c>
      <c r="J1309" s="108"/>
      <c r="K1309" s="128">
        <v>13.19</v>
      </c>
    </row>
    <row r="1310">
      <c r="A1310" s="125">
        <v>81778.0</v>
      </c>
      <c r="B1310" s="115" t="s">
        <v>1482</v>
      </c>
      <c r="C1310" s="107"/>
      <c r="D1310" s="107"/>
      <c r="E1310" s="108"/>
      <c r="F1310" s="126" t="s">
        <v>197</v>
      </c>
      <c r="G1310" s="108"/>
      <c r="H1310" s="127">
        <v>18.12</v>
      </c>
      <c r="I1310" s="116">
        <v>2.65</v>
      </c>
      <c r="J1310" s="108"/>
      <c r="K1310" s="128">
        <v>20.77</v>
      </c>
    </row>
    <row r="1311">
      <c r="A1311" s="125">
        <v>81779.0</v>
      </c>
      <c r="B1311" s="115" t="s">
        <v>1483</v>
      </c>
      <c r="C1311" s="107"/>
      <c r="D1311" s="107"/>
      <c r="E1311" s="108"/>
      <c r="F1311" s="126" t="s">
        <v>197</v>
      </c>
      <c r="G1311" s="108"/>
      <c r="H1311" s="127">
        <v>8.23</v>
      </c>
      <c r="I1311" s="116">
        <v>2.65</v>
      </c>
      <c r="J1311" s="108"/>
      <c r="K1311" s="128">
        <v>10.88</v>
      </c>
    </row>
    <row r="1312">
      <c r="A1312" s="125">
        <v>81783.0</v>
      </c>
      <c r="B1312" s="115" t="s">
        <v>1484</v>
      </c>
      <c r="C1312" s="107"/>
      <c r="D1312" s="107"/>
      <c r="E1312" s="108"/>
      <c r="F1312" s="126" t="s">
        <v>197</v>
      </c>
      <c r="G1312" s="108"/>
      <c r="H1312" s="127">
        <v>28.83</v>
      </c>
      <c r="I1312" s="116">
        <v>2.65</v>
      </c>
      <c r="J1312" s="108"/>
      <c r="K1312" s="128">
        <v>31.48</v>
      </c>
    </row>
    <row r="1313">
      <c r="A1313" s="125">
        <v>81784.0</v>
      </c>
      <c r="B1313" s="115" t="s">
        <v>1485</v>
      </c>
      <c r="C1313" s="107"/>
      <c r="D1313" s="107"/>
      <c r="E1313" s="108"/>
      <c r="F1313" s="126" t="s">
        <v>197</v>
      </c>
      <c r="G1313" s="108"/>
      <c r="H1313" s="127">
        <v>40.96</v>
      </c>
      <c r="I1313" s="116">
        <v>2.65</v>
      </c>
      <c r="J1313" s="108"/>
      <c r="K1313" s="128">
        <v>43.61</v>
      </c>
    </row>
    <row r="1314">
      <c r="A1314" s="125">
        <v>81785.0</v>
      </c>
      <c r="B1314" s="115" t="s">
        <v>1486</v>
      </c>
      <c r="C1314" s="107"/>
      <c r="D1314" s="107"/>
      <c r="E1314" s="108"/>
      <c r="F1314" s="126" t="s">
        <v>197</v>
      </c>
      <c r="G1314" s="108"/>
      <c r="H1314" s="127">
        <v>17.59</v>
      </c>
      <c r="I1314" s="116">
        <v>2.65</v>
      </c>
      <c r="J1314" s="108"/>
      <c r="K1314" s="128">
        <v>20.24</v>
      </c>
    </row>
    <row r="1315">
      <c r="A1315" s="125">
        <v>81786.0</v>
      </c>
      <c r="B1315" s="115" t="s">
        <v>1487</v>
      </c>
      <c r="C1315" s="107"/>
      <c r="D1315" s="107"/>
      <c r="E1315" s="108"/>
      <c r="F1315" s="126" t="s">
        <v>197</v>
      </c>
      <c r="G1315" s="108"/>
      <c r="H1315" s="127">
        <v>17.59</v>
      </c>
      <c r="I1315" s="116">
        <v>2.65</v>
      </c>
      <c r="J1315" s="108"/>
      <c r="K1315" s="128">
        <v>20.24</v>
      </c>
    </row>
    <row r="1316">
      <c r="A1316" s="125">
        <v>81790.0</v>
      </c>
      <c r="B1316" s="115" t="s">
        <v>1488</v>
      </c>
      <c r="C1316" s="107"/>
      <c r="D1316" s="107"/>
      <c r="E1316" s="108"/>
      <c r="F1316" s="126" t="s">
        <v>197</v>
      </c>
      <c r="G1316" s="108"/>
      <c r="H1316" s="127">
        <v>3.85</v>
      </c>
      <c r="I1316" s="116">
        <v>2.65</v>
      </c>
      <c r="J1316" s="108"/>
      <c r="K1316" s="128">
        <v>6.5</v>
      </c>
    </row>
    <row r="1317">
      <c r="A1317" s="125">
        <v>81791.0</v>
      </c>
      <c r="B1317" s="115" t="s">
        <v>1489</v>
      </c>
      <c r="C1317" s="107"/>
      <c r="D1317" s="107"/>
      <c r="E1317" s="108"/>
      <c r="F1317" s="126" t="s">
        <v>197</v>
      </c>
      <c r="G1317" s="108"/>
      <c r="H1317" s="127">
        <v>5.66</v>
      </c>
      <c r="I1317" s="116">
        <v>2.65</v>
      </c>
      <c r="J1317" s="108"/>
      <c r="K1317" s="128">
        <v>8.31</v>
      </c>
    </row>
    <row r="1318">
      <c r="A1318" s="125">
        <v>81792.0</v>
      </c>
      <c r="B1318" s="115" t="s">
        <v>1490</v>
      </c>
      <c r="C1318" s="107"/>
      <c r="D1318" s="107"/>
      <c r="E1318" s="108"/>
      <c r="F1318" s="126" t="s">
        <v>197</v>
      </c>
      <c r="G1318" s="108"/>
      <c r="H1318" s="127">
        <v>11.88</v>
      </c>
      <c r="I1318" s="116">
        <v>2.65</v>
      </c>
      <c r="J1318" s="108"/>
      <c r="K1318" s="128">
        <v>14.53</v>
      </c>
    </row>
    <row r="1319">
      <c r="A1319" s="125">
        <v>81793.0</v>
      </c>
      <c r="B1319" s="115" t="s">
        <v>1491</v>
      </c>
      <c r="C1319" s="107"/>
      <c r="D1319" s="107"/>
      <c r="E1319" s="108"/>
      <c r="F1319" s="126" t="s">
        <v>197</v>
      </c>
      <c r="G1319" s="108"/>
      <c r="H1319" s="127">
        <v>23.88</v>
      </c>
      <c r="I1319" s="116">
        <v>2.65</v>
      </c>
      <c r="J1319" s="108"/>
      <c r="K1319" s="128">
        <v>26.53</v>
      </c>
    </row>
    <row r="1320">
      <c r="A1320" s="125">
        <v>81810.0</v>
      </c>
      <c r="B1320" s="115" t="s">
        <v>1492</v>
      </c>
      <c r="C1320" s="107"/>
      <c r="D1320" s="107"/>
      <c r="E1320" s="108"/>
      <c r="F1320" s="111"/>
      <c r="H1320" s="127">
        <v>0.0</v>
      </c>
      <c r="I1320" s="116">
        <v>0.0</v>
      </c>
      <c r="J1320" s="108"/>
      <c r="K1320" s="128">
        <v>0.0</v>
      </c>
    </row>
    <row r="1321">
      <c r="A1321" s="125">
        <v>81811.0</v>
      </c>
      <c r="B1321" s="115" t="s">
        <v>1493</v>
      </c>
      <c r="C1321" s="107"/>
      <c r="D1321" s="107"/>
      <c r="E1321" s="108"/>
      <c r="F1321" s="126" t="s">
        <v>197</v>
      </c>
      <c r="G1321" s="108"/>
      <c r="H1321" s="127">
        <v>98.75</v>
      </c>
      <c r="I1321" s="116">
        <v>16.61</v>
      </c>
      <c r="J1321" s="108"/>
      <c r="K1321" s="128">
        <v>115.36</v>
      </c>
    </row>
    <row r="1322">
      <c r="A1322" s="125">
        <v>81815.0</v>
      </c>
      <c r="B1322" s="115" t="s">
        <v>1494</v>
      </c>
      <c r="C1322" s="107"/>
      <c r="D1322" s="107"/>
      <c r="E1322" s="108"/>
      <c r="F1322" s="126" t="s">
        <v>197</v>
      </c>
      <c r="G1322" s="108"/>
      <c r="H1322" s="127">
        <v>191.48</v>
      </c>
      <c r="I1322" s="116">
        <v>117.83</v>
      </c>
      <c r="J1322" s="108"/>
      <c r="K1322" s="128">
        <v>309.31</v>
      </c>
    </row>
    <row r="1323">
      <c r="A1323" s="125">
        <v>81819.0</v>
      </c>
      <c r="B1323" s="115" t="s">
        <v>1495</v>
      </c>
      <c r="C1323" s="107"/>
      <c r="D1323" s="107"/>
      <c r="E1323" s="108"/>
      <c r="F1323" s="126" t="s">
        <v>197</v>
      </c>
      <c r="G1323" s="108"/>
      <c r="H1323" s="127">
        <v>417.08</v>
      </c>
      <c r="I1323" s="116">
        <v>16.61</v>
      </c>
      <c r="J1323" s="108"/>
      <c r="K1323" s="128">
        <v>433.69</v>
      </c>
    </row>
    <row r="1324">
      <c r="A1324" s="125">
        <v>81822.0</v>
      </c>
      <c r="B1324" s="115" t="s">
        <v>1496</v>
      </c>
      <c r="C1324" s="107"/>
      <c r="D1324" s="107"/>
      <c r="E1324" s="108"/>
      <c r="F1324" s="126" t="s">
        <v>244</v>
      </c>
      <c r="G1324" s="108"/>
      <c r="H1324" s="127">
        <v>131.95</v>
      </c>
      <c r="I1324" s="116">
        <v>175.32</v>
      </c>
      <c r="J1324" s="108"/>
      <c r="K1324" s="128">
        <v>307.27</v>
      </c>
    </row>
    <row r="1325">
      <c r="A1325" s="125">
        <v>81823.0</v>
      </c>
      <c r="B1325" s="115" t="s">
        <v>1497</v>
      </c>
      <c r="C1325" s="107"/>
      <c r="D1325" s="107"/>
      <c r="E1325" s="108"/>
      <c r="F1325" s="126" t="s">
        <v>197</v>
      </c>
      <c r="G1325" s="108"/>
      <c r="H1325" s="127">
        <v>179.05</v>
      </c>
      <c r="I1325" s="116">
        <v>22.5</v>
      </c>
      <c r="J1325" s="108"/>
      <c r="K1325" s="128">
        <v>201.55</v>
      </c>
    </row>
    <row r="1326">
      <c r="A1326" s="125">
        <v>81824.0</v>
      </c>
      <c r="B1326" s="115" t="s">
        <v>1498</v>
      </c>
      <c r="C1326" s="107"/>
      <c r="D1326" s="107"/>
      <c r="E1326" s="108"/>
      <c r="F1326" s="126" t="s">
        <v>244</v>
      </c>
      <c r="G1326" s="108"/>
      <c r="H1326" s="127">
        <v>274.39</v>
      </c>
      <c r="I1326" s="116">
        <v>181.63</v>
      </c>
      <c r="J1326" s="108"/>
      <c r="K1326" s="128">
        <v>456.02</v>
      </c>
    </row>
    <row r="1327">
      <c r="A1327" s="125">
        <v>81825.0</v>
      </c>
      <c r="B1327" s="115" t="s">
        <v>1499</v>
      </c>
      <c r="C1327" s="107"/>
      <c r="D1327" s="107"/>
      <c r="E1327" s="108"/>
      <c r="F1327" s="126" t="s">
        <v>197</v>
      </c>
      <c r="G1327" s="108"/>
      <c r="H1327" s="127">
        <v>185.95</v>
      </c>
      <c r="I1327" s="116">
        <v>250.52</v>
      </c>
      <c r="J1327" s="108"/>
      <c r="K1327" s="128">
        <v>436.47</v>
      </c>
    </row>
    <row r="1328">
      <c r="A1328" s="125">
        <v>81826.0</v>
      </c>
      <c r="B1328" s="115" t="s">
        <v>1500</v>
      </c>
      <c r="C1328" s="107"/>
      <c r="D1328" s="107"/>
      <c r="E1328" s="108"/>
      <c r="F1328" s="126" t="s">
        <v>197</v>
      </c>
      <c r="G1328" s="108"/>
      <c r="H1328" s="127">
        <v>60.53</v>
      </c>
      <c r="I1328" s="116">
        <v>13.62</v>
      </c>
      <c r="J1328" s="108"/>
      <c r="K1328" s="128">
        <v>74.15</v>
      </c>
    </row>
    <row r="1329">
      <c r="A1329" s="125">
        <v>81827.0</v>
      </c>
      <c r="B1329" s="115" t="s">
        <v>1501</v>
      </c>
      <c r="C1329" s="107"/>
      <c r="D1329" s="107"/>
      <c r="E1329" s="108"/>
      <c r="F1329" s="126" t="s">
        <v>197</v>
      </c>
      <c r="G1329" s="108"/>
      <c r="H1329" s="127">
        <v>178.19</v>
      </c>
      <c r="I1329" s="116">
        <v>228.56</v>
      </c>
      <c r="J1329" s="108"/>
      <c r="K1329" s="128">
        <v>406.75</v>
      </c>
    </row>
    <row r="1330">
      <c r="A1330" s="125">
        <v>81828.0</v>
      </c>
      <c r="B1330" s="115" t="s">
        <v>1502</v>
      </c>
      <c r="C1330" s="107"/>
      <c r="D1330" s="107"/>
      <c r="E1330" s="108"/>
      <c r="F1330" s="126" t="s">
        <v>197</v>
      </c>
      <c r="G1330" s="108"/>
      <c r="H1330" s="127">
        <v>468.32</v>
      </c>
      <c r="I1330" s="116">
        <v>262.0</v>
      </c>
      <c r="J1330" s="108"/>
      <c r="K1330" s="128">
        <v>730.32</v>
      </c>
    </row>
    <row r="1331">
      <c r="A1331" s="125">
        <v>81829.0</v>
      </c>
      <c r="B1331" s="115" t="s">
        <v>1503</v>
      </c>
      <c r="C1331" s="107"/>
      <c r="D1331" s="107"/>
      <c r="E1331" s="108"/>
      <c r="F1331" s="126" t="s">
        <v>189</v>
      </c>
      <c r="G1331" s="108"/>
      <c r="H1331" s="127">
        <v>74.73</v>
      </c>
      <c r="I1331" s="116">
        <v>16.81</v>
      </c>
      <c r="J1331" s="108"/>
      <c r="K1331" s="128">
        <v>91.54</v>
      </c>
    </row>
    <row r="1332">
      <c r="A1332" s="125">
        <v>81830.0</v>
      </c>
      <c r="B1332" s="115" t="s">
        <v>1504</v>
      </c>
      <c r="C1332" s="107"/>
      <c r="D1332" s="107"/>
      <c r="E1332" s="108"/>
      <c r="F1332" s="126" t="s">
        <v>208</v>
      </c>
      <c r="G1332" s="108"/>
      <c r="H1332" s="127">
        <v>401.24</v>
      </c>
      <c r="I1332" s="116">
        <v>378.91</v>
      </c>
      <c r="J1332" s="108"/>
      <c r="K1332" s="128">
        <v>780.15</v>
      </c>
    </row>
    <row r="1333">
      <c r="A1333" s="125">
        <v>81831.0</v>
      </c>
      <c r="B1333" s="115" t="s">
        <v>1505</v>
      </c>
      <c r="C1333" s="107"/>
      <c r="D1333" s="107"/>
      <c r="E1333" s="108"/>
      <c r="F1333" s="126" t="s">
        <v>189</v>
      </c>
      <c r="G1333" s="108"/>
      <c r="H1333" s="127">
        <v>69.85</v>
      </c>
      <c r="I1333" s="116">
        <v>80.59</v>
      </c>
      <c r="J1333" s="108"/>
      <c r="K1333" s="128">
        <v>150.44</v>
      </c>
    </row>
    <row r="1334">
      <c r="A1334" s="125">
        <v>81832.0</v>
      </c>
      <c r="B1334" s="115" t="s">
        <v>1506</v>
      </c>
      <c r="C1334" s="107"/>
      <c r="D1334" s="107"/>
      <c r="E1334" s="108"/>
      <c r="F1334" s="126" t="s">
        <v>189</v>
      </c>
      <c r="G1334" s="108"/>
      <c r="H1334" s="127">
        <v>127.08</v>
      </c>
      <c r="I1334" s="116">
        <v>119.73</v>
      </c>
      <c r="J1334" s="108"/>
      <c r="K1334" s="128">
        <v>246.81</v>
      </c>
    </row>
    <row r="1335">
      <c r="A1335" s="125">
        <v>81833.0</v>
      </c>
      <c r="B1335" s="115" t="s">
        <v>1507</v>
      </c>
      <c r="C1335" s="107"/>
      <c r="D1335" s="107"/>
      <c r="E1335" s="108"/>
      <c r="F1335" s="126" t="s">
        <v>208</v>
      </c>
      <c r="G1335" s="108"/>
      <c r="H1335" s="127">
        <v>0.0</v>
      </c>
      <c r="I1335" s="116">
        <v>41.72</v>
      </c>
      <c r="J1335" s="108"/>
      <c r="K1335" s="128">
        <v>41.72</v>
      </c>
    </row>
    <row r="1336">
      <c r="A1336" s="125">
        <v>81834.0</v>
      </c>
      <c r="B1336" s="115" t="s">
        <v>1508</v>
      </c>
      <c r="C1336" s="107"/>
      <c r="D1336" s="107"/>
      <c r="E1336" s="108"/>
      <c r="F1336" s="126" t="s">
        <v>208</v>
      </c>
      <c r="G1336" s="108"/>
      <c r="H1336" s="127">
        <v>146.2</v>
      </c>
      <c r="I1336" s="116">
        <v>24.62</v>
      </c>
      <c r="J1336" s="108"/>
      <c r="K1336" s="128">
        <v>170.82</v>
      </c>
    </row>
    <row r="1337">
      <c r="A1337" s="125">
        <v>81835.0</v>
      </c>
      <c r="B1337" s="115" t="s">
        <v>1509</v>
      </c>
      <c r="C1337" s="107"/>
      <c r="D1337" s="107"/>
      <c r="E1337" s="108"/>
      <c r="F1337" s="126" t="s">
        <v>189</v>
      </c>
      <c r="G1337" s="108"/>
      <c r="H1337" s="127">
        <v>66.6</v>
      </c>
      <c r="I1337" s="116">
        <v>14.97</v>
      </c>
      <c r="J1337" s="108"/>
      <c r="K1337" s="128">
        <v>81.57</v>
      </c>
    </row>
    <row r="1338">
      <c r="A1338" s="125">
        <v>81840.0</v>
      </c>
      <c r="B1338" s="115" t="s">
        <v>1510</v>
      </c>
      <c r="C1338" s="107"/>
      <c r="D1338" s="107"/>
      <c r="E1338" s="108"/>
      <c r="F1338" s="126" t="s">
        <v>197</v>
      </c>
      <c r="G1338" s="108"/>
      <c r="H1338" s="127">
        <v>147.79</v>
      </c>
      <c r="I1338" s="116">
        <v>22.5</v>
      </c>
      <c r="J1338" s="108"/>
      <c r="K1338" s="128">
        <v>170.29</v>
      </c>
    </row>
    <row r="1339">
      <c r="A1339" s="125">
        <v>81841.0</v>
      </c>
      <c r="B1339" s="115" t="s">
        <v>1511</v>
      </c>
      <c r="C1339" s="107"/>
      <c r="D1339" s="107"/>
      <c r="E1339" s="108"/>
      <c r="F1339" s="126" t="s">
        <v>197</v>
      </c>
      <c r="G1339" s="108"/>
      <c r="H1339" s="127">
        <v>216.56</v>
      </c>
      <c r="I1339" s="116">
        <v>49.81</v>
      </c>
      <c r="J1339" s="108"/>
      <c r="K1339" s="128">
        <v>266.37</v>
      </c>
    </row>
    <row r="1340">
      <c r="A1340" s="125">
        <v>81842.0</v>
      </c>
      <c r="B1340" s="115" t="s">
        <v>1512</v>
      </c>
      <c r="C1340" s="107"/>
      <c r="D1340" s="107"/>
      <c r="E1340" s="108"/>
      <c r="F1340" s="126" t="s">
        <v>197</v>
      </c>
      <c r="G1340" s="108"/>
      <c r="H1340" s="127">
        <v>455.62</v>
      </c>
      <c r="I1340" s="116">
        <v>49.81</v>
      </c>
      <c r="J1340" s="108"/>
      <c r="K1340" s="128">
        <v>505.43</v>
      </c>
    </row>
    <row r="1341">
      <c r="A1341" s="125">
        <v>81846.0</v>
      </c>
      <c r="B1341" s="115" t="s">
        <v>1513</v>
      </c>
      <c r="C1341" s="107"/>
      <c r="D1341" s="107"/>
      <c r="E1341" s="108"/>
      <c r="F1341" s="126" t="s">
        <v>244</v>
      </c>
      <c r="G1341" s="108"/>
      <c r="H1341" s="127">
        <v>318.57</v>
      </c>
      <c r="I1341" s="116">
        <v>29.21</v>
      </c>
      <c r="J1341" s="108"/>
      <c r="K1341" s="128">
        <v>347.78</v>
      </c>
    </row>
    <row r="1342">
      <c r="A1342" s="125">
        <v>81850.0</v>
      </c>
      <c r="B1342" s="115" t="s">
        <v>1514</v>
      </c>
      <c r="C1342" s="107"/>
      <c r="D1342" s="107"/>
      <c r="E1342" s="108"/>
      <c r="F1342" s="126" t="s">
        <v>197</v>
      </c>
      <c r="G1342" s="108"/>
      <c r="H1342" s="127">
        <v>221.22</v>
      </c>
      <c r="I1342" s="116">
        <v>160.36</v>
      </c>
      <c r="J1342" s="108"/>
      <c r="K1342" s="128">
        <v>381.58</v>
      </c>
    </row>
    <row r="1343">
      <c r="A1343" s="125">
        <v>81851.0</v>
      </c>
      <c r="B1343" s="115" t="s">
        <v>1515</v>
      </c>
      <c r="C1343" s="107"/>
      <c r="D1343" s="107"/>
      <c r="E1343" s="108"/>
      <c r="F1343" s="126" t="s">
        <v>197</v>
      </c>
      <c r="G1343" s="108"/>
      <c r="H1343" s="127">
        <v>315.4</v>
      </c>
      <c r="I1343" s="116">
        <v>227.47</v>
      </c>
      <c r="J1343" s="108"/>
      <c r="K1343" s="128">
        <v>542.87</v>
      </c>
    </row>
    <row r="1344">
      <c r="A1344" s="125">
        <v>81852.0</v>
      </c>
      <c r="B1344" s="115" t="s">
        <v>1516</v>
      </c>
      <c r="C1344" s="107"/>
      <c r="D1344" s="107"/>
      <c r="E1344" s="108"/>
      <c r="F1344" s="126" t="s">
        <v>244</v>
      </c>
      <c r="G1344" s="108"/>
      <c r="H1344" s="127">
        <v>352.85</v>
      </c>
      <c r="I1344" s="116">
        <v>254.06</v>
      </c>
      <c r="J1344" s="108"/>
      <c r="K1344" s="128">
        <v>606.91</v>
      </c>
    </row>
    <row r="1345">
      <c r="A1345" s="125">
        <v>81854.0</v>
      </c>
      <c r="B1345" s="115" t="s">
        <v>1517</v>
      </c>
      <c r="C1345" s="107"/>
      <c r="D1345" s="107"/>
      <c r="E1345" s="108"/>
      <c r="F1345" s="126" t="s">
        <v>244</v>
      </c>
      <c r="G1345" s="108"/>
      <c r="H1345" s="128">
        <v>1362.74</v>
      </c>
      <c r="I1345" s="116">
        <v>875.07</v>
      </c>
      <c r="J1345" s="108"/>
      <c r="K1345" s="128">
        <v>2237.81</v>
      </c>
    </row>
    <row r="1346">
      <c r="A1346" s="125">
        <v>81860.0</v>
      </c>
      <c r="B1346" s="115" t="s">
        <v>1518</v>
      </c>
      <c r="C1346" s="107"/>
      <c r="D1346" s="107"/>
      <c r="E1346" s="108"/>
      <c r="F1346" s="126" t="s">
        <v>197</v>
      </c>
      <c r="G1346" s="108"/>
      <c r="H1346" s="127">
        <v>216.68</v>
      </c>
      <c r="I1346" s="116">
        <v>99.6</v>
      </c>
      <c r="J1346" s="108"/>
      <c r="K1346" s="128">
        <v>316.28</v>
      </c>
    </row>
    <row r="1347">
      <c r="A1347" s="125">
        <v>81861.0</v>
      </c>
      <c r="B1347" s="115" t="s">
        <v>1519</v>
      </c>
      <c r="C1347" s="107"/>
      <c r="D1347" s="107"/>
      <c r="E1347" s="108"/>
      <c r="F1347" s="126" t="s">
        <v>197</v>
      </c>
      <c r="G1347" s="108"/>
      <c r="H1347" s="127">
        <v>377.41</v>
      </c>
      <c r="I1347" s="116">
        <v>99.6</v>
      </c>
      <c r="J1347" s="108"/>
      <c r="K1347" s="128">
        <v>477.01</v>
      </c>
    </row>
    <row r="1348">
      <c r="A1348" s="125">
        <v>81865.0</v>
      </c>
      <c r="B1348" s="115" t="s">
        <v>1520</v>
      </c>
      <c r="C1348" s="107"/>
      <c r="D1348" s="107"/>
      <c r="E1348" s="108"/>
      <c r="F1348" s="126" t="s">
        <v>197</v>
      </c>
      <c r="G1348" s="108"/>
      <c r="H1348" s="128">
        <v>2297.01</v>
      </c>
      <c r="I1348" s="129">
        <v>1375.61</v>
      </c>
      <c r="J1348" s="108"/>
      <c r="K1348" s="128">
        <v>3672.62</v>
      </c>
    </row>
    <row r="1349">
      <c r="A1349" s="125">
        <v>81866.0</v>
      </c>
      <c r="B1349" s="115" t="s">
        <v>1521</v>
      </c>
      <c r="C1349" s="107"/>
      <c r="D1349" s="107"/>
      <c r="E1349" s="108"/>
      <c r="F1349" s="126" t="s">
        <v>197</v>
      </c>
      <c r="G1349" s="108"/>
      <c r="H1349" s="128">
        <v>2923.38</v>
      </c>
      <c r="I1349" s="129">
        <v>1801.81</v>
      </c>
      <c r="J1349" s="108"/>
      <c r="K1349" s="128">
        <v>4725.19</v>
      </c>
    </row>
    <row r="1350">
      <c r="A1350" s="125">
        <v>81867.0</v>
      </c>
      <c r="B1350" s="115" t="s">
        <v>1522</v>
      </c>
      <c r="C1350" s="107"/>
      <c r="D1350" s="107"/>
      <c r="E1350" s="108"/>
      <c r="F1350" s="126" t="s">
        <v>197</v>
      </c>
      <c r="G1350" s="108"/>
      <c r="H1350" s="128">
        <v>3578.47</v>
      </c>
      <c r="I1350" s="129">
        <v>2314.49</v>
      </c>
      <c r="J1350" s="108"/>
      <c r="K1350" s="128">
        <v>5892.96</v>
      </c>
    </row>
    <row r="1351">
      <c r="A1351" s="125">
        <v>81868.0</v>
      </c>
      <c r="B1351" s="115" t="s">
        <v>1523</v>
      </c>
      <c r="C1351" s="107"/>
      <c r="D1351" s="107"/>
      <c r="E1351" s="108"/>
      <c r="F1351" s="126" t="s">
        <v>197</v>
      </c>
      <c r="G1351" s="108"/>
      <c r="H1351" s="128">
        <v>5209.63</v>
      </c>
      <c r="I1351" s="129">
        <v>3691.21</v>
      </c>
      <c r="J1351" s="108"/>
      <c r="K1351" s="128">
        <v>8900.84</v>
      </c>
    </row>
    <row r="1352">
      <c r="A1352" s="125">
        <v>81869.0</v>
      </c>
      <c r="B1352" s="115" t="s">
        <v>1524</v>
      </c>
      <c r="C1352" s="107"/>
      <c r="D1352" s="107"/>
      <c r="E1352" s="108"/>
      <c r="F1352" s="126" t="s">
        <v>197</v>
      </c>
      <c r="G1352" s="108"/>
      <c r="H1352" s="128">
        <v>8199.91</v>
      </c>
      <c r="I1352" s="129">
        <v>5776.36</v>
      </c>
      <c r="J1352" s="108"/>
      <c r="K1352" s="128">
        <v>13976.27</v>
      </c>
    </row>
    <row r="1353">
      <c r="A1353" s="125">
        <v>81874.0</v>
      </c>
      <c r="B1353" s="115" t="s">
        <v>1525</v>
      </c>
      <c r="C1353" s="107"/>
      <c r="D1353" s="107"/>
      <c r="E1353" s="108"/>
      <c r="F1353" s="126" t="s">
        <v>197</v>
      </c>
      <c r="G1353" s="108"/>
      <c r="H1353" s="127">
        <v>977.72</v>
      </c>
      <c r="I1353" s="129">
        <v>2006.94</v>
      </c>
      <c r="J1353" s="108"/>
      <c r="K1353" s="128">
        <v>2984.66</v>
      </c>
    </row>
    <row r="1354">
      <c r="A1354" s="125">
        <v>81880.0</v>
      </c>
      <c r="B1354" s="115" t="s">
        <v>1526</v>
      </c>
      <c r="C1354" s="107"/>
      <c r="D1354" s="107"/>
      <c r="E1354" s="108"/>
      <c r="F1354" s="126" t="s">
        <v>197</v>
      </c>
      <c r="G1354" s="108"/>
      <c r="H1354" s="128">
        <v>14896.85</v>
      </c>
      <c r="I1354" s="129">
        <v>1275.06</v>
      </c>
      <c r="J1354" s="108"/>
      <c r="K1354" s="128">
        <v>16171.91</v>
      </c>
    </row>
    <row r="1355">
      <c r="A1355" s="125">
        <v>81881.0</v>
      </c>
      <c r="B1355" s="115" t="s">
        <v>1527</v>
      </c>
      <c r="C1355" s="107"/>
      <c r="D1355" s="107"/>
      <c r="E1355" s="108"/>
      <c r="F1355" s="126" t="s">
        <v>197</v>
      </c>
      <c r="G1355" s="108"/>
      <c r="H1355" s="128">
        <v>21985.08</v>
      </c>
      <c r="I1355" s="129">
        <v>1125.54</v>
      </c>
      <c r="J1355" s="108"/>
      <c r="K1355" s="128">
        <v>23110.62</v>
      </c>
    </row>
    <row r="1356">
      <c r="A1356" s="125">
        <v>81882.0</v>
      </c>
      <c r="B1356" s="115" t="s">
        <v>1528</v>
      </c>
      <c r="C1356" s="107"/>
      <c r="D1356" s="107"/>
      <c r="E1356" s="108"/>
      <c r="F1356" s="126" t="s">
        <v>197</v>
      </c>
      <c r="G1356" s="108"/>
      <c r="H1356" s="128">
        <v>23074.78</v>
      </c>
      <c r="I1356" s="129">
        <v>1485.82</v>
      </c>
      <c r="J1356" s="108"/>
      <c r="K1356" s="128">
        <v>24560.6</v>
      </c>
    </row>
    <row r="1357">
      <c r="A1357" s="125">
        <v>81883.0</v>
      </c>
      <c r="B1357" s="115" t="s">
        <v>1529</v>
      </c>
      <c r="C1357" s="107"/>
      <c r="D1357" s="107"/>
      <c r="E1357" s="108"/>
      <c r="F1357" s="126" t="s">
        <v>244</v>
      </c>
      <c r="G1357" s="108"/>
      <c r="H1357" s="128">
        <v>28470.07</v>
      </c>
      <c r="I1357" s="129">
        <v>1980.1</v>
      </c>
      <c r="J1357" s="108"/>
      <c r="K1357" s="128">
        <v>30450.17</v>
      </c>
    </row>
    <row r="1358">
      <c r="A1358" s="125">
        <v>81885.0</v>
      </c>
      <c r="B1358" s="115" t="s">
        <v>1530</v>
      </c>
      <c r="C1358" s="107"/>
      <c r="D1358" s="107"/>
      <c r="E1358" s="108"/>
      <c r="F1358" s="126" t="s">
        <v>197</v>
      </c>
      <c r="G1358" s="108"/>
      <c r="H1358" s="127">
        <v>8.61</v>
      </c>
      <c r="I1358" s="116">
        <v>2.32</v>
      </c>
      <c r="J1358" s="108"/>
      <c r="K1358" s="128">
        <v>10.93</v>
      </c>
    </row>
    <row r="1359">
      <c r="A1359" s="125">
        <v>81888.0</v>
      </c>
      <c r="B1359" s="115" t="s">
        <v>1531</v>
      </c>
      <c r="C1359" s="107"/>
      <c r="D1359" s="107"/>
      <c r="E1359" s="108"/>
      <c r="F1359" s="126" t="s">
        <v>197</v>
      </c>
      <c r="G1359" s="108"/>
      <c r="H1359" s="127">
        <v>62.9</v>
      </c>
      <c r="I1359" s="116">
        <v>9.3</v>
      </c>
      <c r="J1359" s="108"/>
      <c r="K1359" s="128">
        <v>72.2</v>
      </c>
    </row>
    <row r="1360">
      <c r="A1360" s="125">
        <v>81889.0</v>
      </c>
      <c r="B1360" s="115" t="s">
        <v>1532</v>
      </c>
      <c r="C1360" s="107"/>
      <c r="D1360" s="107"/>
      <c r="E1360" s="108"/>
      <c r="F1360" s="126" t="s">
        <v>197</v>
      </c>
      <c r="G1360" s="108"/>
      <c r="H1360" s="127">
        <v>141.1</v>
      </c>
      <c r="I1360" s="116">
        <v>11.29</v>
      </c>
      <c r="J1360" s="108"/>
      <c r="K1360" s="128">
        <v>152.39</v>
      </c>
    </row>
    <row r="1361">
      <c r="A1361" s="125">
        <v>81890.0</v>
      </c>
      <c r="B1361" s="115" t="s">
        <v>1533</v>
      </c>
      <c r="C1361" s="107"/>
      <c r="D1361" s="107"/>
      <c r="E1361" s="108"/>
      <c r="F1361" s="126" t="s">
        <v>197</v>
      </c>
      <c r="G1361" s="108"/>
      <c r="H1361" s="127">
        <v>240.31</v>
      </c>
      <c r="I1361" s="116">
        <v>13.28</v>
      </c>
      <c r="J1361" s="108"/>
      <c r="K1361" s="128">
        <v>253.59</v>
      </c>
    </row>
    <row r="1362">
      <c r="A1362" s="125">
        <v>81891.0</v>
      </c>
      <c r="B1362" s="115" t="s">
        <v>1534</v>
      </c>
      <c r="C1362" s="107"/>
      <c r="D1362" s="107"/>
      <c r="E1362" s="108"/>
      <c r="F1362" s="126" t="s">
        <v>197</v>
      </c>
      <c r="G1362" s="108"/>
      <c r="H1362" s="127">
        <v>292.9</v>
      </c>
      <c r="I1362" s="116">
        <v>14.94</v>
      </c>
      <c r="J1362" s="108"/>
      <c r="K1362" s="128">
        <v>307.84</v>
      </c>
    </row>
    <row r="1363">
      <c r="A1363" s="125">
        <v>81892.0</v>
      </c>
      <c r="B1363" s="115" t="s">
        <v>1535</v>
      </c>
      <c r="C1363" s="107"/>
      <c r="D1363" s="107"/>
      <c r="E1363" s="108"/>
      <c r="F1363" s="126" t="s">
        <v>197</v>
      </c>
      <c r="G1363" s="108"/>
      <c r="H1363" s="127">
        <v>375.82</v>
      </c>
      <c r="I1363" s="116">
        <v>17.93</v>
      </c>
      <c r="J1363" s="108"/>
      <c r="K1363" s="128">
        <v>393.75</v>
      </c>
    </row>
    <row r="1364">
      <c r="A1364" s="125">
        <v>81894.0</v>
      </c>
      <c r="B1364" s="115" t="s">
        <v>1536</v>
      </c>
      <c r="C1364" s="107"/>
      <c r="D1364" s="107"/>
      <c r="E1364" s="108"/>
      <c r="F1364" s="126" t="s">
        <v>244</v>
      </c>
      <c r="G1364" s="108"/>
      <c r="H1364" s="127">
        <v>41.73</v>
      </c>
      <c r="I1364" s="116">
        <v>26.56</v>
      </c>
      <c r="J1364" s="108"/>
      <c r="K1364" s="128">
        <v>68.29</v>
      </c>
    </row>
    <row r="1365">
      <c r="A1365" s="125">
        <v>81920.0</v>
      </c>
      <c r="B1365" s="115" t="s">
        <v>1358</v>
      </c>
      <c r="C1365" s="107"/>
      <c r="D1365" s="107"/>
      <c r="E1365" s="108"/>
      <c r="F1365" s="111"/>
      <c r="H1365" s="127">
        <v>0.0</v>
      </c>
      <c r="I1365" s="116">
        <v>0.0</v>
      </c>
      <c r="J1365" s="108"/>
      <c r="K1365" s="128">
        <v>0.0</v>
      </c>
    </row>
    <row r="1366">
      <c r="A1366" s="125">
        <v>81921.0</v>
      </c>
      <c r="B1366" s="115" t="s">
        <v>1537</v>
      </c>
      <c r="C1366" s="107"/>
      <c r="D1366" s="107"/>
      <c r="E1366" s="108"/>
      <c r="F1366" s="126" t="s">
        <v>197</v>
      </c>
      <c r="G1366" s="108"/>
      <c r="H1366" s="127">
        <v>2.68</v>
      </c>
      <c r="I1366" s="116">
        <v>9.3</v>
      </c>
      <c r="J1366" s="108"/>
      <c r="K1366" s="128">
        <v>11.98</v>
      </c>
    </row>
    <row r="1367">
      <c r="A1367" s="125">
        <v>81922.0</v>
      </c>
      <c r="B1367" s="115" t="s">
        <v>1538</v>
      </c>
      <c r="C1367" s="107"/>
      <c r="D1367" s="107"/>
      <c r="E1367" s="108"/>
      <c r="F1367" s="126" t="s">
        <v>197</v>
      </c>
      <c r="G1367" s="108"/>
      <c r="H1367" s="127">
        <v>3.93</v>
      </c>
      <c r="I1367" s="116">
        <v>9.3</v>
      </c>
      <c r="J1367" s="108"/>
      <c r="K1367" s="128">
        <v>13.23</v>
      </c>
    </row>
    <row r="1368">
      <c r="A1368" s="125">
        <v>81923.0</v>
      </c>
      <c r="B1368" s="115" t="s">
        <v>1539</v>
      </c>
      <c r="C1368" s="107"/>
      <c r="D1368" s="107"/>
      <c r="E1368" s="108"/>
      <c r="F1368" s="126" t="s">
        <v>197</v>
      </c>
      <c r="G1368" s="108"/>
      <c r="H1368" s="127">
        <v>9.3</v>
      </c>
      <c r="I1368" s="116">
        <v>11.95</v>
      </c>
      <c r="J1368" s="108"/>
      <c r="K1368" s="128">
        <v>21.25</v>
      </c>
    </row>
    <row r="1369">
      <c r="A1369" s="125">
        <v>81924.0</v>
      </c>
      <c r="B1369" s="115" t="s">
        <v>1540</v>
      </c>
      <c r="C1369" s="107"/>
      <c r="D1369" s="107"/>
      <c r="E1369" s="108"/>
      <c r="F1369" s="126" t="s">
        <v>197</v>
      </c>
      <c r="G1369" s="108"/>
      <c r="H1369" s="127">
        <v>10.36</v>
      </c>
      <c r="I1369" s="116">
        <v>14.94</v>
      </c>
      <c r="J1369" s="108"/>
      <c r="K1369" s="128">
        <v>25.3</v>
      </c>
    </row>
    <row r="1370">
      <c r="A1370" s="125">
        <v>81927.0</v>
      </c>
      <c r="B1370" s="115" t="s">
        <v>1541</v>
      </c>
      <c r="C1370" s="107"/>
      <c r="D1370" s="107"/>
      <c r="E1370" s="108"/>
      <c r="F1370" s="126" t="s">
        <v>197</v>
      </c>
      <c r="G1370" s="108"/>
      <c r="H1370" s="127">
        <v>5.03</v>
      </c>
      <c r="I1370" s="116">
        <v>9.3</v>
      </c>
      <c r="J1370" s="108"/>
      <c r="K1370" s="128">
        <v>14.33</v>
      </c>
    </row>
    <row r="1371">
      <c r="A1371" s="125">
        <v>81928.0</v>
      </c>
      <c r="B1371" s="115" t="s">
        <v>1542</v>
      </c>
      <c r="C1371" s="107"/>
      <c r="D1371" s="107"/>
      <c r="E1371" s="108"/>
      <c r="F1371" s="126" t="s">
        <v>197</v>
      </c>
      <c r="G1371" s="108"/>
      <c r="H1371" s="127">
        <v>4.97</v>
      </c>
      <c r="I1371" s="116">
        <v>9.3</v>
      </c>
      <c r="J1371" s="108"/>
      <c r="K1371" s="128">
        <v>14.27</v>
      </c>
    </row>
    <row r="1372">
      <c r="A1372" s="125">
        <v>81935.0</v>
      </c>
      <c r="B1372" s="115" t="s">
        <v>1543</v>
      </c>
      <c r="C1372" s="107"/>
      <c r="D1372" s="107"/>
      <c r="E1372" s="108"/>
      <c r="F1372" s="126" t="s">
        <v>197</v>
      </c>
      <c r="G1372" s="108"/>
      <c r="H1372" s="127">
        <v>2.35</v>
      </c>
      <c r="I1372" s="116">
        <v>9.3</v>
      </c>
      <c r="J1372" s="108"/>
      <c r="K1372" s="128">
        <v>11.65</v>
      </c>
    </row>
    <row r="1373">
      <c r="A1373" s="125">
        <v>81936.0</v>
      </c>
      <c r="B1373" s="115" t="s">
        <v>1544</v>
      </c>
      <c r="C1373" s="107"/>
      <c r="D1373" s="107"/>
      <c r="E1373" s="108"/>
      <c r="F1373" s="126" t="s">
        <v>197</v>
      </c>
      <c r="G1373" s="108"/>
      <c r="H1373" s="127">
        <v>3.15</v>
      </c>
      <c r="I1373" s="116">
        <v>9.3</v>
      </c>
      <c r="J1373" s="108"/>
      <c r="K1373" s="128">
        <v>12.45</v>
      </c>
    </row>
    <row r="1374">
      <c r="A1374" s="125">
        <v>81937.0</v>
      </c>
      <c r="B1374" s="115" t="s">
        <v>1545</v>
      </c>
      <c r="C1374" s="107"/>
      <c r="D1374" s="107"/>
      <c r="E1374" s="108"/>
      <c r="F1374" s="126" t="s">
        <v>197</v>
      </c>
      <c r="G1374" s="108"/>
      <c r="H1374" s="127">
        <v>8.2</v>
      </c>
      <c r="I1374" s="116">
        <v>11.95</v>
      </c>
      <c r="J1374" s="108"/>
      <c r="K1374" s="128">
        <v>20.15</v>
      </c>
    </row>
    <row r="1375">
      <c r="A1375" s="125">
        <v>81938.0</v>
      </c>
      <c r="B1375" s="115" t="s">
        <v>1546</v>
      </c>
      <c r="C1375" s="107"/>
      <c r="D1375" s="107"/>
      <c r="E1375" s="108"/>
      <c r="F1375" s="126" t="s">
        <v>197</v>
      </c>
      <c r="G1375" s="108"/>
      <c r="H1375" s="127">
        <v>10.43</v>
      </c>
      <c r="I1375" s="116">
        <v>14.94</v>
      </c>
      <c r="J1375" s="108"/>
      <c r="K1375" s="128">
        <v>25.37</v>
      </c>
    </row>
    <row r="1376">
      <c r="A1376" s="125">
        <v>81946.0</v>
      </c>
      <c r="B1376" s="115" t="s">
        <v>1547</v>
      </c>
      <c r="C1376" s="107"/>
      <c r="D1376" s="107"/>
      <c r="E1376" s="108"/>
      <c r="F1376" s="126" t="s">
        <v>197</v>
      </c>
      <c r="G1376" s="108"/>
      <c r="H1376" s="127">
        <v>24.01</v>
      </c>
      <c r="I1376" s="116">
        <v>14.94</v>
      </c>
      <c r="J1376" s="108"/>
      <c r="K1376" s="128">
        <v>38.95</v>
      </c>
    </row>
    <row r="1377">
      <c r="A1377" s="125">
        <v>81960.0</v>
      </c>
      <c r="B1377" s="115" t="s">
        <v>1548</v>
      </c>
      <c r="C1377" s="107"/>
      <c r="D1377" s="107"/>
      <c r="E1377" s="108"/>
      <c r="F1377" s="111"/>
      <c r="H1377" s="127">
        <v>0.0</v>
      </c>
      <c r="I1377" s="116">
        <v>0.0</v>
      </c>
      <c r="J1377" s="108"/>
      <c r="K1377" s="128">
        <v>0.0</v>
      </c>
    </row>
    <row r="1378">
      <c r="A1378" s="125">
        <v>81961.0</v>
      </c>
      <c r="B1378" s="115" t="s">
        <v>1549</v>
      </c>
      <c r="C1378" s="107"/>
      <c r="D1378" s="107"/>
      <c r="E1378" s="108"/>
      <c r="F1378" s="126" t="s">
        <v>197</v>
      </c>
      <c r="G1378" s="108"/>
      <c r="H1378" s="127">
        <v>4.59</v>
      </c>
      <c r="I1378" s="116">
        <v>9.63</v>
      </c>
      <c r="J1378" s="108"/>
      <c r="K1378" s="128">
        <v>14.22</v>
      </c>
    </row>
    <row r="1379">
      <c r="A1379" s="125">
        <v>81965.0</v>
      </c>
      <c r="B1379" s="115" t="s">
        <v>1550</v>
      </c>
      <c r="C1379" s="107"/>
      <c r="D1379" s="107"/>
      <c r="E1379" s="108"/>
      <c r="F1379" s="126" t="s">
        <v>197</v>
      </c>
      <c r="G1379" s="108"/>
      <c r="H1379" s="127">
        <v>14.93</v>
      </c>
      <c r="I1379" s="116">
        <v>5.64</v>
      </c>
      <c r="J1379" s="108"/>
      <c r="K1379" s="128">
        <v>20.57</v>
      </c>
    </row>
    <row r="1380">
      <c r="A1380" s="125">
        <v>81970.0</v>
      </c>
      <c r="B1380" s="115" t="s">
        <v>1551</v>
      </c>
      <c r="C1380" s="107"/>
      <c r="D1380" s="107"/>
      <c r="E1380" s="108"/>
      <c r="F1380" s="126" t="s">
        <v>197</v>
      </c>
      <c r="G1380" s="108"/>
      <c r="H1380" s="127">
        <v>11.1</v>
      </c>
      <c r="I1380" s="116">
        <v>9.63</v>
      </c>
      <c r="J1380" s="108"/>
      <c r="K1380" s="128">
        <v>20.73</v>
      </c>
    </row>
    <row r="1381">
      <c r="A1381" s="125">
        <v>81971.0</v>
      </c>
      <c r="B1381" s="115" t="s">
        <v>1552</v>
      </c>
      <c r="C1381" s="107"/>
      <c r="D1381" s="107"/>
      <c r="E1381" s="108"/>
      <c r="F1381" s="126" t="s">
        <v>197</v>
      </c>
      <c r="G1381" s="108"/>
      <c r="H1381" s="127">
        <v>16.33</v>
      </c>
      <c r="I1381" s="116">
        <v>12.28</v>
      </c>
      <c r="J1381" s="108"/>
      <c r="K1381" s="128">
        <v>28.61</v>
      </c>
    </row>
    <row r="1382">
      <c r="A1382" s="125">
        <v>81972.0</v>
      </c>
      <c r="B1382" s="115" t="s">
        <v>1553</v>
      </c>
      <c r="C1382" s="107"/>
      <c r="D1382" s="107"/>
      <c r="E1382" s="108"/>
      <c r="F1382" s="126" t="s">
        <v>197</v>
      </c>
      <c r="G1382" s="108"/>
      <c r="H1382" s="127">
        <v>20.79</v>
      </c>
      <c r="I1382" s="116">
        <v>12.28</v>
      </c>
      <c r="J1382" s="108"/>
      <c r="K1382" s="128">
        <v>33.07</v>
      </c>
    </row>
    <row r="1383">
      <c r="A1383" s="125">
        <v>81973.0</v>
      </c>
      <c r="B1383" s="115" t="s">
        <v>1554</v>
      </c>
      <c r="C1383" s="107"/>
      <c r="D1383" s="107"/>
      <c r="E1383" s="108"/>
      <c r="F1383" s="126" t="s">
        <v>197</v>
      </c>
      <c r="G1383" s="108"/>
      <c r="H1383" s="127">
        <v>20.39</v>
      </c>
      <c r="I1383" s="116">
        <v>15.27</v>
      </c>
      <c r="J1383" s="108"/>
      <c r="K1383" s="128">
        <v>35.66</v>
      </c>
    </row>
    <row r="1384">
      <c r="A1384" s="125">
        <v>81974.0</v>
      </c>
      <c r="B1384" s="115" t="s">
        <v>1555</v>
      </c>
      <c r="C1384" s="107"/>
      <c r="D1384" s="107"/>
      <c r="E1384" s="108"/>
      <c r="F1384" s="126" t="s">
        <v>197</v>
      </c>
      <c r="G1384" s="108"/>
      <c r="H1384" s="127">
        <v>29.39</v>
      </c>
      <c r="I1384" s="116">
        <v>15.27</v>
      </c>
      <c r="J1384" s="108"/>
      <c r="K1384" s="128">
        <v>44.66</v>
      </c>
    </row>
    <row r="1385">
      <c r="A1385" s="125">
        <v>81975.0</v>
      </c>
      <c r="B1385" s="115" t="s">
        <v>1556</v>
      </c>
      <c r="C1385" s="107"/>
      <c r="D1385" s="107"/>
      <c r="E1385" s="108"/>
      <c r="F1385" s="126" t="s">
        <v>197</v>
      </c>
      <c r="G1385" s="108"/>
      <c r="H1385" s="127">
        <v>32.28</v>
      </c>
      <c r="I1385" s="116">
        <v>15.27</v>
      </c>
      <c r="J1385" s="108"/>
      <c r="K1385" s="128">
        <v>47.55</v>
      </c>
    </row>
    <row r="1386">
      <c r="A1386" s="125">
        <v>81981.0</v>
      </c>
      <c r="B1386" s="115" t="s">
        <v>1557</v>
      </c>
      <c r="C1386" s="107"/>
      <c r="D1386" s="107"/>
      <c r="E1386" s="108"/>
      <c r="F1386" s="126" t="s">
        <v>197</v>
      </c>
      <c r="G1386" s="108"/>
      <c r="H1386" s="127">
        <v>24.49</v>
      </c>
      <c r="I1386" s="116">
        <v>12.28</v>
      </c>
      <c r="J1386" s="108"/>
      <c r="K1386" s="128">
        <v>36.77</v>
      </c>
    </row>
    <row r="1387">
      <c r="A1387" s="125">
        <v>82000.0</v>
      </c>
      <c r="B1387" s="115" t="s">
        <v>1558</v>
      </c>
      <c r="C1387" s="107"/>
      <c r="D1387" s="107"/>
      <c r="E1387" s="108"/>
      <c r="F1387" s="111"/>
      <c r="H1387" s="127">
        <v>0.0</v>
      </c>
      <c r="I1387" s="116">
        <v>0.0</v>
      </c>
      <c r="J1387" s="108"/>
      <c r="K1387" s="128">
        <v>0.0</v>
      </c>
    </row>
    <row r="1388">
      <c r="A1388" s="125">
        <v>82001.0</v>
      </c>
      <c r="B1388" s="115" t="s">
        <v>1559</v>
      </c>
      <c r="C1388" s="107"/>
      <c r="D1388" s="107"/>
      <c r="E1388" s="108"/>
      <c r="F1388" s="126" t="s">
        <v>197</v>
      </c>
      <c r="G1388" s="108"/>
      <c r="H1388" s="127">
        <v>1.67</v>
      </c>
      <c r="I1388" s="116">
        <v>4.64</v>
      </c>
      <c r="J1388" s="108"/>
      <c r="K1388" s="128">
        <v>6.31</v>
      </c>
    </row>
    <row r="1389">
      <c r="A1389" s="125">
        <v>82002.0</v>
      </c>
      <c r="B1389" s="115" t="s">
        <v>1560</v>
      </c>
      <c r="C1389" s="107"/>
      <c r="D1389" s="107"/>
      <c r="E1389" s="108"/>
      <c r="F1389" s="126" t="s">
        <v>197</v>
      </c>
      <c r="G1389" s="108"/>
      <c r="H1389" s="127">
        <v>3.62</v>
      </c>
      <c r="I1389" s="116">
        <v>4.64</v>
      </c>
      <c r="J1389" s="108"/>
      <c r="K1389" s="128">
        <v>8.26</v>
      </c>
    </row>
    <row r="1390">
      <c r="A1390" s="125">
        <v>82003.0</v>
      </c>
      <c r="B1390" s="115" t="s">
        <v>1561</v>
      </c>
      <c r="C1390" s="107"/>
      <c r="D1390" s="107"/>
      <c r="E1390" s="108"/>
      <c r="F1390" s="126" t="s">
        <v>197</v>
      </c>
      <c r="G1390" s="108"/>
      <c r="H1390" s="127">
        <v>6.85</v>
      </c>
      <c r="I1390" s="116">
        <v>5.98</v>
      </c>
      <c r="J1390" s="108"/>
      <c r="K1390" s="128">
        <v>12.83</v>
      </c>
    </row>
    <row r="1391">
      <c r="A1391" s="125">
        <v>82004.0</v>
      </c>
      <c r="B1391" s="115" t="s">
        <v>1562</v>
      </c>
      <c r="C1391" s="107"/>
      <c r="D1391" s="107"/>
      <c r="E1391" s="108"/>
      <c r="F1391" s="126" t="s">
        <v>197</v>
      </c>
      <c r="G1391" s="108"/>
      <c r="H1391" s="127">
        <v>7.95</v>
      </c>
      <c r="I1391" s="116">
        <v>7.63</v>
      </c>
      <c r="J1391" s="108"/>
      <c r="K1391" s="128">
        <v>15.58</v>
      </c>
    </row>
    <row r="1392">
      <c r="A1392" s="125">
        <v>82050.0</v>
      </c>
      <c r="B1392" s="115" t="s">
        <v>1563</v>
      </c>
      <c r="C1392" s="107"/>
      <c r="D1392" s="107"/>
      <c r="E1392" s="108"/>
      <c r="F1392" s="111"/>
      <c r="H1392" s="127">
        <v>0.0</v>
      </c>
      <c r="I1392" s="116">
        <v>0.0</v>
      </c>
      <c r="J1392" s="108"/>
      <c r="K1392" s="128">
        <v>0.0</v>
      </c>
    </row>
    <row r="1393">
      <c r="A1393" s="125">
        <v>82051.0</v>
      </c>
      <c r="B1393" s="115" t="s">
        <v>1564</v>
      </c>
      <c r="C1393" s="107"/>
      <c r="D1393" s="107"/>
      <c r="E1393" s="108"/>
      <c r="F1393" s="126" t="s">
        <v>197</v>
      </c>
      <c r="G1393" s="108"/>
      <c r="H1393" s="127">
        <v>8.0</v>
      </c>
      <c r="I1393" s="116">
        <v>3.32</v>
      </c>
      <c r="J1393" s="108"/>
      <c r="K1393" s="128">
        <v>11.32</v>
      </c>
    </row>
    <row r="1394">
      <c r="A1394" s="125">
        <v>82052.0</v>
      </c>
      <c r="B1394" s="115" t="s">
        <v>1565</v>
      </c>
      <c r="C1394" s="107"/>
      <c r="D1394" s="107"/>
      <c r="E1394" s="108"/>
      <c r="F1394" s="126" t="s">
        <v>197</v>
      </c>
      <c r="G1394" s="108"/>
      <c r="H1394" s="127">
        <v>8.41</v>
      </c>
      <c r="I1394" s="116">
        <v>3.32</v>
      </c>
      <c r="J1394" s="108"/>
      <c r="K1394" s="128">
        <v>11.73</v>
      </c>
    </row>
    <row r="1395">
      <c r="A1395" s="125">
        <v>82053.0</v>
      </c>
      <c r="B1395" s="115" t="s">
        <v>1566</v>
      </c>
      <c r="C1395" s="107"/>
      <c r="D1395" s="107"/>
      <c r="E1395" s="108"/>
      <c r="F1395" s="126" t="s">
        <v>197</v>
      </c>
      <c r="G1395" s="108"/>
      <c r="H1395" s="127">
        <v>8.41</v>
      </c>
      <c r="I1395" s="116">
        <v>3.32</v>
      </c>
      <c r="J1395" s="108"/>
      <c r="K1395" s="128">
        <v>11.73</v>
      </c>
    </row>
    <row r="1396">
      <c r="A1396" s="125">
        <v>82054.0</v>
      </c>
      <c r="B1396" s="115" t="s">
        <v>1567</v>
      </c>
      <c r="C1396" s="107"/>
      <c r="D1396" s="107"/>
      <c r="E1396" s="108"/>
      <c r="F1396" s="126" t="s">
        <v>197</v>
      </c>
      <c r="G1396" s="108"/>
      <c r="H1396" s="127">
        <v>4.14</v>
      </c>
      <c r="I1396" s="116">
        <v>3.32</v>
      </c>
      <c r="J1396" s="108"/>
      <c r="K1396" s="128">
        <v>7.46</v>
      </c>
    </row>
    <row r="1397">
      <c r="A1397" s="125">
        <v>82055.0</v>
      </c>
      <c r="B1397" s="115" t="s">
        <v>1568</v>
      </c>
      <c r="C1397" s="107"/>
      <c r="D1397" s="107"/>
      <c r="E1397" s="108"/>
      <c r="F1397" s="126" t="s">
        <v>197</v>
      </c>
      <c r="G1397" s="108"/>
      <c r="H1397" s="127">
        <v>7.34</v>
      </c>
      <c r="I1397" s="116">
        <v>3.32</v>
      </c>
      <c r="J1397" s="108"/>
      <c r="K1397" s="128">
        <v>10.66</v>
      </c>
    </row>
    <row r="1398">
      <c r="A1398" s="125">
        <v>82070.0</v>
      </c>
      <c r="B1398" s="115" t="s">
        <v>1569</v>
      </c>
      <c r="C1398" s="107"/>
      <c r="D1398" s="107"/>
      <c r="E1398" s="108"/>
      <c r="F1398" s="126" t="s">
        <v>197</v>
      </c>
      <c r="G1398" s="108"/>
      <c r="H1398" s="127">
        <v>5.28</v>
      </c>
      <c r="I1398" s="116">
        <v>3.32</v>
      </c>
      <c r="J1398" s="108"/>
      <c r="K1398" s="128">
        <v>8.6</v>
      </c>
    </row>
    <row r="1399">
      <c r="A1399" s="125">
        <v>82071.0</v>
      </c>
      <c r="B1399" s="115" t="s">
        <v>1570</v>
      </c>
      <c r="C1399" s="107"/>
      <c r="D1399" s="107"/>
      <c r="E1399" s="108"/>
      <c r="F1399" s="126" t="s">
        <v>197</v>
      </c>
      <c r="G1399" s="108"/>
      <c r="H1399" s="127">
        <v>7.05</v>
      </c>
      <c r="I1399" s="116">
        <v>3.32</v>
      </c>
      <c r="J1399" s="108"/>
      <c r="K1399" s="128">
        <v>10.37</v>
      </c>
    </row>
    <row r="1400">
      <c r="A1400" s="125">
        <v>82072.0</v>
      </c>
      <c r="B1400" s="115" t="s">
        <v>1571</v>
      </c>
      <c r="C1400" s="107"/>
      <c r="D1400" s="107"/>
      <c r="E1400" s="108"/>
      <c r="F1400" s="126" t="s">
        <v>197</v>
      </c>
      <c r="G1400" s="108"/>
      <c r="H1400" s="127">
        <v>7.46</v>
      </c>
      <c r="I1400" s="116">
        <v>3.32</v>
      </c>
      <c r="J1400" s="108"/>
      <c r="K1400" s="128">
        <v>10.78</v>
      </c>
    </row>
    <row r="1401">
      <c r="A1401" s="125">
        <v>82100.0</v>
      </c>
      <c r="B1401" s="115" t="s">
        <v>1572</v>
      </c>
      <c r="C1401" s="107"/>
      <c r="D1401" s="107"/>
      <c r="E1401" s="108"/>
      <c r="F1401" s="111"/>
      <c r="H1401" s="127">
        <v>0.0</v>
      </c>
      <c r="I1401" s="116">
        <v>0.0</v>
      </c>
      <c r="J1401" s="108"/>
      <c r="K1401" s="128">
        <v>0.0</v>
      </c>
    </row>
    <row r="1402">
      <c r="A1402" s="125">
        <v>82101.0</v>
      </c>
      <c r="B1402" s="115" t="s">
        <v>1573</v>
      </c>
      <c r="C1402" s="107"/>
      <c r="D1402" s="107"/>
      <c r="E1402" s="108"/>
      <c r="F1402" s="126" t="s">
        <v>197</v>
      </c>
      <c r="G1402" s="108"/>
      <c r="H1402" s="127">
        <v>7.87</v>
      </c>
      <c r="I1402" s="116">
        <v>11.95</v>
      </c>
      <c r="J1402" s="108"/>
      <c r="K1402" s="128">
        <v>19.82</v>
      </c>
    </row>
    <row r="1403">
      <c r="A1403" s="125">
        <v>82102.0</v>
      </c>
      <c r="B1403" s="115" t="s">
        <v>1574</v>
      </c>
      <c r="C1403" s="107"/>
      <c r="D1403" s="107"/>
      <c r="E1403" s="108"/>
      <c r="F1403" s="126" t="s">
        <v>197</v>
      </c>
      <c r="G1403" s="108"/>
      <c r="H1403" s="127">
        <v>10.86</v>
      </c>
      <c r="I1403" s="116">
        <v>14.94</v>
      </c>
      <c r="J1403" s="108"/>
      <c r="K1403" s="128">
        <v>25.8</v>
      </c>
    </row>
    <row r="1404">
      <c r="A1404" s="125">
        <v>82103.0</v>
      </c>
      <c r="B1404" s="115" t="s">
        <v>1575</v>
      </c>
      <c r="C1404" s="107"/>
      <c r="D1404" s="107"/>
      <c r="E1404" s="108"/>
      <c r="F1404" s="126" t="s">
        <v>197</v>
      </c>
      <c r="G1404" s="108"/>
      <c r="H1404" s="127">
        <v>9.3</v>
      </c>
      <c r="I1404" s="116">
        <v>13.28</v>
      </c>
      <c r="J1404" s="108"/>
      <c r="K1404" s="128">
        <v>22.58</v>
      </c>
    </row>
    <row r="1405">
      <c r="A1405" s="125">
        <v>82150.0</v>
      </c>
      <c r="B1405" s="115" t="s">
        <v>1576</v>
      </c>
      <c r="C1405" s="107"/>
      <c r="D1405" s="107"/>
      <c r="E1405" s="108"/>
      <c r="F1405" s="111"/>
      <c r="H1405" s="127">
        <v>0.0</v>
      </c>
      <c r="I1405" s="116">
        <v>0.0</v>
      </c>
      <c r="J1405" s="108"/>
      <c r="K1405" s="128">
        <v>0.0</v>
      </c>
    </row>
    <row r="1406">
      <c r="A1406" s="125">
        <v>82151.0</v>
      </c>
      <c r="B1406" s="115" t="s">
        <v>1577</v>
      </c>
      <c r="C1406" s="107"/>
      <c r="D1406" s="107"/>
      <c r="E1406" s="108"/>
      <c r="F1406" s="126" t="s">
        <v>197</v>
      </c>
      <c r="G1406" s="108"/>
      <c r="H1406" s="127">
        <v>10.43</v>
      </c>
      <c r="I1406" s="116">
        <v>2.65</v>
      </c>
      <c r="J1406" s="108"/>
      <c r="K1406" s="128">
        <v>13.08</v>
      </c>
    </row>
    <row r="1407">
      <c r="A1407" s="125">
        <v>82153.0</v>
      </c>
      <c r="B1407" s="115" t="s">
        <v>1578</v>
      </c>
      <c r="C1407" s="107"/>
      <c r="D1407" s="107"/>
      <c r="E1407" s="108"/>
      <c r="F1407" s="126" t="s">
        <v>197</v>
      </c>
      <c r="G1407" s="108"/>
      <c r="H1407" s="127">
        <v>4.08</v>
      </c>
      <c r="I1407" s="116">
        <v>2.65</v>
      </c>
      <c r="J1407" s="108"/>
      <c r="K1407" s="128">
        <v>6.73</v>
      </c>
    </row>
    <row r="1408">
      <c r="A1408" s="125">
        <v>82157.0</v>
      </c>
      <c r="B1408" s="115" t="s">
        <v>1579</v>
      </c>
      <c r="C1408" s="107"/>
      <c r="D1408" s="107"/>
      <c r="E1408" s="108"/>
      <c r="F1408" s="126" t="s">
        <v>197</v>
      </c>
      <c r="G1408" s="108"/>
      <c r="H1408" s="127">
        <v>18.09</v>
      </c>
      <c r="I1408" s="116">
        <v>2.65</v>
      </c>
      <c r="J1408" s="108"/>
      <c r="K1408" s="128">
        <v>20.74</v>
      </c>
    </row>
    <row r="1409">
      <c r="A1409" s="125">
        <v>82158.0</v>
      </c>
      <c r="B1409" s="115" t="s">
        <v>1580</v>
      </c>
      <c r="C1409" s="107"/>
      <c r="D1409" s="107"/>
      <c r="E1409" s="108"/>
      <c r="F1409" s="126" t="s">
        <v>197</v>
      </c>
      <c r="G1409" s="108"/>
      <c r="H1409" s="127">
        <v>119.4</v>
      </c>
      <c r="I1409" s="116">
        <v>2.65</v>
      </c>
      <c r="J1409" s="108"/>
      <c r="K1409" s="128">
        <v>122.05</v>
      </c>
    </row>
    <row r="1410">
      <c r="A1410" s="125">
        <v>82200.0</v>
      </c>
      <c r="B1410" s="115" t="s">
        <v>1391</v>
      </c>
      <c r="C1410" s="107"/>
      <c r="D1410" s="107"/>
      <c r="E1410" s="108"/>
      <c r="F1410" s="111"/>
      <c r="H1410" s="127">
        <v>0.0</v>
      </c>
      <c r="I1410" s="116">
        <v>0.0</v>
      </c>
      <c r="J1410" s="108"/>
      <c r="K1410" s="128">
        <v>0.0</v>
      </c>
    </row>
    <row r="1411">
      <c r="A1411" s="125">
        <v>82201.0</v>
      </c>
      <c r="B1411" s="115" t="s">
        <v>1581</v>
      </c>
      <c r="C1411" s="107"/>
      <c r="D1411" s="107"/>
      <c r="E1411" s="108"/>
      <c r="F1411" s="126" t="s">
        <v>197</v>
      </c>
      <c r="G1411" s="108"/>
      <c r="H1411" s="127">
        <v>4.25</v>
      </c>
      <c r="I1411" s="116">
        <v>9.63</v>
      </c>
      <c r="J1411" s="108"/>
      <c r="K1411" s="128">
        <v>13.88</v>
      </c>
    </row>
    <row r="1412">
      <c r="A1412" s="125">
        <v>82220.0</v>
      </c>
      <c r="B1412" s="115" t="s">
        <v>1582</v>
      </c>
      <c r="C1412" s="107"/>
      <c r="D1412" s="107"/>
      <c r="E1412" s="108"/>
      <c r="F1412" s="126" t="s">
        <v>197</v>
      </c>
      <c r="G1412" s="108"/>
      <c r="H1412" s="127">
        <v>49.13</v>
      </c>
      <c r="I1412" s="116">
        <v>15.27</v>
      </c>
      <c r="J1412" s="108"/>
      <c r="K1412" s="128">
        <v>64.4</v>
      </c>
    </row>
    <row r="1413">
      <c r="A1413" s="125">
        <v>82230.0</v>
      </c>
      <c r="B1413" s="115" t="s">
        <v>1583</v>
      </c>
      <c r="C1413" s="107"/>
      <c r="D1413" s="107"/>
      <c r="E1413" s="108"/>
      <c r="F1413" s="126" t="s">
        <v>197</v>
      </c>
      <c r="G1413" s="108"/>
      <c r="H1413" s="127">
        <v>8.89</v>
      </c>
      <c r="I1413" s="116">
        <v>9.63</v>
      </c>
      <c r="J1413" s="108"/>
      <c r="K1413" s="128">
        <v>18.52</v>
      </c>
    </row>
    <row r="1414">
      <c r="A1414" s="125">
        <v>82231.0</v>
      </c>
      <c r="B1414" s="115" t="s">
        <v>1584</v>
      </c>
      <c r="C1414" s="107"/>
      <c r="D1414" s="107"/>
      <c r="E1414" s="108"/>
      <c r="F1414" s="126" t="s">
        <v>197</v>
      </c>
      <c r="G1414" s="108"/>
      <c r="H1414" s="127">
        <v>17.44</v>
      </c>
      <c r="I1414" s="116">
        <v>12.28</v>
      </c>
      <c r="J1414" s="108"/>
      <c r="K1414" s="128">
        <v>29.72</v>
      </c>
    </row>
    <row r="1415">
      <c r="A1415" s="125">
        <v>82232.0</v>
      </c>
      <c r="B1415" s="115" t="s">
        <v>1585</v>
      </c>
      <c r="C1415" s="107"/>
      <c r="D1415" s="107"/>
      <c r="E1415" s="108"/>
      <c r="F1415" s="126" t="s">
        <v>197</v>
      </c>
      <c r="G1415" s="108"/>
      <c r="H1415" s="127">
        <v>17.76</v>
      </c>
      <c r="I1415" s="116">
        <v>12.28</v>
      </c>
      <c r="J1415" s="108"/>
      <c r="K1415" s="128">
        <v>30.04</v>
      </c>
    </row>
    <row r="1416">
      <c r="A1416" s="125">
        <v>82233.0</v>
      </c>
      <c r="B1416" s="115" t="s">
        <v>1586</v>
      </c>
      <c r="C1416" s="107"/>
      <c r="D1416" s="107"/>
      <c r="E1416" s="108"/>
      <c r="F1416" s="126" t="s">
        <v>197</v>
      </c>
      <c r="G1416" s="108"/>
      <c r="H1416" s="127">
        <v>19.13</v>
      </c>
      <c r="I1416" s="116">
        <v>15.27</v>
      </c>
      <c r="J1416" s="108"/>
      <c r="K1416" s="128">
        <v>34.4</v>
      </c>
    </row>
    <row r="1417">
      <c r="A1417" s="125">
        <v>82234.0</v>
      </c>
      <c r="B1417" s="115" t="s">
        <v>1587</v>
      </c>
      <c r="C1417" s="107"/>
      <c r="D1417" s="107"/>
      <c r="E1417" s="108"/>
      <c r="F1417" s="126" t="s">
        <v>197</v>
      </c>
      <c r="G1417" s="108"/>
      <c r="H1417" s="127">
        <v>20.01</v>
      </c>
      <c r="I1417" s="116">
        <v>15.27</v>
      </c>
      <c r="J1417" s="108"/>
      <c r="K1417" s="128">
        <v>35.28</v>
      </c>
    </row>
    <row r="1418">
      <c r="A1418" s="125">
        <v>82235.0</v>
      </c>
      <c r="B1418" s="115" t="s">
        <v>1588</v>
      </c>
      <c r="C1418" s="107"/>
      <c r="D1418" s="107"/>
      <c r="E1418" s="108"/>
      <c r="F1418" s="126" t="s">
        <v>197</v>
      </c>
      <c r="G1418" s="108"/>
      <c r="H1418" s="127">
        <v>20.03</v>
      </c>
      <c r="I1418" s="116">
        <v>15.27</v>
      </c>
      <c r="J1418" s="108"/>
      <c r="K1418" s="128">
        <v>35.3</v>
      </c>
    </row>
    <row r="1419">
      <c r="A1419" s="125">
        <v>82300.0</v>
      </c>
      <c r="B1419" s="115" t="s">
        <v>1589</v>
      </c>
      <c r="C1419" s="107"/>
      <c r="D1419" s="107"/>
      <c r="E1419" s="108"/>
      <c r="F1419" s="111"/>
      <c r="H1419" s="127">
        <v>0.0</v>
      </c>
      <c r="I1419" s="116">
        <v>0.0</v>
      </c>
      <c r="J1419" s="108"/>
      <c r="K1419" s="128">
        <v>0.0</v>
      </c>
    </row>
    <row r="1420">
      <c r="A1420" s="125">
        <v>82301.0</v>
      </c>
      <c r="B1420" s="115" t="s">
        <v>1590</v>
      </c>
      <c r="C1420" s="107"/>
      <c r="D1420" s="107"/>
      <c r="E1420" s="108"/>
      <c r="F1420" s="126" t="s">
        <v>137</v>
      </c>
      <c r="G1420" s="108"/>
      <c r="H1420" s="127">
        <v>6.68</v>
      </c>
      <c r="I1420" s="116">
        <v>7.96</v>
      </c>
      <c r="J1420" s="108"/>
      <c r="K1420" s="128">
        <v>14.64</v>
      </c>
    </row>
    <row r="1421">
      <c r="A1421" s="125">
        <v>82302.0</v>
      </c>
      <c r="B1421" s="115" t="s">
        <v>1591</v>
      </c>
      <c r="C1421" s="107"/>
      <c r="D1421" s="107"/>
      <c r="E1421" s="108"/>
      <c r="F1421" s="126" t="s">
        <v>137</v>
      </c>
      <c r="G1421" s="108"/>
      <c r="H1421" s="127">
        <v>7.28</v>
      </c>
      <c r="I1421" s="116">
        <v>9.96</v>
      </c>
      <c r="J1421" s="108"/>
      <c r="K1421" s="128">
        <v>17.24</v>
      </c>
    </row>
    <row r="1422">
      <c r="A1422" s="125">
        <v>82303.0</v>
      </c>
      <c r="B1422" s="115" t="s">
        <v>1592</v>
      </c>
      <c r="C1422" s="107"/>
      <c r="D1422" s="107"/>
      <c r="E1422" s="108"/>
      <c r="F1422" s="126" t="s">
        <v>137</v>
      </c>
      <c r="G1422" s="108"/>
      <c r="H1422" s="127">
        <v>11.42</v>
      </c>
      <c r="I1422" s="116">
        <v>15.94</v>
      </c>
      <c r="J1422" s="108"/>
      <c r="K1422" s="128">
        <v>27.36</v>
      </c>
    </row>
    <row r="1423">
      <c r="A1423" s="125">
        <v>82304.0</v>
      </c>
      <c r="B1423" s="115" t="s">
        <v>1593</v>
      </c>
      <c r="C1423" s="107"/>
      <c r="D1423" s="107"/>
      <c r="E1423" s="108"/>
      <c r="F1423" s="126" t="s">
        <v>137</v>
      </c>
      <c r="G1423" s="108"/>
      <c r="H1423" s="127">
        <v>18.52</v>
      </c>
      <c r="I1423" s="116">
        <v>17.26</v>
      </c>
      <c r="J1423" s="108"/>
      <c r="K1423" s="128">
        <v>35.78</v>
      </c>
    </row>
    <row r="1424">
      <c r="A1424" s="125">
        <v>82331.0</v>
      </c>
      <c r="B1424" s="115" t="s">
        <v>1594</v>
      </c>
      <c r="C1424" s="107"/>
      <c r="D1424" s="107"/>
      <c r="E1424" s="108"/>
      <c r="F1424" s="126" t="s">
        <v>317</v>
      </c>
      <c r="G1424" s="108"/>
      <c r="H1424" s="127">
        <v>35.83</v>
      </c>
      <c r="I1424" s="116">
        <v>18.59</v>
      </c>
      <c r="J1424" s="108"/>
      <c r="K1424" s="128">
        <v>54.42</v>
      </c>
    </row>
    <row r="1425">
      <c r="A1425" s="125">
        <v>82332.0</v>
      </c>
      <c r="B1425" s="115" t="s">
        <v>1595</v>
      </c>
      <c r="C1425" s="107"/>
      <c r="D1425" s="107"/>
      <c r="E1425" s="108"/>
      <c r="F1425" s="126" t="s">
        <v>317</v>
      </c>
      <c r="G1425" s="108"/>
      <c r="H1425" s="127">
        <v>59.73</v>
      </c>
      <c r="I1425" s="116">
        <v>19.92</v>
      </c>
      <c r="J1425" s="108"/>
      <c r="K1425" s="128">
        <v>79.65</v>
      </c>
    </row>
    <row r="1426">
      <c r="A1426" s="125">
        <v>82333.0</v>
      </c>
      <c r="B1426" s="115" t="s">
        <v>1596</v>
      </c>
      <c r="C1426" s="107"/>
      <c r="D1426" s="107"/>
      <c r="E1426" s="108"/>
      <c r="F1426" s="126" t="s">
        <v>317</v>
      </c>
      <c r="G1426" s="108"/>
      <c r="H1426" s="127">
        <v>128.32</v>
      </c>
      <c r="I1426" s="116">
        <v>19.92</v>
      </c>
      <c r="J1426" s="108"/>
      <c r="K1426" s="128">
        <v>148.24</v>
      </c>
    </row>
    <row r="1427">
      <c r="A1427" s="125">
        <v>82334.0</v>
      </c>
      <c r="B1427" s="115" t="s">
        <v>1597</v>
      </c>
      <c r="C1427" s="107"/>
      <c r="D1427" s="107"/>
      <c r="E1427" s="108"/>
      <c r="F1427" s="126" t="s">
        <v>317</v>
      </c>
      <c r="G1427" s="108"/>
      <c r="H1427" s="127">
        <v>99.01</v>
      </c>
      <c r="I1427" s="116">
        <v>19.92</v>
      </c>
      <c r="J1427" s="108"/>
      <c r="K1427" s="128">
        <v>118.93</v>
      </c>
    </row>
    <row r="1428">
      <c r="A1428" s="125">
        <v>82341.0</v>
      </c>
      <c r="B1428" s="115" t="s">
        <v>1598</v>
      </c>
      <c r="C1428" s="107"/>
      <c r="D1428" s="107"/>
      <c r="E1428" s="108"/>
      <c r="F1428" s="126" t="s">
        <v>137</v>
      </c>
      <c r="G1428" s="108"/>
      <c r="H1428" s="127">
        <v>67.23</v>
      </c>
      <c r="I1428" s="116">
        <v>41.67</v>
      </c>
      <c r="J1428" s="108"/>
      <c r="K1428" s="128">
        <v>108.9</v>
      </c>
    </row>
    <row r="1429">
      <c r="A1429" s="125">
        <v>82342.0</v>
      </c>
      <c r="B1429" s="115" t="s">
        <v>1599</v>
      </c>
      <c r="C1429" s="107"/>
      <c r="D1429" s="107"/>
      <c r="E1429" s="108"/>
      <c r="F1429" s="126" t="s">
        <v>137</v>
      </c>
      <c r="G1429" s="108"/>
      <c r="H1429" s="127">
        <v>112.92</v>
      </c>
      <c r="I1429" s="116">
        <v>68.41</v>
      </c>
      <c r="J1429" s="108"/>
      <c r="K1429" s="128">
        <v>181.33</v>
      </c>
    </row>
    <row r="1430">
      <c r="A1430" s="125">
        <v>82343.0</v>
      </c>
      <c r="B1430" s="115" t="s">
        <v>1600</v>
      </c>
      <c r="C1430" s="107"/>
      <c r="D1430" s="107"/>
      <c r="E1430" s="108"/>
      <c r="F1430" s="126" t="s">
        <v>137</v>
      </c>
      <c r="G1430" s="108"/>
      <c r="H1430" s="127">
        <v>97.78</v>
      </c>
      <c r="I1430" s="116">
        <v>54.06</v>
      </c>
      <c r="J1430" s="108"/>
      <c r="K1430" s="128">
        <v>151.84</v>
      </c>
    </row>
    <row r="1431">
      <c r="A1431" s="125">
        <v>82360.0</v>
      </c>
      <c r="B1431" s="115" t="s">
        <v>1601</v>
      </c>
      <c r="C1431" s="107"/>
      <c r="D1431" s="107"/>
      <c r="E1431" s="108"/>
      <c r="F1431" s="126" t="s">
        <v>137</v>
      </c>
      <c r="G1431" s="108"/>
      <c r="H1431" s="127">
        <v>37.09</v>
      </c>
      <c r="I1431" s="116">
        <v>18.99</v>
      </c>
      <c r="J1431" s="108"/>
      <c r="K1431" s="128">
        <v>56.08</v>
      </c>
    </row>
    <row r="1432">
      <c r="A1432" s="125">
        <v>82365.0</v>
      </c>
      <c r="B1432" s="115" t="s">
        <v>1602</v>
      </c>
      <c r="C1432" s="107"/>
      <c r="D1432" s="107"/>
      <c r="E1432" s="108"/>
      <c r="F1432" s="126" t="s">
        <v>137</v>
      </c>
      <c r="G1432" s="108"/>
      <c r="H1432" s="127">
        <v>15.29</v>
      </c>
      <c r="I1432" s="116">
        <v>17.26</v>
      </c>
      <c r="J1432" s="108"/>
      <c r="K1432" s="128">
        <v>32.55</v>
      </c>
    </row>
    <row r="1433">
      <c r="A1433" s="125">
        <v>82373.0</v>
      </c>
      <c r="B1433" s="115" t="s">
        <v>1603</v>
      </c>
      <c r="C1433" s="107"/>
      <c r="D1433" s="107"/>
      <c r="E1433" s="108"/>
      <c r="F1433" s="126" t="s">
        <v>137</v>
      </c>
      <c r="G1433" s="108"/>
      <c r="H1433" s="127">
        <v>25.42</v>
      </c>
      <c r="I1433" s="116">
        <v>8.96</v>
      </c>
      <c r="J1433" s="108"/>
      <c r="K1433" s="128">
        <v>34.38</v>
      </c>
    </row>
    <row r="1434">
      <c r="A1434" s="125">
        <v>82374.0</v>
      </c>
      <c r="B1434" s="115" t="s">
        <v>1604</v>
      </c>
      <c r="C1434" s="107"/>
      <c r="D1434" s="107"/>
      <c r="E1434" s="108"/>
      <c r="F1434" s="126" t="s">
        <v>137</v>
      </c>
      <c r="G1434" s="108"/>
      <c r="H1434" s="127">
        <v>33.13</v>
      </c>
      <c r="I1434" s="116">
        <v>9.96</v>
      </c>
      <c r="J1434" s="108"/>
      <c r="K1434" s="128">
        <v>43.09</v>
      </c>
    </row>
    <row r="1435">
      <c r="A1435" s="125">
        <v>82375.0</v>
      </c>
      <c r="B1435" s="115" t="s">
        <v>1605</v>
      </c>
      <c r="C1435" s="107"/>
      <c r="D1435" s="107"/>
      <c r="E1435" s="108"/>
      <c r="F1435" s="126" t="s">
        <v>137</v>
      </c>
      <c r="G1435" s="108"/>
      <c r="H1435" s="127">
        <v>44.48</v>
      </c>
      <c r="I1435" s="116">
        <v>10.95</v>
      </c>
      <c r="J1435" s="108"/>
      <c r="K1435" s="128">
        <v>55.43</v>
      </c>
    </row>
    <row r="1436">
      <c r="A1436" s="125">
        <v>82376.0</v>
      </c>
      <c r="B1436" s="115" t="s">
        <v>1606</v>
      </c>
      <c r="C1436" s="107"/>
      <c r="D1436" s="107"/>
      <c r="E1436" s="108"/>
      <c r="F1436" s="126" t="s">
        <v>137</v>
      </c>
      <c r="G1436" s="108"/>
      <c r="H1436" s="127">
        <v>64.74</v>
      </c>
      <c r="I1436" s="116">
        <v>16.61</v>
      </c>
      <c r="J1436" s="108"/>
      <c r="K1436" s="128">
        <v>81.35</v>
      </c>
    </row>
    <row r="1437">
      <c r="A1437" s="125">
        <v>82377.0</v>
      </c>
      <c r="B1437" s="115" t="s">
        <v>1607</v>
      </c>
      <c r="C1437" s="107"/>
      <c r="D1437" s="107"/>
      <c r="E1437" s="108"/>
      <c r="F1437" s="126" t="s">
        <v>137</v>
      </c>
      <c r="G1437" s="108"/>
      <c r="H1437" s="127">
        <v>71.59</v>
      </c>
      <c r="I1437" s="116">
        <v>20.58</v>
      </c>
      <c r="J1437" s="108"/>
      <c r="K1437" s="128">
        <v>92.17</v>
      </c>
    </row>
    <row r="1438">
      <c r="A1438" s="125">
        <v>82378.0</v>
      </c>
      <c r="B1438" s="115" t="s">
        <v>1608</v>
      </c>
      <c r="C1438" s="107"/>
      <c r="D1438" s="107"/>
      <c r="E1438" s="108"/>
      <c r="F1438" s="126" t="s">
        <v>137</v>
      </c>
      <c r="G1438" s="108"/>
      <c r="H1438" s="127">
        <v>93.44</v>
      </c>
      <c r="I1438" s="116">
        <v>24.57</v>
      </c>
      <c r="J1438" s="108"/>
      <c r="K1438" s="128">
        <v>118.01</v>
      </c>
    </row>
    <row r="1439">
      <c r="A1439" s="125">
        <v>82379.0</v>
      </c>
      <c r="B1439" s="115" t="s">
        <v>1609</v>
      </c>
      <c r="C1439" s="107"/>
      <c r="D1439" s="107"/>
      <c r="E1439" s="108"/>
      <c r="F1439" s="126" t="s">
        <v>137</v>
      </c>
      <c r="G1439" s="108"/>
      <c r="H1439" s="127">
        <v>130.64</v>
      </c>
      <c r="I1439" s="116">
        <v>27.56</v>
      </c>
      <c r="J1439" s="108"/>
      <c r="K1439" s="128">
        <v>158.2</v>
      </c>
    </row>
    <row r="1440">
      <c r="A1440" s="125">
        <v>82380.0</v>
      </c>
      <c r="B1440" s="115" t="s">
        <v>1610</v>
      </c>
      <c r="C1440" s="107"/>
      <c r="D1440" s="107"/>
      <c r="E1440" s="108"/>
      <c r="F1440" s="126" t="s">
        <v>137</v>
      </c>
      <c r="G1440" s="108"/>
      <c r="H1440" s="127">
        <v>150.14</v>
      </c>
      <c r="I1440" s="116">
        <v>32.2</v>
      </c>
      <c r="J1440" s="108"/>
      <c r="K1440" s="128">
        <v>182.34</v>
      </c>
    </row>
    <row r="1441">
      <c r="A1441" s="125">
        <v>82381.0</v>
      </c>
      <c r="B1441" s="115" t="s">
        <v>1611</v>
      </c>
      <c r="C1441" s="107"/>
      <c r="D1441" s="107"/>
      <c r="E1441" s="108"/>
      <c r="F1441" s="126" t="s">
        <v>137</v>
      </c>
      <c r="G1441" s="108"/>
      <c r="H1441" s="127">
        <v>217.48</v>
      </c>
      <c r="I1441" s="116">
        <v>36.85</v>
      </c>
      <c r="J1441" s="108"/>
      <c r="K1441" s="128">
        <v>254.33</v>
      </c>
    </row>
    <row r="1442">
      <c r="A1442" s="125">
        <v>82400.0</v>
      </c>
      <c r="B1442" s="115" t="s">
        <v>1612</v>
      </c>
      <c r="C1442" s="107"/>
      <c r="D1442" s="107"/>
      <c r="E1442" s="108"/>
      <c r="F1442" s="111"/>
      <c r="H1442" s="127">
        <v>0.0</v>
      </c>
      <c r="I1442" s="116">
        <v>0.0</v>
      </c>
      <c r="J1442" s="108"/>
      <c r="K1442" s="128">
        <v>0.0</v>
      </c>
    </row>
    <row r="1443">
      <c r="A1443" s="125">
        <v>82401.0</v>
      </c>
      <c r="B1443" s="115" t="s">
        <v>1613</v>
      </c>
      <c r="C1443" s="107"/>
      <c r="D1443" s="107"/>
      <c r="E1443" s="108"/>
      <c r="F1443" s="126" t="s">
        <v>197</v>
      </c>
      <c r="G1443" s="108"/>
      <c r="H1443" s="127">
        <v>0.81</v>
      </c>
      <c r="I1443" s="116">
        <v>4.64</v>
      </c>
      <c r="J1443" s="108"/>
      <c r="K1443" s="128">
        <v>5.45</v>
      </c>
    </row>
    <row r="1444">
      <c r="A1444" s="125">
        <v>82402.0</v>
      </c>
      <c r="B1444" s="115" t="s">
        <v>1614</v>
      </c>
      <c r="C1444" s="107"/>
      <c r="D1444" s="107"/>
      <c r="E1444" s="108"/>
      <c r="F1444" s="126" t="s">
        <v>197</v>
      </c>
      <c r="G1444" s="108"/>
      <c r="H1444" s="127">
        <v>1.6</v>
      </c>
      <c r="I1444" s="116">
        <v>4.64</v>
      </c>
      <c r="J1444" s="108"/>
      <c r="K1444" s="128">
        <v>6.24</v>
      </c>
    </row>
    <row r="1445">
      <c r="A1445" s="125">
        <v>82403.0</v>
      </c>
      <c r="B1445" s="115" t="s">
        <v>1615</v>
      </c>
      <c r="C1445" s="107"/>
      <c r="D1445" s="107"/>
      <c r="E1445" s="108"/>
      <c r="F1445" s="126" t="s">
        <v>197</v>
      </c>
      <c r="G1445" s="108"/>
      <c r="H1445" s="127">
        <v>1.57</v>
      </c>
      <c r="I1445" s="116">
        <v>4.64</v>
      </c>
      <c r="J1445" s="108"/>
      <c r="K1445" s="128">
        <v>6.21</v>
      </c>
    </row>
    <row r="1446">
      <c r="A1446" s="125">
        <v>85000.0</v>
      </c>
      <c r="B1446" s="115" t="s">
        <v>1616</v>
      </c>
      <c r="C1446" s="107"/>
      <c r="D1446" s="107"/>
      <c r="E1446" s="108"/>
      <c r="F1446" s="111"/>
      <c r="H1446" s="127">
        <v>0.0</v>
      </c>
      <c r="I1446" s="116">
        <v>0.0</v>
      </c>
      <c r="J1446" s="108"/>
      <c r="K1446" s="128">
        <v>0.0</v>
      </c>
    </row>
    <row r="1447">
      <c r="A1447" s="125">
        <v>85001.0</v>
      </c>
      <c r="B1447" s="115" t="s">
        <v>1617</v>
      </c>
      <c r="C1447" s="107"/>
      <c r="D1447" s="107"/>
      <c r="E1447" s="108"/>
      <c r="F1447" s="126" t="s">
        <v>197</v>
      </c>
      <c r="G1447" s="108"/>
      <c r="H1447" s="127">
        <v>567.07</v>
      </c>
      <c r="I1447" s="116">
        <v>14.94</v>
      </c>
      <c r="J1447" s="108"/>
      <c r="K1447" s="128">
        <v>582.01</v>
      </c>
    </row>
    <row r="1448">
      <c r="A1448" s="125">
        <v>85003.0</v>
      </c>
      <c r="B1448" s="115" t="s">
        <v>1618</v>
      </c>
      <c r="C1448" s="107"/>
      <c r="D1448" s="107"/>
      <c r="E1448" s="108"/>
      <c r="F1448" s="126" t="s">
        <v>197</v>
      </c>
      <c r="G1448" s="108"/>
      <c r="H1448" s="127">
        <v>189.68</v>
      </c>
      <c r="I1448" s="116">
        <v>14.94</v>
      </c>
      <c r="J1448" s="108"/>
      <c r="K1448" s="128">
        <v>204.62</v>
      </c>
    </row>
    <row r="1449">
      <c r="A1449" s="125">
        <v>85005.0</v>
      </c>
      <c r="B1449" s="115" t="s">
        <v>1619</v>
      </c>
      <c r="C1449" s="107"/>
      <c r="D1449" s="107"/>
      <c r="E1449" s="108"/>
      <c r="F1449" s="126" t="s">
        <v>197</v>
      </c>
      <c r="G1449" s="108"/>
      <c r="H1449" s="127">
        <v>166.09</v>
      </c>
      <c r="I1449" s="116">
        <v>14.94</v>
      </c>
      <c r="J1449" s="108"/>
      <c r="K1449" s="128">
        <v>181.03</v>
      </c>
    </row>
    <row r="1450">
      <c r="A1450" s="125">
        <v>85006.0</v>
      </c>
      <c r="B1450" s="115" t="s">
        <v>1620</v>
      </c>
      <c r="C1450" s="107"/>
      <c r="D1450" s="107"/>
      <c r="E1450" s="108"/>
      <c r="F1450" s="126" t="s">
        <v>244</v>
      </c>
      <c r="G1450" s="108"/>
      <c r="H1450" s="127">
        <v>200.61</v>
      </c>
      <c r="I1450" s="116">
        <v>14.94</v>
      </c>
      <c r="J1450" s="108"/>
      <c r="K1450" s="128">
        <v>215.55</v>
      </c>
    </row>
    <row r="1451">
      <c r="A1451" s="125">
        <v>85007.0</v>
      </c>
      <c r="B1451" s="115" t="s">
        <v>1621</v>
      </c>
      <c r="C1451" s="107"/>
      <c r="D1451" s="107"/>
      <c r="E1451" s="108"/>
      <c r="F1451" s="126" t="s">
        <v>197</v>
      </c>
      <c r="G1451" s="108"/>
      <c r="H1451" s="127">
        <v>388.16</v>
      </c>
      <c r="I1451" s="116">
        <v>182.74</v>
      </c>
      <c r="J1451" s="108"/>
      <c r="K1451" s="128">
        <v>570.9</v>
      </c>
    </row>
    <row r="1452">
      <c r="A1452" s="125">
        <v>85011.0</v>
      </c>
      <c r="B1452" s="115" t="s">
        <v>1622</v>
      </c>
      <c r="C1452" s="107"/>
      <c r="D1452" s="107"/>
      <c r="E1452" s="108"/>
      <c r="F1452" s="126" t="s">
        <v>197</v>
      </c>
      <c r="G1452" s="108"/>
      <c r="H1452" s="127">
        <v>460.84</v>
      </c>
      <c r="I1452" s="116">
        <v>173.47</v>
      </c>
      <c r="J1452" s="108"/>
      <c r="K1452" s="128">
        <v>634.31</v>
      </c>
    </row>
    <row r="1453">
      <c r="A1453" s="125">
        <v>85015.0</v>
      </c>
      <c r="B1453" s="115" t="s">
        <v>1623</v>
      </c>
      <c r="C1453" s="107"/>
      <c r="D1453" s="107"/>
      <c r="E1453" s="108"/>
      <c r="F1453" s="126" t="s">
        <v>197</v>
      </c>
      <c r="G1453" s="108"/>
      <c r="H1453" s="127">
        <v>420.18</v>
      </c>
      <c r="I1453" s="116">
        <v>101.0</v>
      </c>
      <c r="J1453" s="108"/>
      <c r="K1453" s="128">
        <v>521.18</v>
      </c>
    </row>
    <row r="1454">
      <c r="A1454" s="125">
        <v>85017.0</v>
      </c>
      <c r="B1454" s="115" t="s">
        <v>1624</v>
      </c>
      <c r="C1454" s="107"/>
      <c r="D1454" s="107"/>
      <c r="E1454" s="108"/>
      <c r="F1454" s="126" t="s">
        <v>1165</v>
      </c>
      <c r="G1454" s="108"/>
      <c r="H1454" s="127">
        <v>558.62</v>
      </c>
      <c r="I1454" s="116">
        <v>6.64</v>
      </c>
      <c r="J1454" s="108"/>
      <c r="K1454" s="128">
        <v>565.26</v>
      </c>
    </row>
    <row r="1455">
      <c r="A1455" s="125">
        <v>85019.0</v>
      </c>
      <c r="B1455" s="115" t="s">
        <v>1625</v>
      </c>
      <c r="C1455" s="107"/>
      <c r="D1455" s="107"/>
      <c r="E1455" s="108"/>
      <c r="F1455" s="126" t="s">
        <v>1165</v>
      </c>
      <c r="G1455" s="108"/>
      <c r="H1455" s="127">
        <v>666.05</v>
      </c>
      <c r="I1455" s="116">
        <v>6.64</v>
      </c>
      <c r="J1455" s="108"/>
      <c r="K1455" s="128">
        <v>672.69</v>
      </c>
    </row>
    <row r="1456">
      <c r="A1456" s="125">
        <v>85023.0</v>
      </c>
      <c r="B1456" s="115" t="s">
        <v>1626</v>
      </c>
      <c r="C1456" s="107"/>
      <c r="D1456" s="107"/>
      <c r="E1456" s="108"/>
      <c r="F1456" s="126" t="s">
        <v>1165</v>
      </c>
      <c r="G1456" s="108"/>
      <c r="H1456" s="127">
        <v>878.1</v>
      </c>
      <c r="I1456" s="116">
        <v>6.64</v>
      </c>
      <c r="J1456" s="108"/>
      <c r="K1456" s="128">
        <v>884.74</v>
      </c>
    </row>
    <row r="1457">
      <c r="A1457" s="125">
        <v>85025.0</v>
      </c>
      <c r="B1457" s="115" t="s">
        <v>1627</v>
      </c>
      <c r="C1457" s="107"/>
      <c r="D1457" s="107"/>
      <c r="E1457" s="108"/>
      <c r="F1457" s="126" t="s">
        <v>197</v>
      </c>
      <c r="G1457" s="108"/>
      <c r="H1457" s="127">
        <v>294.74</v>
      </c>
      <c r="I1457" s="116">
        <v>2.77</v>
      </c>
      <c r="J1457" s="108"/>
      <c r="K1457" s="128">
        <v>297.51</v>
      </c>
    </row>
    <row r="1458">
      <c r="A1458" s="125">
        <v>85027.0</v>
      </c>
      <c r="B1458" s="115" t="s">
        <v>1628</v>
      </c>
      <c r="C1458" s="107"/>
      <c r="D1458" s="107"/>
      <c r="E1458" s="108"/>
      <c r="F1458" s="126" t="s">
        <v>197</v>
      </c>
      <c r="G1458" s="108"/>
      <c r="H1458" s="127">
        <v>49.43</v>
      </c>
      <c r="I1458" s="116">
        <v>4.98</v>
      </c>
      <c r="J1458" s="108"/>
      <c r="K1458" s="128">
        <v>54.41</v>
      </c>
    </row>
    <row r="1459">
      <c r="A1459" s="125">
        <v>85031.0</v>
      </c>
      <c r="B1459" s="115" t="s">
        <v>1629</v>
      </c>
      <c r="C1459" s="107"/>
      <c r="D1459" s="107"/>
      <c r="E1459" s="108"/>
      <c r="F1459" s="126" t="s">
        <v>197</v>
      </c>
      <c r="G1459" s="108"/>
      <c r="H1459" s="127">
        <v>251.37</v>
      </c>
      <c r="I1459" s="116">
        <v>16.61</v>
      </c>
      <c r="J1459" s="108"/>
      <c r="K1459" s="128">
        <v>267.98</v>
      </c>
    </row>
    <row r="1460">
      <c r="A1460" s="125">
        <v>85035.0</v>
      </c>
      <c r="B1460" s="115" t="s">
        <v>1630</v>
      </c>
      <c r="C1460" s="107"/>
      <c r="D1460" s="107"/>
      <c r="E1460" s="108"/>
      <c r="F1460" s="126" t="s">
        <v>197</v>
      </c>
      <c r="G1460" s="108"/>
      <c r="H1460" s="127">
        <v>131.46</v>
      </c>
      <c r="I1460" s="116">
        <v>4.98</v>
      </c>
      <c r="J1460" s="108"/>
      <c r="K1460" s="128">
        <v>136.44</v>
      </c>
    </row>
    <row r="1461">
      <c r="A1461" s="125">
        <v>85037.0</v>
      </c>
      <c r="B1461" s="115" t="s">
        <v>1631</v>
      </c>
      <c r="C1461" s="107"/>
      <c r="D1461" s="107"/>
      <c r="E1461" s="108"/>
      <c r="F1461" s="126" t="s">
        <v>197</v>
      </c>
      <c r="G1461" s="108"/>
      <c r="H1461" s="127">
        <v>247.97</v>
      </c>
      <c r="I1461" s="116">
        <v>21.58</v>
      </c>
      <c r="J1461" s="108"/>
      <c r="K1461" s="128">
        <v>269.55</v>
      </c>
    </row>
    <row r="1462">
      <c r="A1462" s="125">
        <v>85039.0</v>
      </c>
      <c r="B1462" s="115" t="s">
        <v>1632</v>
      </c>
      <c r="C1462" s="107"/>
      <c r="D1462" s="107"/>
      <c r="E1462" s="108"/>
      <c r="F1462" s="126" t="s">
        <v>197</v>
      </c>
      <c r="G1462" s="108"/>
      <c r="H1462" s="127">
        <v>70.72</v>
      </c>
      <c r="I1462" s="116">
        <v>21.58</v>
      </c>
      <c r="J1462" s="108"/>
      <c r="K1462" s="128">
        <v>92.3</v>
      </c>
    </row>
    <row r="1463">
      <c r="A1463" s="125">
        <v>85041.0</v>
      </c>
      <c r="B1463" s="115" t="s">
        <v>1633</v>
      </c>
      <c r="C1463" s="107"/>
      <c r="D1463" s="107"/>
      <c r="E1463" s="108"/>
      <c r="F1463" s="126" t="s">
        <v>197</v>
      </c>
      <c r="G1463" s="108"/>
      <c r="H1463" s="127">
        <v>102.03</v>
      </c>
      <c r="I1463" s="116">
        <v>21.58</v>
      </c>
      <c r="J1463" s="108"/>
      <c r="K1463" s="128">
        <v>123.61</v>
      </c>
    </row>
    <row r="1464">
      <c r="A1464" s="125">
        <v>85042.0</v>
      </c>
      <c r="B1464" s="115" t="s">
        <v>1634</v>
      </c>
      <c r="C1464" s="107"/>
      <c r="D1464" s="107"/>
      <c r="E1464" s="108"/>
      <c r="F1464" s="126" t="s">
        <v>244</v>
      </c>
      <c r="G1464" s="108"/>
      <c r="H1464" s="127">
        <v>50.27</v>
      </c>
      <c r="I1464" s="116">
        <v>5.53</v>
      </c>
      <c r="J1464" s="108"/>
      <c r="K1464" s="128">
        <v>55.8</v>
      </c>
    </row>
    <row r="1465">
      <c r="A1465" s="125">
        <v>85043.0</v>
      </c>
      <c r="B1465" s="115" t="s">
        <v>1635</v>
      </c>
      <c r="C1465" s="107"/>
      <c r="D1465" s="107"/>
      <c r="E1465" s="108"/>
      <c r="F1465" s="126" t="s">
        <v>197</v>
      </c>
      <c r="G1465" s="108"/>
      <c r="H1465" s="127">
        <v>32.08</v>
      </c>
      <c r="I1465" s="116">
        <v>4.98</v>
      </c>
      <c r="J1465" s="108"/>
      <c r="K1465" s="128">
        <v>37.06</v>
      </c>
    </row>
    <row r="1466">
      <c r="A1466" s="125">
        <v>85045.0</v>
      </c>
      <c r="B1466" s="115" t="s">
        <v>1636</v>
      </c>
      <c r="C1466" s="107"/>
      <c r="D1466" s="107"/>
      <c r="E1466" s="108"/>
      <c r="F1466" s="126" t="s">
        <v>197</v>
      </c>
      <c r="G1466" s="108"/>
      <c r="H1466" s="127">
        <v>12.21</v>
      </c>
      <c r="I1466" s="116">
        <v>6.64</v>
      </c>
      <c r="J1466" s="108"/>
      <c r="K1466" s="128">
        <v>18.85</v>
      </c>
    </row>
    <row r="1467">
      <c r="A1467" s="125">
        <v>85047.0</v>
      </c>
      <c r="B1467" s="115" t="s">
        <v>1637</v>
      </c>
      <c r="C1467" s="107"/>
      <c r="D1467" s="107"/>
      <c r="E1467" s="108"/>
      <c r="F1467" s="126" t="s">
        <v>197</v>
      </c>
      <c r="G1467" s="108"/>
      <c r="H1467" s="127">
        <v>56.45</v>
      </c>
      <c r="I1467" s="116">
        <v>13.28</v>
      </c>
      <c r="J1467" s="108"/>
      <c r="K1467" s="128">
        <v>69.73</v>
      </c>
    </row>
    <row r="1468">
      <c r="A1468" s="125">
        <v>85049.0</v>
      </c>
      <c r="B1468" s="115" t="s">
        <v>1638</v>
      </c>
      <c r="C1468" s="107"/>
      <c r="D1468" s="107"/>
      <c r="E1468" s="108"/>
      <c r="F1468" s="126" t="s">
        <v>197</v>
      </c>
      <c r="G1468" s="108"/>
      <c r="H1468" s="127">
        <v>91.65</v>
      </c>
      <c r="I1468" s="116">
        <v>13.28</v>
      </c>
      <c r="J1468" s="108"/>
      <c r="K1468" s="128">
        <v>104.93</v>
      </c>
    </row>
    <row r="1469">
      <c r="A1469" s="125">
        <v>85051.0</v>
      </c>
      <c r="B1469" s="115" t="s">
        <v>1639</v>
      </c>
      <c r="C1469" s="107"/>
      <c r="D1469" s="107"/>
      <c r="E1469" s="108"/>
      <c r="F1469" s="126" t="s">
        <v>197</v>
      </c>
      <c r="G1469" s="108"/>
      <c r="H1469" s="127">
        <v>142.29</v>
      </c>
      <c r="I1469" s="116">
        <v>13.28</v>
      </c>
      <c r="J1469" s="108"/>
      <c r="K1469" s="128">
        <v>155.57</v>
      </c>
    </row>
    <row r="1470">
      <c r="A1470" s="125">
        <v>85053.0</v>
      </c>
      <c r="B1470" s="115" t="s">
        <v>1640</v>
      </c>
      <c r="C1470" s="107"/>
      <c r="D1470" s="107"/>
      <c r="E1470" s="108"/>
      <c r="F1470" s="126" t="s">
        <v>197</v>
      </c>
      <c r="G1470" s="108"/>
      <c r="H1470" s="127">
        <v>22.66</v>
      </c>
      <c r="I1470" s="116">
        <v>15.27</v>
      </c>
      <c r="J1470" s="108"/>
      <c r="K1470" s="128">
        <v>37.93</v>
      </c>
    </row>
    <row r="1471">
      <c r="A1471" s="125">
        <v>85055.0</v>
      </c>
      <c r="B1471" s="115" t="s">
        <v>1641</v>
      </c>
      <c r="C1471" s="107"/>
      <c r="D1471" s="107"/>
      <c r="E1471" s="108"/>
      <c r="F1471" s="126" t="s">
        <v>197</v>
      </c>
      <c r="G1471" s="108"/>
      <c r="H1471" s="127">
        <v>51.65</v>
      </c>
      <c r="I1471" s="116">
        <v>25.89</v>
      </c>
      <c r="J1471" s="108"/>
      <c r="K1471" s="128">
        <v>77.54</v>
      </c>
    </row>
    <row r="1472">
      <c r="A1472" s="125">
        <v>85056.0</v>
      </c>
      <c r="B1472" s="115" t="s">
        <v>1642</v>
      </c>
      <c r="C1472" s="107"/>
      <c r="D1472" s="107"/>
      <c r="E1472" s="108"/>
      <c r="F1472" s="126" t="s">
        <v>244</v>
      </c>
      <c r="G1472" s="108"/>
      <c r="H1472" s="127">
        <v>131.99</v>
      </c>
      <c r="I1472" s="116">
        <v>30.88</v>
      </c>
      <c r="J1472" s="108"/>
      <c r="K1472" s="128">
        <v>162.87</v>
      </c>
    </row>
    <row r="1473">
      <c r="A1473" s="125">
        <v>85057.0</v>
      </c>
      <c r="B1473" s="115" t="s">
        <v>1643</v>
      </c>
      <c r="C1473" s="107"/>
      <c r="D1473" s="107"/>
      <c r="E1473" s="108"/>
      <c r="F1473" s="126" t="s">
        <v>197</v>
      </c>
      <c r="G1473" s="108"/>
      <c r="H1473" s="127">
        <v>176.72</v>
      </c>
      <c r="I1473" s="116">
        <v>30.88</v>
      </c>
      <c r="J1473" s="108"/>
      <c r="K1473" s="128">
        <v>207.6</v>
      </c>
    </row>
    <row r="1474">
      <c r="A1474" s="125">
        <v>85058.0</v>
      </c>
      <c r="B1474" s="115" t="s">
        <v>1644</v>
      </c>
      <c r="C1474" s="107"/>
      <c r="D1474" s="107"/>
      <c r="E1474" s="108"/>
      <c r="F1474" s="126" t="s">
        <v>197</v>
      </c>
      <c r="G1474" s="108"/>
      <c r="H1474" s="127">
        <v>387.46</v>
      </c>
      <c r="I1474" s="116">
        <v>38.18</v>
      </c>
      <c r="J1474" s="108"/>
      <c r="K1474" s="128">
        <v>425.64</v>
      </c>
    </row>
    <row r="1475">
      <c r="A1475" s="125">
        <v>85061.0</v>
      </c>
      <c r="B1475" s="115" t="s">
        <v>1645</v>
      </c>
      <c r="C1475" s="107"/>
      <c r="D1475" s="107"/>
      <c r="E1475" s="108"/>
      <c r="F1475" s="126" t="s">
        <v>197</v>
      </c>
      <c r="G1475" s="108"/>
      <c r="H1475" s="127">
        <v>16.39</v>
      </c>
      <c r="I1475" s="116">
        <v>13.28</v>
      </c>
      <c r="J1475" s="108"/>
      <c r="K1475" s="128">
        <v>29.67</v>
      </c>
    </row>
    <row r="1476">
      <c r="A1476" s="125">
        <v>85062.0</v>
      </c>
      <c r="B1476" s="115" t="s">
        <v>1646</v>
      </c>
      <c r="C1476" s="107"/>
      <c r="D1476" s="107"/>
      <c r="E1476" s="108"/>
      <c r="F1476" s="126" t="s">
        <v>244</v>
      </c>
      <c r="G1476" s="108"/>
      <c r="H1476" s="127">
        <v>95.4</v>
      </c>
      <c r="I1476" s="116">
        <v>26.56</v>
      </c>
      <c r="J1476" s="108"/>
      <c r="K1476" s="128">
        <v>121.96</v>
      </c>
    </row>
    <row r="1477">
      <c r="A1477" s="125">
        <v>85063.0</v>
      </c>
      <c r="B1477" s="115" t="s">
        <v>1647</v>
      </c>
      <c r="C1477" s="107"/>
      <c r="D1477" s="107"/>
      <c r="E1477" s="108"/>
      <c r="F1477" s="126" t="s">
        <v>197</v>
      </c>
      <c r="G1477" s="108"/>
      <c r="H1477" s="127">
        <v>134.4</v>
      </c>
      <c r="I1477" s="116">
        <v>26.56</v>
      </c>
      <c r="J1477" s="108"/>
      <c r="K1477" s="128">
        <v>160.96</v>
      </c>
    </row>
    <row r="1478">
      <c r="A1478" s="125">
        <v>85065.0</v>
      </c>
      <c r="B1478" s="115" t="s">
        <v>1648</v>
      </c>
      <c r="C1478" s="107"/>
      <c r="D1478" s="107"/>
      <c r="E1478" s="108"/>
      <c r="F1478" s="126" t="s">
        <v>197</v>
      </c>
      <c r="G1478" s="108"/>
      <c r="H1478" s="127">
        <v>105.88</v>
      </c>
      <c r="I1478" s="116">
        <v>26.56</v>
      </c>
      <c r="J1478" s="108"/>
      <c r="K1478" s="128">
        <v>132.44</v>
      </c>
    </row>
    <row r="1479">
      <c r="A1479" s="125">
        <v>85067.0</v>
      </c>
      <c r="B1479" s="115" t="s">
        <v>1649</v>
      </c>
      <c r="C1479" s="107"/>
      <c r="D1479" s="107"/>
      <c r="E1479" s="108"/>
      <c r="F1479" s="126" t="s">
        <v>197</v>
      </c>
      <c r="G1479" s="108"/>
      <c r="H1479" s="127">
        <v>154.59</v>
      </c>
      <c r="I1479" s="116">
        <v>26.56</v>
      </c>
      <c r="J1479" s="108"/>
      <c r="K1479" s="128">
        <v>181.15</v>
      </c>
    </row>
    <row r="1480">
      <c r="A1480" s="125">
        <v>85069.0</v>
      </c>
      <c r="B1480" s="115" t="s">
        <v>1650</v>
      </c>
      <c r="C1480" s="107"/>
      <c r="D1480" s="107"/>
      <c r="E1480" s="108"/>
      <c r="F1480" s="126" t="s">
        <v>197</v>
      </c>
      <c r="G1480" s="108"/>
      <c r="H1480" s="127">
        <v>21.97</v>
      </c>
      <c r="I1480" s="116">
        <v>11.62</v>
      </c>
      <c r="J1480" s="108"/>
      <c r="K1480" s="128">
        <v>33.59</v>
      </c>
    </row>
    <row r="1481">
      <c r="A1481" s="125">
        <v>85071.0</v>
      </c>
      <c r="B1481" s="115" t="s">
        <v>1651</v>
      </c>
      <c r="C1481" s="107"/>
      <c r="D1481" s="107"/>
      <c r="E1481" s="108"/>
      <c r="F1481" s="126" t="s">
        <v>197</v>
      </c>
      <c r="G1481" s="108"/>
      <c r="H1481" s="127">
        <v>67.94</v>
      </c>
      <c r="I1481" s="116">
        <v>13.28</v>
      </c>
      <c r="J1481" s="108"/>
      <c r="K1481" s="128">
        <v>81.22</v>
      </c>
    </row>
    <row r="1482">
      <c r="A1482" s="125">
        <v>85073.0</v>
      </c>
      <c r="B1482" s="115" t="s">
        <v>1652</v>
      </c>
      <c r="C1482" s="107"/>
      <c r="D1482" s="107"/>
      <c r="E1482" s="108"/>
      <c r="F1482" s="126" t="s">
        <v>197</v>
      </c>
      <c r="G1482" s="108"/>
      <c r="H1482" s="127">
        <v>490.2</v>
      </c>
      <c r="I1482" s="116">
        <v>13.28</v>
      </c>
      <c r="J1482" s="108"/>
      <c r="K1482" s="128">
        <v>503.48</v>
      </c>
    </row>
    <row r="1483">
      <c r="A1483" s="125">
        <v>85075.0</v>
      </c>
      <c r="B1483" s="115" t="s">
        <v>1653</v>
      </c>
      <c r="C1483" s="107"/>
      <c r="D1483" s="107"/>
      <c r="E1483" s="108"/>
      <c r="F1483" s="126" t="s">
        <v>197</v>
      </c>
      <c r="G1483" s="108"/>
      <c r="H1483" s="127">
        <v>109.09</v>
      </c>
      <c r="I1483" s="116">
        <v>13.28</v>
      </c>
      <c r="J1483" s="108"/>
      <c r="K1483" s="128">
        <v>122.37</v>
      </c>
    </row>
    <row r="1484">
      <c r="A1484" s="125">
        <v>85076.0</v>
      </c>
      <c r="B1484" s="115" t="s">
        <v>1654</v>
      </c>
      <c r="C1484" s="107"/>
      <c r="D1484" s="107"/>
      <c r="E1484" s="108"/>
      <c r="F1484" s="126" t="s">
        <v>197</v>
      </c>
      <c r="G1484" s="108"/>
      <c r="H1484" s="127">
        <v>105.99</v>
      </c>
      <c r="I1484" s="116">
        <v>17.93</v>
      </c>
      <c r="J1484" s="108"/>
      <c r="K1484" s="128">
        <v>123.92</v>
      </c>
    </row>
    <row r="1485">
      <c r="A1485" s="125">
        <v>85077.0</v>
      </c>
      <c r="B1485" s="115" t="s">
        <v>1655</v>
      </c>
      <c r="C1485" s="107"/>
      <c r="D1485" s="107"/>
      <c r="E1485" s="108"/>
      <c r="F1485" s="126" t="s">
        <v>197</v>
      </c>
      <c r="G1485" s="108"/>
      <c r="H1485" s="127">
        <v>355.12</v>
      </c>
      <c r="I1485" s="116">
        <v>38.18</v>
      </c>
      <c r="J1485" s="108"/>
      <c r="K1485" s="128">
        <v>393.3</v>
      </c>
    </row>
    <row r="1486">
      <c r="A1486" s="125">
        <v>85078.0</v>
      </c>
      <c r="B1486" s="115" t="s">
        <v>1656</v>
      </c>
      <c r="C1486" s="107"/>
      <c r="D1486" s="107"/>
      <c r="E1486" s="108"/>
      <c r="F1486" s="126" t="s">
        <v>197</v>
      </c>
      <c r="G1486" s="108"/>
      <c r="H1486" s="127">
        <v>490.92</v>
      </c>
      <c r="I1486" s="116">
        <v>38.18</v>
      </c>
      <c r="J1486" s="108"/>
      <c r="K1486" s="128">
        <v>529.1</v>
      </c>
    </row>
    <row r="1487">
      <c r="A1487" s="125">
        <v>85079.0</v>
      </c>
      <c r="B1487" s="115" t="s">
        <v>1657</v>
      </c>
      <c r="C1487" s="107"/>
      <c r="D1487" s="107"/>
      <c r="E1487" s="108"/>
      <c r="F1487" s="126" t="s">
        <v>197</v>
      </c>
      <c r="G1487" s="108"/>
      <c r="H1487" s="127">
        <v>220.47</v>
      </c>
      <c r="I1487" s="116">
        <v>38.18</v>
      </c>
      <c r="J1487" s="108"/>
      <c r="K1487" s="128">
        <v>258.65</v>
      </c>
    </row>
    <row r="1488">
      <c r="A1488" s="125">
        <v>85080.0</v>
      </c>
      <c r="B1488" s="115" t="s">
        <v>1658</v>
      </c>
      <c r="C1488" s="107"/>
      <c r="D1488" s="107"/>
      <c r="E1488" s="108"/>
      <c r="F1488" s="126" t="s">
        <v>197</v>
      </c>
      <c r="G1488" s="108"/>
      <c r="H1488" s="127">
        <v>54.7</v>
      </c>
      <c r="I1488" s="116">
        <v>17.93</v>
      </c>
      <c r="J1488" s="108"/>
      <c r="K1488" s="128">
        <v>72.63</v>
      </c>
    </row>
    <row r="1489">
      <c r="A1489" s="125">
        <v>85081.0</v>
      </c>
      <c r="B1489" s="115" t="s">
        <v>1659</v>
      </c>
      <c r="C1489" s="107"/>
      <c r="D1489" s="107"/>
      <c r="E1489" s="108"/>
      <c r="F1489" s="126" t="s">
        <v>197</v>
      </c>
      <c r="G1489" s="108"/>
      <c r="H1489" s="127">
        <v>301.47</v>
      </c>
      <c r="I1489" s="116">
        <v>38.18</v>
      </c>
      <c r="J1489" s="108"/>
      <c r="K1489" s="128">
        <v>339.65</v>
      </c>
    </row>
    <row r="1490">
      <c r="A1490" s="125">
        <v>85082.0</v>
      </c>
      <c r="B1490" s="115" t="s">
        <v>1660</v>
      </c>
      <c r="C1490" s="107"/>
      <c r="D1490" s="107"/>
      <c r="E1490" s="108"/>
      <c r="F1490" s="126" t="s">
        <v>197</v>
      </c>
      <c r="G1490" s="108"/>
      <c r="H1490" s="127">
        <v>144.04</v>
      </c>
      <c r="I1490" s="116">
        <v>17.93</v>
      </c>
      <c r="J1490" s="108"/>
      <c r="K1490" s="128">
        <v>161.97</v>
      </c>
    </row>
    <row r="1491">
      <c r="A1491" s="125">
        <v>85083.0</v>
      </c>
      <c r="B1491" s="115" t="s">
        <v>1661</v>
      </c>
      <c r="C1491" s="107"/>
      <c r="D1491" s="107"/>
      <c r="E1491" s="108"/>
      <c r="F1491" s="126" t="s">
        <v>197</v>
      </c>
      <c r="G1491" s="108"/>
      <c r="H1491" s="127">
        <v>148.72</v>
      </c>
      <c r="I1491" s="116">
        <v>17.93</v>
      </c>
      <c r="J1491" s="108"/>
      <c r="K1491" s="128">
        <v>166.65</v>
      </c>
    </row>
    <row r="1492">
      <c r="A1492" s="123">
        <v>171.0</v>
      </c>
      <c r="B1492" s="124" t="s">
        <v>1662</v>
      </c>
      <c r="C1492" s="107"/>
      <c r="D1492" s="107"/>
      <c r="E1492" s="107"/>
      <c r="F1492" s="107"/>
      <c r="G1492" s="107"/>
      <c r="H1492" s="107"/>
      <c r="I1492" s="107"/>
      <c r="J1492" s="107"/>
      <c r="K1492" s="108"/>
    </row>
    <row r="1493">
      <c r="A1493" s="125">
        <v>90000.0</v>
      </c>
      <c r="B1493" s="115" t="s">
        <v>1663</v>
      </c>
      <c r="C1493" s="107"/>
      <c r="D1493" s="107"/>
      <c r="E1493" s="108"/>
      <c r="F1493" s="111"/>
      <c r="H1493" s="127">
        <v>0.0</v>
      </c>
      <c r="I1493" s="116">
        <v>0.0</v>
      </c>
      <c r="J1493" s="108"/>
      <c r="K1493" s="128">
        <v>0.0</v>
      </c>
    </row>
    <row r="1494">
      <c r="A1494" s="125">
        <v>91000.0</v>
      </c>
      <c r="B1494" s="115" t="s">
        <v>1664</v>
      </c>
      <c r="C1494" s="107"/>
      <c r="D1494" s="107"/>
      <c r="E1494" s="108"/>
      <c r="F1494" s="111"/>
      <c r="H1494" s="127">
        <v>0.0</v>
      </c>
      <c r="I1494" s="116">
        <v>0.0</v>
      </c>
      <c r="J1494" s="108"/>
      <c r="K1494" s="128">
        <v>0.0</v>
      </c>
    </row>
    <row r="1495">
      <c r="A1495" s="125">
        <v>91007.0</v>
      </c>
      <c r="B1495" s="115" t="s">
        <v>1665</v>
      </c>
      <c r="C1495" s="107"/>
      <c r="D1495" s="107"/>
      <c r="E1495" s="108"/>
      <c r="F1495" s="126" t="s">
        <v>197</v>
      </c>
      <c r="G1495" s="108"/>
      <c r="H1495" s="128">
        <v>5232.15</v>
      </c>
      <c r="I1495" s="129">
        <v>2539.39</v>
      </c>
      <c r="J1495" s="108"/>
      <c r="K1495" s="128">
        <v>7771.54</v>
      </c>
    </row>
    <row r="1496">
      <c r="A1496" s="125">
        <v>91009.0</v>
      </c>
      <c r="B1496" s="115" t="s">
        <v>1666</v>
      </c>
      <c r="C1496" s="107"/>
      <c r="D1496" s="107"/>
      <c r="E1496" s="108"/>
      <c r="F1496" s="126" t="s">
        <v>197</v>
      </c>
      <c r="G1496" s="108"/>
      <c r="H1496" s="128">
        <v>7175.3</v>
      </c>
      <c r="I1496" s="129">
        <v>3405.21</v>
      </c>
      <c r="J1496" s="108"/>
      <c r="K1496" s="128">
        <v>10580.51</v>
      </c>
    </row>
    <row r="1497">
      <c r="A1497" s="125">
        <v>91010.0</v>
      </c>
      <c r="B1497" s="115" t="s">
        <v>1667</v>
      </c>
      <c r="C1497" s="107"/>
      <c r="D1497" s="107"/>
      <c r="E1497" s="108"/>
      <c r="F1497" s="126" t="s">
        <v>244</v>
      </c>
      <c r="G1497" s="108"/>
      <c r="H1497" s="127">
        <v>318.85</v>
      </c>
      <c r="I1497" s="116">
        <v>14.34</v>
      </c>
      <c r="J1497" s="108"/>
      <c r="K1497" s="128">
        <v>333.19</v>
      </c>
    </row>
    <row r="1498">
      <c r="A1498" s="125">
        <v>91011.0</v>
      </c>
      <c r="B1498" s="115" t="s">
        <v>1668</v>
      </c>
      <c r="C1498" s="107"/>
      <c r="D1498" s="107"/>
      <c r="E1498" s="108"/>
      <c r="F1498" s="126" t="s">
        <v>197</v>
      </c>
      <c r="G1498" s="108"/>
      <c r="H1498" s="127">
        <v>374.22</v>
      </c>
      <c r="I1498" s="116">
        <v>14.34</v>
      </c>
      <c r="J1498" s="108"/>
      <c r="K1498" s="128">
        <v>388.56</v>
      </c>
    </row>
    <row r="1499">
      <c r="A1499" s="125">
        <v>91012.0</v>
      </c>
      <c r="B1499" s="115" t="s">
        <v>1669</v>
      </c>
      <c r="C1499" s="107"/>
      <c r="D1499" s="107"/>
      <c r="E1499" s="108"/>
      <c r="F1499" s="126" t="s">
        <v>137</v>
      </c>
      <c r="G1499" s="108"/>
      <c r="H1499" s="127">
        <v>51.04</v>
      </c>
      <c r="I1499" s="116">
        <v>9.96</v>
      </c>
      <c r="J1499" s="108"/>
      <c r="K1499" s="128">
        <v>61.0</v>
      </c>
    </row>
    <row r="1500">
      <c r="A1500" s="125">
        <v>91018.0</v>
      </c>
      <c r="B1500" s="115" t="s">
        <v>1670</v>
      </c>
      <c r="C1500" s="107"/>
      <c r="D1500" s="107"/>
      <c r="E1500" s="108"/>
      <c r="F1500" s="126" t="s">
        <v>244</v>
      </c>
      <c r="G1500" s="108"/>
      <c r="H1500" s="127">
        <v>14.31</v>
      </c>
      <c r="I1500" s="116">
        <v>10.62</v>
      </c>
      <c r="J1500" s="108"/>
      <c r="K1500" s="128">
        <v>24.93</v>
      </c>
    </row>
    <row r="1501">
      <c r="A1501" s="125">
        <v>91020.0</v>
      </c>
      <c r="B1501" s="115" t="s">
        <v>1671</v>
      </c>
      <c r="C1501" s="107"/>
      <c r="D1501" s="107"/>
      <c r="E1501" s="108"/>
      <c r="F1501" s="126" t="s">
        <v>244</v>
      </c>
      <c r="G1501" s="108"/>
      <c r="H1501" s="127">
        <v>18.41</v>
      </c>
      <c r="I1501" s="116">
        <v>12.22</v>
      </c>
      <c r="J1501" s="108"/>
      <c r="K1501" s="128">
        <v>30.63</v>
      </c>
    </row>
    <row r="1502">
      <c r="A1502" s="125">
        <v>91021.0</v>
      </c>
      <c r="B1502" s="115" t="s">
        <v>1672</v>
      </c>
      <c r="C1502" s="107"/>
      <c r="D1502" s="107"/>
      <c r="E1502" s="108"/>
      <c r="F1502" s="126" t="s">
        <v>197</v>
      </c>
      <c r="G1502" s="108"/>
      <c r="H1502" s="127">
        <v>12.21</v>
      </c>
      <c r="I1502" s="116">
        <v>5.31</v>
      </c>
      <c r="J1502" s="108"/>
      <c r="K1502" s="128">
        <v>17.52</v>
      </c>
    </row>
    <row r="1503">
      <c r="A1503" s="125">
        <v>91022.0</v>
      </c>
      <c r="B1503" s="115" t="s">
        <v>1673</v>
      </c>
      <c r="C1503" s="107"/>
      <c r="D1503" s="107"/>
      <c r="E1503" s="108"/>
      <c r="F1503" s="126" t="s">
        <v>244</v>
      </c>
      <c r="G1503" s="108"/>
      <c r="H1503" s="127">
        <v>13.09</v>
      </c>
      <c r="I1503" s="116">
        <v>5.31</v>
      </c>
      <c r="J1503" s="108"/>
      <c r="K1503" s="128">
        <v>18.4</v>
      </c>
    </row>
    <row r="1504">
      <c r="A1504" s="125">
        <v>91024.0</v>
      </c>
      <c r="B1504" s="115" t="s">
        <v>1674</v>
      </c>
      <c r="C1504" s="107"/>
      <c r="D1504" s="107"/>
      <c r="E1504" s="108"/>
      <c r="F1504" s="126" t="s">
        <v>244</v>
      </c>
      <c r="G1504" s="108"/>
      <c r="H1504" s="127">
        <v>91.3</v>
      </c>
      <c r="I1504" s="116">
        <v>5.31</v>
      </c>
      <c r="J1504" s="108"/>
      <c r="K1504" s="128">
        <v>96.61</v>
      </c>
    </row>
    <row r="1505">
      <c r="A1505" s="125">
        <v>91025.0</v>
      </c>
      <c r="B1505" s="115" t="s">
        <v>1675</v>
      </c>
      <c r="C1505" s="107"/>
      <c r="D1505" s="107"/>
      <c r="E1505" s="108"/>
      <c r="F1505" s="126" t="s">
        <v>197</v>
      </c>
      <c r="G1505" s="108"/>
      <c r="H1505" s="127">
        <v>179.74</v>
      </c>
      <c r="I1505" s="116">
        <v>14.34</v>
      </c>
      <c r="J1505" s="108"/>
      <c r="K1505" s="128">
        <v>194.08</v>
      </c>
    </row>
    <row r="1506">
      <c r="A1506" s="125">
        <v>91026.0</v>
      </c>
      <c r="B1506" s="115" t="s">
        <v>1676</v>
      </c>
      <c r="C1506" s="107"/>
      <c r="D1506" s="107"/>
      <c r="E1506" s="108"/>
      <c r="F1506" s="126" t="s">
        <v>244</v>
      </c>
      <c r="G1506" s="108"/>
      <c r="H1506" s="127">
        <v>45.97</v>
      </c>
      <c r="I1506" s="116">
        <v>7.96</v>
      </c>
      <c r="J1506" s="108"/>
      <c r="K1506" s="128">
        <v>53.93</v>
      </c>
    </row>
    <row r="1507">
      <c r="A1507" s="125">
        <v>91029.0</v>
      </c>
      <c r="B1507" s="115" t="s">
        <v>1677</v>
      </c>
      <c r="C1507" s="107"/>
      <c r="D1507" s="107"/>
      <c r="E1507" s="108"/>
      <c r="F1507" s="126" t="s">
        <v>197</v>
      </c>
      <c r="G1507" s="108"/>
      <c r="H1507" s="127">
        <v>25.48</v>
      </c>
      <c r="I1507" s="116">
        <v>5.31</v>
      </c>
      <c r="J1507" s="108"/>
      <c r="K1507" s="128">
        <v>30.79</v>
      </c>
    </row>
    <row r="1508">
      <c r="A1508" s="125">
        <v>91031.0</v>
      </c>
      <c r="B1508" s="115" t="s">
        <v>1678</v>
      </c>
      <c r="C1508" s="107"/>
      <c r="D1508" s="107"/>
      <c r="E1508" s="108"/>
      <c r="F1508" s="126" t="s">
        <v>197</v>
      </c>
      <c r="G1508" s="108"/>
      <c r="H1508" s="127">
        <v>13.22</v>
      </c>
      <c r="I1508" s="116">
        <v>5.31</v>
      </c>
      <c r="J1508" s="108"/>
      <c r="K1508" s="128">
        <v>18.53</v>
      </c>
    </row>
    <row r="1509">
      <c r="A1509" s="125">
        <v>91034.0</v>
      </c>
      <c r="B1509" s="115" t="s">
        <v>1679</v>
      </c>
      <c r="C1509" s="107"/>
      <c r="D1509" s="107"/>
      <c r="E1509" s="108"/>
      <c r="F1509" s="126" t="s">
        <v>244</v>
      </c>
      <c r="G1509" s="108"/>
      <c r="H1509" s="127">
        <v>14.98</v>
      </c>
      <c r="I1509" s="116">
        <v>5.31</v>
      </c>
      <c r="J1509" s="108"/>
      <c r="K1509" s="128">
        <v>20.29</v>
      </c>
    </row>
    <row r="1510">
      <c r="A1510" s="125">
        <v>91040.0</v>
      </c>
      <c r="B1510" s="115" t="s">
        <v>1680</v>
      </c>
      <c r="C1510" s="107"/>
      <c r="D1510" s="107"/>
      <c r="E1510" s="108"/>
      <c r="F1510" s="126" t="s">
        <v>244</v>
      </c>
      <c r="G1510" s="108"/>
      <c r="H1510" s="127">
        <v>6.87</v>
      </c>
      <c r="I1510" s="116">
        <v>3.32</v>
      </c>
      <c r="J1510" s="108"/>
      <c r="K1510" s="128">
        <v>10.19</v>
      </c>
    </row>
    <row r="1511">
      <c r="A1511" s="125">
        <v>91041.0</v>
      </c>
      <c r="B1511" s="115" t="s">
        <v>1681</v>
      </c>
      <c r="C1511" s="107"/>
      <c r="D1511" s="107"/>
      <c r="E1511" s="108"/>
      <c r="F1511" s="126" t="s">
        <v>197</v>
      </c>
      <c r="G1511" s="108"/>
      <c r="H1511" s="127">
        <v>32.17</v>
      </c>
      <c r="I1511" s="116">
        <v>9.3</v>
      </c>
      <c r="J1511" s="108"/>
      <c r="K1511" s="128">
        <v>41.47</v>
      </c>
    </row>
    <row r="1512">
      <c r="A1512" s="125">
        <v>91045.0</v>
      </c>
      <c r="B1512" s="115" t="s">
        <v>1682</v>
      </c>
      <c r="C1512" s="107"/>
      <c r="D1512" s="107"/>
      <c r="E1512" s="108"/>
      <c r="F1512" s="126" t="s">
        <v>197</v>
      </c>
      <c r="G1512" s="108"/>
      <c r="H1512" s="127">
        <v>7.88</v>
      </c>
      <c r="I1512" s="116">
        <v>8.62</v>
      </c>
      <c r="J1512" s="108"/>
      <c r="K1512" s="128">
        <v>16.5</v>
      </c>
    </row>
    <row r="1513">
      <c r="A1513" s="125">
        <v>91046.0</v>
      </c>
      <c r="B1513" s="115" t="s">
        <v>1683</v>
      </c>
      <c r="C1513" s="107"/>
      <c r="D1513" s="107"/>
      <c r="E1513" s="108"/>
      <c r="F1513" s="126" t="s">
        <v>244</v>
      </c>
      <c r="G1513" s="108"/>
      <c r="H1513" s="127">
        <v>30.55</v>
      </c>
      <c r="I1513" s="116">
        <v>1.2</v>
      </c>
      <c r="J1513" s="108"/>
      <c r="K1513" s="128">
        <v>31.75</v>
      </c>
    </row>
    <row r="1514">
      <c r="A1514" s="123">
        <v>172.0</v>
      </c>
      <c r="B1514" s="124" t="s">
        <v>1684</v>
      </c>
      <c r="C1514" s="107"/>
      <c r="D1514" s="107"/>
      <c r="E1514" s="107"/>
      <c r="F1514" s="107"/>
      <c r="G1514" s="107"/>
      <c r="H1514" s="107"/>
      <c r="I1514" s="107"/>
      <c r="J1514" s="107"/>
      <c r="K1514" s="108"/>
    </row>
    <row r="1515">
      <c r="A1515" s="125">
        <v>100000.0</v>
      </c>
      <c r="B1515" s="115" t="s">
        <v>1685</v>
      </c>
      <c r="C1515" s="107"/>
      <c r="D1515" s="107"/>
      <c r="E1515" s="108"/>
      <c r="F1515" s="111"/>
      <c r="H1515" s="127">
        <v>0.0</v>
      </c>
      <c r="I1515" s="116">
        <v>0.0</v>
      </c>
      <c r="J1515" s="108"/>
      <c r="K1515" s="128">
        <v>0.0</v>
      </c>
    </row>
    <row r="1516">
      <c r="A1516" s="125">
        <v>100101.0</v>
      </c>
      <c r="B1516" s="115" t="s">
        <v>1686</v>
      </c>
      <c r="C1516" s="107"/>
      <c r="D1516" s="107"/>
      <c r="E1516" s="108"/>
      <c r="F1516" s="126" t="s">
        <v>189</v>
      </c>
      <c r="G1516" s="108"/>
      <c r="H1516" s="127">
        <v>29.69</v>
      </c>
      <c r="I1516" s="116">
        <v>27.79</v>
      </c>
      <c r="J1516" s="108"/>
      <c r="K1516" s="128">
        <v>57.48</v>
      </c>
    </row>
    <row r="1517">
      <c r="A1517" s="125">
        <v>100102.0</v>
      </c>
      <c r="B1517" s="115" t="s">
        <v>1687</v>
      </c>
      <c r="C1517" s="107"/>
      <c r="D1517" s="107"/>
      <c r="E1517" s="108"/>
      <c r="F1517" s="126" t="s">
        <v>189</v>
      </c>
      <c r="G1517" s="108"/>
      <c r="H1517" s="127">
        <v>58.86</v>
      </c>
      <c r="I1517" s="116">
        <v>37.76</v>
      </c>
      <c r="J1517" s="108"/>
      <c r="K1517" s="128">
        <v>96.62</v>
      </c>
    </row>
    <row r="1518">
      <c r="A1518" s="125">
        <v>100103.0</v>
      </c>
      <c r="B1518" s="115" t="s">
        <v>1688</v>
      </c>
      <c r="C1518" s="107"/>
      <c r="D1518" s="107"/>
      <c r="E1518" s="108"/>
      <c r="F1518" s="126" t="s">
        <v>189</v>
      </c>
      <c r="G1518" s="108"/>
      <c r="H1518" s="127">
        <v>40.56</v>
      </c>
      <c r="I1518" s="116">
        <v>68.87</v>
      </c>
      <c r="J1518" s="108"/>
      <c r="K1518" s="128">
        <v>109.43</v>
      </c>
    </row>
    <row r="1519">
      <c r="A1519" s="125">
        <v>100155.0</v>
      </c>
      <c r="B1519" s="115" t="s">
        <v>1689</v>
      </c>
      <c r="C1519" s="107"/>
      <c r="D1519" s="107"/>
      <c r="E1519" s="108"/>
      <c r="F1519" s="126" t="s">
        <v>189</v>
      </c>
      <c r="G1519" s="108"/>
      <c r="H1519" s="127">
        <v>39.48</v>
      </c>
      <c r="I1519" s="116">
        <v>29.51</v>
      </c>
      <c r="J1519" s="108"/>
      <c r="K1519" s="128">
        <v>68.99</v>
      </c>
    </row>
    <row r="1520">
      <c r="A1520" s="125">
        <v>100160.0</v>
      </c>
      <c r="B1520" s="115" t="s">
        <v>1690</v>
      </c>
      <c r="C1520" s="107"/>
      <c r="D1520" s="107"/>
      <c r="E1520" s="108"/>
      <c r="F1520" s="126" t="s">
        <v>189</v>
      </c>
      <c r="G1520" s="108"/>
      <c r="H1520" s="127">
        <v>24.7</v>
      </c>
      <c r="I1520" s="116">
        <v>26.0</v>
      </c>
      <c r="J1520" s="108"/>
      <c r="K1520" s="128">
        <v>50.7</v>
      </c>
    </row>
    <row r="1521">
      <c r="A1521" s="125">
        <v>100201.0</v>
      </c>
      <c r="B1521" s="115" t="s">
        <v>1691</v>
      </c>
      <c r="C1521" s="107"/>
      <c r="D1521" s="107"/>
      <c r="E1521" s="108"/>
      <c r="F1521" s="126" t="s">
        <v>189</v>
      </c>
      <c r="G1521" s="108"/>
      <c r="H1521" s="127">
        <v>29.8</v>
      </c>
      <c r="I1521" s="116">
        <v>26.51</v>
      </c>
      <c r="J1521" s="108"/>
      <c r="K1521" s="128">
        <v>56.31</v>
      </c>
    </row>
    <row r="1522">
      <c r="A1522" s="125">
        <v>100202.0</v>
      </c>
      <c r="B1522" s="115" t="s">
        <v>1692</v>
      </c>
      <c r="C1522" s="107"/>
      <c r="D1522" s="107"/>
      <c r="E1522" s="108"/>
      <c r="F1522" s="126" t="s">
        <v>189</v>
      </c>
      <c r="G1522" s="108"/>
      <c r="H1522" s="127">
        <v>63.53</v>
      </c>
      <c r="I1522" s="116">
        <v>45.76</v>
      </c>
      <c r="J1522" s="108"/>
      <c r="K1522" s="128">
        <v>109.29</v>
      </c>
    </row>
    <row r="1523">
      <c r="A1523" s="125">
        <v>100203.0</v>
      </c>
      <c r="B1523" s="115" t="s">
        <v>1693</v>
      </c>
      <c r="C1523" s="107"/>
      <c r="D1523" s="107"/>
      <c r="E1523" s="108"/>
      <c r="F1523" s="126" t="s">
        <v>189</v>
      </c>
      <c r="G1523" s="108"/>
      <c r="H1523" s="127">
        <v>114.32</v>
      </c>
      <c r="I1523" s="116">
        <v>46.84</v>
      </c>
      <c r="J1523" s="108"/>
      <c r="K1523" s="128">
        <v>161.16</v>
      </c>
    </row>
    <row r="1524">
      <c r="A1524" s="125">
        <v>100204.0</v>
      </c>
      <c r="B1524" s="115" t="s">
        <v>1694</v>
      </c>
      <c r="C1524" s="107"/>
      <c r="D1524" s="107"/>
      <c r="E1524" s="108"/>
      <c r="F1524" s="126" t="s">
        <v>137</v>
      </c>
      <c r="G1524" s="108"/>
      <c r="H1524" s="127">
        <v>10.2</v>
      </c>
      <c r="I1524" s="116">
        <v>6.85</v>
      </c>
      <c r="J1524" s="108"/>
      <c r="K1524" s="128">
        <v>17.05</v>
      </c>
    </row>
    <row r="1525">
      <c r="A1525" s="125">
        <v>100205.0</v>
      </c>
      <c r="B1525" s="115" t="s">
        <v>1695</v>
      </c>
      <c r="C1525" s="107"/>
      <c r="D1525" s="107"/>
      <c r="E1525" s="108"/>
      <c r="F1525" s="126" t="s">
        <v>137</v>
      </c>
      <c r="G1525" s="108"/>
      <c r="H1525" s="127">
        <v>6.24</v>
      </c>
      <c r="I1525" s="116">
        <v>11.0</v>
      </c>
      <c r="J1525" s="108"/>
      <c r="K1525" s="128">
        <v>17.24</v>
      </c>
    </row>
    <row r="1526">
      <c r="A1526" s="125">
        <v>100301.0</v>
      </c>
      <c r="B1526" s="115" t="s">
        <v>1696</v>
      </c>
      <c r="C1526" s="107"/>
      <c r="D1526" s="107"/>
      <c r="E1526" s="108"/>
      <c r="F1526" s="126" t="s">
        <v>189</v>
      </c>
      <c r="G1526" s="108"/>
      <c r="H1526" s="127">
        <v>729.97</v>
      </c>
      <c r="I1526" s="116">
        <v>54.61</v>
      </c>
      <c r="J1526" s="108"/>
      <c r="K1526" s="128">
        <v>784.58</v>
      </c>
    </row>
    <row r="1527">
      <c r="A1527" s="125">
        <v>100302.0</v>
      </c>
      <c r="B1527" s="115" t="s">
        <v>1697</v>
      </c>
      <c r="C1527" s="107"/>
      <c r="D1527" s="107"/>
      <c r="E1527" s="108"/>
      <c r="F1527" s="126" t="s">
        <v>189</v>
      </c>
      <c r="G1527" s="108"/>
      <c r="H1527" s="127">
        <v>169.88</v>
      </c>
      <c r="I1527" s="116">
        <v>54.61</v>
      </c>
      <c r="J1527" s="108"/>
      <c r="K1527" s="128">
        <v>224.49</v>
      </c>
    </row>
    <row r="1528">
      <c r="A1528" s="125">
        <v>100303.0</v>
      </c>
      <c r="B1528" s="115" t="s">
        <v>1698</v>
      </c>
      <c r="C1528" s="107"/>
      <c r="D1528" s="107"/>
      <c r="E1528" s="108"/>
      <c r="F1528" s="126" t="s">
        <v>189</v>
      </c>
      <c r="G1528" s="108"/>
      <c r="H1528" s="127">
        <v>293.6</v>
      </c>
      <c r="I1528" s="116">
        <v>54.61</v>
      </c>
      <c r="J1528" s="108"/>
      <c r="K1528" s="128">
        <v>348.21</v>
      </c>
    </row>
    <row r="1529">
      <c r="A1529" s="125">
        <v>100320.0</v>
      </c>
      <c r="B1529" s="115" t="s">
        <v>1699</v>
      </c>
      <c r="C1529" s="107"/>
      <c r="D1529" s="107"/>
      <c r="E1529" s="108"/>
      <c r="F1529" s="126" t="s">
        <v>189</v>
      </c>
      <c r="G1529" s="108"/>
      <c r="H1529" s="127">
        <v>485.58</v>
      </c>
      <c r="I1529" s="116">
        <v>54.61</v>
      </c>
      <c r="J1529" s="108"/>
      <c r="K1529" s="128">
        <v>540.19</v>
      </c>
    </row>
    <row r="1530">
      <c r="A1530" s="125">
        <v>100401.0</v>
      </c>
      <c r="B1530" s="115" t="s">
        <v>1700</v>
      </c>
      <c r="C1530" s="107"/>
      <c r="D1530" s="107"/>
      <c r="E1530" s="108"/>
      <c r="F1530" s="126" t="s">
        <v>189</v>
      </c>
      <c r="G1530" s="108"/>
      <c r="H1530" s="127">
        <v>185.0</v>
      </c>
      <c r="I1530" s="116">
        <v>0.12</v>
      </c>
      <c r="J1530" s="108"/>
      <c r="K1530" s="128">
        <v>185.12</v>
      </c>
    </row>
    <row r="1531">
      <c r="A1531" s="125">
        <v>100402.0</v>
      </c>
      <c r="B1531" s="115" t="s">
        <v>1701</v>
      </c>
      <c r="C1531" s="107"/>
      <c r="D1531" s="107"/>
      <c r="E1531" s="108"/>
      <c r="F1531" s="126" t="s">
        <v>189</v>
      </c>
      <c r="G1531" s="108"/>
      <c r="H1531" s="127">
        <v>135.0</v>
      </c>
      <c r="I1531" s="116">
        <v>0.12</v>
      </c>
      <c r="J1531" s="108"/>
      <c r="K1531" s="128">
        <v>135.12</v>
      </c>
    </row>
    <row r="1532">
      <c r="A1532" s="125">
        <v>100403.0</v>
      </c>
      <c r="B1532" s="115" t="s">
        <v>1702</v>
      </c>
      <c r="C1532" s="107"/>
      <c r="D1532" s="107"/>
      <c r="E1532" s="108"/>
      <c r="F1532" s="126" t="s">
        <v>197</v>
      </c>
      <c r="G1532" s="108"/>
      <c r="H1532" s="127">
        <v>203.76</v>
      </c>
      <c r="I1532" s="116">
        <v>0.0</v>
      </c>
      <c r="J1532" s="108"/>
      <c r="K1532" s="128">
        <v>203.76</v>
      </c>
    </row>
    <row r="1533">
      <c r="A1533" s="125">
        <v>100404.0</v>
      </c>
      <c r="B1533" s="115" t="s">
        <v>1703</v>
      </c>
      <c r="C1533" s="107"/>
      <c r="D1533" s="107"/>
      <c r="E1533" s="108"/>
      <c r="F1533" s="126" t="s">
        <v>197</v>
      </c>
      <c r="G1533" s="108"/>
      <c r="H1533" s="127">
        <v>135.84</v>
      </c>
      <c r="I1533" s="116">
        <v>0.0</v>
      </c>
      <c r="J1533" s="108"/>
      <c r="K1533" s="128">
        <v>135.84</v>
      </c>
    </row>
    <row r="1534">
      <c r="A1534" s="125">
        <v>100405.0</v>
      </c>
      <c r="B1534" s="115" t="s">
        <v>1704</v>
      </c>
      <c r="C1534" s="107"/>
      <c r="D1534" s="107"/>
      <c r="E1534" s="108"/>
      <c r="F1534" s="126" t="s">
        <v>189</v>
      </c>
      <c r="G1534" s="108"/>
      <c r="H1534" s="127">
        <v>213.93</v>
      </c>
      <c r="I1534" s="116">
        <v>0.12</v>
      </c>
      <c r="J1534" s="108"/>
      <c r="K1534" s="128">
        <v>214.05</v>
      </c>
    </row>
    <row r="1535">
      <c r="A1535" s="125">
        <v>100406.0</v>
      </c>
      <c r="B1535" s="115" t="s">
        <v>1705</v>
      </c>
      <c r="C1535" s="107"/>
      <c r="D1535" s="107"/>
      <c r="E1535" s="108"/>
      <c r="F1535" s="126" t="s">
        <v>189</v>
      </c>
      <c r="G1535" s="108"/>
      <c r="H1535" s="127">
        <v>166.96</v>
      </c>
      <c r="I1535" s="116">
        <v>0.12</v>
      </c>
      <c r="J1535" s="108"/>
      <c r="K1535" s="128">
        <v>167.08</v>
      </c>
    </row>
    <row r="1536">
      <c r="A1536" s="125">
        <v>100500.0</v>
      </c>
      <c r="B1536" s="115" t="s">
        <v>1706</v>
      </c>
      <c r="C1536" s="107"/>
      <c r="D1536" s="107"/>
      <c r="E1536" s="108"/>
      <c r="F1536" s="126" t="s">
        <v>189</v>
      </c>
      <c r="G1536" s="108"/>
      <c r="H1536" s="127">
        <v>119.3</v>
      </c>
      <c r="I1536" s="116">
        <v>50.04</v>
      </c>
      <c r="J1536" s="108"/>
      <c r="K1536" s="128">
        <v>169.34</v>
      </c>
    </row>
    <row r="1537">
      <c r="A1537" s="125">
        <v>100501.0</v>
      </c>
      <c r="B1537" s="115" t="s">
        <v>1707</v>
      </c>
      <c r="C1537" s="107"/>
      <c r="D1537" s="107"/>
      <c r="E1537" s="108"/>
      <c r="F1537" s="126" t="s">
        <v>189</v>
      </c>
      <c r="G1537" s="108"/>
      <c r="H1537" s="127">
        <v>68.18</v>
      </c>
      <c r="I1537" s="116">
        <v>50.04</v>
      </c>
      <c r="J1537" s="108"/>
      <c r="K1537" s="128">
        <v>118.22</v>
      </c>
    </row>
    <row r="1538">
      <c r="A1538" s="125">
        <v>100502.0</v>
      </c>
      <c r="B1538" s="115" t="s">
        <v>1708</v>
      </c>
      <c r="C1538" s="107"/>
      <c r="D1538" s="107"/>
      <c r="E1538" s="108"/>
      <c r="F1538" s="126" t="s">
        <v>189</v>
      </c>
      <c r="G1538" s="108"/>
      <c r="H1538" s="127">
        <v>71.52</v>
      </c>
      <c r="I1538" s="116">
        <v>50.95</v>
      </c>
      <c r="J1538" s="108"/>
      <c r="K1538" s="128">
        <v>122.47</v>
      </c>
    </row>
    <row r="1539">
      <c r="A1539" s="125">
        <v>100600.0</v>
      </c>
      <c r="B1539" s="115" t="s">
        <v>1709</v>
      </c>
      <c r="C1539" s="107"/>
      <c r="D1539" s="107"/>
      <c r="E1539" s="108"/>
      <c r="F1539" s="126" t="s">
        <v>189</v>
      </c>
      <c r="G1539" s="108"/>
      <c r="H1539" s="128">
        <v>1007.36</v>
      </c>
      <c r="I1539" s="116">
        <v>57.03</v>
      </c>
      <c r="J1539" s="108"/>
      <c r="K1539" s="128">
        <v>1064.39</v>
      </c>
    </row>
    <row r="1540">
      <c r="A1540" s="125">
        <v>100601.0</v>
      </c>
      <c r="B1540" s="115" t="s">
        <v>1710</v>
      </c>
      <c r="C1540" s="107"/>
      <c r="D1540" s="107"/>
      <c r="E1540" s="108"/>
      <c r="F1540" s="126" t="s">
        <v>189</v>
      </c>
      <c r="G1540" s="108"/>
      <c r="H1540" s="128">
        <v>1003.88</v>
      </c>
      <c r="I1540" s="116">
        <v>56.05</v>
      </c>
      <c r="J1540" s="108"/>
      <c r="K1540" s="128">
        <v>1059.93</v>
      </c>
    </row>
    <row r="1541">
      <c r="A1541" s="125">
        <v>100602.0</v>
      </c>
      <c r="B1541" s="115" t="s">
        <v>1711</v>
      </c>
      <c r="C1541" s="107"/>
      <c r="D1541" s="107"/>
      <c r="E1541" s="108"/>
      <c r="F1541" s="126" t="s">
        <v>189</v>
      </c>
      <c r="G1541" s="108"/>
      <c r="H1541" s="127">
        <v>151.4</v>
      </c>
      <c r="I1541" s="116">
        <v>53.23</v>
      </c>
      <c r="J1541" s="108"/>
      <c r="K1541" s="128">
        <v>204.63</v>
      </c>
    </row>
    <row r="1542">
      <c r="A1542" s="125">
        <v>100603.0</v>
      </c>
      <c r="B1542" s="115" t="s">
        <v>1712</v>
      </c>
      <c r="C1542" s="107"/>
      <c r="D1542" s="107"/>
      <c r="E1542" s="108"/>
      <c r="F1542" s="126" t="s">
        <v>189</v>
      </c>
      <c r="G1542" s="108"/>
      <c r="H1542" s="127">
        <v>319.37</v>
      </c>
      <c r="I1542" s="116">
        <v>106.48</v>
      </c>
      <c r="J1542" s="108"/>
      <c r="K1542" s="128">
        <v>425.85</v>
      </c>
    </row>
    <row r="1543">
      <c r="A1543" s="125">
        <v>100604.0</v>
      </c>
      <c r="B1543" s="115" t="s">
        <v>1713</v>
      </c>
      <c r="C1543" s="107"/>
      <c r="D1543" s="107"/>
      <c r="E1543" s="108"/>
      <c r="F1543" s="126" t="s">
        <v>189</v>
      </c>
      <c r="G1543" s="108"/>
      <c r="H1543" s="127">
        <v>71.52</v>
      </c>
      <c r="I1543" s="116">
        <v>27.14</v>
      </c>
      <c r="J1543" s="108"/>
      <c r="K1543" s="128">
        <v>98.66</v>
      </c>
    </row>
    <row r="1544">
      <c r="A1544" s="125">
        <v>100607.0</v>
      </c>
      <c r="B1544" s="115" t="s">
        <v>1714</v>
      </c>
      <c r="C1544" s="107"/>
      <c r="D1544" s="107"/>
      <c r="E1544" s="108"/>
      <c r="F1544" s="126" t="s">
        <v>189</v>
      </c>
      <c r="G1544" s="108"/>
      <c r="H1544" s="127">
        <v>106.24</v>
      </c>
      <c r="I1544" s="116">
        <v>68.87</v>
      </c>
      <c r="J1544" s="108"/>
      <c r="K1544" s="128">
        <v>175.11</v>
      </c>
    </row>
    <row r="1545">
      <c r="A1545" s="125">
        <v>100608.0</v>
      </c>
      <c r="B1545" s="115" t="s">
        <v>1715</v>
      </c>
      <c r="C1545" s="107"/>
      <c r="D1545" s="107"/>
      <c r="E1545" s="108"/>
      <c r="F1545" s="126" t="s">
        <v>189</v>
      </c>
      <c r="G1545" s="108"/>
      <c r="H1545" s="127">
        <v>155.34</v>
      </c>
      <c r="I1545" s="116">
        <v>98.95</v>
      </c>
      <c r="J1545" s="108"/>
      <c r="K1545" s="128">
        <v>254.29</v>
      </c>
    </row>
    <row r="1546">
      <c r="A1546" s="123">
        <v>173.0</v>
      </c>
      <c r="B1546" s="124" t="s">
        <v>1716</v>
      </c>
      <c r="C1546" s="107"/>
      <c r="D1546" s="107"/>
      <c r="E1546" s="107"/>
      <c r="F1546" s="107"/>
      <c r="G1546" s="107"/>
      <c r="H1546" s="107"/>
      <c r="I1546" s="107"/>
      <c r="J1546" s="107"/>
      <c r="K1546" s="108"/>
    </row>
    <row r="1547">
      <c r="A1547" s="125">
        <v>110000.0</v>
      </c>
      <c r="B1547" s="115" t="s">
        <v>1716</v>
      </c>
      <c r="C1547" s="107"/>
      <c r="D1547" s="107"/>
      <c r="E1547" s="108"/>
      <c r="F1547" s="111"/>
      <c r="H1547" s="127">
        <v>0.0</v>
      </c>
      <c r="I1547" s="116">
        <v>0.0</v>
      </c>
      <c r="J1547" s="108"/>
      <c r="K1547" s="128">
        <v>0.0</v>
      </c>
    </row>
    <row r="1548">
      <c r="A1548" s="125">
        <v>110105.0</v>
      </c>
      <c r="B1548" s="115" t="s">
        <v>1717</v>
      </c>
      <c r="C1548" s="107"/>
      <c r="D1548" s="107"/>
      <c r="E1548" s="108"/>
      <c r="F1548" s="126" t="s">
        <v>189</v>
      </c>
      <c r="G1548" s="108"/>
      <c r="H1548" s="127">
        <v>46.3</v>
      </c>
      <c r="I1548" s="116">
        <v>22.11</v>
      </c>
      <c r="J1548" s="108"/>
      <c r="K1548" s="128">
        <v>68.41</v>
      </c>
    </row>
    <row r="1549">
      <c r="A1549" s="125">
        <v>110106.0</v>
      </c>
      <c r="B1549" s="115" t="s">
        <v>1718</v>
      </c>
      <c r="C1549" s="107"/>
      <c r="D1549" s="107"/>
      <c r="E1549" s="108"/>
      <c r="F1549" s="126" t="s">
        <v>189</v>
      </c>
      <c r="G1549" s="108"/>
      <c r="H1549" s="127">
        <v>87.69</v>
      </c>
      <c r="I1549" s="116">
        <v>23.9</v>
      </c>
      <c r="J1549" s="108"/>
      <c r="K1549" s="128">
        <v>111.59</v>
      </c>
    </row>
    <row r="1550">
      <c r="A1550" s="125">
        <v>110107.0</v>
      </c>
      <c r="B1550" s="115" t="s">
        <v>1719</v>
      </c>
      <c r="C1550" s="107"/>
      <c r="D1550" s="107"/>
      <c r="E1550" s="108"/>
      <c r="F1550" s="126" t="s">
        <v>189</v>
      </c>
      <c r="G1550" s="108"/>
      <c r="H1550" s="127">
        <v>82.84</v>
      </c>
      <c r="I1550" s="116">
        <v>28.28</v>
      </c>
      <c r="J1550" s="108"/>
      <c r="K1550" s="128">
        <v>111.12</v>
      </c>
    </row>
    <row r="1551">
      <c r="A1551" s="123">
        <v>174.0</v>
      </c>
      <c r="B1551" s="124" t="s">
        <v>1720</v>
      </c>
      <c r="C1551" s="107"/>
      <c r="D1551" s="107"/>
      <c r="E1551" s="107"/>
      <c r="F1551" s="107"/>
      <c r="G1551" s="107"/>
      <c r="H1551" s="107"/>
      <c r="I1551" s="107"/>
      <c r="J1551" s="107"/>
      <c r="K1551" s="108"/>
    </row>
    <row r="1552">
      <c r="A1552" s="125">
        <v>120000.0</v>
      </c>
      <c r="B1552" s="115" t="s">
        <v>1721</v>
      </c>
      <c r="C1552" s="107"/>
      <c r="D1552" s="107"/>
      <c r="E1552" s="108"/>
      <c r="F1552" s="111"/>
      <c r="H1552" s="127">
        <v>0.0</v>
      </c>
      <c r="I1552" s="116">
        <v>0.0</v>
      </c>
      <c r="J1552" s="108"/>
      <c r="K1552" s="128">
        <v>0.0</v>
      </c>
    </row>
    <row r="1553">
      <c r="A1553" s="125">
        <v>120101.0</v>
      </c>
      <c r="B1553" s="115" t="s">
        <v>1722</v>
      </c>
      <c r="C1553" s="107"/>
      <c r="D1553" s="107"/>
      <c r="E1553" s="108"/>
      <c r="F1553" s="126" t="s">
        <v>189</v>
      </c>
      <c r="G1553" s="108"/>
      <c r="H1553" s="127">
        <v>11.63</v>
      </c>
      <c r="I1553" s="116">
        <v>9.32</v>
      </c>
      <c r="J1553" s="108"/>
      <c r="K1553" s="128">
        <v>20.95</v>
      </c>
    </row>
    <row r="1554">
      <c r="A1554" s="125">
        <v>120102.0</v>
      </c>
      <c r="B1554" s="115" t="s">
        <v>1723</v>
      </c>
      <c r="C1554" s="107"/>
      <c r="D1554" s="107"/>
      <c r="E1554" s="108"/>
      <c r="F1554" s="126" t="s">
        <v>189</v>
      </c>
      <c r="G1554" s="108"/>
      <c r="H1554" s="127">
        <v>80.31</v>
      </c>
      <c r="I1554" s="116">
        <v>22.16</v>
      </c>
      <c r="J1554" s="108"/>
      <c r="K1554" s="128">
        <v>102.47</v>
      </c>
    </row>
    <row r="1555">
      <c r="A1555" s="125">
        <v>120104.0</v>
      </c>
      <c r="B1555" s="115" t="s">
        <v>1724</v>
      </c>
      <c r="C1555" s="107"/>
      <c r="D1555" s="107"/>
      <c r="E1555" s="108"/>
      <c r="F1555" s="126" t="s">
        <v>189</v>
      </c>
      <c r="G1555" s="108"/>
      <c r="H1555" s="127">
        <v>72.75</v>
      </c>
      <c r="I1555" s="116">
        <v>22.16</v>
      </c>
      <c r="J1555" s="108"/>
      <c r="K1555" s="128">
        <v>94.91</v>
      </c>
    </row>
    <row r="1556">
      <c r="A1556" s="125">
        <v>120107.0</v>
      </c>
      <c r="B1556" s="115" t="s">
        <v>1725</v>
      </c>
      <c r="C1556" s="107"/>
      <c r="D1556" s="107"/>
      <c r="E1556" s="108"/>
      <c r="F1556" s="126" t="s">
        <v>189</v>
      </c>
      <c r="G1556" s="108"/>
      <c r="H1556" s="127">
        <v>74.87</v>
      </c>
      <c r="I1556" s="116">
        <v>22.16</v>
      </c>
      <c r="J1556" s="108"/>
      <c r="K1556" s="128">
        <v>97.03</v>
      </c>
    </row>
    <row r="1557">
      <c r="A1557" s="125">
        <v>120205.0</v>
      </c>
      <c r="B1557" s="115" t="s">
        <v>1726</v>
      </c>
      <c r="C1557" s="107"/>
      <c r="D1557" s="107"/>
      <c r="E1557" s="108"/>
      <c r="F1557" s="126" t="s">
        <v>189</v>
      </c>
      <c r="G1557" s="108"/>
      <c r="H1557" s="127">
        <v>89.22</v>
      </c>
      <c r="I1557" s="116">
        <v>22.16</v>
      </c>
      <c r="J1557" s="108"/>
      <c r="K1557" s="128">
        <v>111.38</v>
      </c>
    </row>
    <row r="1558">
      <c r="A1558" s="125">
        <v>120206.0</v>
      </c>
      <c r="B1558" s="115" t="s">
        <v>1727</v>
      </c>
      <c r="C1558" s="107"/>
      <c r="D1558" s="107"/>
      <c r="E1558" s="108"/>
      <c r="F1558" s="126" t="s">
        <v>189</v>
      </c>
      <c r="G1558" s="108"/>
      <c r="H1558" s="127">
        <v>24.01</v>
      </c>
      <c r="I1558" s="116">
        <v>19.27</v>
      </c>
      <c r="J1558" s="108"/>
      <c r="K1558" s="128">
        <v>43.28</v>
      </c>
    </row>
    <row r="1559">
      <c r="A1559" s="125">
        <v>120207.0</v>
      </c>
      <c r="B1559" s="115" t="s">
        <v>1728</v>
      </c>
      <c r="C1559" s="107"/>
      <c r="D1559" s="107"/>
      <c r="E1559" s="108"/>
      <c r="F1559" s="126" t="s">
        <v>189</v>
      </c>
      <c r="G1559" s="108"/>
      <c r="H1559" s="127">
        <v>10.11</v>
      </c>
      <c r="I1559" s="116">
        <v>9.32</v>
      </c>
      <c r="J1559" s="108"/>
      <c r="K1559" s="128">
        <v>19.43</v>
      </c>
    </row>
    <row r="1560">
      <c r="A1560" s="125">
        <v>120208.0</v>
      </c>
      <c r="B1560" s="115" t="s">
        <v>1729</v>
      </c>
      <c r="C1560" s="107"/>
      <c r="D1560" s="107"/>
      <c r="E1560" s="108"/>
      <c r="F1560" s="126" t="s">
        <v>189</v>
      </c>
      <c r="G1560" s="108"/>
      <c r="H1560" s="127">
        <v>9.38</v>
      </c>
      <c r="I1560" s="116">
        <v>12.44</v>
      </c>
      <c r="J1560" s="108"/>
      <c r="K1560" s="128">
        <v>21.82</v>
      </c>
    </row>
    <row r="1561">
      <c r="A1561" s="125">
        <v>120209.0</v>
      </c>
      <c r="B1561" s="115" t="s">
        <v>1730</v>
      </c>
      <c r="C1561" s="107"/>
      <c r="D1561" s="107"/>
      <c r="E1561" s="108"/>
      <c r="F1561" s="126" t="s">
        <v>189</v>
      </c>
      <c r="G1561" s="108"/>
      <c r="H1561" s="127">
        <v>12.9</v>
      </c>
      <c r="I1561" s="116">
        <v>12.44</v>
      </c>
      <c r="J1561" s="108"/>
      <c r="K1561" s="128">
        <v>25.34</v>
      </c>
    </row>
    <row r="1562">
      <c r="A1562" s="125">
        <v>120210.0</v>
      </c>
      <c r="B1562" s="115" t="s">
        <v>1731</v>
      </c>
      <c r="C1562" s="107"/>
      <c r="D1562" s="107"/>
      <c r="E1562" s="108"/>
      <c r="F1562" s="126" t="s">
        <v>1732</v>
      </c>
      <c r="G1562" s="108"/>
      <c r="H1562" s="127">
        <v>0.11</v>
      </c>
      <c r="I1562" s="116">
        <v>0.08</v>
      </c>
      <c r="J1562" s="108"/>
      <c r="K1562" s="128">
        <v>0.19</v>
      </c>
    </row>
    <row r="1563">
      <c r="A1563" s="125">
        <v>120212.0</v>
      </c>
      <c r="B1563" s="115" t="s">
        <v>1733</v>
      </c>
      <c r="C1563" s="107"/>
      <c r="D1563" s="107"/>
      <c r="E1563" s="108"/>
      <c r="F1563" s="126" t="s">
        <v>189</v>
      </c>
      <c r="G1563" s="108"/>
      <c r="H1563" s="127">
        <v>37.98</v>
      </c>
      <c r="I1563" s="116">
        <v>22.39</v>
      </c>
      <c r="J1563" s="108"/>
      <c r="K1563" s="128">
        <v>60.37</v>
      </c>
    </row>
    <row r="1564">
      <c r="A1564" s="125">
        <v>120901.0</v>
      </c>
      <c r="B1564" s="115" t="s">
        <v>1734</v>
      </c>
      <c r="C1564" s="107"/>
      <c r="D1564" s="107"/>
      <c r="E1564" s="108"/>
      <c r="F1564" s="126" t="s">
        <v>189</v>
      </c>
      <c r="G1564" s="108"/>
      <c r="H1564" s="127">
        <v>85.57</v>
      </c>
      <c r="I1564" s="116">
        <v>31.48</v>
      </c>
      <c r="J1564" s="108"/>
      <c r="K1564" s="128">
        <v>117.05</v>
      </c>
    </row>
    <row r="1565">
      <c r="A1565" s="125">
        <v>120902.0</v>
      </c>
      <c r="B1565" s="115" t="s">
        <v>1735</v>
      </c>
      <c r="C1565" s="107"/>
      <c r="D1565" s="107"/>
      <c r="E1565" s="108"/>
      <c r="F1565" s="126" t="s">
        <v>189</v>
      </c>
      <c r="G1565" s="108"/>
      <c r="H1565" s="127">
        <v>12.28</v>
      </c>
      <c r="I1565" s="116">
        <v>20.34</v>
      </c>
      <c r="J1565" s="108"/>
      <c r="K1565" s="128">
        <v>32.62</v>
      </c>
    </row>
    <row r="1566">
      <c r="A1566" s="125">
        <v>121001.0</v>
      </c>
      <c r="B1566" s="115" t="s">
        <v>1736</v>
      </c>
      <c r="C1566" s="107"/>
      <c r="D1566" s="107"/>
      <c r="E1566" s="108"/>
      <c r="F1566" s="126" t="s">
        <v>189</v>
      </c>
      <c r="G1566" s="108"/>
      <c r="H1566" s="127">
        <v>12.65</v>
      </c>
      <c r="I1566" s="116">
        <v>2.4</v>
      </c>
      <c r="J1566" s="108"/>
      <c r="K1566" s="128">
        <v>15.05</v>
      </c>
    </row>
    <row r="1567">
      <c r="A1567" s="125">
        <v>121101.0</v>
      </c>
      <c r="B1567" s="115" t="s">
        <v>1737</v>
      </c>
      <c r="C1567" s="107"/>
      <c r="D1567" s="107"/>
      <c r="E1567" s="108"/>
      <c r="F1567" s="126" t="s">
        <v>189</v>
      </c>
      <c r="G1567" s="108"/>
      <c r="H1567" s="127">
        <v>12.65</v>
      </c>
      <c r="I1567" s="116">
        <v>2.48</v>
      </c>
      <c r="J1567" s="108"/>
      <c r="K1567" s="128">
        <v>15.13</v>
      </c>
    </row>
    <row r="1568">
      <c r="A1568" s="125">
        <v>121105.0</v>
      </c>
      <c r="B1568" s="115" t="s">
        <v>1738</v>
      </c>
      <c r="C1568" s="107"/>
      <c r="D1568" s="107"/>
      <c r="E1568" s="108"/>
      <c r="F1568" s="126" t="s">
        <v>189</v>
      </c>
      <c r="G1568" s="108"/>
      <c r="H1568" s="127">
        <v>9.23</v>
      </c>
      <c r="I1568" s="116">
        <v>3.59</v>
      </c>
      <c r="J1568" s="108"/>
      <c r="K1568" s="128">
        <v>12.82</v>
      </c>
    </row>
    <row r="1569">
      <c r="A1569" s="123">
        <v>175.0</v>
      </c>
      <c r="B1569" s="124" t="s">
        <v>1739</v>
      </c>
      <c r="C1569" s="107"/>
      <c r="D1569" s="107"/>
      <c r="E1569" s="107"/>
      <c r="F1569" s="107"/>
      <c r="G1569" s="107"/>
      <c r="H1569" s="107"/>
      <c r="I1569" s="107"/>
      <c r="J1569" s="107"/>
      <c r="K1569" s="108"/>
    </row>
    <row r="1570">
      <c r="A1570" s="125">
        <v>130000.0</v>
      </c>
      <c r="B1570" s="115" t="s">
        <v>1740</v>
      </c>
      <c r="C1570" s="107"/>
      <c r="D1570" s="107"/>
      <c r="E1570" s="108"/>
      <c r="F1570" s="111"/>
      <c r="H1570" s="127">
        <v>0.0</v>
      </c>
      <c r="I1570" s="116">
        <v>0.0</v>
      </c>
      <c r="J1570" s="108"/>
      <c r="K1570" s="128">
        <v>0.0</v>
      </c>
    </row>
    <row r="1571">
      <c r="A1571" s="125">
        <v>130103.0</v>
      </c>
      <c r="B1571" s="115" t="s">
        <v>1741</v>
      </c>
      <c r="C1571" s="107"/>
      <c r="D1571" s="107"/>
      <c r="E1571" s="108"/>
      <c r="F1571" s="126" t="s">
        <v>189</v>
      </c>
      <c r="G1571" s="108"/>
      <c r="H1571" s="127">
        <v>32.73</v>
      </c>
      <c r="I1571" s="116">
        <v>4.01</v>
      </c>
      <c r="J1571" s="108"/>
      <c r="K1571" s="128">
        <v>36.74</v>
      </c>
    </row>
    <row r="1572">
      <c r="A1572" s="125">
        <v>130107.0</v>
      </c>
      <c r="B1572" s="115" t="s">
        <v>1742</v>
      </c>
      <c r="C1572" s="107"/>
      <c r="D1572" s="107"/>
      <c r="E1572" s="108"/>
      <c r="F1572" s="126" t="s">
        <v>189</v>
      </c>
      <c r="G1572" s="108"/>
      <c r="H1572" s="127">
        <v>24.25</v>
      </c>
      <c r="I1572" s="116">
        <v>17.04</v>
      </c>
      <c r="J1572" s="108"/>
      <c r="K1572" s="128">
        <v>41.29</v>
      </c>
    </row>
    <row r="1573">
      <c r="A1573" s="125">
        <v>130150.0</v>
      </c>
      <c r="B1573" s="115" t="s">
        <v>1743</v>
      </c>
      <c r="C1573" s="107"/>
      <c r="D1573" s="107"/>
      <c r="E1573" s="108"/>
      <c r="F1573" s="126" t="s">
        <v>189</v>
      </c>
      <c r="G1573" s="108"/>
      <c r="H1573" s="127">
        <v>39.29</v>
      </c>
      <c r="I1573" s="116">
        <v>12.91</v>
      </c>
      <c r="J1573" s="108"/>
      <c r="K1573" s="128">
        <v>52.2</v>
      </c>
    </row>
    <row r="1574">
      <c r="A1574" s="125">
        <v>130152.0</v>
      </c>
      <c r="B1574" s="115" t="s">
        <v>1744</v>
      </c>
      <c r="C1574" s="107"/>
      <c r="D1574" s="107"/>
      <c r="E1574" s="108"/>
      <c r="F1574" s="126" t="s">
        <v>189</v>
      </c>
      <c r="G1574" s="108"/>
      <c r="H1574" s="127">
        <v>5.03</v>
      </c>
      <c r="I1574" s="116">
        <v>19.02</v>
      </c>
      <c r="J1574" s="108"/>
      <c r="K1574" s="128">
        <v>24.05</v>
      </c>
    </row>
    <row r="1575">
      <c r="A1575" s="125">
        <v>130160.0</v>
      </c>
      <c r="B1575" s="115" t="s">
        <v>1745</v>
      </c>
      <c r="C1575" s="107"/>
      <c r="D1575" s="107"/>
      <c r="E1575" s="108"/>
      <c r="F1575" s="126" t="s">
        <v>208</v>
      </c>
      <c r="G1575" s="108"/>
      <c r="H1575" s="127">
        <v>984.9</v>
      </c>
      <c r="I1575" s="116">
        <v>568.08</v>
      </c>
      <c r="J1575" s="108"/>
      <c r="K1575" s="128">
        <v>1552.98</v>
      </c>
    </row>
    <row r="1576">
      <c r="A1576" s="123">
        <v>176.0</v>
      </c>
      <c r="B1576" s="124" t="s">
        <v>1746</v>
      </c>
      <c r="C1576" s="107"/>
      <c r="D1576" s="107"/>
      <c r="E1576" s="107"/>
      <c r="F1576" s="107"/>
      <c r="G1576" s="107"/>
      <c r="H1576" s="107"/>
      <c r="I1576" s="107"/>
      <c r="J1576" s="107"/>
      <c r="K1576" s="108"/>
    </row>
    <row r="1577">
      <c r="A1577" s="125">
        <v>140000.0</v>
      </c>
      <c r="B1577" s="115" t="s">
        <v>1746</v>
      </c>
      <c r="C1577" s="107"/>
      <c r="D1577" s="107"/>
      <c r="E1577" s="108"/>
      <c r="F1577" s="111"/>
      <c r="H1577" s="127">
        <v>0.0</v>
      </c>
      <c r="I1577" s="116">
        <v>0.0</v>
      </c>
      <c r="J1577" s="108"/>
      <c r="K1577" s="128">
        <v>0.0</v>
      </c>
    </row>
    <row r="1578">
      <c r="A1578" s="125">
        <v>140101.0</v>
      </c>
      <c r="B1578" s="115" t="s">
        <v>1747</v>
      </c>
      <c r="C1578" s="107"/>
      <c r="D1578" s="107"/>
      <c r="E1578" s="108"/>
      <c r="F1578" s="126" t="s">
        <v>189</v>
      </c>
      <c r="G1578" s="108"/>
      <c r="H1578" s="127">
        <v>96.78</v>
      </c>
      <c r="I1578" s="116">
        <v>39.84</v>
      </c>
      <c r="J1578" s="108"/>
      <c r="K1578" s="128">
        <v>136.62</v>
      </c>
    </row>
    <row r="1579">
      <c r="A1579" s="125">
        <v>140102.0</v>
      </c>
      <c r="B1579" s="115" t="s">
        <v>1748</v>
      </c>
      <c r="C1579" s="107"/>
      <c r="D1579" s="107"/>
      <c r="E1579" s="108"/>
      <c r="F1579" s="126" t="s">
        <v>189</v>
      </c>
      <c r="G1579" s="108"/>
      <c r="H1579" s="127">
        <v>100.82</v>
      </c>
      <c r="I1579" s="116">
        <v>49.81</v>
      </c>
      <c r="J1579" s="108"/>
      <c r="K1579" s="128">
        <v>150.63</v>
      </c>
    </row>
    <row r="1580">
      <c r="A1580" s="125">
        <v>140103.0</v>
      </c>
      <c r="B1580" s="115" t="s">
        <v>1749</v>
      </c>
      <c r="C1580" s="107"/>
      <c r="D1580" s="107"/>
      <c r="E1580" s="108"/>
      <c r="F1580" s="126" t="s">
        <v>189</v>
      </c>
      <c r="G1580" s="108"/>
      <c r="H1580" s="127">
        <v>108.47</v>
      </c>
      <c r="I1580" s="116">
        <v>59.76</v>
      </c>
      <c r="J1580" s="108"/>
      <c r="K1580" s="128">
        <v>168.23</v>
      </c>
    </row>
    <row r="1581">
      <c r="A1581" s="125">
        <v>140111.0</v>
      </c>
      <c r="B1581" s="115" t="s">
        <v>1750</v>
      </c>
      <c r="C1581" s="107"/>
      <c r="D1581" s="107"/>
      <c r="E1581" s="108"/>
      <c r="F1581" s="126" t="s">
        <v>189</v>
      </c>
      <c r="G1581" s="108"/>
      <c r="H1581" s="127">
        <v>2.27</v>
      </c>
      <c r="I1581" s="116">
        <v>39.84</v>
      </c>
      <c r="J1581" s="108"/>
      <c r="K1581" s="128">
        <v>42.11</v>
      </c>
    </row>
    <row r="1582">
      <c r="A1582" s="125">
        <v>140112.0</v>
      </c>
      <c r="B1582" s="115" t="s">
        <v>1751</v>
      </c>
      <c r="C1582" s="107"/>
      <c r="D1582" s="107"/>
      <c r="E1582" s="108"/>
      <c r="F1582" s="126" t="s">
        <v>189</v>
      </c>
      <c r="G1582" s="108"/>
      <c r="H1582" s="127">
        <v>2.27</v>
      </c>
      <c r="I1582" s="116">
        <v>49.81</v>
      </c>
      <c r="J1582" s="108"/>
      <c r="K1582" s="128">
        <v>52.08</v>
      </c>
    </row>
    <row r="1583">
      <c r="A1583" s="125">
        <v>140113.0</v>
      </c>
      <c r="B1583" s="115" t="s">
        <v>1752</v>
      </c>
      <c r="C1583" s="107"/>
      <c r="D1583" s="107"/>
      <c r="E1583" s="108"/>
      <c r="F1583" s="126" t="s">
        <v>189</v>
      </c>
      <c r="G1583" s="108"/>
      <c r="H1583" s="127">
        <v>2.27</v>
      </c>
      <c r="I1583" s="116">
        <v>59.76</v>
      </c>
      <c r="J1583" s="108"/>
      <c r="K1583" s="128">
        <v>62.03</v>
      </c>
    </row>
    <row r="1584">
      <c r="A1584" s="125">
        <v>140118.0</v>
      </c>
      <c r="B1584" s="115" t="s">
        <v>1753</v>
      </c>
      <c r="C1584" s="107"/>
      <c r="D1584" s="107"/>
      <c r="E1584" s="108"/>
      <c r="F1584" s="126" t="s">
        <v>189</v>
      </c>
      <c r="G1584" s="108"/>
      <c r="H1584" s="127">
        <v>0.32</v>
      </c>
      <c r="I1584" s="116">
        <v>33.2</v>
      </c>
      <c r="J1584" s="108"/>
      <c r="K1584" s="128">
        <v>33.52</v>
      </c>
    </row>
    <row r="1585">
      <c r="A1585" s="125">
        <v>140119.0</v>
      </c>
      <c r="B1585" s="115" t="s">
        <v>1754</v>
      </c>
      <c r="C1585" s="107"/>
      <c r="D1585" s="107"/>
      <c r="E1585" s="108"/>
      <c r="F1585" s="126" t="s">
        <v>189</v>
      </c>
      <c r="G1585" s="108"/>
      <c r="H1585" s="127">
        <v>0.23</v>
      </c>
      <c r="I1585" s="116">
        <v>14.33</v>
      </c>
      <c r="J1585" s="108"/>
      <c r="K1585" s="128">
        <v>14.56</v>
      </c>
    </row>
    <row r="1586">
      <c r="A1586" s="125">
        <v>140200.0</v>
      </c>
      <c r="B1586" s="115" t="s">
        <v>1755</v>
      </c>
      <c r="C1586" s="107"/>
      <c r="D1586" s="107"/>
      <c r="E1586" s="108"/>
      <c r="F1586" s="126" t="s">
        <v>189</v>
      </c>
      <c r="G1586" s="108"/>
      <c r="H1586" s="127">
        <v>32.39</v>
      </c>
      <c r="I1586" s="116">
        <v>14.33</v>
      </c>
      <c r="J1586" s="108"/>
      <c r="K1586" s="128">
        <v>46.72</v>
      </c>
    </row>
    <row r="1587">
      <c r="A1587" s="125">
        <v>140201.0</v>
      </c>
      <c r="B1587" s="115" t="s">
        <v>1756</v>
      </c>
      <c r="C1587" s="107"/>
      <c r="D1587" s="107"/>
      <c r="E1587" s="108"/>
      <c r="F1587" s="126" t="s">
        <v>189</v>
      </c>
      <c r="G1587" s="108"/>
      <c r="H1587" s="127">
        <v>66.8</v>
      </c>
      <c r="I1587" s="116">
        <v>33.2</v>
      </c>
      <c r="J1587" s="108"/>
      <c r="K1587" s="128">
        <v>100.0</v>
      </c>
    </row>
    <row r="1588">
      <c r="A1588" s="125">
        <v>140202.0</v>
      </c>
      <c r="B1588" s="115" t="s">
        <v>1757</v>
      </c>
      <c r="C1588" s="107"/>
      <c r="D1588" s="107"/>
      <c r="E1588" s="108"/>
      <c r="F1588" s="126" t="s">
        <v>189</v>
      </c>
      <c r="G1588" s="108"/>
      <c r="H1588" s="127">
        <v>64.92</v>
      </c>
      <c r="I1588" s="116">
        <v>11.95</v>
      </c>
      <c r="J1588" s="108"/>
      <c r="K1588" s="128">
        <v>76.87</v>
      </c>
    </row>
    <row r="1589">
      <c r="A1589" s="125">
        <v>140203.0</v>
      </c>
      <c r="B1589" s="115" t="s">
        <v>1758</v>
      </c>
      <c r="C1589" s="107"/>
      <c r="D1589" s="107"/>
      <c r="E1589" s="108"/>
      <c r="F1589" s="126" t="s">
        <v>189</v>
      </c>
      <c r="G1589" s="108"/>
      <c r="H1589" s="127">
        <v>74.8</v>
      </c>
      <c r="I1589" s="116">
        <v>4.98</v>
      </c>
      <c r="J1589" s="108"/>
      <c r="K1589" s="128">
        <v>79.78</v>
      </c>
    </row>
    <row r="1590">
      <c r="A1590" s="125">
        <v>140205.0</v>
      </c>
      <c r="B1590" s="115" t="s">
        <v>1759</v>
      </c>
      <c r="C1590" s="107"/>
      <c r="D1590" s="107"/>
      <c r="E1590" s="108"/>
      <c r="F1590" s="126" t="s">
        <v>189</v>
      </c>
      <c r="G1590" s="108"/>
      <c r="H1590" s="127">
        <v>11.75</v>
      </c>
      <c r="I1590" s="116">
        <v>5.98</v>
      </c>
      <c r="J1590" s="108"/>
      <c r="K1590" s="128">
        <v>17.73</v>
      </c>
    </row>
    <row r="1591">
      <c r="A1591" s="125">
        <v>140206.0</v>
      </c>
      <c r="B1591" s="115" t="s">
        <v>1760</v>
      </c>
      <c r="C1591" s="107"/>
      <c r="D1591" s="107"/>
      <c r="E1591" s="108"/>
      <c r="F1591" s="126" t="s">
        <v>317</v>
      </c>
      <c r="G1591" s="108"/>
      <c r="H1591" s="127">
        <v>17.0</v>
      </c>
      <c r="I1591" s="116">
        <v>7.39</v>
      </c>
      <c r="J1591" s="108"/>
      <c r="K1591" s="128">
        <v>24.39</v>
      </c>
    </row>
    <row r="1592">
      <c r="A1592" s="125">
        <v>140301.0</v>
      </c>
      <c r="B1592" s="115" t="s">
        <v>1761</v>
      </c>
      <c r="C1592" s="107"/>
      <c r="D1592" s="107"/>
      <c r="E1592" s="108"/>
      <c r="F1592" s="126" t="s">
        <v>189</v>
      </c>
      <c r="G1592" s="108"/>
      <c r="H1592" s="127">
        <v>6.19</v>
      </c>
      <c r="I1592" s="116">
        <v>2.09</v>
      </c>
      <c r="J1592" s="108"/>
      <c r="K1592" s="128">
        <v>8.28</v>
      </c>
    </row>
    <row r="1593">
      <c r="A1593" s="123">
        <v>177.0</v>
      </c>
      <c r="B1593" s="124" t="s">
        <v>1762</v>
      </c>
      <c r="C1593" s="107"/>
      <c r="D1593" s="107"/>
      <c r="E1593" s="107"/>
      <c r="F1593" s="107"/>
      <c r="G1593" s="107"/>
      <c r="H1593" s="107"/>
      <c r="I1593" s="107"/>
      <c r="J1593" s="107"/>
      <c r="K1593" s="108"/>
    </row>
    <row r="1594">
      <c r="A1594" s="125">
        <v>150000.0</v>
      </c>
      <c r="B1594" s="115" t="s">
        <v>1763</v>
      </c>
      <c r="C1594" s="107"/>
      <c r="D1594" s="107"/>
      <c r="E1594" s="108"/>
      <c r="F1594" s="111"/>
      <c r="H1594" s="127">
        <v>0.0</v>
      </c>
      <c r="I1594" s="116">
        <v>0.0</v>
      </c>
      <c r="J1594" s="108"/>
      <c r="K1594" s="128">
        <v>0.0</v>
      </c>
    </row>
    <row r="1595">
      <c r="A1595" s="125">
        <v>150103.0</v>
      </c>
      <c r="B1595" s="115" t="s">
        <v>1764</v>
      </c>
      <c r="C1595" s="107"/>
      <c r="D1595" s="107"/>
      <c r="E1595" s="108"/>
      <c r="F1595" s="126" t="s">
        <v>348</v>
      </c>
      <c r="G1595" s="108"/>
      <c r="H1595" s="127">
        <v>23.61</v>
      </c>
      <c r="I1595" s="116">
        <v>0.0</v>
      </c>
      <c r="J1595" s="108"/>
      <c r="K1595" s="128">
        <v>23.61</v>
      </c>
    </row>
    <row r="1596">
      <c r="A1596" s="125">
        <v>150204.0</v>
      </c>
      <c r="B1596" s="115" t="s">
        <v>1765</v>
      </c>
      <c r="C1596" s="107"/>
      <c r="D1596" s="107"/>
      <c r="E1596" s="108"/>
      <c r="F1596" s="126" t="s">
        <v>348</v>
      </c>
      <c r="G1596" s="108"/>
      <c r="H1596" s="127">
        <v>22.43</v>
      </c>
      <c r="I1596" s="116">
        <v>0.0</v>
      </c>
      <c r="J1596" s="108"/>
      <c r="K1596" s="128">
        <v>22.43</v>
      </c>
    </row>
    <row r="1597">
      <c r="A1597" s="123">
        <v>178.0</v>
      </c>
      <c r="B1597" s="124" t="s">
        <v>1766</v>
      </c>
      <c r="C1597" s="107"/>
      <c r="D1597" s="107"/>
      <c r="E1597" s="107"/>
      <c r="F1597" s="107"/>
      <c r="G1597" s="107"/>
      <c r="H1597" s="107"/>
      <c r="I1597" s="107"/>
      <c r="J1597" s="107"/>
      <c r="K1597" s="108"/>
    </row>
    <row r="1598">
      <c r="A1598" s="125">
        <v>160000.0</v>
      </c>
      <c r="B1598" s="115" t="s">
        <v>1766</v>
      </c>
      <c r="C1598" s="107"/>
      <c r="D1598" s="107"/>
      <c r="E1598" s="108"/>
      <c r="F1598" s="111"/>
      <c r="H1598" s="127">
        <v>0.0</v>
      </c>
      <c r="I1598" s="116">
        <v>0.0</v>
      </c>
      <c r="J1598" s="108"/>
      <c r="K1598" s="128">
        <v>0.0</v>
      </c>
    </row>
    <row r="1599">
      <c r="A1599" s="125">
        <v>160100.0</v>
      </c>
      <c r="B1599" s="115" t="s">
        <v>1767</v>
      </c>
      <c r="C1599" s="107"/>
      <c r="D1599" s="107"/>
      <c r="E1599" s="108"/>
      <c r="F1599" s="126" t="s">
        <v>189</v>
      </c>
      <c r="G1599" s="108"/>
      <c r="H1599" s="127">
        <v>33.84</v>
      </c>
      <c r="I1599" s="116">
        <v>3.73</v>
      </c>
      <c r="J1599" s="108"/>
      <c r="K1599" s="128">
        <v>37.57</v>
      </c>
    </row>
    <row r="1600">
      <c r="A1600" s="125">
        <v>160101.0</v>
      </c>
      <c r="B1600" s="115" t="s">
        <v>1768</v>
      </c>
      <c r="C1600" s="107"/>
      <c r="D1600" s="107"/>
      <c r="E1600" s="108"/>
      <c r="F1600" s="126" t="s">
        <v>137</v>
      </c>
      <c r="G1600" s="108"/>
      <c r="H1600" s="127">
        <v>15.12</v>
      </c>
      <c r="I1600" s="116">
        <v>18.16</v>
      </c>
      <c r="J1600" s="108"/>
      <c r="K1600" s="128">
        <v>33.28</v>
      </c>
    </row>
    <row r="1601">
      <c r="A1601" s="125">
        <v>160301.0</v>
      </c>
      <c r="B1601" s="115" t="s">
        <v>1769</v>
      </c>
      <c r="C1601" s="107"/>
      <c r="D1601" s="107"/>
      <c r="E1601" s="108"/>
      <c r="F1601" s="126" t="s">
        <v>189</v>
      </c>
      <c r="G1601" s="108"/>
      <c r="H1601" s="127">
        <v>46.75</v>
      </c>
      <c r="I1601" s="116">
        <v>5.56</v>
      </c>
      <c r="J1601" s="108"/>
      <c r="K1601" s="128">
        <v>52.31</v>
      </c>
    </row>
    <row r="1602">
      <c r="A1602" s="125">
        <v>160302.0</v>
      </c>
      <c r="B1602" s="115" t="s">
        <v>1770</v>
      </c>
      <c r="C1602" s="107"/>
      <c r="D1602" s="107"/>
      <c r="E1602" s="108"/>
      <c r="F1602" s="126" t="s">
        <v>137</v>
      </c>
      <c r="G1602" s="108"/>
      <c r="H1602" s="127">
        <v>15.12</v>
      </c>
      <c r="I1602" s="116">
        <v>18.16</v>
      </c>
      <c r="J1602" s="108"/>
      <c r="K1602" s="128">
        <v>33.28</v>
      </c>
    </row>
    <row r="1603">
      <c r="A1603" s="125">
        <v>160401.0</v>
      </c>
      <c r="B1603" s="115" t="s">
        <v>1771</v>
      </c>
      <c r="C1603" s="107"/>
      <c r="D1603" s="107"/>
      <c r="E1603" s="108"/>
      <c r="F1603" s="126" t="s">
        <v>189</v>
      </c>
      <c r="G1603" s="108"/>
      <c r="H1603" s="127">
        <v>48.9</v>
      </c>
      <c r="I1603" s="116">
        <v>5.6</v>
      </c>
      <c r="J1603" s="108"/>
      <c r="K1603" s="128">
        <v>54.5</v>
      </c>
    </row>
    <row r="1604">
      <c r="A1604" s="125">
        <v>160402.0</v>
      </c>
      <c r="B1604" s="115" t="s">
        <v>1772</v>
      </c>
      <c r="C1604" s="107"/>
      <c r="D1604" s="107"/>
      <c r="E1604" s="108"/>
      <c r="F1604" s="126" t="s">
        <v>137</v>
      </c>
      <c r="G1604" s="108"/>
      <c r="H1604" s="127">
        <v>15.12</v>
      </c>
      <c r="I1604" s="116">
        <v>18.16</v>
      </c>
      <c r="J1604" s="108"/>
      <c r="K1604" s="128">
        <v>33.28</v>
      </c>
    </row>
    <row r="1605">
      <c r="A1605" s="125">
        <v>160403.0</v>
      </c>
      <c r="B1605" s="115" t="s">
        <v>1773</v>
      </c>
      <c r="C1605" s="107"/>
      <c r="D1605" s="107"/>
      <c r="E1605" s="108"/>
      <c r="F1605" s="126" t="s">
        <v>137</v>
      </c>
      <c r="G1605" s="108"/>
      <c r="H1605" s="127">
        <v>9.15</v>
      </c>
      <c r="I1605" s="116">
        <v>10.06</v>
      </c>
      <c r="J1605" s="108"/>
      <c r="K1605" s="128">
        <v>19.21</v>
      </c>
    </row>
    <row r="1606">
      <c r="A1606" s="125">
        <v>160404.0</v>
      </c>
      <c r="B1606" s="115" t="s">
        <v>1774</v>
      </c>
      <c r="C1606" s="107"/>
      <c r="D1606" s="107"/>
      <c r="E1606" s="108"/>
      <c r="F1606" s="126" t="s">
        <v>317</v>
      </c>
      <c r="G1606" s="108"/>
      <c r="H1606" s="127">
        <v>0.45</v>
      </c>
      <c r="I1606" s="116">
        <v>12.4</v>
      </c>
      <c r="J1606" s="108"/>
      <c r="K1606" s="128">
        <v>12.85</v>
      </c>
    </row>
    <row r="1607">
      <c r="A1607" s="125">
        <v>160421.0</v>
      </c>
      <c r="B1607" s="115" t="s">
        <v>1775</v>
      </c>
      <c r="C1607" s="107"/>
      <c r="D1607" s="107"/>
      <c r="E1607" s="108"/>
      <c r="F1607" s="126" t="s">
        <v>189</v>
      </c>
      <c r="G1607" s="108"/>
      <c r="H1607" s="127">
        <v>0.0</v>
      </c>
      <c r="I1607" s="116">
        <v>5.6</v>
      </c>
      <c r="J1607" s="108"/>
      <c r="K1607" s="128">
        <v>5.6</v>
      </c>
    </row>
    <row r="1608">
      <c r="A1608" s="125">
        <v>160501.0</v>
      </c>
      <c r="B1608" s="115" t="s">
        <v>1776</v>
      </c>
      <c r="C1608" s="107"/>
      <c r="D1608" s="107"/>
      <c r="E1608" s="108"/>
      <c r="F1608" s="126" t="s">
        <v>189</v>
      </c>
      <c r="G1608" s="108"/>
      <c r="H1608" s="127">
        <v>33.54</v>
      </c>
      <c r="I1608" s="116">
        <v>7.31</v>
      </c>
      <c r="J1608" s="108"/>
      <c r="K1608" s="128">
        <v>40.85</v>
      </c>
    </row>
    <row r="1609">
      <c r="A1609" s="125">
        <v>160502.0</v>
      </c>
      <c r="B1609" s="115" t="s">
        <v>1777</v>
      </c>
      <c r="C1609" s="107"/>
      <c r="D1609" s="107"/>
      <c r="E1609" s="108"/>
      <c r="F1609" s="126" t="s">
        <v>137</v>
      </c>
      <c r="G1609" s="108"/>
      <c r="H1609" s="127">
        <v>52.76</v>
      </c>
      <c r="I1609" s="116">
        <v>3.99</v>
      </c>
      <c r="J1609" s="108"/>
      <c r="K1609" s="128">
        <v>56.75</v>
      </c>
    </row>
    <row r="1610">
      <c r="A1610" s="125">
        <v>160600.0</v>
      </c>
      <c r="B1610" s="115" t="s">
        <v>1778</v>
      </c>
      <c r="C1610" s="107"/>
      <c r="D1610" s="107"/>
      <c r="E1610" s="108"/>
      <c r="F1610" s="126" t="s">
        <v>189</v>
      </c>
      <c r="G1610" s="108"/>
      <c r="H1610" s="127">
        <v>49.72</v>
      </c>
      <c r="I1610" s="116">
        <v>59.19</v>
      </c>
      <c r="J1610" s="108"/>
      <c r="K1610" s="128">
        <v>108.91</v>
      </c>
    </row>
    <row r="1611">
      <c r="A1611" s="125">
        <v>160601.0</v>
      </c>
      <c r="B1611" s="115" t="s">
        <v>1778</v>
      </c>
      <c r="C1611" s="107"/>
      <c r="D1611" s="107"/>
      <c r="E1611" s="108"/>
      <c r="F1611" s="126" t="s">
        <v>137</v>
      </c>
      <c r="G1611" s="108"/>
      <c r="H1611" s="127">
        <v>29.83</v>
      </c>
      <c r="I1611" s="116">
        <v>35.51</v>
      </c>
      <c r="J1611" s="108"/>
      <c r="K1611" s="128">
        <v>65.34</v>
      </c>
    </row>
    <row r="1612">
      <c r="A1612" s="125">
        <v>160602.0</v>
      </c>
      <c r="B1612" s="115" t="s">
        <v>1779</v>
      </c>
      <c r="C1612" s="107"/>
      <c r="D1612" s="107"/>
      <c r="E1612" s="108"/>
      <c r="F1612" s="126" t="s">
        <v>137</v>
      </c>
      <c r="G1612" s="108"/>
      <c r="H1612" s="127">
        <v>22.15</v>
      </c>
      <c r="I1612" s="116">
        <v>16.61</v>
      </c>
      <c r="J1612" s="108"/>
      <c r="K1612" s="128">
        <v>38.76</v>
      </c>
    </row>
    <row r="1613">
      <c r="A1613" s="125">
        <v>160603.0</v>
      </c>
      <c r="B1613" s="115" t="s">
        <v>1779</v>
      </c>
      <c r="C1613" s="107"/>
      <c r="D1613" s="107"/>
      <c r="E1613" s="108"/>
      <c r="F1613" s="126" t="s">
        <v>189</v>
      </c>
      <c r="G1613" s="108"/>
      <c r="H1613" s="127">
        <v>55.38</v>
      </c>
      <c r="I1613" s="116">
        <v>41.5</v>
      </c>
      <c r="J1613" s="108"/>
      <c r="K1613" s="128">
        <v>96.88</v>
      </c>
    </row>
    <row r="1614">
      <c r="A1614" s="125">
        <v>160801.0</v>
      </c>
      <c r="B1614" s="115" t="s">
        <v>1780</v>
      </c>
      <c r="C1614" s="107"/>
      <c r="D1614" s="107"/>
      <c r="E1614" s="108"/>
      <c r="F1614" s="126" t="s">
        <v>189</v>
      </c>
      <c r="G1614" s="108"/>
      <c r="H1614" s="127">
        <v>133.1</v>
      </c>
      <c r="I1614" s="116">
        <v>12.15</v>
      </c>
      <c r="J1614" s="108"/>
      <c r="K1614" s="128">
        <v>145.25</v>
      </c>
    </row>
    <row r="1615">
      <c r="A1615" s="125">
        <v>160901.0</v>
      </c>
      <c r="B1615" s="115" t="s">
        <v>1781</v>
      </c>
      <c r="C1615" s="107"/>
      <c r="D1615" s="107"/>
      <c r="E1615" s="108"/>
      <c r="F1615" s="126" t="s">
        <v>189</v>
      </c>
      <c r="G1615" s="108"/>
      <c r="H1615" s="127">
        <v>129.36</v>
      </c>
      <c r="I1615" s="116">
        <v>17.35</v>
      </c>
      <c r="J1615" s="108"/>
      <c r="K1615" s="128">
        <v>146.71</v>
      </c>
    </row>
    <row r="1616">
      <c r="A1616" s="125">
        <v>160905.0</v>
      </c>
      <c r="B1616" s="115" t="s">
        <v>1782</v>
      </c>
      <c r="C1616" s="107"/>
      <c r="D1616" s="107"/>
      <c r="E1616" s="108"/>
      <c r="F1616" s="126" t="s">
        <v>189</v>
      </c>
      <c r="G1616" s="108"/>
      <c r="H1616" s="127">
        <v>74.82</v>
      </c>
      <c r="I1616" s="116">
        <v>5.32</v>
      </c>
      <c r="J1616" s="108"/>
      <c r="K1616" s="128">
        <v>80.14</v>
      </c>
    </row>
    <row r="1617">
      <c r="A1617" s="125">
        <v>160906.0</v>
      </c>
      <c r="B1617" s="115" t="s">
        <v>1783</v>
      </c>
      <c r="C1617" s="107"/>
      <c r="D1617" s="107"/>
      <c r="E1617" s="108"/>
      <c r="F1617" s="126" t="s">
        <v>189</v>
      </c>
      <c r="G1617" s="108"/>
      <c r="H1617" s="127">
        <v>47.38</v>
      </c>
      <c r="I1617" s="116">
        <v>5.32</v>
      </c>
      <c r="J1617" s="108"/>
      <c r="K1617" s="128">
        <v>52.7</v>
      </c>
    </row>
    <row r="1618">
      <c r="A1618" s="125">
        <v>160908.0</v>
      </c>
      <c r="B1618" s="115" t="s">
        <v>1784</v>
      </c>
      <c r="C1618" s="107"/>
      <c r="D1618" s="107"/>
      <c r="E1618" s="108"/>
      <c r="F1618" s="126" t="s">
        <v>189</v>
      </c>
      <c r="G1618" s="108"/>
      <c r="H1618" s="127">
        <v>3.09</v>
      </c>
      <c r="I1618" s="116">
        <v>7.1</v>
      </c>
      <c r="J1618" s="108"/>
      <c r="K1618" s="128">
        <v>10.19</v>
      </c>
    </row>
    <row r="1619">
      <c r="A1619" s="125">
        <v>160909.0</v>
      </c>
      <c r="B1619" s="115" t="s">
        <v>1785</v>
      </c>
      <c r="C1619" s="107"/>
      <c r="D1619" s="107"/>
      <c r="E1619" s="108"/>
      <c r="F1619" s="126" t="s">
        <v>189</v>
      </c>
      <c r="G1619" s="108"/>
      <c r="H1619" s="127">
        <v>108.45</v>
      </c>
      <c r="I1619" s="116">
        <v>11.62</v>
      </c>
      <c r="J1619" s="108"/>
      <c r="K1619" s="128">
        <v>120.07</v>
      </c>
    </row>
    <row r="1620">
      <c r="A1620" s="125">
        <v>160910.0</v>
      </c>
      <c r="B1620" s="115" t="s">
        <v>1786</v>
      </c>
      <c r="C1620" s="107"/>
      <c r="D1620" s="107"/>
      <c r="E1620" s="108"/>
      <c r="F1620" s="126" t="s">
        <v>189</v>
      </c>
      <c r="G1620" s="108"/>
      <c r="H1620" s="127">
        <v>85.14</v>
      </c>
      <c r="I1620" s="116">
        <v>11.62</v>
      </c>
      <c r="J1620" s="108"/>
      <c r="K1620" s="128">
        <v>96.76</v>
      </c>
    </row>
    <row r="1621">
      <c r="A1621" s="125">
        <v>160911.0</v>
      </c>
      <c r="B1621" s="115" t="s">
        <v>1787</v>
      </c>
      <c r="C1621" s="107"/>
      <c r="D1621" s="107"/>
      <c r="E1621" s="108"/>
      <c r="F1621" s="126" t="s">
        <v>189</v>
      </c>
      <c r="G1621" s="108"/>
      <c r="H1621" s="127">
        <v>69.84</v>
      </c>
      <c r="I1621" s="116">
        <v>5.32</v>
      </c>
      <c r="J1621" s="108"/>
      <c r="K1621" s="128">
        <v>75.16</v>
      </c>
    </row>
    <row r="1622">
      <c r="A1622" s="125">
        <v>160963.0</v>
      </c>
      <c r="B1622" s="115" t="s">
        <v>1788</v>
      </c>
      <c r="C1622" s="107"/>
      <c r="D1622" s="107"/>
      <c r="E1622" s="108"/>
      <c r="F1622" s="126" t="s">
        <v>317</v>
      </c>
      <c r="G1622" s="108"/>
      <c r="H1622" s="127">
        <v>32.49</v>
      </c>
      <c r="I1622" s="116">
        <v>2.65</v>
      </c>
      <c r="J1622" s="108"/>
      <c r="K1622" s="128">
        <v>35.14</v>
      </c>
    </row>
    <row r="1623">
      <c r="A1623" s="125">
        <v>160964.0</v>
      </c>
      <c r="B1623" s="115" t="s">
        <v>1789</v>
      </c>
      <c r="C1623" s="107"/>
      <c r="D1623" s="107"/>
      <c r="E1623" s="108"/>
      <c r="F1623" s="126" t="s">
        <v>137</v>
      </c>
      <c r="G1623" s="108"/>
      <c r="H1623" s="127">
        <v>38.26</v>
      </c>
      <c r="I1623" s="116">
        <v>2.65</v>
      </c>
      <c r="J1623" s="108"/>
      <c r="K1623" s="128">
        <v>40.91</v>
      </c>
    </row>
    <row r="1624">
      <c r="A1624" s="125">
        <v>160965.0</v>
      </c>
      <c r="B1624" s="115" t="s">
        <v>1790</v>
      </c>
      <c r="C1624" s="107"/>
      <c r="D1624" s="107"/>
      <c r="E1624" s="108"/>
      <c r="F1624" s="126" t="s">
        <v>137</v>
      </c>
      <c r="G1624" s="108"/>
      <c r="H1624" s="127">
        <v>41.06</v>
      </c>
      <c r="I1624" s="116">
        <v>2.65</v>
      </c>
      <c r="J1624" s="108"/>
      <c r="K1624" s="128">
        <v>43.71</v>
      </c>
    </row>
    <row r="1625">
      <c r="A1625" s="125">
        <v>160966.0</v>
      </c>
      <c r="B1625" s="115" t="s">
        <v>1791</v>
      </c>
      <c r="C1625" s="107"/>
      <c r="D1625" s="107"/>
      <c r="E1625" s="108"/>
      <c r="F1625" s="126" t="s">
        <v>189</v>
      </c>
      <c r="G1625" s="108"/>
      <c r="H1625" s="127">
        <v>71.84</v>
      </c>
      <c r="I1625" s="116">
        <v>5.32</v>
      </c>
      <c r="J1625" s="108"/>
      <c r="K1625" s="128">
        <v>77.16</v>
      </c>
    </row>
    <row r="1626">
      <c r="A1626" s="125">
        <v>160967.0</v>
      </c>
      <c r="B1626" s="115" t="s">
        <v>1792</v>
      </c>
      <c r="C1626" s="107"/>
      <c r="D1626" s="107"/>
      <c r="E1626" s="108"/>
      <c r="F1626" s="126" t="s">
        <v>189</v>
      </c>
      <c r="G1626" s="108"/>
      <c r="H1626" s="127">
        <v>69.8</v>
      </c>
      <c r="I1626" s="116">
        <v>5.32</v>
      </c>
      <c r="J1626" s="108"/>
      <c r="K1626" s="128">
        <v>75.12</v>
      </c>
    </row>
    <row r="1627">
      <c r="A1627" s="125">
        <v>160969.0</v>
      </c>
      <c r="B1627" s="115" t="s">
        <v>1793</v>
      </c>
      <c r="C1627" s="107"/>
      <c r="D1627" s="107"/>
      <c r="E1627" s="108"/>
      <c r="F1627" s="126" t="s">
        <v>189</v>
      </c>
      <c r="G1627" s="108"/>
      <c r="H1627" s="127">
        <v>57.57</v>
      </c>
      <c r="I1627" s="116">
        <v>5.32</v>
      </c>
      <c r="J1627" s="108"/>
      <c r="K1627" s="128">
        <v>62.89</v>
      </c>
    </row>
    <row r="1628">
      <c r="A1628" s="125">
        <v>160970.0</v>
      </c>
      <c r="B1628" s="115" t="s">
        <v>1794</v>
      </c>
      <c r="C1628" s="107"/>
      <c r="D1628" s="107"/>
      <c r="E1628" s="108"/>
      <c r="F1628" s="126" t="s">
        <v>189</v>
      </c>
      <c r="G1628" s="108"/>
      <c r="H1628" s="127">
        <v>52.45</v>
      </c>
      <c r="I1628" s="116">
        <v>11.62</v>
      </c>
      <c r="J1628" s="108"/>
      <c r="K1628" s="128">
        <v>64.07</v>
      </c>
    </row>
    <row r="1629">
      <c r="A1629" s="123">
        <v>179.0</v>
      </c>
      <c r="B1629" s="124" t="s">
        <v>1795</v>
      </c>
      <c r="C1629" s="107"/>
      <c r="D1629" s="107"/>
      <c r="E1629" s="107"/>
      <c r="F1629" s="107"/>
      <c r="G1629" s="107"/>
      <c r="H1629" s="107"/>
      <c r="I1629" s="107"/>
      <c r="J1629" s="107"/>
      <c r="K1629" s="108"/>
    </row>
    <row r="1630">
      <c r="A1630" s="125">
        <v>170000.0</v>
      </c>
      <c r="B1630" s="115" t="s">
        <v>1796</v>
      </c>
      <c r="C1630" s="107"/>
      <c r="D1630" s="107"/>
      <c r="E1630" s="108"/>
      <c r="F1630" s="111"/>
      <c r="H1630" s="127">
        <v>0.0</v>
      </c>
      <c r="I1630" s="116">
        <v>0.0</v>
      </c>
      <c r="J1630" s="108"/>
      <c r="K1630" s="128">
        <v>0.0</v>
      </c>
    </row>
    <row r="1631">
      <c r="A1631" s="125">
        <v>170010.0</v>
      </c>
      <c r="B1631" s="115" t="s">
        <v>1797</v>
      </c>
      <c r="C1631" s="107"/>
      <c r="D1631" s="107"/>
      <c r="E1631" s="108"/>
      <c r="F1631" s="126" t="s">
        <v>137</v>
      </c>
      <c r="G1631" s="108"/>
      <c r="H1631" s="127">
        <v>5.25</v>
      </c>
      <c r="I1631" s="116">
        <v>1.39</v>
      </c>
      <c r="J1631" s="108"/>
      <c r="K1631" s="128">
        <v>6.64</v>
      </c>
    </row>
    <row r="1632">
      <c r="A1632" s="125">
        <v>170015.0</v>
      </c>
      <c r="B1632" s="115" t="s">
        <v>1798</v>
      </c>
      <c r="C1632" s="107"/>
      <c r="D1632" s="107"/>
      <c r="E1632" s="108"/>
      <c r="F1632" s="126" t="s">
        <v>1799</v>
      </c>
      <c r="G1632" s="108"/>
      <c r="H1632" s="127">
        <v>180.41</v>
      </c>
      <c r="I1632" s="116">
        <v>102.7</v>
      </c>
      <c r="J1632" s="108"/>
      <c r="K1632" s="128">
        <v>283.11</v>
      </c>
    </row>
    <row r="1633">
      <c r="A1633" s="125">
        <v>170101.0</v>
      </c>
      <c r="B1633" s="115" t="s">
        <v>1800</v>
      </c>
      <c r="C1633" s="107"/>
      <c r="D1633" s="107"/>
      <c r="E1633" s="108"/>
      <c r="F1633" s="126" t="s">
        <v>197</v>
      </c>
      <c r="G1633" s="108"/>
      <c r="H1633" s="127">
        <v>396.22</v>
      </c>
      <c r="I1633" s="116">
        <v>142.19</v>
      </c>
      <c r="J1633" s="108"/>
      <c r="K1633" s="128">
        <v>538.41</v>
      </c>
    </row>
    <row r="1634">
      <c r="A1634" s="125">
        <v>170102.0</v>
      </c>
      <c r="B1634" s="115" t="s">
        <v>1801</v>
      </c>
      <c r="C1634" s="107"/>
      <c r="D1634" s="107"/>
      <c r="E1634" s="108"/>
      <c r="F1634" s="126" t="s">
        <v>197</v>
      </c>
      <c r="G1634" s="108"/>
      <c r="H1634" s="127">
        <v>398.17</v>
      </c>
      <c r="I1634" s="116">
        <v>142.19</v>
      </c>
      <c r="J1634" s="108"/>
      <c r="K1634" s="128">
        <v>540.36</v>
      </c>
    </row>
    <row r="1635">
      <c r="A1635" s="125">
        <v>170103.0</v>
      </c>
      <c r="B1635" s="115" t="s">
        <v>1802</v>
      </c>
      <c r="C1635" s="107"/>
      <c r="D1635" s="107"/>
      <c r="E1635" s="108"/>
      <c r="F1635" s="126" t="s">
        <v>197</v>
      </c>
      <c r="G1635" s="108"/>
      <c r="H1635" s="127">
        <v>418.25</v>
      </c>
      <c r="I1635" s="116">
        <v>142.19</v>
      </c>
      <c r="J1635" s="108"/>
      <c r="K1635" s="128">
        <v>560.44</v>
      </c>
    </row>
    <row r="1636">
      <c r="A1636" s="125">
        <v>170104.0</v>
      </c>
      <c r="B1636" s="115" t="s">
        <v>1803</v>
      </c>
      <c r="C1636" s="107"/>
      <c r="D1636" s="107"/>
      <c r="E1636" s="108"/>
      <c r="F1636" s="126" t="s">
        <v>197</v>
      </c>
      <c r="G1636" s="108"/>
      <c r="H1636" s="127">
        <v>396.22</v>
      </c>
      <c r="I1636" s="116">
        <v>142.19</v>
      </c>
      <c r="J1636" s="108"/>
      <c r="K1636" s="128">
        <v>538.41</v>
      </c>
    </row>
    <row r="1637">
      <c r="A1637" s="125">
        <v>170106.0</v>
      </c>
      <c r="B1637" s="115" t="s">
        <v>1804</v>
      </c>
      <c r="C1637" s="107"/>
      <c r="D1637" s="107"/>
      <c r="E1637" s="108"/>
      <c r="F1637" s="126" t="s">
        <v>197</v>
      </c>
      <c r="G1637" s="108"/>
      <c r="H1637" s="127">
        <v>607.91</v>
      </c>
      <c r="I1637" s="116">
        <v>234.11</v>
      </c>
      <c r="J1637" s="108"/>
      <c r="K1637" s="128">
        <v>842.02</v>
      </c>
    </row>
    <row r="1638">
      <c r="A1638" s="125">
        <v>170107.0</v>
      </c>
      <c r="B1638" s="115" t="s">
        <v>1805</v>
      </c>
      <c r="C1638" s="107"/>
      <c r="D1638" s="107"/>
      <c r="E1638" s="108"/>
      <c r="F1638" s="126" t="s">
        <v>197</v>
      </c>
      <c r="G1638" s="108"/>
      <c r="H1638" s="127">
        <v>221.81</v>
      </c>
      <c r="I1638" s="116">
        <v>18.67</v>
      </c>
      <c r="J1638" s="108"/>
      <c r="K1638" s="128">
        <v>240.48</v>
      </c>
    </row>
    <row r="1639">
      <c r="A1639" s="125">
        <v>170108.0</v>
      </c>
      <c r="B1639" s="115" t="s">
        <v>1806</v>
      </c>
      <c r="C1639" s="107"/>
      <c r="D1639" s="107"/>
      <c r="E1639" s="108"/>
      <c r="F1639" s="126" t="s">
        <v>197</v>
      </c>
      <c r="G1639" s="108"/>
      <c r="H1639" s="127">
        <v>589.56</v>
      </c>
      <c r="I1639" s="116">
        <v>92.95</v>
      </c>
      <c r="J1639" s="108"/>
      <c r="K1639" s="128">
        <v>682.51</v>
      </c>
    </row>
    <row r="1640">
      <c r="A1640" s="125">
        <v>170109.0</v>
      </c>
      <c r="B1640" s="115" t="s">
        <v>1807</v>
      </c>
      <c r="C1640" s="107"/>
      <c r="D1640" s="107"/>
      <c r="E1640" s="108"/>
      <c r="F1640" s="126" t="s">
        <v>197</v>
      </c>
      <c r="G1640" s="108"/>
      <c r="H1640" s="127">
        <v>441.88</v>
      </c>
      <c r="I1640" s="116">
        <v>92.95</v>
      </c>
      <c r="J1640" s="108"/>
      <c r="K1640" s="128">
        <v>534.83</v>
      </c>
    </row>
    <row r="1641">
      <c r="A1641" s="125">
        <v>170110.0</v>
      </c>
      <c r="B1641" s="115" t="s">
        <v>1808</v>
      </c>
      <c r="C1641" s="107"/>
      <c r="D1641" s="107"/>
      <c r="E1641" s="108"/>
      <c r="F1641" s="126" t="s">
        <v>244</v>
      </c>
      <c r="G1641" s="108"/>
      <c r="H1641" s="127">
        <v>497.98</v>
      </c>
      <c r="I1641" s="116">
        <v>142.19</v>
      </c>
      <c r="J1641" s="108"/>
      <c r="K1641" s="128">
        <v>640.17</v>
      </c>
    </row>
    <row r="1642">
      <c r="A1642" s="125">
        <v>170111.0</v>
      </c>
      <c r="B1642" s="115" t="s">
        <v>1809</v>
      </c>
      <c r="C1642" s="107"/>
      <c r="D1642" s="107"/>
      <c r="E1642" s="108"/>
      <c r="F1642" s="126" t="s">
        <v>197</v>
      </c>
      <c r="G1642" s="108"/>
      <c r="H1642" s="127">
        <v>510.11</v>
      </c>
      <c r="I1642" s="116">
        <v>142.19</v>
      </c>
      <c r="J1642" s="108"/>
      <c r="K1642" s="128">
        <v>652.3</v>
      </c>
    </row>
    <row r="1643">
      <c r="A1643" s="125">
        <v>170112.0</v>
      </c>
      <c r="B1643" s="115" t="s">
        <v>1810</v>
      </c>
      <c r="C1643" s="107"/>
      <c r="D1643" s="107"/>
      <c r="E1643" s="108"/>
      <c r="F1643" s="126" t="s">
        <v>197</v>
      </c>
      <c r="G1643" s="108"/>
      <c r="H1643" s="127">
        <v>321.62</v>
      </c>
      <c r="I1643" s="116">
        <v>18.67</v>
      </c>
      <c r="J1643" s="108"/>
      <c r="K1643" s="128">
        <v>340.29</v>
      </c>
    </row>
    <row r="1644">
      <c r="A1644" s="125">
        <v>170113.0</v>
      </c>
      <c r="B1644" s="115" t="s">
        <v>1811</v>
      </c>
      <c r="C1644" s="107"/>
      <c r="D1644" s="107"/>
      <c r="E1644" s="108"/>
      <c r="F1644" s="126" t="s">
        <v>244</v>
      </c>
      <c r="G1644" s="108"/>
      <c r="H1644" s="127">
        <v>333.75</v>
      </c>
      <c r="I1644" s="116">
        <v>18.67</v>
      </c>
      <c r="J1644" s="108"/>
      <c r="K1644" s="128">
        <v>352.42</v>
      </c>
    </row>
    <row r="1645">
      <c r="A1645" s="125">
        <v>170114.0</v>
      </c>
      <c r="B1645" s="115" t="s">
        <v>1812</v>
      </c>
      <c r="C1645" s="107"/>
      <c r="D1645" s="107"/>
      <c r="E1645" s="108"/>
      <c r="F1645" s="126" t="s">
        <v>244</v>
      </c>
      <c r="G1645" s="108"/>
      <c r="H1645" s="127">
        <v>431.55</v>
      </c>
      <c r="I1645" s="116">
        <v>92.95</v>
      </c>
      <c r="J1645" s="108"/>
      <c r="K1645" s="128">
        <v>524.5</v>
      </c>
    </row>
    <row r="1646">
      <c r="A1646" s="125">
        <v>170115.0</v>
      </c>
      <c r="B1646" s="115" t="s">
        <v>1813</v>
      </c>
      <c r="C1646" s="107"/>
      <c r="D1646" s="107"/>
      <c r="E1646" s="108"/>
      <c r="F1646" s="126" t="s">
        <v>244</v>
      </c>
      <c r="G1646" s="108"/>
      <c r="H1646" s="127">
        <v>619.25</v>
      </c>
      <c r="I1646" s="116">
        <v>92.95</v>
      </c>
      <c r="J1646" s="108"/>
      <c r="K1646" s="128">
        <v>712.2</v>
      </c>
    </row>
    <row r="1647">
      <c r="A1647" s="125">
        <v>170116.0</v>
      </c>
      <c r="B1647" s="115" t="s">
        <v>1814</v>
      </c>
      <c r="C1647" s="107"/>
      <c r="D1647" s="107"/>
      <c r="E1647" s="108"/>
      <c r="F1647" s="126" t="s">
        <v>244</v>
      </c>
      <c r="G1647" s="108"/>
      <c r="H1647" s="127">
        <v>708.58</v>
      </c>
      <c r="I1647" s="116">
        <v>92.95</v>
      </c>
      <c r="J1647" s="108"/>
      <c r="K1647" s="128">
        <v>801.53</v>
      </c>
    </row>
    <row r="1648">
      <c r="A1648" s="125">
        <v>170117.0</v>
      </c>
      <c r="B1648" s="115" t="s">
        <v>1815</v>
      </c>
      <c r="C1648" s="107"/>
      <c r="D1648" s="107"/>
      <c r="E1648" s="108"/>
      <c r="F1648" s="126" t="s">
        <v>244</v>
      </c>
      <c r="G1648" s="108"/>
      <c r="H1648" s="127">
        <v>730.31</v>
      </c>
      <c r="I1648" s="116">
        <v>92.95</v>
      </c>
      <c r="J1648" s="108"/>
      <c r="K1648" s="128">
        <v>823.26</v>
      </c>
    </row>
    <row r="1649">
      <c r="A1649" s="123">
        <v>180.0</v>
      </c>
      <c r="B1649" s="124" t="s">
        <v>1816</v>
      </c>
      <c r="C1649" s="107"/>
      <c r="D1649" s="107"/>
      <c r="E1649" s="107"/>
      <c r="F1649" s="107"/>
      <c r="G1649" s="107"/>
      <c r="H1649" s="107"/>
      <c r="I1649" s="107"/>
      <c r="J1649" s="107"/>
      <c r="K1649" s="108"/>
    </row>
    <row r="1650">
      <c r="A1650" s="125">
        <v>180000.0</v>
      </c>
      <c r="B1650" s="115" t="s">
        <v>1817</v>
      </c>
      <c r="C1650" s="107"/>
      <c r="D1650" s="107"/>
      <c r="E1650" s="108"/>
      <c r="F1650" s="126" t="s">
        <v>187</v>
      </c>
      <c r="G1650" s="108"/>
      <c r="H1650" s="127">
        <v>0.0</v>
      </c>
      <c r="I1650" s="116">
        <v>0.0</v>
      </c>
      <c r="J1650" s="108"/>
      <c r="K1650" s="128">
        <v>0.0</v>
      </c>
    </row>
    <row r="1651">
      <c r="A1651" s="125">
        <v>180101.0</v>
      </c>
      <c r="B1651" s="115" t="s">
        <v>1818</v>
      </c>
      <c r="C1651" s="107"/>
      <c r="D1651" s="107"/>
      <c r="E1651" s="108"/>
      <c r="F1651" s="126" t="s">
        <v>189</v>
      </c>
      <c r="G1651" s="108"/>
      <c r="H1651" s="127">
        <v>531.94</v>
      </c>
      <c r="I1651" s="116">
        <v>42.05</v>
      </c>
      <c r="J1651" s="108"/>
      <c r="K1651" s="128">
        <v>573.99</v>
      </c>
    </row>
    <row r="1652">
      <c r="A1652" s="125">
        <v>180102.0</v>
      </c>
      <c r="B1652" s="115" t="s">
        <v>1819</v>
      </c>
      <c r="C1652" s="107"/>
      <c r="D1652" s="107"/>
      <c r="E1652" s="108"/>
      <c r="F1652" s="126" t="s">
        <v>189</v>
      </c>
      <c r="G1652" s="108"/>
      <c r="H1652" s="127">
        <v>914.57</v>
      </c>
      <c r="I1652" s="116">
        <v>42.05</v>
      </c>
      <c r="J1652" s="108"/>
      <c r="K1652" s="128">
        <v>956.62</v>
      </c>
    </row>
    <row r="1653">
      <c r="A1653" s="125">
        <v>180103.0</v>
      </c>
      <c r="B1653" s="115" t="s">
        <v>1820</v>
      </c>
      <c r="C1653" s="107"/>
      <c r="D1653" s="107"/>
      <c r="E1653" s="108"/>
      <c r="F1653" s="126" t="s">
        <v>189</v>
      </c>
      <c r="G1653" s="108"/>
      <c r="H1653" s="127">
        <v>765.49</v>
      </c>
      <c r="I1653" s="116">
        <v>39.45</v>
      </c>
      <c r="J1653" s="108"/>
      <c r="K1653" s="128">
        <v>804.94</v>
      </c>
    </row>
    <row r="1654">
      <c r="A1654" s="125">
        <v>180104.0</v>
      </c>
      <c r="B1654" s="115" t="s">
        <v>1821</v>
      </c>
      <c r="C1654" s="107"/>
      <c r="D1654" s="107"/>
      <c r="E1654" s="108"/>
      <c r="F1654" s="126" t="s">
        <v>189</v>
      </c>
      <c r="G1654" s="108"/>
      <c r="H1654" s="128">
        <v>1023.35</v>
      </c>
      <c r="I1654" s="116">
        <v>39.45</v>
      </c>
      <c r="J1654" s="108"/>
      <c r="K1654" s="128">
        <v>1062.8</v>
      </c>
    </row>
    <row r="1655">
      <c r="A1655" s="125">
        <v>180105.0</v>
      </c>
      <c r="B1655" s="115" t="s">
        <v>1822</v>
      </c>
      <c r="C1655" s="107"/>
      <c r="D1655" s="107"/>
      <c r="E1655" s="108"/>
      <c r="F1655" s="126" t="s">
        <v>189</v>
      </c>
      <c r="G1655" s="108"/>
      <c r="H1655" s="127">
        <v>764.16</v>
      </c>
      <c r="I1655" s="116">
        <v>42.05</v>
      </c>
      <c r="J1655" s="108"/>
      <c r="K1655" s="128">
        <v>806.21</v>
      </c>
    </row>
    <row r="1656">
      <c r="A1656" s="125">
        <v>180111.0</v>
      </c>
      <c r="B1656" s="115" t="s">
        <v>1823</v>
      </c>
      <c r="C1656" s="107"/>
      <c r="D1656" s="107"/>
      <c r="E1656" s="108"/>
      <c r="F1656" s="126" t="s">
        <v>189</v>
      </c>
      <c r="G1656" s="108"/>
      <c r="H1656" s="127">
        <v>559.72</v>
      </c>
      <c r="I1656" s="116">
        <v>42.05</v>
      </c>
      <c r="J1656" s="108"/>
      <c r="K1656" s="128">
        <v>601.77</v>
      </c>
    </row>
    <row r="1657">
      <c r="A1657" s="125">
        <v>180112.0</v>
      </c>
      <c r="B1657" s="115" t="s">
        <v>1824</v>
      </c>
      <c r="C1657" s="107"/>
      <c r="D1657" s="107"/>
      <c r="E1657" s="108"/>
      <c r="F1657" s="126" t="s">
        <v>189</v>
      </c>
      <c r="G1657" s="108"/>
      <c r="H1657" s="127">
        <v>962.49</v>
      </c>
      <c r="I1657" s="116">
        <v>42.05</v>
      </c>
      <c r="J1657" s="108"/>
      <c r="K1657" s="128">
        <v>1004.54</v>
      </c>
    </row>
    <row r="1658">
      <c r="A1658" s="125">
        <v>180113.0</v>
      </c>
      <c r="B1658" s="115" t="s">
        <v>1825</v>
      </c>
      <c r="C1658" s="107"/>
      <c r="D1658" s="107"/>
      <c r="E1658" s="108"/>
      <c r="F1658" s="126" t="s">
        <v>189</v>
      </c>
      <c r="G1658" s="108"/>
      <c r="H1658" s="127">
        <v>805.49</v>
      </c>
      <c r="I1658" s="116">
        <v>39.45</v>
      </c>
      <c r="J1658" s="108"/>
      <c r="K1658" s="128">
        <v>844.94</v>
      </c>
    </row>
    <row r="1659">
      <c r="A1659" s="125">
        <v>180114.0</v>
      </c>
      <c r="B1659" s="115" t="s">
        <v>1826</v>
      </c>
      <c r="C1659" s="107"/>
      <c r="D1659" s="107"/>
      <c r="E1659" s="108"/>
      <c r="F1659" s="126" t="s">
        <v>189</v>
      </c>
      <c r="G1659" s="108"/>
      <c r="H1659" s="128">
        <v>1076.92</v>
      </c>
      <c r="I1659" s="116">
        <v>39.45</v>
      </c>
      <c r="J1659" s="108"/>
      <c r="K1659" s="128">
        <v>1116.37</v>
      </c>
    </row>
    <row r="1660">
      <c r="A1660" s="125">
        <v>180115.0</v>
      </c>
      <c r="B1660" s="115" t="s">
        <v>1827</v>
      </c>
      <c r="C1660" s="107"/>
      <c r="D1660" s="107"/>
      <c r="E1660" s="108"/>
      <c r="F1660" s="126" t="s">
        <v>189</v>
      </c>
      <c r="G1660" s="108"/>
      <c r="H1660" s="127">
        <v>804.16</v>
      </c>
      <c r="I1660" s="116">
        <v>42.05</v>
      </c>
      <c r="J1660" s="108"/>
      <c r="K1660" s="128">
        <v>846.21</v>
      </c>
    </row>
    <row r="1661">
      <c r="A1661" s="125">
        <v>180204.0</v>
      </c>
      <c r="B1661" s="115" t="s">
        <v>1828</v>
      </c>
      <c r="C1661" s="107"/>
      <c r="D1661" s="107"/>
      <c r="E1661" s="108"/>
      <c r="F1661" s="126" t="s">
        <v>197</v>
      </c>
      <c r="G1661" s="108"/>
      <c r="H1661" s="128">
        <v>1297.34</v>
      </c>
      <c r="I1661" s="116">
        <v>80.5</v>
      </c>
      <c r="J1661" s="108"/>
      <c r="K1661" s="128">
        <v>1377.84</v>
      </c>
    </row>
    <row r="1662">
      <c r="A1662" s="125">
        <v>180208.0</v>
      </c>
      <c r="B1662" s="115" t="s">
        <v>1829</v>
      </c>
      <c r="C1662" s="107"/>
      <c r="D1662" s="107"/>
      <c r="E1662" s="108"/>
      <c r="F1662" s="126" t="s">
        <v>189</v>
      </c>
      <c r="G1662" s="108"/>
      <c r="H1662" s="127">
        <v>269.76</v>
      </c>
      <c r="I1662" s="116">
        <v>36.05</v>
      </c>
      <c r="J1662" s="108"/>
      <c r="K1662" s="128">
        <v>305.81</v>
      </c>
    </row>
    <row r="1663">
      <c r="A1663" s="125">
        <v>180280.0</v>
      </c>
      <c r="B1663" s="115" t="s">
        <v>1830</v>
      </c>
      <c r="C1663" s="107"/>
      <c r="D1663" s="107"/>
      <c r="E1663" s="108"/>
      <c r="F1663" s="126" t="s">
        <v>189</v>
      </c>
      <c r="G1663" s="108"/>
      <c r="H1663" s="127">
        <v>411.1</v>
      </c>
      <c r="I1663" s="116">
        <v>43.04</v>
      </c>
      <c r="J1663" s="108"/>
      <c r="K1663" s="128">
        <v>454.14</v>
      </c>
    </row>
    <row r="1664">
      <c r="A1664" s="125">
        <v>180281.0</v>
      </c>
      <c r="B1664" s="115" t="s">
        <v>1831</v>
      </c>
      <c r="C1664" s="107"/>
      <c r="D1664" s="107"/>
      <c r="E1664" s="108"/>
      <c r="F1664" s="126" t="s">
        <v>189</v>
      </c>
      <c r="G1664" s="108"/>
      <c r="H1664" s="127">
        <v>452.16</v>
      </c>
      <c r="I1664" s="116">
        <v>40.82</v>
      </c>
      <c r="J1664" s="108"/>
      <c r="K1664" s="128">
        <v>492.98</v>
      </c>
    </row>
    <row r="1665">
      <c r="A1665" s="125">
        <v>180282.0</v>
      </c>
      <c r="B1665" s="115" t="s">
        <v>1832</v>
      </c>
      <c r="C1665" s="107"/>
      <c r="D1665" s="107"/>
      <c r="E1665" s="108"/>
      <c r="F1665" s="126" t="s">
        <v>189</v>
      </c>
      <c r="G1665" s="108"/>
      <c r="H1665" s="127">
        <v>594.87</v>
      </c>
      <c r="I1665" s="116">
        <v>40.82</v>
      </c>
      <c r="J1665" s="108"/>
      <c r="K1665" s="128">
        <v>635.69</v>
      </c>
    </row>
    <row r="1666">
      <c r="A1666" s="125">
        <v>180302.0</v>
      </c>
      <c r="B1666" s="115" t="s">
        <v>1833</v>
      </c>
      <c r="C1666" s="107"/>
      <c r="D1666" s="107"/>
      <c r="E1666" s="108"/>
      <c r="F1666" s="126" t="s">
        <v>189</v>
      </c>
      <c r="G1666" s="108"/>
      <c r="H1666" s="127">
        <v>619.78</v>
      </c>
      <c r="I1666" s="116">
        <v>43.04</v>
      </c>
      <c r="J1666" s="108"/>
      <c r="K1666" s="128">
        <v>662.82</v>
      </c>
    </row>
    <row r="1667">
      <c r="A1667" s="125">
        <v>180303.0</v>
      </c>
      <c r="B1667" s="115" t="s">
        <v>1834</v>
      </c>
      <c r="C1667" s="107"/>
      <c r="D1667" s="107"/>
      <c r="E1667" s="108"/>
      <c r="F1667" s="126" t="s">
        <v>189</v>
      </c>
      <c r="G1667" s="108"/>
      <c r="H1667" s="127">
        <v>305.18</v>
      </c>
      <c r="I1667" s="116">
        <v>54.35</v>
      </c>
      <c r="J1667" s="108"/>
      <c r="K1667" s="128">
        <v>359.53</v>
      </c>
    </row>
    <row r="1668">
      <c r="A1668" s="125">
        <v>180304.0</v>
      </c>
      <c r="B1668" s="115" t="s">
        <v>1835</v>
      </c>
      <c r="C1668" s="107"/>
      <c r="D1668" s="107"/>
      <c r="E1668" s="108"/>
      <c r="F1668" s="126" t="s">
        <v>189</v>
      </c>
      <c r="G1668" s="108"/>
      <c r="H1668" s="127">
        <v>451.91</v>
      </c>
      <c r="I1668" s="116">
        <v>40.82</v>
      </c>
      <c r="J1668" s="108"/>
      <c r="K1668" s="128">
        <v>492.73</v>
      </c>
    </row>
    <row r="1669">
      <c r="A1669" s="125">
        <v>180305.0</v>
      </c>
      <c r="B1669" s="115" t="s">
        <v>1836</v>
      </c>
      <c r="C1669" s="107"/>
      <c r="D1669" s="107"/>
      <c r="E1669" s="108"/>
      <c r="F1669" s="126" t="s">
        <v>189</v>
      </c>
      <c r="G1669" s="108"/>
      <c r="H1669" s="127">
        <v>581.81</v>
      </c>
      <c r="I1669" s="116">
        <v>43.04</v>
      </c>
      <c r="J1669" s="108"/>
      <c r="K1669" s="128">
        <v>624.85</v>
      </c>
    </row>
    <row r="1670">
      <c r="A1670" s="125">
        <v>180307.0</v>
      </c>
      <c r="B1670" s="115" t="s">
        <v>1837</v>
      </c>
      <c r="C1670" s="107"/>
      <c r="D1670" s="107"/>
      <c r="E1670" s="108"/>
      <c r="F1670" s="126" t="s">
        <v>189</v>
      </c>
      <c r="G1670" s="108"/>
      <c r="H1670" s="127">
        <v>448.79</v>
      </c>
      <c r="I1670" s="116">
        <v>40.82</v>
      </c>
      <c r="J1670" s="108"/>
      <c r="K1670" s="128">
        <v>489.61</v>
      </c>
    </row>
    <row r="1671">
      <c r="A1671" s="125">
        <v>180308.0</v>
      </c>
      <c r="B1671" s="115" t="s">
        <v>1838</v>
      </c>
      <c r="C1671" s="107"/>
      <c r="D1671" s="107"/>
      <c r="E1671" s="108"/>
      <c r="F1671" s="126" t="s">
        <v>189</v>
      </c>
      <c r="G1671" s="108"/>
      <c r="H1671" s="127">
        <v>735.48</v>
      </c>
      <c r="I1671" s="116">
        <v>43.04</v>
      </c>
      <c r="J1671" s="108"/>
      <c r="K1671" s="128">
        <v>778.52</v>
      </c>
    </row>
    <row r="1672">
      <c r="A1672" s="125">
        <v>180309.0</v>
      </c>
      <c r="B1672" s="115" t="s">
        <v>1839</v>
      </c>
      <c r="C1672" s="107"/>
      <c r="D1672" s="107"/>
      <c r="E1672" s="108"/>
      <c r="F1672" s="126" t="s">
        <v>189</v>
      </c>
      <c r="G1672" s="108"/>
      <c r="H1672" s="127">
        <v>475.75</v>
      </c>
      <c r="I1672" s="116">
        <v>40.82</v>
      </c>
      <c r="J1672" s="108"/>
      <c r="K1672" s="128">
        <v>516.57</v>
      </c>
    </row>
    <row r="1673">
      <c r="A1673" s="125">
        <v>180310.0</v>
      </c>
      <c r="B1673" s="115" t="s">
        <v>1840</v>
      </c>
      <c r="C1673" s="107"/>
      <c r="D1673" s="107"/>
      <c r="E1673" s="108"/>
      <c r="F1673" s="126" t="s">
        <v>189</v>
      </c>
      <c r="G1673" s="108"/>
      <c r="H1673" s="127">
        <v>327.89</v>
      </c>
      <c r="I1673" s="116">
        <v>36.05</v>
      </c>
      <c r="J1673" s="108"/>
      <c r="K1673" s="128">
        <v>363.94</v>
      </c>
    </row>
    <row r="1674">
      <c r="A1674" s="125">
        <v>180311.0</v>
      </c>
      <c r="B1674" s="115" t="s">
        <v>1841</v>
      </c>
      <c r="C1674" s="107"/>
      <c r="D1674" s="107"/>
      <c r="E1674" s="108"/>
      <c r="F1674" s="126" t="s">
        <v>189</v>
      </c>
      <c r="G1674" s="108"/>
      <c r="H1674" s="127">
        <v>308.17</v>
      </c>
      <c r="I1674" s="116">
        <v>22.14</v>
      </c>
      <c r="J1674" s="108"/>
      <c r="K1674" s="128">
        <v>330.31</v>
      </c>
    </row>
    <row r="1675">
      <c r="A1675" s="125">
        <v>180312.0</v>
      </c>
      <c r="B1675" s="115" t="s">
        <v>1842</v>
      </c>
      <c r="C1675" s="107"/>
      <c r="D1675" s="107"/>
      <c r="E1675" s="108"/>
      <c r="F1675" s="126" t="s">
        <v>189</v>
      </c>
      <c r="G1675" s="108"/>
      <c r="H1675" s="127">
        <v>237.88</v>
      </c>
      <c r="I1675" s="116">
        <v>25.86</v>
      </c>
      <c r="J1675" s="108"/>
      <c r="K1675" s="128">
        <v>263.74</v>
      </c>
    </row>
    <row r="1676">
      <c r="A1676" s="125">
        <v>180313.0</v>
      </c>
      <c r="B1676" s="115" t="s">
        <v>1843</v>
      </c>
      <c r="C1676" s="107"/>
      <c r="D1676" s="107"/>
      <c r="E1676" s="108"/>
      <c r="F1676" s="126" t="s">
        <v>189</v>
      </c>
      <c r="G1676" s="108"/>
      <c r="H1676" s="127">
        <v>213.6</v>
      </c>
      <c r="I1676" s="116">
        <v>25.86</v>
      </c>
      <c r="J1676" s="108"/>
      <c r="K1676" s="128">
        <v>239.46</v>
      </c>
    </row>
    <row r="1677">
      <c r="A1677" s="125">
        <v>180314.0</v>
      </c>
      <c r="B1677" s="115" t="s">
        <v>1844</v>
      </c>
      <c r="C1677" s="107"/>
      <c r="D1677" s="107"/>
      <c r="E1677" s="108"/>
      <c r="F1677" s="126" t="s">
        <v>189</v>
      </c>
      <c r="G1677" s="108"/>
      <c r="H1677" s="127">
        <v>463.18</v>
      </c>
      <c r="I1677" s="116">
        <v>16.61</v>
      </c>
      <c r="J1677" s="108"/>
      <c r="K1677" s="128">
        <v>479.79</v>
      </c>
    </row>
    <row r="1678">
      <c r="A1678" s="125">
        <v>180315.0</v>
      </c>
      <c r="B1678" s="115" t="s">
        <v>1845</v>
      </c>
      <c r="C1678" s="107"/>
      <c r="D1678" s="107"/>
      <c r="E1678" s="108"/>
      <c r="F1678" s="126" t="s">
        <v>189</v>
      </c>
      <c r="G1678" s="108"/>
      <c r="H1678" s="127">
        <v>477.55</v>
      </c>
      <c r="I1678" s="116">
        <v>16.61</v>
      </c>
      <c r="J1678" s="108"/>
      <c r="K1678" s="128">
        <v>494.16</v>
      </c>
    </row>
    <row r="1679">
      <c r="A1679" s="125">
        <v>180316.0</v>
      </c>
      <c r="B1679" s="115" t="s">
        <v>1846</v>
      </c>
      <c r="C1679" s="107"/>
      <c r="D1679" s="107"/>
      <c r="E1679" s="108"/>
      <c r="F1679" s="126" t="s">
        <v>137</v>
      </c>
      <c r="G1679" s="108"/>
      <c r="H1679" s="127">
        <v>63.38</v>
      </c>
      <c r="I1679" s="116">
        <v>16.61</v>
      </c>
      <c r="J1679" s="108"/>
      <c r="K1679" s="128">
        <v>79.99</v>
      </c>
    </row>
    <row r="1680">
      <c r="A1680" s="125">
        <v>180317.0</v>
      </c>
      <c r="B1680" s="115" t="s">
        <v>1847</v>
      </c>
      <c r="C1680" s="107"/>
      <c r="D1680" s="107"/>
      <c r="E1680" s="108"/>
      <c r="F1680" s="126" t="s">
        <v>189</v>
      </c>
      <c r="G1680" s="108"/>
      <c r="H1680" s="127">
        <v>633.44</v>
      </c>
      <c r="I1680" s="116">
        <v>45.52</v>
      </c>
      <c r="J1680" s="108"/>
      <c r="K1680" s="128">
        <v>678.96</v>
      </c>
    </row>
    <row r="1681">
      <c r="A1681" s="125">
        <v>180318.0</v>
      </c>
      <c r="B1681" s="115" t="s">
        <v>1848</v>
      </c>
      <c r="C1681" s="107"/>
      <c r="D1681" s="107"/>
      <c r="E1681" s="108"/>
      <c r="F1681" s="126" t="s">
        <v>317</v>
      </c>
      <c r="G1681" s="108"/>
      <c r="H1681" s="127">
        <v>288.48</v>
      </c>
      <c r="I1681" s="116">
        <v>4.42</v>
      </c>
      <c r="J1681" s="108"/>
      <c r="K1681" s="128">
        <v>292.9</v>
      </c>
    </row>
    <row r="1682">
      <c r="A1682" s="125">
        <v>180320.0</v>
      </c>
      <c r="B1682" s="115" t="s">
        <v>1849</v>
      </c>
      <c r="C1682" s="107"/>
      <c r="D1682" s="107"/>
      <c r="E1682" s="108"/>
      <c r="F1682" s="126" t="s">
        <v>189</v>
      </c>
      <c r="G1682" s="108"/>
      <c r="H1682" s="127">
        <v>260.61</v>
      </c>
      <c r="I1682" s="116">
        <v>16.61</v>
      </c>
      <c r="J1682" s="108"/>
      <c r="K1682" s="128">
        <v>277.22</v>
      </c>
    </row>
    <row r="1683">
      <c r="A1683" s="125">
        <v>180321.0</v>
      </c>
      <c r="B1683" s="115" t="s">
        <v>1850</v>
      </c>
      <c r="C1683" s="107"/>
      <c r="D1683" s="107"/>
      <c r="E1683" s="108"/>
      <c r="F1683" s="126" t="s">
        <v>189</v>
      </c>
      <c r="G1683" s="108"/>
      <c r="H1683" s="127">
        <v>279.06</v>
      </c>
      <c r="I1683" s="116">
        <v>9.96</v>
      </c>
      <c r="J1683" s="108"/>
      <c r="K1683" s="128">
        <v>289.02</v>
      </c>
    </row>
    <row r="1684">
      <c r="A1684" s="125">
        <v>180323.0</v>
      </c>
      <c r="B1684" s="115" t="s">
        <v>1851</v>
      </c>
      <c r="C1684" s="107"/>
      <c r="D1684" s="107"/>
      <c r="E1684" s="108"/>
      <c r="F1684" s="126" t="s">
        <v>189</v>
      </c>
      <c r="G1684" s="108"/>
      <c r="H1684" s="127">
        <v>664.4</v>
      </c>
      <c r="I1684" s="116">
        <v>64.54</v>
      </c>
      <c r="J1684" s="108"/>
      <c r="K1684" s="128">
        <v>728.94</v>
      </c>
    </row>
    <row r="1685">
      <c r="A1685" s="125">
        <v>180324.0</v>
      </c>
      <c r="B1685" s="115" t="s">
        <v>1852</v>
      </c>
      <c r="C1685" s="107"/>
      <c r="D1685" s="107"/>
      <c r="E1685" s="108"/>
      <c r="F1685" s="126" t="s">
        <v>189</v>
      </c>
      <c r="G1685" s="108"/>
      <c r="H1685" s="127">
        <v>620.75</v>
      </c>
      <c r="I1685" s="116">
        <v>64.54</v>
      </c>
      <c r="J1685" s="108"/>
      <c r="K1685" s="128">
        <v>685.29</v>
      </c>
    </row>
    <row r="1686">
      <c r="A1686" s="125">
        <v>180325.0</v>
      </c>
      <c r="B1686" s="115" t="s">
        <v>1853</v>
      </c>
      <c r="C1686" s="107"/>
      <c r="D1686" s="107"/>
      <c r="E1686" s="108"/>
      <c r="F1686" s="126" t="s">
        <v>317</v>
      </c>
      <c r="G1686" s="108"/>
      <c r="H1686" s="127">
        <v>26.32</v>
      </c>
      <c r="I1686" s="116">
        <v>9.14</v>
      </c>
      <c r="J1686" s="108"/>
      <c r="K1686" s="128">
        <v>35.46</v>
      </c>
    </row>
    <row r="1687">
      <c r="A1687" s="125">
        <v>180328.0</v>
      </c>
      <c r="B1687" s="115" t="s">
        <v>1854</v>
      </c>
      <c r="C1687" s="107"/>
      <c r="D1687" s="107"/>
      <c r="E1687" s="108"/>
      <c r="F1687" s="126" t="s">
        <v>189</v>
      </c>
      <c r="G1687" s="108"/>
      <c r="H1687" s="127">
        <v>355.67</v>
      </c>
      <c r="I1687" s="116">
        <v>16.61</v>
      </c>
      <c r="J1687" s="108"/>
      <c r="K1687" s="128">
        <v>372.28</v>
      </c>
    </row>
    <row r="1688">
      <c r="A1688" s="125">
        <v>180330.0</v>
      </c>
      <c r="B1688" s="115" t="s">
        <v>1855</v>
      </c>
      <c r="C1688" s="107"/>
      <c r="D1688" s="107"/>
      <c r="E1688" s="108"/>
      <c r="F1688" s="126" t="s">
        <v>189</v>
      </c>
      <c r="G1688" s="108"/>
      <c r="H1688" s="127">
        <v>427.22</v>
      </c>
      <c r="I1688" s="116">
        <v>16.61</v>
      </c>
      <c r="J1688" s="108"/>
      <c r="K1688" s="128">
        <v>443.83</v>
      </c>
    </row>
    <row r="1689">
      <c r="A1689" s="125">
        <v>180331.0</v>
      </c>
      <c r="B1689" s="115" t="s">
        <v>1856</v>
      </c>
      <c r="C1689" s="107"/>
      <c r="D1689" s="107"/>
      <c r="E1689" s="108"/>
      <c r="F1689" s="126" t="s">
        <v>189</v>
      </c>
      <c r="G1689" s="108"/>
      <c r="H1689" s="127">
        <v>441.62</v>
      </c>
      <c r="I1689" s="116">
        <v>16.61</v>
      </c>
      <c r="J1689" s="108"/>
      <c r="K1689" s="128">
        <v>458.23</v>
      </c>
    </row>
    <row r="1690">
      <c r="A1690" s="125">
        <v>180380.0</v>
      </c>
      <c r="B1690" s="115" t="s">
        <v>1857</v>
      </c>
      <c r="C1690" s="107"/>
      <c r="D1690" s="107"/>
      <c r="E1690" s="108"/>
      <c r="F1690" s="126" t="s">
        <v>189</v>
      </c>
      <c r="G1690" s="108"/>
      <c r="H1690" s="127">
        <v>840.03</v>
      </c>
      <c r="I1690" s="116">
        <v>45.52</v>
      </c>
      <c r="J1690" s="108"/>
      <c r="K1690" s="128">
        <v>885.55</v>
      </c>
    </row>
    <row r="1691">
      <c r="A1691" s="125">
        <v>180381.0</v>
      </c>
      <c r="B1691" s="115" t="s">
        <v>1858</v>
      </c>
      <c r="C1691" s="107"/>
      <c r="D1691" s="107"/>
      <c r="E1691" s="108"/>
      <c r="F1691" s="126" t="s">
        <v>189</v>
      </c>
      <c r="G1691" s="108"/>
      <c r="H1691" s="127">
        <v>481.13</v>
      </c>
      <c r="I1691" s="116">
        <v>45.52</v>
      </c>
      <c r="J1691" s="108"/>
      <c r="K1691" s="128">
        <v>526.65</v>
      </c>
    </row>
    <row r="1692">
      <c r="A1692" s="125">
        <v>180383.0</v>
      </c>
      <c r="B1692" s="115" t="s">
        <v>1859</v>
      </c>
      <c r="C1692" s="107"/>
      <c r="D1692" s="107"/>
      <c r="E1692" s="108"/>
      <c r="F1692" s="126" t="s">
        <v>189</v>
      </c>
      <c r="G1692" s="108"/>
      <c r="H1692" s="127">
        <v>422.12</v>
      </c>
      <c r="I1692" s="116">
        <v>45.52</v>
      </c>
      <c r="J1692" s="108"/>
      <c r="K1692" s="128">
        <v>467.64</v>
      </c>
    </row>
    <row r="1693">
      <c r="A1693" s="125">
        <v>180401.0</v>
      </c>
      <c r="B1693" s="115" t="s">
        <v>1860</v>
      </c>
      <c r="C1693" s="107"/>
      <c r="D1693" s="107"/>
      <c r="E1693" s="108"/>
      <c r="F1693" s="126" t="s">
        <v>189</v>
      </c>
      <c r="G1693" s="108"/>
      <c r="H1693" s="127">
        <v>237.51</v>
      </c>
      <c r="I1693" s="116">
        <v>45.52</v>
      </c>
      <c r="J1693" s="108"/>
      <c r="K1693" s="128">
        <v>283.03</v>
      </c>
    </row>
    <row r="1694">
      <c r="A1694" s="125">
        <v>180402.0</v>
      </c>
      <c r="B1694" s="115" t="s">
        <v>1861</v>
      </c>
      <c r="C1694" s="107"/>
      <c r="D1694" s="107"/>
      <c r="E1694" s="108"/>
      <c r="F1694" s="126" t="s">
        <v>189</v>
      </c>
      <c r="G1694" s="108"/>
      <c r="H1694" s="127">
        <v>771.29</v>
      </c>
      <c r="I1694" s="116">
        <v>45.52</v>
      </c>
      <c r="J1694" s="108"/>
      <c r="K1694" s="128">
        <v>816.81</v>
      </c>
    </row>
    <row r="1695">
      <c r="A1695" s="125">
        <v>180403.0</v>
      </c>
      <c r="B1695" s="115" t="s">
        <v>1862</v>
      </c>
      <c r="C1695" s="107"/>
      <c r="D1695" s="107"/>
      <c r="E1695" s="108"/>
      <c r="F1695" s="126" t="s">
        <v>189</v>
      </c>
      <c r="G1695" s="108"/>
      <c r="H1695" s="127">
        <v>233.47</v>
      </c>
      <c r="I1695" s="116">
        <v>45.52</v>
      </c>
      <c r="J1695" s="108"/>
      <c r="K1695" s="128">
        <v>278.99</v>
      </c>
    </row>
    <row r="1696">
      <c r="A1696" s="125">
        <v>180404.0</v>
      </c>
      <c r="B1696" s="115" t="s">
        <v>1863</v>
      </c>
      <c r="C1696" s="107"/>
      <c r="D1696" s="107"/>
      <c r="E1696" s="108"/>
      <c r="F1696" s="126" t="s">
        <v>189</v>
      </c>
      <c r="G1696" s="108"/>
      <c r="H1696" s="127">
        <v>402.98</v>
      </c>
      <c r="I1696" s="116">
        <v>45.52</v>
      </c>
      <c r="J1696" s="108"/>
      <c r="K1696" s="128">
        <v>448.5</v>
      </c>
    </row>
    <row r="1697">
      <c r="A1697" s="125">
        <v>180405.0</v>
      </c>
      <c r="B1697" s="115" t="s">
        <v>1864</v>
      </c>
      <c r="C1697" s="107"/>
      <c r="D1697" s="107"/>
      <c r="E1697" s="108"/>
      <c r="F1697" s="126" t="s">
        <v>189</v>
      </c>
      <c r="G1697" s="108"/>
      <c r="H1697" s="127">
        <v>414.85</v>
      </c>
      <c r="I1697" s="116">
        <v>35.88</v>
      </c>
      <c r="J1697" s="108"/>
      <c r="K1697" s="128">
        <v>450.73</v>
      </c>
    </row>
    <row r="1698">
      <c r="A1698" s="125">
        <v>180406.0</v>
      </c>
      <c r="B1698" s="115" t="s">
        <v>1865</v>
      </c>
      <c r="C1698" s="107"/>
      <c r="D1698" s="107"/>
      <c r="E1698" s="108"/>
      <c r="F1698" s="126" t="s">
        <v>189</v>
      </c>
      <c r="G1698" s="108"/>
      <c r="H1698" s="127">
        <v>394.07</v>
      </c>
      <c r="I1698" s="116">
        <v>42.6</v>
      </c>
      <c r="J1698" s="108"/>
      <c r="K1698" s="128">
        <v>436.67</v>
      </c>
    </row>
    <row r="1699">
      <c r="A1699" s="125">
        <v>180490.0</v>
      </c>
      <c r="B1699" s="115" t="s">
        <v>1866</v>
      </c>
      <c r="C1699" s="107"/>
      <c r="D1699" s="107"/>
      <c r="E1699" s="108"/>
      <c r="F1699" s="126" t="s">
        <v>189</v>
      </c>
      <c r="G1699" s="108"/>
      <c r="H1699" s="127">
        <v>638.29</v>
      </c>
      <c r="I1699" s="116">
        <v>42.6</v>
      </c>
      <c r="J1699" s="108"/>
      <c r="K1699" s="128">
        <v>680.89</v>
      </c>
    </row>
    <row r="1700">
      <c r="A1700" s="125">
        <v>180491.0</v>
      </c>
      <c r="B1700" s="115" t="s">
        <v>1867</v>
      </c>
      <c r="C1700" s="107"/>
      <c r="D1700" s="107"/>
      <c r="E1700" s="108"/>
      <c r="F1700" s="126" t="s">
        <v>189</v>
      </c>
      <c r="G1700" s="108"/>
      <c r="H1700" s="127">
        <v>608.8</v>
      </c>
      <c r="I1700" s="116">
        <v>42.6</v>
      </c>
      <c r="J1700" s="108"/>
      <c r="K1700" s="128">
        <v>651.4</v>
      </c>
    </row>
    <row r="1701">
      <c r="A1701" s="125">
        <v>180501.0</v>
      </c>
      <c r="B1701" s="115" t="s">
        <v>1868</v>
      </c>
      <c r="C1701" s="107"/>
      <c r="D1701" s="107"/>
      <c r="E1701" s="108"/>
      <c r="F1701" s="126" t="s">
        <v>189</v>
      </c>
      <c r="G1701" s="108"/>
      <c r="H1701" s="127">
        <v>771.91</v>
      </c>
      <c r="I1701" s="116">
        <v>42.6</v>
      </c>
      <c r="J1701" s="108"/>
      <c r="K1701" s="128">
        <v>814.51</v>
      </c>
    </row>
    <row r="1702">
      <c r="A1702" s="125">
        <v>180502.0</v>
      </c>
      <c r="B1702" s="115" t="s">
        <v>1869</v>
      </c>
      <c r="C1702" s="107"/>
      <c r="D1702" s="107"/>
      <c r="E1702" s="108"/>
      <c r="F1702" s="126" t="s">
        <v>189</v>
      </c>
      <c r="G1702" s="108"/>
      <c r="H1702" s="127">
        <v>479.82</v>
      </c>
      <c r="I1702" s="116">
        <v>42.6</v>
      </c>
      <c r="J1702" s="108"/>
      <c r="K1702" s="128">
        <v>522.42</v>
      </c>
    </row>
    <row r="1703">
      <c r="A1703" s="125">
        <v>180503.0</v>
      </c>
      <c r="B1703" s="115" t="s">
        <v>1870</v>
      </c>
      <c r="C1703" s="107"/>
      <c r="D1703" s="107"/>
      <c r="E1703" s="108"/>
      <c r="F1703" s="126" t="s">
        <v>189</v>
      </c>
      <c r="G1703" s="108"/>
      <c r="H1703" s="127">
        <v>585.09</v>
      </c>
      <c r="I1703" s="116">
        <v>42.6</v>
      </c>
      <c r="J1703" s="108"/>
      <c r="K1703" s="128">
        <v>627.69</v>
      </c>
    </row>
    <row r="1704">
      <c r="A1704" s="125">
        <v>180504.0</v>
      </c>
      <c r="B1704" s="115" t="s">
        <v>1871</v>
      </c>
      <c r="C1704" s="107"/>
      <c r="D1704" s="107"/>
      <c r="E1704" s="108"/>
      <c r="F1704" s="126" t="s">
        <v>189</v>
      </c>
      <c r="G1704" s="108"/>
      <c r="H1704" s="127">
        <v>669.96</v>
      </c>
      <c r="I1704" s="116">
        <v>42.6</v>
      </c>
      <c r="J1704" s="108"/>
      <c r="K1704" s="128">
        <v>712.56</v>
      </c>
    </row>
    <row r="1705">
      <c r="A1705" s="125">
        <v>180505.0</v>
      </c>
      <c r="B1705" s="115" t="s">
        <v>1872</v>
      </c>
      <c r="C1705" s="107"/>
      <c r="D1705" s="107"/>
      <c r="E1705" s="108"/>
      <c r="F1705" s="126" t="s">
        <v>189</v>
      </c>
      <c r="G1705" s="108"/>
      <c r="H1705" s="127">
        <v>606.92</v>
      </c>
      <c r="I1705" s="116">
        <v>42.6</v>
      </c>
      <c r="J1705" s="108"/>
      <c r="K1705" s="128">
        <v>649.52</v>
      </c>
    </row>
    <row r="1706">
      <c r="A1706" s="125">
        <v>180506.0</v>
      </c>
      <c r="B1706" s="115" t="s">
        <v>1873</v>
      </c>
      <c r="C1706" s="107"/>
      <c r="D1706" s="107"/>
      <c r="E1706" s="108"/>
      <c r="F1706" s="126" t="s">
        <v>189</v>
      </c>
      <c r="G1706" s="108"/>
      <c r="H1706" s="127">
        <v>313.18</v>
      </c>
      <c r="I1706" s="116">
        <v>42.6</v>
      </c>
      <c r="J1706" s="108"/>
      <c r="K1706" s="128">
        <v>355.78</v>
      </c>
    </row>
    <row r="1707">
      <c r="A1707" s="125">
        <v>180507.0</v>
      </c>
      <c r="B1707" s="115" t="s">
        <v>1874</v>
      </c>
      <c r="C1707" s="107"/>
      <c r="D1707" s="107"/>
      <c r="E1707" s="108"/>
      <c r="F1707" s="126" t="s">
        <v>189</v>
      </c>
      <c r="G1707" s="108"/>
      <c r="H1707" s="127">
        <v>352.34</v>
      </c>
      <c r="I1707" s="116">
        <v>42.6</v>
      </c>
      <c r="J1707" s="108"/>
      <c r="K1707" s="128">
        <v>394.94</v>
      </c>
    </row>
    <row r="1708">
      <c r="A1708" s="125">
        <v>180508.0</v>
      </c>
      <c r="B1708" s="115" t="s">
        <v>1875</v>
      </c>
      <c r="C1708" s="107"/>
      <c r="D1708" s="107"/>
      <c r="E1708" s="108"/>
      <c r="F1708" s="126" t="s">
        <v>189</v>
      </c>
      <c r="G1708" s="108"/>
      <c r="H1708" s="127">
        <v>438.64</v>
      </c>
      <c r="I1708" s="116">
        <v>42.6</v>
      </c>
      <c r="J1708" s="108"/>
      <c r="K1708" s="128">
        <v>481.24</v>
      </c>
    </row>
    <row r="1709">
      <c r="A1709" s="125">
        <v>180509.0</v>
      </c>
      <c r="B1709" s="115" t="s">
        <v>1876</v>
      </c>
      <c r="C1709" s="107"/>
      <c r="D1709" s="107"/>
      <c r="E1709" s="108"/>
      <c r="F1709" s="126" t="s">
        <v>189</v>
      </c>
      <c r="G1709" s="108"/>
      <c r="H1709" s="127">
        <v>508.13</v>
      </c>
      <c r="I1709" s="116">
        <v>42.6</v>
      </c>
      <c r="J1709" s="108"/>
      <c r="K1709" s="128">
        <v>550.73</v>
      </c>
    </row>
    <row r="1710">
      <c r="A1710" s="125">
        <v>180510.0</v>
      </c>
      <c r="B1710" s="115" t="s">
        <v>1877</v>
      </c>
      <c r="C1710" s="107"/>
      <c r="D1710" s="107"/>
      <c r="E1710" s="108"/>
      <c r="F1710" s="126" t="s">
        <v>189</v>
      </c>
      <c r="G1710" s="108"/>
      <c r="H1710" s="127">
        <v>655.9</v>
      </c>
      <c r="I1710" s="116">
        <v>33.37</v>
      </c>
      <c r="J1710" s="108"/>
      <c r="K1710" s="128">
        <v>689.27</v>
      </c>
    </row>
    <row r="1711">
      <c r="A1711" s="125">
        <v>180511.0</v>
      </c>
      <c r="B1711" s="115" t="s">
        <v>1878</v>
      </c>
      <c r="C1711" s="107"/>
      <c r="D1711" s="107"/>
      <c r="E1711" s="108"/>
      <c r="F1711" s="126" t="s">
        <v>189</v>
      </c>
      <c r="G1711" s="108"/>
      <c r="H1711" s="127">
        <v>677.02</v>
      </c>
      <c r="I1711" s="116">
        <v>33.37</v>
      </c>
      <c r="J1711" s="108"/>
      <c r="K1711" s="128">
        <v>710.39</v>
      </c>
    </row>
    <row r="1712">
      <c r="A1712" s="125">
        <v>180512.0</v>
      </c>
      <c r="B1712" s="115" t="s">
        <v>1879</v>
      </c>
      <c r="C1712" s="107"/>
      <c r="D1712" s="107"/>
      <c r="E1712" s="108"/>
      <c r="F1712" s="126" t="s">
        <v>189</v>
      </c>
      <c r="G1712" s="108"/>
      <c r="H1712" s="127">
        <v>484.38</v>
      </c>
      <c r="I1712" s="116">
        <v>33.37</v>
      </c>
      <c r="J1712" s="108"/>
      <c r="K1712" s="128">
        <v>517.75</v>
      </c>
    </row>
    <row r="1713">
      <c r="A1713" s="125">
        <v>180515.0</v>
      </c>
      <c r="B1713" s="115" t="s">
        <v>1880</v>
      </c>
      <c r="C1713" s="107"/>
      <c r="D1713" s="107"/>
      <c r="E1713" s="108"/>
      <c r="F1713" s="126" t="s">
        <v>189</v>
      </c>
      <c r="G1713" s="108"/>
      <c r="H1713" s="127">
        <v>528.29</v>
      </c>
      <c r="I1713" s="116">
        <v>42.6</v>
      </c>
      <c r="J1713" s="108"/>
      <c r="K1713" s="128">
        <v>570.89</v>
      </c>
    </row>
    <row r="1714">
      <c r="A1714" s="125">
        <v>180701.0</v>
      </c>
      <c r="B1714" s="115" t="s">
        <v>1881</v>
      </c>
      <c r="C1714" s="107"/>
      <c r="D1714" s="107"/>
      <c r="E1714" s="108"/>
      <c r="F1714" s="126" t="s">
        <v>137</v>
      </c>
      <c r="G1714" s="108"/>
      <c r="H1714" s="127">
        <v>767.59</v>
      </c>
      <c r="I1714" s="116">
        <v>7.38</v>
      </c>
      <c r="J1714" s="108"/>
      <c r="K1714" s="128">
        <v>774.97</v>
      </c>
    </row>
    <row r="1715">
      <c r="A1715" s="125">
        <v>180703.0</v>
      </c>
      <c r="B1715" s="115" t="s">
        <v>1882</v>
      </c>
      <c r="C1715" s="107"/>
      <c r="D1715" s="107"/>
      <c r="E1715" s="108"/>
      <c r="F1715" s="126" t="s">
        <v>137</v>
      </c>
      <c r="G1715" s="108"/>
      <c r="H1715" s="127">
        <v>598.24</v>
      </c>
      <c r="I1715" s="116">
        <v>13.18</v>
      </c>
      <c r="J1715" s="108"/>
      <c r="K1715" s="128">
        <v>611.42</v>
      </c>
    </row>
    <row r="1716">
      <c r="A1716" s="125">
        <v>180708.0</v>
      </c>
      <c r="B1716" s="115" t="s">
        <v>1883</v>
      </c>
      <c r="C1716" s="107"/>
      <c r="D1716" s="107"/>
      <c r="E1716" s="108"/>
      <c r="F1716" s="126" t="s">
        <v>244</v>
      </c>
      <c r="G1716" s="108"/>
      <c r="H1716" s="127">
        <v>159.87</v>
      </c>
      <c r="I1716" s="116">
        <v>16.61</v>
      </c>
      <c r="J1716" s="108"/>
      <c r="K1716" s="128">
        <v>176.48</v>
      </c>
    </row>
    <row r="1717">
      <c r="A1717" s="125">
        <v>180710.0</v>
      </c>
      <c r="B1717" s="115" t="s">
        <v>1884</v>
      </c>
      <c r="C1717" s="107"/>
      <c r="D1717" s="107"/>
      <c r="E1717" s="108"/>
      <c r="F1717" s="126" t="s">
        <v>189</v>
      </c>
      <c r="G1717" s="108"/>
      <c r="H1717" s="127">
        <v>369.66</v>
      </c>
      <c r="I1717" s="116">
        <v>6.45</v>
      </c>
      <c r="J1717" s="108"/>
      <c r="K1717" s="128">
        <v>376.11</v>
      </c>
    </row>
    <row r="1718">
      <c r="A1718" s="123">
        <v>181.0</v>
      </c>
      <c r="B1718" s="124" t="s">
        <v>1885</v>
      </c>
      <c r="C1718" s="107"/>
      <c r="D1718" s="107"/>
      <c r="E1718" s="107"/>
      <c r="F1718" s="107"/>
      <c r="G1718" s="107"/>
      <c r="H1718" s="107"/>
      <c r="I1718" s="107"/>
      <c r="J1718" s="107"/>
      <c r="K1718" s="108"/>
    </row>
    <row r="1719">
      <c r="A1719" s="125">
        <v>190000.0</v>
      </c>
      <c r="B1719" s="115" t="s">
        <v>1885</v>
      </c>
      <c r="C1719" s="107"/>
      <c r="D1719" s="107"/>
      <c r="E1719" s="108"/>
      <c r="F1719" s="111"/>
      <c r="H1719" s="127">
        <v>0.0</v>
      </c>
      <c r="I1719" s="116">
        <v>0.0</v>
      </c>
      <c r="J1719" s="108"/>
      <c r="K1719" s="128">
        <v>0.0</v>
      </c>
    </row>
    <row r="1720">
      <c r="A1720" s="125">
        <v>190101.0</v>
      </c>
      <c r="B1720" s="115" t="s">
        <v>1886</v>
      </c>
      <c r="C1720" s="107"/>
      <c r="D1720" s="107"/>
      <c r="E1720" s="108"/>
      <c r="F1720" s="126" t="s">
        <v>189</v>
      </c>
      <c r="G1720" s="108"/>
      <c r="H1720" s="127">
        <v>141.48</v>
      </c>
      <c r="I1720" s="116">
        <v>0.0</v>
      </c>
      <c r="J1720" s="108"/>
      <c r="K1720" s="128">
        <v>141.48</v>
      </c>
    </row>
    <row r="1721">
      <c r="A1721" s="125">
        <v>190102.0</v>
      </c>
      <c r="B1721" s="115" t="s">
        <v>1887</v>
      </c>
      <c r="C1721" s="107"/>
      <c r="D1721" s="107"/>
      <c r="E1721" s="108"/>
      <c r="F1721" s="126" t="s">
        <v>189</v>
      </c>
      <c r="G1721" s="108"/>
      <c r="H1721" s="127">
        <v>160.19</v>
      </c>
      <c r="I1721" s="116">
        <v>0.0</v>
      </c>
      <c r="J1721" s="108"/>
      <c r="K1721" s="128">
        <v>160.19</v>
      </c>
    </row>
    <row r="1722">
      <c r="A1722" s="125">
        <v>190103.0</v>
      </c>
      <c r="B1722" s="115" t="s">
        <v>1888</v>
      </c>
      <c r="C1722" s="107"/>
      <c r="D1722" s="107"/>
      <c r="E1722" s="108"/>
      <c r="F1722" s="126" t="s">
        <v>189</v>
      </c>
      <c r="G1722" s="108"/>
      <c r="H1722" s="127">
        <v>182.49</v>
      </c>
      <c r="I1722" s="116">
        <v>0.0</v>
      </c>
      <c r="J1722" s="108"/>
      <c r="K1722" s="128">
        <v>182.49</v>
      </c>
    </row>
    <row r="1723">
      <c r="A1723" s="125">
        <v>190104.0</v>
      </c>
      <c r="B1723" s="115" t="s">
        <v>1889</v>
      </c>
      <c r="C1723" s="107"/>
      <c r="D1723" s="107"/>
      <c r="E1723" s="108"/>
      <c r="F1723" s="126" t="s">
        <v>189</v>
      </c>
      <c r="G1723" s="108"/>
      <c r="H1723" s="127">
        <v>207.34</v>
      </c>
      <c r="I1723" s="116">
        <v>0.0</v>
      </c>
      <c r="J1723" s="108"/>
      <c r="K1723" s="128">
        <v>207.34</v>
      </c>
    </row>
    <row r="1724">
      <c r="A1724" s="125">
        <v>190105.0</v>
      </c>
      <c r="B1724" s="115" t="s">
        <v>1890</v>
      </c>
      <c r="C1724" s="107"/>
      <c r="D1724" s="107"/>
      <c r="E1724" s="108"/>
      <c r="F1724" s="126" t="s">
        <v>189</v>
      </c>
      <c r="G1724" s="108"/>
      <c r="H1724" s="127">
        <v>151.24</v>
      </c>
      <c r="I1724" s="116">
        <v>0.0</v>
      </c>
      <c r="J1724" s="108"/>
      <c r="K1724" s="128">
        <v>151.24</v>
      </c>
    </row>
    <row r="1725">
      <c r="A1725" s="125">
        <v>190106.0</v>
      </c>
      <c r="B1725" s="115" t="s">
        <v>1891</v>
      </c>
      <c r="C1725" s="107"/>
      <c r="D1725" s="107"/>
      <c r="E1725" s="108"/>
      <c r="F1725" s="126" t="s">
        <v>189</v>
      </c>
      <c r="G1725" s="108"/>
      <c r="H1725" s="127">
        <v>151.24</v>
      </c>
      <c r="I1725" s="116">
        <v>0.0</v>
      </c>
      <c r="J1725" s="108"/>
      <c r="K1725" s="128">
        <v>151.24</v>
      </c>
    </row>
    <row r="1726">
      <c r="A1726" s="125">
        <v>190107.0</v>
      </c>
      <c r="B1726" s="115" t="s">
        <v>1892</v>
      </c>
      <c r="C1726" s="107"/>
      <c r="D1726" s="107"/>
      <c r="E1726" s="108"/>
      <c r="F1726" s="126" t="s">
        <v>189</v>
      </c>
      <c r="G1726" s="108"/>
      <c r="H1726" s="127">
        <v>151.24</v>
      </c>
      <c r="I1726" s="116">
        <v>0.0</v>
      </c>
      <c r="J1726" s="108"/>
      <c r="K1726" s="128">
        <v>151.24</v>
      </c>
    </row>
    <row r="1727">
      <c r="A1727" s="125">
        <v>190108.0</v>
      </c>
      <c r="B1727" s="115" t="s">
        <v>1893</v>
      </c>
      <c r="C1727" s="107"/>
      <c r="D1727" s="107"/>
      <c r="E1727" s="108"/>
      <c r="F1727" s="126" t="s">
        <v>189</v>
      </c>
      <c r="G1727" s="108"/>
      <c r="H1727" s="127">
        <v>151.87</v>
      </c>
      <c r="I1727" s="116">
        <v>0.0</v>
      </c>
      <c r="J1727" s="108"/>
      <c r="K1727" s="128">
        <v>151.87</v>
      </c>
    </row>
    <row r="1728">
      <c r="A1728" s="125">
        <v>190109.0</v>
      </c>
      <c r="B1728" s="115" t="s">
        <v>1894</v>
      </c>
      <c r="C1728" s="107"/>
      <c r="D1728" s="107"/>
      <c r="E1728" s="108"/>
      <c r="F1728" s="126" t="s">
        <v>189</v>
      </c>
      <c r="G1728" s="108"/>
      <c r="H1728" s="127">
        <v>151.24</v>
      </c>
      <c r="I1728" s="116">
        <v>0.0</v>
      </c>
      <c r="J1728" s="108"/>
      <c r="K1728" s="128">
        <v>151.24</v>
      </c>
    </row>
    <row r="1729">
      <c r="A1729" s="125">
        <v>190201.0</v>
      </c>
      <c r="B1729" s="115" t="s">
        <v>1895</v>
      </c>
      <c r="C1729" s="107"/>
      <c r="D1729" s="107"/>
      <c r="E1729" s="108"/>
      <c r="F1729" s="126" t="s">
        <v>189</v>
      </c>
      <c r="G1729" s="108"/>
      <c r="H1729" s="127">
        <v>310.92</v>
      </c>
      <c r="I1729" s="116">
        <v>0.0</v>
      </c>
      <c r="J1729" s="108"/>
      <c r="K1729" s="128">
        <v>310.92</v>
      </c>
    </row>
    <row r="1730">
      <c r="A1730" s="125">
        <v>190202.0</v>
      </c>
      <c r="B1730" s="115" t="s">
        <v>1896</v>
      </c>
      <c r="C1730" s="107"/>
      <c r="D1730" s="107"/>
      <c r="E1730" s="108"/>
      <c r="F1730" s="126" t="s">
        <v>189</v>
      </c>
      <c r="G1730" s="108"/>
      <c r="H1730" s="127">
        <v>369.32</v>
      </c>
      <c r="I1730" s="116">
        <v>0.0</v>
      </c>
      <c r="J1730" s="108"/>
      <c r="K1730" s="128">
        <v>369.32</v>
      </c>
    </row>
    <row r="1731">
      <c r="A1731" s="125">
        <v>190301.0</v>
      </c>
      <c r="B1731" s="115" t="s">
        <v>1897</v>
      </c>
      <c r="C1731" s="107"/>
      <c r="D1731" s="107"/>
      <c r="E1731" s="108"/>
      <c r="F1731" s="126" t="s">
        <v>189</v>
      </c>
      <c r="G1731" s="108"/>
      <c r="H1731" s="127">
        <v>207.34</v>
      </c>
      <c r="I1731" s="116">
        <v>0.0</v>
      </c>
      <c r="J1731" s="108"/>
      <c r="K1731" s="128">
        <v>207.34</v>
      </c>
    </row>
    <row r="1732">
      <c r="A1732" s="125">
        <v>190401.0</v>
      </c>
      <c r="B1732" s="115" t="s">
        <v>1898</v>
      </c>
      <c r="C1732" s="107"/>
      <c r="D1732" s="107"/>
      <c r="E1732" s="108"/>
      <c r="F1732" s="126" t="s">
        <v>189</v>
      </c>
      <c r="G1732" s="108"/>
      <c r="H1732" s="127">
        <v>411.88</v>
      </c>
      <c r="I1732" s="116">
        <v>0.0</v>
      </c>
      <c r="J1732" s="108"/>
      <c r="K1732" s="128">
        <v>411.88</v>
      </c>
    </row>
    <row r="1733">
      <c r="A1733" s="123">
        <v>182.0</v>
      </c>
      <c r="B1733" s="124" t="s">
        <v>1899</v>
      </c>
      <c r="C1733" s="107"/>
      <c r="D1733" s="107"/>
      <c r="E1733" s="107"/>
      <c r="F1733" s="107"/>
      <c r="G1733" s="107"/>
      <c r="H1733" s="107"/>
      <c r="I1733" s="107"/>
      <c r="J1733" s="107"/>
      <c r="K1733" s="108"/>
    </row>
    <row r="1734">
      <c r="A1734" s="125">
        <v>200000.0</v>
      </c>
      <c r="B1734" s="115" t="s">
        <v>1899</v>
      </c>
      <c r="C1734" s="107"/>
      <c r="D1734" s="107"/>
      <c r="E1734" s="108"/>
      <c r="F1734" s="111"/>
      <c r="H1734" s="127">
        <v>0.0</v>
      </c>
      <c r="I1734" s="116">
        <v>0.0</v>
      </c>
      <c r="J1734" s="108"/>
      <c r="K1734" s="128">
        <v>0.0</v>
      </c>
    </row>
    <row r="1735">
      <c r="A1735" s="125">
        <v>200101.0</v>
      </c>
      <c r="B1735" s="115" t="s">
        <v>1900</v>
      </c>
      <c r="C1735" s="107"/>
      <c r="D1735" s="107"/>
      <c r="E1735" s="108"/>
      <c r="F1735" s="126" t="s">
        <v>189</v>
      </c>
      <c r="G1735" s="108"/>
      <c r="H1735" s="127">
        <v>2.28</v>
      </c>
      <c r="I1735" s="116">
        <v>3.22</v>
      </c>
      <c r="J1735" s="108"/>
      <c r="K1735" s="128">
        <v>5.5</v>
      </c>
    </row>
    <row r="1736">
      <c r="A1736" s="125">
        <v>200102.0</v>
      </c>
      <c r="B1736" s="115" t="s">
        <v>1901</v>
      </c>
      <c r="C1736" s="107"/>
      <c r="D1736" s="107"/>
      <c r="E1736" s="108"/>
      <c r="F1736" s="126" t="s">
        <v>137</v>
      </c>
      <c r="G1736" s="108"/>
      <c r="H1736" s="127">
        <v>4.03</v>
      </c>
      <c r="I1736" s="116">
        <v>9.28</v>
      </c>
      <c r="J1736" s="108"/>
      <c r="K1736" s="128">
        <v>13.31</v>
      </c>
    </row>
    <row r="1737">
      <c r="A1737" s="125">
        <v>200103.0</v>
      </c>
      <c r="B1737" s="115" t="s">
        <v>1902</v>
      </c>
      <c r="C1737" s="107"/>
      <c r="D1737" s="107"/>
      <c r="E1737" s="108"/>
      <c r="F1737" s="126" t="s">
        <v>317</v>
      </c>
      <c r="G1737" s="108"/>
      <c r="H1737" s="127">
        <v>0.18</v>
      </c>
      <c r="I1737" s="116">
        <v>14.08</v>
      </c>
      <c r="J1737" s="108"/>
      <c r="K1737" s="128">
        <v>14.26</v>
      </c>
    </row>
    <row r="1738">
      <c r="A1738" s="125">
        <v>200104.0</v>
      </c>
      <c r="B1738" s="115" t="s">
        <v>1903</v>
      </c>
      <c r="C1738" s="107"/>
      <c r="D1738" s="107"/>
      <c r="E1738" s="108"/>
      <c r="F1738" s="126" t="s">
        <v>189</v>
      </c>
      <c r="G1738" s="108"/>
      <c r="H1738" s="127">
        <v>3.94</v>
      </c>
      <c r="I1738" s="116">
        <v>5.56</v>
      </c>
      <c r="J1738" s="108"/>
      <c r="K1738" s="128">
        <v>9.5</v>
      </c>
    </row>
    <row r="1739">
      <c r="A1739" s="125">
        <v>200105.0</v>
      </c>
      <c r="B1739" s="115" t="s">
        <v>1904</v>
      </c>
      <c r="C1739" s="107"/>
      <c r="D1739" s="107"/>
      <c r="E1739" s="108"/>
      <c r="F1739" s="126" t="s">
        <v>189</v>
      </c>
      <c r="G1739" s="108"/>
      <c r="H1739" s="127">
        <v>1.81</v>
      </c>
      <c r="I1739" s="116">
        <v>5.56</v>
      </c>
      <c r="J1739" s="108"/>
      <c r="K1739" s="128">
        <v>7.37</v>
      </c>
    </row>
    <row r="1740">
      <c r="A1740" s="125">
        <v>200140.0</v>
      </c>
      <c r="B1740" s="115" t="s">
        <v>1905</v>
      </c>
      <c r="C1740" s="107"/>
      <c r="D1740" s="107"/>
      <c r="E1740" s="108"/>
      <c r="F1740" s="126" t="s">
        <v>189</v>
      </c>
      <c r="G1740" s="108"/>
      <c r="H1740" s="127">
        <v>2.28</v>
      </c>
      <c r="I1740" s="116">
        <v>3.65</v>
      </c>
      <c r="J1740" s="108"/>
      <c r="K1740" s="128">
        <v>5.93</v>
      </c>
    </row>
    <row r="1741">
      <c r="A1741" s="125">
        <v>200145.0</v>
      </c>
      <c r="B1741" s="115" t="s">
        <v>1906</v>
      </c>
      <c r="C1741" s="107"/>
      <c r="D1741" s="107"/>
      <c r="E1741" s="108"/>
      <c r="F1741" s="126" t="s">
        <v>189</v>
      </c>
      <c r="G1741" s="108"/>
      <c r="H1741" s="127">
        <v>3.02</v>
      </c>
      <c r="I1741" s="116">
        <v>3.33</v>
      </c>
      <c r="J1741" s="108"/>
      <c r="K1741" s="128">
        <v>6.35</v>
      </c>
    </row>
    <row r="1742">
      <c r="A1742" s="125">
        <v>200150.0</v>
      </c>
      <c r="B1742" s="115" t="s">
        <v>1907</v>
      </c>
      <c r="C1742" s="107"/>
      <c r="D1742" s="107"/>
      <c r="E1742" s="108"/>
      <c r="F1742" s="126" t="s">
        <v>189</v>
      </c>
      <c r="G1742" s="108"/>
      <c r="H1742" s="127">
        <v>3.01</v>
      </c>
      <c r="I1742" s="116">
        <v>1.16</v>
      </c>
      <c r="J1742" s="108"/>
      <c r="K1742" s="128">
        <v>4.17</v>
      </c>
    </row>
    <row r="1743">
      <c r="A1743" s="125">
        <v>200200.0</v>
      </c>
      <c r="B1743" s="115" t="s">
        <v>1908</v>
      </c>
      <c r="C1743" s="107"/>
      <c r="D1743" s="107"/>
      <c r="E1743" s="108"/>
      <c r="F1743" s="126" t="s">
        <v>189</v>
      </c>
      <c r="G1743" s="108"/>
      <c r="H1743" s="127">
        <v>8.82</v>
      </c>
      <c r="I1743" s="116">
        <v>12.91</v>
      </c>
      <c r="J1743" s="108"/>
      <c r="K1743" s="128">
        <v>21.73</v>
      </c>
    </row>
    <row r="1744">
      <c r="A1744" s="125">
        <v>200201.0</v>
      </c>
      <c r="B1744" s="115" t="s">
        <v>1909</v>
      </c>
      <c r="C1744" s="107"/>
      <c r="D1744" s="107"/>
      <c r="E1744" s="108"/>
      <c r="F1744" s="126" t="s">
        <v>189</v>
      </c>
      <c r="G1744" s="108"/>
      <c r="H1744" s="127">
        <v>8.99</v>
      </c>
      <c r="I1744" s="116">
        <v>12.91</v>
      </c>
      <c r="J1744" s="108"/>
      <c r="K1744" s="128">
        <v>21.9</v>
      </c>
    </row>
    <row r="1745">
      <c r="A1745" s="125">
        <v>200403.0</v>
      </c>
      <c r="B1745" s="115" t="s">
        <v>1910</v>
      </c>
      <c r="C1745" s="107"/>
      <c r="D1745" s="107"/>
      <c r="E1745" s="108"/>
      <c r="F1745" s="126" t="s">
        <v>189</v>
      </c>
      <c r="G1745" s="108"/>
      <c r="H1745" s="127">
        <v>2.52</v>
      </c>
      <c r="I1745" s="116">
        <v>14.09</v>
      </c>
      <c r="J1745" s="108"/>
      <c r="K1745" s="128">
        <v>16.61</v>
      </c>
    </row>
    <row r="1746">
      <c r="A1746" s="125">
        <v>200499.0</v>
      </c>
      <c r="B1746" s="115" t="s">
        <v>1911</v>
      </c>
      <c r="C1746" s="107"/>
      <c r="D1746" s="107"/>
      <c r="E1746" s="108"/>
      <c r="F1746" s="126" t="s">
        <v>189</v>
      </c>
      <c r="G1746" s="108"/>
      <c r="H1746" s="127">
        <v>8.82</v>
      </c>
      <c r="I1746" s="116">
        <v>17.9</v>
      </c>
      <c r="J1746" s="108"/>
      <c r="K1746" s="128">
        <v>26.72</v>
      </c>
    </row>
    <row r="1747">
      <c r="A1747" s="125">
        <v>200500.0</v>
      </c>
      <c r="B1747" s="115" t="s">
        <v>1912</v>
      </c>
      <c r="C1747" s="107"/>
      <c r="D1747" s="107"/>
      <c r="E1747" s="108"/>
      <c r="F1747" s="126" t="s">
        <v>189</v>
      </c>
      <c r="G1747" s="108"/>
      <c r="H1747" s="127">
        <v>8.71</v>
      </c>
      <c r="I1747" s="116">
        <v>17.9</v>
      </c>
      <c r="J1747" s="108"/>
      <c r="K1747" s="128">
        <v>26.61</v>
      </c>
    </row>
    <row r="1748">
      <c r="A1748" s="125">
        <v>200502.0</v>
      </c>
      <c r="B1748" s="115" t="s">
        <v>1913</v>
      </c>
      <c r="C1748" s="107"/>
      <c r="D1748" s="107"/>
      <c r="E1748" s="108"/>
      <c r="F1748" s="126" t="s">
        <v>189</v>
      </c>
      <c r="G1748" s="108"/>
      <c r="H1748" s="127">
        <v>10.11</v>
      </c>
      <c r="I1748" s="116">
        <v>17.9</v>
      </c>
      <c r="J1748" s="108"/>
      <c r="K1748" s="128">
        <v>28.01</v>
      </c>
    </row>
    <row r="1749">
      <c r="A1749" s="125">
        <v>200503.0</v>
      </c>
      <c r="B1749" s="115" t="s">
        <v>1914</v>
      </c>
      <c r="C1749" s="107"/>
      <c r="D1749" s="107"/>
      <c r="E1749" s="108"/>
      <c r="F1749" s="126" t="s">
        <v>189</v>
      </c>
      <c r="G1749" s="108"/>
      <c r="H1749" s="127">
        <v>40.65</v>
      </c>
      <c r="I1749" s="116">
        <v>26.2</v>
      </c>
      <c r="J1749" s="108"/>
      <c r="K1749" s="128">
        <v>66.85</v>
      </c>
    </row>
    <row r="1750">
      <c r="A1750" s="125">
        <v>200504.0</v>
      </c>
      <c r="B1750" s="115" t="s">
        <v>1915</v>
      </c>
      <c r="C1750" s="107"/>
      <c r="D1750" s="107"/>
      <c r="E1750" s="108"/>
      <c r="F1750" s="126" t="s">
        <v>189</v>
      </c>
      <c r="G1750" s="108"/>
      <c r="H1750" s="127">
        <v>9.96</v>
      </c>
      <c r="I1750" s="116">
        <v>17.9</v>
      </c>
      <c r="J1750" s="108"/>
      <c r="K1750" s="128">
        <v>27.86</v>
      </c>
    </row>
    <row r="1751">
      <c r="A1751" s="125">
        <v>200505.0</v>
      </c>
      <c r="B1751" s="115" t="s">
        <v>1916</v>
      </c>
      <c r="C1751" s="107"/>
      <c r="D1751" s="107"/>
      <c r="E1751" s="108"/>
      <c r="F1751" s="126" t="s">
        <v>189</v>
      </c>
      <c r="G1751" s="108"/>
      <c r="H1751" s="127">
        <v>11.26</v>
      </c>
      <c r="I1751" s="116">
        <v>17.9</v>
      </c>
      <c r="J1751" s="108"/>
      <c r="K1751" s="128">
        <v>29.16</v>
      </c>
    </row>
    <row r="1752">
      <c r="A1752" s="125">
        <v>200506.0</v>
      </c>
      <c r="B1752" s="115" t="s">
        <v>1917</v>
      </c>
      <c r="C1752" s="107"/>
      <c r="D1752" s="107"/>
      <c r="E1752" s="108"/>
      <c r="F1752" s="126" t="s">
        <v>189</v>
      </c>
      <c r="G1752" s="108"/>
      <c r="H1752" s="127">
        <v>6.86</v>
      </c>
      <c r="I1752" s="116">
        <v>8.06</v>
      </c>
      <c r="J1752" s="108"/>
      <c r="K1752" s="128">
        <v>14.92</v>
      </c>
    </row>
    <row r="1753">
      <c r="A1753" s="125">
        <v>201001.0</v>
      </c>
      <c r="B1753" s="115" t="s">
        <v>1918</v>
      </c>
      <c r="C1753" s="107"/>
      <c r="D1753" s="107"/>
      <c r="E1753" s="108"/>
      <c r="F1753" s="126" t="s">
        <v>189</v>
      </c>
      <c r="G1753" s="108"/>
      <c r="H1753" s="127">
        <v>57.04</v>
      </c>
      <c r="I1753" s="116">
        <v>0.0</v>
      </c>
      <c r="J1753" s="108"/>
      <c r="K1753" s="128">
        <v>57.04</v>
      </c>
    </row>
    <row r="1754">
      <c r="A1754" s="125">
        <v>201002.0</v>
      </c>
      <c r="B1754" s="115" t="s">
        <v>1919</v>
      </c>
      <c r="C1754" s="107"/>
      <c r="D1754" s="107"/>
      <c r="E1754" s="108"/>
      <c r="F1754" s="126" t="s">
        <v>189</v>
      </c>
      <c r="G1754" s="108"/>
      <c r="H1754" s="127">
        <v>165.29</v>
      </c>
      <c r="I1754" s="116">
        <v>15.6</v>
      </c>
      <c r="J1754" s="108"/>
      <c r="K1754" s="128">
        <v>180.89</v>
      </c>
    </row>
    <row r="1755">
      <c r="A1755" s="125">
        <v>201003.0</v>
      </c>
      <c r="B1755" s="115" t="s">
        <v>1920</v>
      </c>
      <c r="C1755" s="107"/>
      <c r="D1755" s="107"/>
      <c r="E1755" s="108"/>
      <c r="F1755" s="126" t="s">
        <v>189</v>
      </c>
      <c r="G1755" s="108"/>
      <c r="H1755" s="127">
        <v>170.26</v>
      </c>
      <c r="I1755" s="116">
        <v>15.6</v>
      </c>
      <c r="J1755" s="108"/>
      <c r="K1755" s="128">
        <v>185.86</v>
      </c>
    </row>
    <row r="1756">
      <c r="A1756" s="125">
        <v>201201.0</v>
      </c>
      <c r="B1756" s="115" t="s">
        <v>1921</v>
      </c>
      <c r="C1756" s="107"/>
      <c r="D1756" s="107"/>
      <c r="E1756" s="108"/>
      <c r="F1756" s="126" t="s">
        <v>189</v>
      </c>
      <c r="G1756" s="108"/>
      <c r="H1756" s="127">
        <v>225.21</v>
      </c>
      <c r="I1756" s="116">
        <v>22.83</v>
      </c>
      <c r="J1756" s="108"/>
      <c r="K1756" s="128">
        <v>248.04</v>
      </c>
    </row>
    <row r="1757">
      <c r="A1757" s="125">
        <v>201202.0</v>
      </c>
      <c r="B1757" s="115" t="s">
        <v>1922</v>
      </c>
      <c r="C1757" s="107"/>
      <c r="D1757" s="107"/>
      <c r="E1757" s="108"/>
      <c r="F1757" s="126" t="s">
        <v>189</v>
      </c>
      <c r="G1757" s="108"/>
      <c r="H1757" s="127">
        <v>117.55</v>
      </c>
      <c r="I1757" s="116">
        <v>22.83</v>
      </c>
      <c r="J1757" s="108"/>
      <c r="K1757" s="128">
        <v>140.38</v>
      </c>
    </row>
    <row r="1758">
      <c r="A1758" s="125">
        <v>201302.0</v>
      </c>
      <c r="B1758" s="115" t="s">
        <v>1923</v>
      </c>
      <c r="C1758" s="107"/>
      <c r="D1758" s="107"/>
      <c r="E1758" s="108"/>
      <c r="F1758" s="126" t="s">
        <v>189</v>
      </c>
      <c r="G1758" s="108"/>
      <c r="H1758" s="127">
        <v>37.08</v>
      </c>
      <c r="I1758" s="116">
        <v>23.82</v>
      </c>
      <c r="J1758" s="108"/>
      <c r="K1758" s="128">
        <v>60.9</v>
      </c>
    </row>
    <row r="1759">
      <c r="A1759" s="125">
        <v>201304.0</v>
      </c>
      <c r="B1759" s="115" t="s">
        <v>1924</v>
      </c>
      <c r="C1759" s="107"/>
      <c r="D1759" s="107"/>
      <c r="E1759" s="108"/>
      <c r="F1759" s="126" t="s">
        <v>189</v>
      </c>
      <c r="G1759" s="108"/>
      <c r="H1759" s="127">
        <v>70.85</v>
      </c>
      <c r="I1759" s="116">
        <v>18.89</v>
      </c>
      <c r="J1759" s="108"/>
      <c r="K1759" s="128">
        <v>89.74</v>
      </c>
    </row>
    <row r="1760">
      <c r="A1760" s="125">
        <v>201305.0</v>
      </c>
      <c r="B1760" s="115" t="s">
        <v>1925</v>
      </c>
      <c r="C1760" s="107"/>
      <c r="D1760" s="107"/>
      <c r="E1760" s="108"/>
      <c r="F1760" s="126" t="s">
        <v>137</v>
      </c>
      <c r="G1760" s="108"/>
      <c r="H1760" s="127">
        <v>0.22</v>
      </c>
      <c r="I1760" s="116">
        <v>1.04</v>
      </c>
      <c r="J1760" s="108"/>
      <c r="K1760" s="128">
        <v>1.26</v>
      </c>
    </row>
    <row r="1761">
      <c r="A1761" s="125">
        <v>201306.0</v>
      </c>
      <c r="B1761" s="115" t="s">
        <v>1926</v>
      </c>
      <c r="C1761" s="107"/>
      <c r="D1761" s="107"/>
      <c r="E1761" s="108"/>
      <c r="F1761" s="126" t="s">
        <v>137</v>
      </c>
      <c r="G1761" s="108"/>
      <c r="H1761" s="127">
        <v>1.01</v>
      </c>
      <c r="I1761" s="116">
        <v>1.04</v>
      </c>
      <c r="J1761" s="108"/>
      <c r="K1761" s="128">
        <v>2.05</v>
      </c>
    </row>
    <row r="1762">
      <c r="A1762" s="125">
        <v>201371.0</v>
      </c>
      <c r="B1762" s="115" t="s">
        <v>1927</v>
      </c>
      <c r="C1762" s="107"/>
      <c r="D1762" s="107"/>
      <c r="E1762" s="108"/>
      <c r="F1762" s="126" t="s">
        <v>189</v>
      </c>
      <c r="G1762" s="108"/>
      <c r="H1762" s="127">
        <v>57.0</v>
      </c>
      <c r="I1762" s="116">
        <v>26.56</v>
      </c>
      <c r="J1762" s="108"/>
      <c r="K1762" s="128">
        <v>83.56</v>
      </c>
    </row>
    <row r="1763">
      <c r="A1763" s="125">
        <v>201401.0</v>
      </c>
      <c r="B1763" s="115" t="s">
        <v>1928</v>
      </c>
      <c r="C1763" s="107"/>
      <c r="D1763" s="107"/>
      <c r="E1763" s="108"/>
      <c r="F1763" s="126" t="s">
        <v>189</v>
      </c>
      <c r="G1763" s="108"/>
      <c r="H1763" s="127">
        <v>14.42</v>
      </c>
      <c r="I1763" s="116">
        <v>23.24</v>
      </c>
      <c r="J1763" s="108"/>
      <c r="K1763" s="128">
        <v>37.66</v>
      </c>
    </row>
    <row r="1764">
      <c r="A1764" s="125">
        <v>201402.0</v>
      </c>
      <c r="B1764" s="115" t="s">
        <v>1929</v>
      </c>
      <c r="C1764" s="107"/>
      <c r="D1764" s="107"/>
      <c r="E1764" s="108"/>
      <c r="F1764" s="126" t="s">
        <v>189</v>
      </c>
      <c r="G1764" s="108"/>
      <c r="H1764" s="127">
        <v>45.6</v>
      </c>
      <c r="I1764" s="116">
        <v>26.56</v>
      </c>
      <c r="J1764" s="108"/>
      <c r="K1764" s="128">
        <v>72.16</v>
      </c>
    </row>
    <row r="1765">
      <c r="A1765" s="125">
        <v>201410.0</v>
      </c>
      <c r="B1765" s="115" t="s">
        <v>1930</v>
      </c>
      <c r="C1765" s="107"/>
      <c r="D1765" s="107"/>
      <c r="E1765" s="108"/>
      <c r="F1765" s="126" t="s">
        <v>189</v>
      </c>
      <c r="G1765" s="108"/>
      <c r="H1765" s="127">
        <v>19.77</v>
      </c>
      <c r="I1765" s="116">
        <v>43.56</v>
      </c>
      <c r="J1765" s="108"/>
      <c r="K1765" s="128">
        <v>63.33</v>
      </c>
    </row>
    <row r="1766">
      <c r="A1766" s="123">
        <v>183.0</v>
      </c>
      <c r="B1766" s="124" t="s">
        <v>1931</v>
      </c>
      <c r="C1766" s="107"/>
      <c r="D1766" s="107"/>
      <c r="E1766" s="107"/>
      <c r="F1766" s="107"/>
      <c r="G1766" s="107"/>
      <c r="H1766" s="107"/>
      <c r="I1766" s="107"/>
      <c r="J1766" s="107"/>
      <c r="K1766" s="108"/>
    </row>
    <row r="1767">
      <c r="A1767" s="125">
        <v>210000.0</v>
      </c>
      <c r="B1767" s="115" t="s">
        <v>1931</v>
      </c>
      <c r="C1767" s="107"/>
      <c r="D1767" s="107"/>
      <c r="E1767" s="108"/>
      <c r="F1767" s="111"/>
      <c r="H1767" s="127">
        <v>0.0</v>
      </c>
      <c r="I1767" s="116">
        <v>0.0</v>
      </c>
      <c r="J1767" s="108"/>
      <c r="K1767" s="128">
        <v>0.0</v>
      </c>
    </row>
    <row r="1768">
      <c r="A1768" s="125">
        <v>210101.0</v>
      </c>
      <c r="B1768" s="115" t="s">
        <v>1932</v>
      </c>
      <c r="C1768" s="107"/>
      <c r="D1768" s="107"/>
      <c r="E1768" s="108"/>
      <c r="F1768" s="126" t="s">
        <v>189</v>
      </c>
      <c r="G1768" s="108"/>
      <c r="H1768" s="127">
        <v>3.02</v>
      </c>
      <c r="I1768" s="116">
        <v>4.44</v>
      </c>
      <c r="J1768" s="108"/>
      <c r="K1768" s="128">
        <v>7.46</v>
      </c>
    </row>
    <row r="1769">
      <c r="A1769" s="125">
        <v>210102.0</v>
      </c>
      <c r="B1769" s="115" t="s">
        <v>1933</v>
      </c>
      <c r="C1769" s="107"/>
      <c r="D1769" s="107"/>
      <c r="E1769" s="108"/>
      <c r="F1769" s="126" t="s">
        <v>189</v>
      </c>
      <c r="G1769" s="108"/>
      <c r="H1769" s="127">
        <v>3.01</v>
      </c>
      <c r="I1769" s="116">
        <v>1.16</v>
      </c>
      <c r="J1769" s="108"/>
      <c r="K1769" s="128">
        <v>4.17</v>
      </c>
    </row>
    <row r="1770">
      <c r="A1770" s="125">
        <v>210201.0</v>
      </c>
      <c r="B1770" s="115" t="s">
        <v>1934</v>
      </c>
      <c r="C1770" s="107"/>
      <c r="D1770" s="107"/>
      <c r="E1770" s="108"/>
      <c r="F1770" s="126" t="s">
        <v>189</v>
      </c>
      <c r="G1770" s="108"/>
      <c r="H1770" s="127">
        <v>9.5</v>
      </c>
      <c r="I1770" s="116">
        <v>16.29</v>
      </c>
      <c r="J1770" s="108"/>
      <c r="K1770" s="128">
        <v>25.79</v>
      </c>
    </row>
    <row r="1771">
      <c r="A1771" s="125">
        <v>210301.0</v>
      </c>
      <c r="B1771" s="115" t="s">
        <v>1935</v>
      </c>
      <c r="C1771" s="107"/>
      <c r="D1771" s="107"/>
      <c r="E1771" s="108"/>
      <c r="F1771" s="126" t="s">
        <v>189</v>
      </c>
      <c r="G1771" s="108"/>
      <c r="H1771" s="127">
        <v>2.52</v>
      </c>
      <c r="I1771" s="116">
        <v>19.03</v>
      </c>
      <c r="J1771" s="108"/>
      <c r="K1771" s="128">
        <v>21.55</v>
      </c>
    </row>
    <row r="1772">
      <c r="A1772" s="125">
        <v>210401.0</v>
      </c>
      <c r="B1772" s="115" t="s">
        <v>1936</v>
      </c>
      <c r="C1772" s="107"/>
      <c r="D1772" s="107"/>
      <c r="E1772" s="108"/>
      <c r="F1772" s="126" t="s">
        <v>189</v>
      </c>
      <c r="G1772" s="108"/>
      <c r="H1772" s="127">
        <v>11.87</v>
      </c>
      <c r="I1772" s="116">
        <v>21.78</v>
      </c>
      <c r="J1772" s="108"/>
      <c r="K1772" s="128">
        <v>33.65</v>
      </c>
    </row>
    <row r="1773">
      <c r="A1773" s="125">
        <v>210460.0</v>
      </c>
      <c r="B1773" s="115" t="s">
        <v>1937</v>
      </c>
      <c r="C1773" s="107"/>
      <c r="D1773" s="107"/>
      <c r="E1773" s="108"/>
      <c r="F1773" s="126" t="s">
        <v>189</v>
      </c>
      <c r="G1773" s="108"/>
      <c r="H1773" s="127">
        <v>71.91</v>
      </c>
      <c r="I1773" s="116">
        <v>9.62</v>
      </c>
      <c r="J1773" s="108"/>
      <c r="K1773" s="128">
        <v>81.53</v>
      </c>
    </row>
    <row r="1774">
      <c r="A1774" s="125">
        <v>210461.0</v>
      </c>
      <c r="B1774" s="115" t="s">
        <v>1938</v>
      </c>
      <c r="C1774" s="107"/>
      <c r="D1774" s="107"/>
      <c r="E1774" s="108"/>
      <c r="F1774" s="126" t="s">
        <v>189</v>
      </c>
      <c r="G1774" s="108"/>
      <c r="H1774" s="127">
        <v>36.77</v>
      </c>
      <c r="I1774" s="116">
        <v>9.62</v>
      </c>
      <c r="J1774" s="108"/>
      <c r="K1774" s="128">
        <v>46.39</v>
      </c>
    </row>
    <row r="1775">
      <c r="A1775" s="125">
        <v>210498.0</v>
      </c>
      <c r="B1775" s="115" t="s">
        <v>1939</v>
      </c>
      <c r="C1775" s="107"/>
      <c r="D1775" s="107"/>
      <c r="E1775" s="108"/>
      <c r="F1775" s="126" t="s">
        <v>189</v>
      </c>
      <c r="G1775" s="108"/>
      <c r="H1775" s="127">
        <v>51.53</v>
      </c>
      <c r="I1775" s="116">
        <v>12.05</v>
      </c>
      <c r="J1775" s="108"/>
      <c r="K1775" s="128">
        <v>63.58</v>
      </c>
    </row>
    <row r="1776">
      <c r="A1776" s="125">
        <v>210499.0</v>
      </c>
      <c r="B1776" s="115" t="s">
        <v>1940</v>
      </c>
      <c r="C1776" s="107"/>
      <c r="D1776" s="107"/>
      <c r="E1776" s="108"/>
      <c r="F1776" s="126" t="s">
        <v>189</v>
      </c>
      <c r="G1776" s="108"/>
      <c r="H1776" s="127">
        <v>60.15</v>
      </c>
      <c r="I1776" s="116">
        <v>12.05</v>
      </c>
      <c r="J1776" s="108"/>
      <c r="K1776" s="128">
        <v>72.2</v>
      </c>
    </row>
    <row r="1777">
      <c r="A1777" s="125">
        <v>210501.0</v>
      </c>
      <c r="B1777" s="115" t="s">
        <v>1941</v>
      </c>
      <c r="C1777" s="107"/>
      <c r="D1777" s="107"/>
      <c r="E1777" s="108"/>
      <c r="F1777" s="126" t="s">
        <v>189</v>
      </c>
      <c r="G1777" s="108"/>
      <c r="H1777" s="127">
        <v>13.77</v>
      </c>
      <c r="I1777" s="116">
        <v>17.08</v>
      </c>
      <c r="J1777" s="108"/>
      <c r="K1777" s="128">
        <v>30.85</v>
      </c>
    </row>
    <row r="1778">
      <c r="A1778" s="125">
        <v>210505.0</v>
      </c>
      <c r="B1778" s="115" t="s">
        <v>1942</v>
      </c>
      <c r="C1778" s="107"/>
      <c r="D1778" s="107"/>
      <c r="E1778" s="108"/>
      <c r="F1778" s="126" t="s">
        <v>137</v>
      </c>
      <c r="G1778" s="108"/>
      <c r="H1778" s="127">
        <v>16.35</v>
      </c>
      <c r="I1778" s="116">
        <v>0.0</v>
      </c>
      <c r="J1778" s="108"/>
      <c r="K1778" s="128">
        <v>16.35</v>
      </c>
    </row>
    <row r="1779">
      <c r="A1779" s="125">
        <v>210506.0</v>
      </c>
      <c r="B1779" s="115" t="s">
        <v>1943</v>
      </c>
      <c r="C1779" s="107"/>
      <c r="D1779" s="107"/>
      <c r="E1779" s="108"/>
      <c r="F1779" s="126" t="s">
        <v>137</v>
      </c>
      <c r="G1779" s="108"/>
      <c r="H1779" s="127">
        <v>18.67</v>
      </c>
      <c r="I1779" s="116">
        <v>0.0</v>
      </c>
      <c r="J1779" s="108"/>
      <c r="K1779" s="128">
        <v>18.67</v>
      </c>
    </row>
    <row r="1780">
      <c r="A1780" s="125">
        <v>210515.0</v>
      </c>
      <c r="B1780" s="115" t="s">
        <v>1944</v>
      </c>
      <c r="C1780" s="107"/>
      <c r="D1780" s="107"/>
      <c r="E1780" s="108"/>
      <c r="F1780" s="126" t="s">
        <v>189</v>
      </c>
      <c r="G1780" s="108"/>
      <c r="H1780" s="127">
        <v>4.8</v>
      </c>
      <c r="I1780" s="116">
        <v>12.83</v>
      </c>
      <c r="J1780" s="108"/>
      <c r="K1780" s="128">
        <v>17.63</v>
      </c>
    </row>
    <row r="1781">
      <c r="A1781" s="125">
        <v>210702.0</v>
      </c>
      <c r="B1781" s="115" t="s">
        <v>1945</v>
      </c>
      <c r="C1781" s="107"/>
      <c r="D1781" s="107"/>
      <c r="E1781" s="108"/>
      <c r="F1781" s="126" t="s">
        <v>189</v>
      </c>
      <c r="G1781" s="108"/>
      <c r="H1781" s="127">
        <v>147.26</v>
      </c>
      <c r="I1781" s="116">
        <v>33.2</v>
      </c>
      <c r="J1781" s="108"/>
      <c r="K1781" s="128">
        <v>180.46</v>
      </c>
    </row>
    <row r="1782">
      <c r="A1782" s="123">
        <v>184.0</v>
      </c>
      <c r="B1782" s="124" t="s">
        <v>1946</v>
      </c>
      <c r="C1782" s="107"/>
      <c r="D1782" s="107"/>
      <c r="E1782" s="107"/>
      <c r="F1782" s="107"/>
      <c r="G1782" s="107"/>
      <c r="H1782" s="107"/>
      <c r="I1782" s="107"/>
      <c r="J1782" s="107"/>
      <c r="K1782" s="108"/>
    </row>
    <row r="1783">
      <c r="A1783" s="125">
        <v>220000.0</v>
      </c>
      <c r="B1783" s="115" t="s">
        <v>1946</v>
      </c>
      <c r="C1783" s="107"/>
      <c r="D1783" s="107"/>
      <c r="E1783" s="108"/>
      <c r="F1783" s="111"/>
      <c r="H1783" s="127">
        <v>0.0</v>
      </c>
      <c r="I1783" s="116">
        <v>0.0</v>
      </c>
      <c r="J1783" s="108"/>
      <c r="K1783" s="128">
        <v>0.0</v>
      </c>
    </row>
    <row r="1784">
      <c r="A1784" s="125">
        <v>220001.0</v>
      </c>
      <c r="B1784" s="115" t="s">
        <v>1947</v>
      </c>
      <c r="C1784" s="107"/>
      <c r="D1784" s="107"/>
      <c r="E1784" s="108"/>
      <c r="F1784" s="126" t="s">
        <v>137</v>
      </c>
      <c r="G1784" s="108"/>
      <c r="H1784" s="127">
        <v>6.18</v>
      </c>
      <c r="I1784" s="116">
        <v>1.35</v>
      </c>
      <c r="J1784" s="108"/>
      <c r="K1784" s="128">
        <v>7.53</v>
      </c>
    </row>
    <row r="1785">
      <c r="A1785" s="125">
        <v>220050.0</v>
      </c>
      <c r="B1785" s="115" t="s">
        <v>1948</v>
      </c>
      <c r="C1785" s="107"/>
      <c r="D1785" s="107"/>
      <c r="E1785" s="108"/>
      <c r="F1785" s="126" t="s">
        <v>189</v>
      </c>
      <c r="G1785" s="108"/>
      <c r="H1785" s="127">
        <v>18.01</v>
      </c>
      <c r="I1785" s="116">
        <v>9.47</v>
      </c>
      <c r="J1785" s="108"/>
      <c r="K1785" s="128">
        <v>27.48</v>
      </c>
    </row>
    <row r="1786">
      <c r="A1786" s="125">
        <v>220053.0</v>
      </c>
      <c r="B1786" s="115" t="s">
        <v>1949</v>
      </c>
      <c r="C1786" s="107"/>
      <c r="D1786" s="107"/>
      <c r="E1786" s="108"/>
      <c r="F1786" s="126" t="s">
        <v>189</v>
      </c>
      <c r="G1786" s="108"/>
      <c r="H1786" s="127">
        <v>11.63</v>
      </c>
      <c r="I1786" s="116">
        <v>9.32</v>
      </c>
      <c r="J1786" s="108"/>
      <c r="K1786" s="128">
        <v>20.95</v>
      </c>
    </row>
    <row r="1787">
      <c r="A1787" s="125">
        <v>220058.0</v>
      </c>
      <c r="B1787" s="115" t="s">
        <v>1950</v>
      </c>
      <c r="C1787" s="107"/>
      <c r="D1787" s="107"/>
      <c r="E1787" s="108"/>
      <c r="F1787" s="126" t="s">
        <v>189</v>
      </c>
      <c r="G1787" s="108"/>
      <c r="H1787" s="127">
        <v>22.93</v>
      </c>
      <c r="I1787" s="116">
        <v>12.65</v>
      </c>
      <c r="J1787" s="108"/>
      <c r="K1787" s="128">
        <v>35.58</v>
      </c>
    </row>
    <row r="1788">
      <c r="A1788" s="125">
        <v>220059.0</v>
      </c>
      <c r="B1788" s="115" t="s">
        <v>1951</v>
      </c>
      <c r="C1788" s="107"/>
      <c r="D1788" s="107"/>
      <c r="E1788" s="108"/>
      <c r="F1788" s="126" t="s">
        <v>189</v>
      </c>
      <c r="G1788" s="108"/>
      <c r="H1788" s="127">
        <v>27.35</v>
      </c>
      <c r="I1788" s="116">
        <v>9.31</v>
      </c>
      <c r="J1788" s="108"/>
      <c r="K1788" s="128">
        <v>36.66</v>
      </c>
    </row>
    <row r="1789">
      <c r="A1789" s="125">
        <v>220060.0</v>
      </c>
      <c r="B1789" s="115" t="s">
        <v>1952</v>
      </c>
      <c r="C1789" s="107"/>
      <c r="D1789" s="107"/>
      <c r="E1789" s="108"/>
      <c r="F1789" s="126" t="s">
        <v>189</v>
      </c>
      <c r="G1789" s="108"/>
      <c r="H1789" s="127">
        <v>31.18</v>
      </c>
      <c r="I1789" s="116">
        <v>15.4</v>
      </c>
      <c r="J1789" s="108"/>
      <c r="K1789" s="128">
        <v>46.58</v>
      </c>
    </row>
    <row r="1790">
      <c r="A1790" s="125">
        <v>220061.0</v>
      </c>
      <c r="B1790" s="115" t="s">
        <v>1953</v>
      </c>
      <c r="C1790" s="107"/>
      <c r="D1790" s="107"/>
      <c r="E1790" s="108"/>
      <c r="F1790" s="126" t="s">
        <v>189</v>
      </c>
      <c r="G1790" s="108"/>
      <c r="H1790" s="127">
        <v>37.36</v>
      </c>
      <c r="I1790" s="116">
        <v>10.72</v>
      </c>
      <c r="J1790" s="108"/>
      <c r="K1790" s="128">
        <v>48.08</v>
      </c>
    </row>
    <row r="1791">
      <c r="A1791" s="125">
        <v>220100.0</v>
      </c>
      <c r="B1791" s="115" t="s">
        <v>1954</v>
      </c>
      <c r="C1791" s="107"/>
      <c r="D1791" s="107"/>
      <c r="E1791" s="108"/>
      <c r="F1791" s="126" t="s">
        <v>189</v>
      </c>
      <c r="G1791" s="108"/>
      <c r="H1791" s="127">
        <v>48.04</v>
      </c>
      <c r="I1791" s="116">
        <v>36.49</v>
      </c>
      <c r="J1791" s="108"/>
      <c r="K1791" s="128">
        <v>84.53</v>
      </c>
    </row>
    <row r="1792">
      <c r="A1792" s="125">
        <v>220101.0</v>
      </c>
      <c r="B1792" s="115" t="s">
        <v>1955</v>
      </c>
      <c r="C1792" s="107"/>
      <c r="D1792" s="107"/>
      <c r="E1792" s="108"/>
      <c r="F1792" s="126" t="s">
        <v>189</v>
      </c>
      <c r="G1792" s="108"/>
      <c r="H1792" s="127">
        <v>24.38</v>
      </c>
      <c r="I1792" s="116">
        <v>10.26</v>
      </c>
      <c r="J1792" s="108"/>
      <c r="K1792" s="128">
        <v>34.64</v>
      </c>
    </row>
    <row r="1793">
      <c r="A1793" s="125">
        <v>220102.0</v>
      </c>
      <c r="B1793" s="115" t="s">
        <v>1956</v>
      </c>
      <c r="C1793" s="107"/>
      <c r="D1793" s="107"/>
      <c r="E1793" s="108"/>
      <c r="F1793" s="126" t="s">
        <v>189</v>
      </c>
      <c r="G1793" s="108"/>
      <c r="H1793" s="127">
        <v>21.65</v>
      </c>
      <c r="I1793" s="116">
        <v>11.85</v>
      </c>
      <c r="J1793" s="108"/>
      <c r="K1793" s="128">
        <v>33.5</v>
      </c>
    </row>
    <row r="1794">
      <c r="A1794" s="125">
        <v>220103.0</v>
      </c>
      <c r="B1794" s="115" t="s">
        <v>1957</v>
      </c>
      <c r="C1794" s="107"/>
      <c r="D1794" s="107"/>
      <c r="E1794" s="108"/>
      <c r="F1794" s="126" t="s">
        <v>189</v>
      </c>
      <c r="G1794" s="108"/>
      <c r="H1794" s="127">
        <v>197.4</v>
      </c>
      <c r="I1794" s="116">
        <v>70.43</v>
      </c>
      <c r="J1794" s="108"/>
      <c r="K1794" s="128">
        <v>267.83</v>
      </c>
    </row>
    <row r="1795">
      <c r="A1795" s="125">
        <v>220104.0</v>
      </c>
      <c r="B1795" s="115" t="s">
        <v>1958</v>
      </c>
      <c r="C1795" s="107"/>
      <c r="D1795" s="107"/>
      <c r="E1795" s="108"/>
      <c r="F1795" s="126" t="s">
        <v>189</v>
      </c>
      <c r="G1795" s="108"/>
      <c r="H1795" s="127">
        <v>28.49</v>
      </c>
      <c r="I1795" s="116">
        <v>17.66</v>
      </c>
      <c r="J1795" s="108"/>
      <c r="K1795" s="128">
        <v>46.15</v>
      </c>
    </row>
    <row r="1796">
      <c r="A1796" s="125">
        <v>220105.0</v>
      </c>
      <c r="B1796" s="115" t="s">
        <v>1959</v>
      </c>
      <c r="C1796" s="107"/>
      <c r="D1796" s="107"/>
      <c r="E1796" s="108"/>
      <c r="F1796" s="126" t="s">
        <v>189</v>
      </c>
      <c r="G1796" s="108"/>
      <c r="H1796" s="127">
        <v>12.7</v>
      </c>
      <c r="I1796" s="116">
        <v>17.04</v>
      </c>
      <c r="J1796" s="108"/>
      <c r="K1796" s="128">
        <v>29.74</v>
      </c>
    </row>
    <row r="1797">
      <c r="A1797" s="125">
        <v>220107.0</v>
      </c>
      <c r="B1797" s="115" t="s">
        <v>1960</v>
      </c>
      <c r="C1797" s="107"/>
      <c r="D1797" s="107"/>
      <c r="E1797" s="108"/>
      <c r="F1797" s="126" t="s">
        <v>208</v>
      </c>
      <c r="G1797" s="108"/>
      <c r="H1797" s="127">
        <v>146.2</v>
      </c>
      <c r="I1797" s="116">
        <v>23.27</v>
      </c>
      <c r="J1797" s="108"/>
      <c r="K1797" s="128">
        <v>169.47</v>
      </c>
    </row>
    <row r="1798">
      <c r="A1798" s="125">
        <v>220108.0</v>
      </c>
      <c r="B1798" s="115" t="s">
        <v>1961</v>
      </c>
      <c r="C1798" s="107"/>
      <c r="D1798" s="107"/>
      <c r="E1798" s="108"/>
      <c r="F1798" s="126" t="s">
        <v>189</v>
      </c>
      <c r="G1798" s="108"/>
      <c r="H1798" s="127">
        <v>40.14</v>
      </c>
      <c r="I1798" s="116">
        <v>23.19</v>
      </c>
      <c r="J1798" s="108"/>
      <c r="K1798" s="128">
        <v>63.33</v>
      </c>
    </row>
    <row r="1799">
      <c r="A1799" s="125">
        <v>220109.0</v>
      </c>
      <c r="B1799" s="115" t="s">
        <v>1962</v>
      </c>
      <c r="C1799" s="107"/>
      <c r="D1799" s="107"/>
      <c r="E1799" s="108"/>
      <c r="F1799" s="126" t="s">
        <v>189</v>
      </c>
      <c r="G1799" s="108"/>
      <c r="H1799" s="127">
        <v>31.16</v>
      </c>
      <c r="I1799" s="116">
        <v>23.19</v>
      </c>
      <c r="J1799" s="108"/>
      <c r="K1799" s="128">
        <v>54.35</v>
      </c>
    </row>
    <row r="1800">
      <c r="A1800" s="125">
        <v>220111.0</v>
      </c>
      <c r="B1800" s="115" t="s">
        <v>1963</v>
      </c>
      <c r="C1800" s="107"/>
      <c r="D1800" s="107"/>
      <c r="E1800" s="108"/>
      <c r="F1800" s="126" t="s">
        <v>317</v>
      </c>
      <c r="G1800" s="108"/>
      <c r="H1800" s="127">
        <v>2.61</v>
      </c>
      <c r="I1800" s="116">
        <v>4.92</v>
      </c>
      <c r="J1800" s="108"/>
      <c r="K1800" s="128">
        <v>7.53</v>
      </c>
    </row>
    <row r="1801">
      <c r="A1801" s="125">
        <v>220112.0</v>
      </c>
      <c r="B1801" s="115" t="s">
        <v>1964</v>
      </c>
      <c r="C1801" s="107"/>
      <c r="D1801" s="107"/>
      <c r="E1801" s="108"/>
      <c r="F1801" s="126" t="s">
        <v>189</v>
      </c>
      <c r="G1801" s="108"/>
      <c r="H1801" s="127">
        <v>9.5</v>
      </c>
      <c r="I1801" s="116">
        <v>13.07</v>
      </c>
      <c r="J1801" s="108"/>
      <c r="K1801" s="128">
        <v>22.57</v>
      </c>
    </row>
    <row r="1802">
      <c r="A1802" s="125">
        <v>220113.0</v>
      </c>
      <c r="B1802" s="115" t="s">
        <v>1965</v>
      </c>
      <c r="C1802" s="107"/>
      <c r="D1802" s="107"/>
      <c r="E1802" s="108"/>
      <c r="F1802" s="126" t="s">
        <v>189</v>
      </c>
      <c r="G1802" s="108"/>
      <c r="H1802" s="127">
        <v>4.37</v>
      </c>
      <c r="I1802" s="116">
        <v>1.96</v>
      </c>
      <c r="J1802" s="108"/>
      <c r="K1802" s="128">
        <v>6.33</v>
      </c>
    </row>
    <row r="1803">
      <c r="A1803" s="125">
        <v>220114.0</v>
      </c>
      <c r="B1803" s="115" t="s">
        <v>1966</v>
      </c>
      <c r="C1803" s="107"/>
      <c r="D1803" s="107"/>
      <c r="E1803" s="108"/>
      <c r="F1803" s="126" t="s">
        <v>189</v>
      </c>
      <c r="G1803" s="108"/>
      <c r="H1803" s="127">
        <v>24.87</v>
      </c>
      <c r="I1803" s="116">
        <v>23.44</v>
      </c>
      <c r="J1803" s="108"/>
      <c r="K1803" s="128">
        <v>48.31</v>
      </c>
    </row>
    <row r="1804">
      <c r="A1804" s="125">
        <v>220201.0</v>
      </c>
      <c r="B1804" s="115" t="s">
        <v>1967</v>
      </c>
      <c r="C1804" s="107"/>
      <c r="D1804" s="107"/>
      <c r="E1804" s="108"/>
      <c r="F1804" s="126" t="s">
        <v>189</v>
      </c>
      <c r="G1804" s="108"/>
      <c r="H1804" s="127">
        <v>13.97</v>
      </c>
      <c r="I1804" s="116">
        <v>13.54</v>
      </c>
      <c r="J1804" s="108"/>
      <c r="K1804" s="128">
        <v>27.51</v>
      </c>
    </row>
    <row r="1805">
      <c r="A1805" s="125">
        <v>220202.0</v>
      </c>
      <c r="B1805" s="115" t="s">
        <v>1968</v>
      </c>
      <c r="C1805" s="107"/>
      <c r="D1805" s="107"/>
      <c r="E1805" s="108"/>
      <c r="F1805" s="126" t="s">
        <v>189</v>
      </c>
      <c r="G1805" s="108"/>
      <c r="H1805" s="127">
        <v>13.97</v>
      </c>
      <c r="I1805" s="116">
        <v>17.04</v>
      </c>
      <c r="J1805" s="108"/>
      <c r="K1805" s="128">
        <v>31.01</v>
      </c>
    </row>
    <row r="1806">
      <c r="A1806" s="125">
        <v>220301.0</v>
      </c>
      <c r="B1806" s="115" t="s">
        <v>1969</v>
      </c>
      <c r="C1806" s="107"/>
      <c r="D1806" s="107"/>
      <c r="E1806" s="108"/>
      <c r="F1806" s="126" t="s">
        <v>189</v>
      </c>
      <c r="G1806" s="108"/>
      <c r="H1806" s="127">
        <v>12.79</v>
      </c>
      <c r="I1806" s="116">
        <v>17.04</v>
      </c>
      <c r="J1806" s="108"/>
      <c r="K1806" s="128">
        <v>29.83</v>
      </c>
    </row>
    <row r="1807">
      <c r="A1807" s="125">
        <v>220302.0</v>
      </c>
      <c r="B1807" s="115" t="s">
        <v>1970</v>
      </c>
      <c r="C1807" s="107"/>
      <c r="D1807" s="107"/>
      <c r="E1807" s="108"/>
      <c r="F1807" s="126" t="s">
        <v>189</v>
      </c>
      <c r="G1807" s="108"/>
      <c r="H1807" s="127">
        <v>11.63</v>
      </c>
      <c r="I1807" s="116">
        <v>17.04</v>
      </c>
      <c r="J1807" s="108"/>
      <c r="K1807" s="128">
        <v>28.67</v>
      </c>
    </row>
    <row r="1808">
      <c r="A1808" s="125">
        <v>220309.0</v>
      </c>
      <c r="B1808" s="115" t="s">
        <v>1971</v>
      </c>
      <c r="C1808" s="107"/>
      <c r="D1808" s="107"/>
      <c r="E1808" s="108"/>
      <c r="F1808" s="126" t="s">
        <v>189</v>
      </c>
      <c r="G1808" s="108"/>
      <c r="H1808" s="127">
        <v>50.07</v>
      </c>
      <c r="I1808" s="116">
        <v>26.14</v>
      </c>
      <c r="J1808" s="108"/>
      <c r="K1808" s="128">
        <v>76.21</v>
      </c>
    </row>
    <row r="1809">
      <c r="A1809" s="125">
        <v>220310.0</v>
      </c>
      <c r="B1809" s="115" t="s">
        <v>1972</v>
      </c>
      <c r="C1809" s="107"/>
      <c r="D1809" s="107"/>
      <c r="E1809" s="108"/>
      <c r="F1809" s="126" t="s">
        <v>137</v>
      </c>
      <c r="G1809" s="108"/>
      <c r="H1809" s="127">
        <v>2.58</v>
      </c>
      <c r="I1809" s="116">
        <v>6.25</v>
      </c>
      <c r="J1809" s="108"/>
      <c r="K1809" s="128">
        <v>8.83</v>
      </c>
    </row>
    <row r="1810">
      <c r="A1810" s="125">
        <v>220311.0</v>
      </c>
      <c r="B1810" s="115" t="s">
        <v>1973</v>
      </c>
      <c r="C1810" s="107"/>
      <c r="D1810" s="107"/>
      <c r="E1810" s="108"/>
      <c r="F1810" s="126" t="s">
        <v>189</v>
      </c>
      <c r="G1810" s="108"/>
      <c r="H1810" s="127">
        <v>50.52</v>
      </c>
      <c r="I1810" s="116">
        <v>26.14</v>
      </c>
      <c r="J1810" s="108"/>
      <c r="K1810" s="128">
        <v>76.66</v>
      </c>
    </row>
    <row r="1811">
      <c r="A1811" s="125">
        <v>220312.0</v>
      </c>
      <c r="B1811" s="115" t="s">
        <v>1974</v>
      </c>
      <c r="C1811" s="107"/>
      <c r="D1811" s="107"/>
      <c r="E1811" s="108"/>
      <c r="F1811" s="126" t="s">
        <v>137</v>
      </c>
      <c r="G1811" s="108"/>
      <c r="H1811" s="127">
        <v>2.61</v>
      </c>
      <c r="I1811" s="116">
        <v>6.25</v>
      </c>
      <c r="J1811" s="108"/>
      <c r="K1811" s="128">
        <v>8.86</v>
      </c>
    </row>
    <row r="1812">
      <c r="A1812" s="125">
        <v>220401.0</v>
      </c>
      <c r="B1812" s="115" t="s">
        <v>1975</v>
      </c>
      <c r="C1812" s="107"/>
      <c r="D1812" s="107"/>
      <c r="E1812" s="108"/>
      <c r="F1812" s="126" t="s">
        <v>189</v>
      </c>
      <c r="G1812" s="108"/>
      <c r="H1812" s="127">
        <v>57.42</v>
      </c>
      <c r="I1812" s="116">
        <v>26.14</v>
      </c>
      <c r="J1812" s="108"/>
      <c r="K1812" s="128">
        <v>83.56</v>
      </c>
    </row>
    <row r="1813">
      <c r="A1813" s="125">
        <v>220402.0</v>
      </c>
      <c r="B1813" s="115" t="s">
        <v>1976</v>
      </c>
      <c r="C1813" s="107"/>
      <c r="D1813" s="107"/>
      <c r="E1813" s="108"/>
      <c r="F1813" s="126" t="s">
        <v>137</v>
      </c>
      <c r="G1813" s="108"/>
      <c r="H1813" s="127">
        <v>4.03</v>
      </c>
      <c r="I1813" s="116">
        <v>10.35</v>
      </c>
      <c r="J1813" s="108"/>
      <c r="K1813" s="128">
        <v>14.38</v>
      </c>
    </row>
    <row r="1814">
      <c r="A1814" s="125">
        <v>220403.0</v>
      </c>
      <c r="B1814" s="115" t="s">
        <v>1977</v>
      </c>
      <c r="C1814" s="107"/>
      <c r="D1814" s="107"/>
      <c r="E1814" s="108"/>
      <c r="F1814" s="126" t="s">
        <v>189</v>
      </c>
      <c r="G1814" s="108"/>
      <c r="H1814" s="127">
        <v>56.34</v>
      </c>
      <c r="I1814" s="116">
        <v>33.2</v>
      </c>
      <c r="J1814" s="108"/>
      <c r="K1814" s="128">
        <v>89.54</v>
      </c>
    </row>
    <row r="1815">
      <c r="A1815" s="125">
        <v>220802.0</v>
      </c>
      <c r="B1815" s="115" t="s">
        <v>1978</v>
      </c>
      <c r="C1815" s="107"/>
      <c r="D1815" s="107"/>
      <c r="E1815" s="108"/>
      <c r="F1815" s="126" t="s">
        <v>137</v>
      </c>
      <c r="G1815" s="108"/>
      <c r="H1815" s="127">
        <v>17.35</v>
      </c>
      <c r="I1815" s="116">
        <v>12.05</v>
      </c>
      <c r="J1815" s="108"/>
      <c r="K1815" s="128">
        <v>29.4</v>
      </c>
    </row>
    <row r="1816">
      <c r="A1816" s="125">
        <v>220901.0</v>
      </c>
      <c r="B1816" s="115" t="s">
        <v>1979</v>
      </c>
      <c r="C1816" s="107"/>
      <c r="D1816" s="107"/>
      <c r="E1816" s="108"/>
      <c r="F1816" s="126" t="s">
        <v>189</v>
      </c>
      <c r="G1816" s="108"/>
      <c r="H1816" s="127">
        <v>14.73</v>
      </c>
      <c r="I1816" s="116">
        <v>13.54</v>
      </c>
      <c r="J1816" s="108"/>
      <c r="K1816" s="128">
        <v>28.27</v>
      </c>
    </row>
    <row r="1817">
      <c r="A1817" s="125">
        <v>220902.0</v>
      </c>
      <c r="B1817" s="115" t="s">
        <v>1980</v>
      </c>
      <c r="C1817" s="107"/>
      <c r="D1817" s="107"/>
      <c r="E1817" s="108"/>
      <c r="F1817" s="126" t="s">
        <v>137</v>
      </c>
      <c r="G1817" s="108"/>
      <c r="H1817" s="127">
        <v>1.35</v>
      </c>
      <c r="I1817" s="116">
        <v>7.81</v>
      </c>
      <c r="J1817" s="108"/>
      <c r="K1817" s="128">
        <v>9.16</v>
      </c>
    </row>
    <row r="1818">
      <c r="A1818" s="125">
        <v>220903.0</v>
      </c>
      <c r="B1818" s="115" t="s">
        <v>1981</v>
      </c>
      <c r="C1818" s="107"/>
      <c r="D1818" s="107"/>
      <c r="E1818" s="108"/>
      <c r="F1818" s="126" t="s">
        <v>189</v>
      </c>
      <c r="G1818" s="108"/>
      <c r="H1818" s="127">
        <v>98.23</v>
      </c>
      <c r="I1818" s="116">
        <v>17.04</v>
      </c>
      <c r="J1818" s="108"/>
      <c r="K1818" s="128">
        <v>115.27</v>
      </c>
    </row>
    <row r="1819">
      <c r="A1819" s="125">
        <v>220904.0</v>
      </c>
      <c r="B1819" s="115" t="s">
        <v>1982</v>
      </c>
      <c r="C1819" s="107"/>
      <c r="D1819" s="107"/>
      <c r="E1819" s="108"/>
      <c r="F1819" s="126" t="s">
        <v>137</v>
      </c>
      <c r="G1819" s="108"/>
      <c r="H1819" s="127">
        <v>13.9</v>
      </c>
      <c r="I1819" s="116">
        <v>0.0</v>
      </c>
      <c r="J1819" s="108"/>
      <c r="K1819" s="128">
        <v>13.9</v>
      </c>
    </row>
    <row r="1820">
      <c r="A1820" s="125">
        <v>220906.0</v>
      </c>
      <c r="B1820" s="115" t="s">
        <v>1983</v>
      </c>
      <c r="C1820" s="107"/>
      <c r="D1820" s="107"/>
      <c r="E1820" s="108"/>
      <c r="F1820" s="126" t="s">
        <v>189</v>
      </c>
      <c r="G1820" s="108"/>
      <c r="H1820" s="127">
        <v>64.67</v>
      </c>
      <c r="I1820" s="116">
        <v>15.32</v>
      </c>
      <c r="J1820" s="108"/>
      <c r="K1820" s="128">
        <v>79.99</v>
      </c>
    </row>
    <row r="1821">
      <c r="A1821" s="125">
        <v>220907.0</v>
      </c>
      <c r="B1821" s="115" t="s">
        <v>1984</v>
      </c>
      <c r="C1821" s="107"/>
      <c r="D1821" s="107"/>
      <c r="E1821" s="108"/>
      <c r="F1821" s="126" t="s">
        <v>189</v>
      </c>
      <c r="G1821" s="108"/>
      <c r="H1821" s="127">
        <v>117.51</v>
      </c>
      <c r="I1821" s="116">
        <v>33.41</v>
      </c>
      <c r="J1821" s="108"/>
      <c r="K1821" s="128">
        <v>150.92</v>
      </c>
    </row>
    <row r="1822">
      <c r="A1822" s="125">
        <v>220910.0</v>
      </c>
      <c r="B1822" s="115" t="s">
        <v>1985</v>
      </c>
      <c r="C1822" s="107"/>
      <c r="D1822" s="107"/>
      <c r="E1822" s="108"/>
      <c r="F1822" s="126" t="s">
        <v>189</v>
      </c>
      <c r="G1822" s="108"/>
      <c r="H1822" s="127">
        <v>17.35</v>
      </c>
      <c r="I1822" s="116">
        <v>41.93</v>
      </c>
      <c r="J1822" s="108"/>
      <c r="K1822" s="128">
        <v>59.28</v>
      </c>
    </row>
    <row r="1823">
      <c r="A1823" s="125">
        <v>220911.0</v>
      </c>
      <c r="B1823" s="115" t="s">
        <v>1986</v>
      </c>
      <c r="C1823" s="107"/>
      <c r="D1823" s="107"/>
      <c r="E1823" s="108"/>
      <c r="F1823" s="126" t="s">
        <v>189</v>
      </c>
      <c r="G1823" s="108"/>
      <c r="H1823" s="127">
        <v>22.54</v>
      </c>
      <c r="I1823" s="116">
        <v>77.46</v>
      </c>
      <c r="J1823" s="108"/>
      <c r="K1823" s="128">
        <v>100.0</v>
      </c>
    </row>
    <row r="1824">
      <c r="A1824" s="125">
        <v>220912.0</v>
      </c>
      <c r="B1824" s="115" t="s">
        <v>1987</v>
      </c>
      <c r="C1824" s="107"/>
      <c r="D1824" s="107"/>
      <c r="E1824" s="108"/>
      <c r="F1824" s="126" t="s">
        <v>189</v>
      </c>
      <c r="G1824" s="108"/>
      <c r="H1824" s="127">
        <v>417.69</v>
      </c>
      <c r="I1824" s="116">
        <v>61.18</v>
      </c>
      <c r="J1824" s="108"/>
      <c r="K1824" s="128">
        <v>478.87</v>
      </c>
    </row>
    <row r="1825">
      <c r="A1825" s="125">
        <v>220913.0</v>
      </c>
      <c r="B1825" s="115" t="s">
        <v>1988</v>
      </c>
      <c r="C1825" s="107"/>
      <c r="D1825" s="107"/>
      <c r="E1825" s="108"/>
      <c r="F1825" s="126" t="s">
        <v>189</v>
      </c>
      <c r="G1825" s="108"/>
      <c r="H1825" s="127">
        <v>249.19</v>
      </c>
      <c r="I1825" s="116">
        <v>33.69</v>
      </c>
      <c r="J1825" s="108"/>
      <c r="K1825" s="128">
        <v>282.88</v>
      </c>
    </row>
    <row r="1826">
      <c r="A1826" s="125">
        <v>220917.0</v>
      </c>
      <c r="B1826" s="115" t="s">
        <v>1989</v>
      </c>
      <c r="C1826" s="107"/>
      <c r="D1826" s="107"/>
      <c r="E1826" s="108"/>
      <c r="F1826" s="126" t="s">
        <v>137</v>
      </c>
      <c r="G1826" s="108"/>
      <c r="H1826" s="127">
        <v>32.89</v>
      </c>
      <c r="I1826" s="116">
        <v>10.35</v>
      </c>
      <c r="J1826" s="108"/>
      <c r="K1826" s="128">
        <v>43.24</v>
      </c>
    </row>
    <row r="1827">
      <c r="A1827" s="125">
        <v>220920.0</v>
      </c>
      <c r="B1827" s="115" t="s">
        <v>1990</v>
      </c>
      <c r="C1827" s="107"/>
      <c r="D1827" s="107"/>
      <c r="E1827" s="108"/>
      <c r="F1827" s="126" t="s">
        <v>189</v>
      </c>
      <c r="G1827" s="108"/>
      <c r="H1827" s="127">
        <v>467.55</v>
      </c>
      <c r="I1827" s="116">
        <v>25.54</v>
      </c>
      <c r="J1827" s="108"/>
      <c r="K1827" s="128">
        <v>493.09</v>
      </c>
    </row>
    <row r="1828">
      <c r="A1828" s="125">
        <v>221000.0</v>
      </c>
      <c r="B1828" s="115" t="s">
        <v>1991</v>
      </c>
      <c r="C1828" s="107"/>
      <c r="D1828" s="107"/>
      <c r="E1828" s="108"/>
      <c r="F1828" s="126" t="s">
        <v>189</v>
      </c>
      <c r="G1828" s="108"/>
      <c r="H1828" s="127">
        <v>80.32</v>
      </c>
      <c r="I1828" s="116">
        <v>29.63</v>
      </c>
      <c r="J1828" s="108"/>
      <c r="K1828" s="128">
        <v>109.95</v>
      </c>
    </row>
    <row r="1829">
      <c r="A1829" s="125">
        <v>221001.0</v>
      </c>
      <c r="B1829" s="115" t="s">
        <v>1992</v>
      </c>
      <c r="C1829" s="107"/>
      <c r="D1829" s="107"/>
      <c r="E1829" s="108"/>
      <c r="F1829" s="126" t="s">
        <v>189</v>
      </c>
      <c r="G1829" s="108"/>
      <c r="H1829" s="127">
        <v>97.65</v>
      </c>
      <c r="I1829" s="116">
        <v>21.66</v>
      </c>
      <c r="J1829" s="108"/>
      <c r="K1829" s="128">
        <v>119.31</v>
      </c>
    </row>
    <row r="1830">
      <c r="A1830" s="125">
        <v>221003.0</v>
      </c>
      <c r="B1830" s="115" t="s">
        <v>1993</v>
      </c>
      <c r="C1830" s="107"/>
      <c r="D1830" s="107"/>
      <c r="E1830" s="108"/>
      <c r="F1830" s="126" t="s">
        <v>189</v>
      </c>
      <c r="G1830" s="108"/>
      <c r="H1830" s="127">
        <v>109.58</v>
      </c>
      <c r="I1830" s="116">
        <v>21.66</v>
      </c>
      <c r="J1830" s="108"/>
      <c r="K1830" s="128">
        <v>131.24</v>
      </c>
    </row>
    <row r="1831">
      <c r="A1831" s="125">
        <v>221004.0</v>
      </c>
      <c r="B1831" s="115" t="s">
        <v>1994</v>
      </c>
      <c r="C1831" s="107"/>
      <c r="D1831" s="107"/>
      <c r="E1831" s="108"/>
      <c r="F1831" s="126" t="s">
        <v>137</v>
      </c>
      <c r="G1831" s="108"/>
      <c r="H1831" s="127">
        <v>36.28</v>
      </c>
      <c r="I1831" s="116">
        <v>2.79</v>
      </c>
      <c r="J1831" s="108"/>
      <c r="K1831" s="128">
        <v>39.07</v>
      </c>
    </row>
    <row r="1832">
      <c r="A1832" s="125">
        <v>221005.0</v>
      </c>
      <c r="B1832" s="115" t="s">
        <v>1995</v>
      </c>
      <c r="C1832" s="107"/>
      <c r="D1832" s="107"/>
      <c r="E1832" s="108"/>
      <c r="F1832" s="126" t="s">
        <v>137</v>
      </c>
      <c r="G1832" s="108"/>
      <c r="H1832" s="127">
        <v>10.74</v>
      </c>
      <c r="I1832" s="116">
        <v>2.79</v>
      </c>
      <c r="J1832" s="108"/>
      <c r="K1832" s="128">
        <v>13.53</v>
      </c>
    </row>
    <row r="1833">
      <c r="A1833" s="125">
        <v>221101.0</v>
      </c>
      <c r="B1833" s="115" t="s">
        <v>1996</v>
      </c>
      <c r="C1833" s="107"/>
      <c r="D1833" s="107"/>
      <c r="E1833" s="108"/>
      <c r="F1833" s="126" t="s">
        <v>189</v>
      </c>
      <c r="G1833" s="108"/>
      <c r="H1833" s="127">
        <v>64.63</v>
      </c>
      <c r="I1833" s="116">
        <v>17.04</v>
      </c>
      <c r="J1833" s="108"/>
      <c r="K1833" s="128">
        <v>81.67</v>
      </c>
    </row>
    <row r="1834">
      <c r="A1834" s="125">
        <v>221102.0</v>
      </c>
      <c r="B1834" s="115" t="s">
        <v>1997</v>
      </c>
      <c r="C1834" s="107"/>
      <c r="D1834" s="107"/>
      <c r="E1834" s="108"/>
      <c r="F1834" s="126" t="s">
        <v>137</v>
      </c>
      <c r="G1834" s="108"/>
      <c r="H1834" s="127">
        <v>14.5</v>
      </c>
      <c r="I1834" s="116">
        <v>0.0</v>
      </c>
      <c r="J1834" s="108"/>
      <c r="K1834" s="128">
        <v>14.5</v>
      </c>
    </row>
    <row r="1835">
      <c r="A1835" s="125">
        <v>221104.0</v>
      </c>
      <c r="B1835" s="115" t="s">
        <v>1998</v>
      </c>
      <c r="C1835" s="107"/>
      <c r="D1835" s="107"/>
      <c r="E1835" s="108"/>
      <c r="F1835" s="126" t="s">
        <v>189</v>
      </c>
      <c r="G1835" s="108"/>
      <c r="H1835" s="127">
        <v>23.16</v>
      </c>
      <c r="I1835" s="116">
        <v>0.0</v>
      </c>
      <c r="J1835" s="108"/>
      <c r="K1835" s="128">
        <v>23.16</v>
      </c>
    </row>
    <row r="1836">
      <c r="A1836" s="125">
        <v>221106.0</v>
      </c>
      <c r="B1836" s="115" t="s">
        <v>1999</v>
      </c>
      <c r="C1836" s="107"/>
      <c r="D1836" s="107"/>
      <c r="E1836" s="108"/>
      <c r="F1836" s="126" t="s">
        <v>189</v>
      </c>
      <c r="G1836" s="108"/>
      <c r="H1836" s="127">
        <v>84.07</v>
      </c>
      <c r="I1836" s="116">
        <v>17.04</v>
      </c>
      <c r="J1836" s="108"/>
      <c r="K1836" s="128">
        <v>101.11</v>
      </c>
    </row>
    <row r="1837">
      <c r="A1837" s="125">
        <v>221107.0</v>
      </c>
      <c r="B1837" s="115" t="s">
        <v>2000</v>
      </c>
      <c r="C1837" s="107"/>
      <c r="D1837" s="107"/>
      <c r="E1837" s="108"/>
      <c r="F1837" s="126" t="s">
        <v>317</v>
      </c>
      <c r="G1837" s="108"/>
      <c r="H1837" s="127">
        <v>57.43</v>
      </c>
      <c r="I1837" s="116">
        <v>12.94</v>
      </c>
      <c r="J1837" s="108"/>
      <c r="K1837" s="128">
        <v>70.37</v>
      </c>
    </row>
    <row r="1838">
      <c r="A1838" s="125">
        <v>221108.0</v>
      </c>
      <c r="B1838" s="115" t="s">
        <v>2001</v>
      </c>
      <c r="C1838" s="107"/>
      <c r="D1838" s="107"/>
      <c r="E1838" s="108"/>
      <c r="F1838" s="126" t="s">
        <v>137</v>
      </c>
      <c r="G1838" s="108"/>
      <c r="H1838" s="127">
        <v>4.48</v>
      </c>
      <c r="I1838" s="116">
        <v>6.66</v>
      </c>
      <c r="J1838" s="108"/>
      <c r="K1838" s="128">
        <v>11.14</v>
      </c>
    </row>
    <row r="1839">
      <c r="A1839" s="125">
        <v>221109.0</v>
      </c>
      <c r="B1839" s="115" t="s">
        <v>2002</v>
      </c>
      <c r="C1839" s="107"/>
      <c r="D1839" s="107"/>
      <c r="E1839" s="108"/>
      <c r="F1839" s="126" t="s">
        <v>137</v>
      </c>
      <c r="G1839" s="108"/>
      <c r="H1839" s="127">
        <v>8.37</v>
      </c>
      <c r="I1839" s="116">
        <v>10.39</v>
      </c>
      <c r="J1839" s="108"/>
      <c r="K1839" s="128">
        <v>18.76</v>
      </c>
    </row>
    <row r="1840">
      <c r="A1840" s="125">
        <v>221120.0</v>
      </c>
      <c r="B1840" s="115" t="s">
        <v>2003</v>
      </c>
      <c r="C1840" s="107"/>
      <c r="D1840" s="107"/>
      <c r="E1840" s="108"/>
      <c r="F1840" s="126" t="s">
        <v>189</v>
      </c>
      <c r="G1840" s="108"/>
      <c r="H1840" s="127">
        <v>221.27</v>
      </c>
      <c r="I1840" s="116">
        <v>22.68</v>
      </c>
      <c r="J1840" s="108"/>
      <c r="K1840" s="128">
        <v>243.95</v>
      </c>
    </row>
    <row r="1841">
      <c r="A1841" s="125">
        <v>221122.0</v>
      </c>
      <c r="B1841" s="115" t="s">
        <v>2004</v>
      </c>
      <c r="C1841" s="107"/>
      <c r="D1841" s="107"/>
      <c r="E1841" s="108"/>
      <c r="F1841" s="126" t="s">
        <v>189</v>
      </c>
      <c r="G1841" s="108"/>
      <c r="H1841" s="127">
        <v>211.58</v>
      </c>
      <c r="I1841" s="116">
        <v>22.68</v>
      </c>
      <c r="J1841" s="108"/>
      <c r="K1841" s="128">
        <v>234.26</v>
      </c>
    </row>
    <row r="1842">
      <c r="A1842" s="125">
        <v>221124.0</v>
      </c>
      <c r="B1842" s="115" t="s">
        <v>2005</v>
      </c>
      <c r="C1842" s="107"/>
      <c r="D1842" s="107"/>
      <c r="E1842" s="108"/>
      <c r="F1842" s="126" t="s">
        <v>189</v>
      </c>
      <c r="G1842" s="108"/>
      <c r="H1842" s="127">
        <v>84.77</v>
      </c>
      <c r="I1842" s="116">
        <v>23.23</v>
      </c>
      <c r="J1842" s="108"/>
      <c r="K1842" s="128">
        <v>108.0</v>
      </c>
    </row>
    <row r="1843">
      <c r="A1843" s="125">
        <v>221126.0</v>
      </c>
      <c r="B1843" s="115" t="s">
        <v>2006</v>
      </c>
      <c r="C1843" s="107"/>
      <c r="D1843" s="107"/>
      <c r="E1843" s="108"/>
      <c r="F1843" s="126" t="s">
        <v>189</v>
      </c>
      <c r="G1843" s="108"/>
      <c r="H1843" s="127">
        <v>84.77</v>
      </c>
      <c r="I1843" s="116">
        <v>23.23</v>
      </c>
      <c r="J1843" s="108"/>
      <c r="K1843" s="128">
        <v>108.0</v>
      </c>
    </row>
    <row r="1844">
      <c r="A1844" s="123">
        <v>185.0</v>
      </c>
      <c r="B1844" s="124" t="s">
        <v>2007</v>
      </c>
      <c r="C1844" s="107"/>
      <c r="D1844" s="107"/>
      <c r="E1844" s="107"/>
      <c r="F1844" s="107"/>
      <c r="G1844" s="107"/>
      <c r="H1844" s="107"/>
      <c r="I1844" s="107"/>
      <c r="J1844" s="107"/>
      <c r="K1844" s="108"/>
    </row>
    <row r="1845">
      <c r="A1845" s="125">
        <v>230000.0</v>
      </c>
      <c r="B1845" s="115" t="s">
        <v>2007</v>
      </c>
      <c r="C1845" s="107"/>
      <c r="D1845" s="107"/>
      <c r="E1845" s="108"/>
      <c r="F1845" s="111"/>
      <c r="H1845" s="127">
        <v>0.0</v>
      </c>
      <c r="I1845" s="116">
        <v>0.0</v>
      </c>
      <c r="J1845" s="108"/>
      <c r="K1845" s="128">
        <v>0.0</v>
      </c>
    </row>
    <row r="1846">
      <c r="A1846" s="125">
        <v>230101.0</v>
      </c>
      <c r="B1846" s="115" t="s">
        <v>2008</v>
      </c>
      <c r="C1846" s="107"/>
      <c r="D1846" s="107"/>
      <c r="E1846" s="108"/>
      <c r="F1846" s="126" t="s">
        <v>197</v>
      </c>
      <c r="G1846" s="108"/>
      <c r="H1846" s="127">
        <v>146.96</v>
      </c>
      <c r="I1846" s="116">
        <v>20.89</v>
      </c>
      <c r="J1846" s="108"/>
      <c r="K1846" s="128">
        <v>167.85</v>
      </c>
    </row>
    <row r="1847">
      <c r="A1847" s="125">
        <v>230102.0</v>
      </c>
      <c r="B1847" s="115" t="s">
        <v>2009</v>
      </c>
      <c r="C1847" s="107"/>
      <c r="D1847" s="107"/>
      <c r="E1847" s="108"/>
      <c r="F1847" s="126" t="s">
        <v>197</v>
      </c>
      <c r="G1847" s="108"/>
      <c r="H1847" s="127">
        <v>125.0</v>
      </c>
      <c r="I1847" s="116">
        <v>20.89</v>
      </c>
      <c r="J1847" s="108"/>
      <c r="K1847" s="128">
        <v>145.89</v>
      </c>
    </row>
    <row r="1848">
      <c r="A1848" s="125">
        <v>230103.0</v>
      </c>
      <c r="B1848" s="115" t="s">
        <v>2010</v>
      </c>
      <c r="C1848" s="107"/>
      <c r="D1848" s="107"/>
      <c r="E1848" s="108"/>
      <c r="F1848" s="126" t="s">
        <v>197</v>
      </c>
      <c r="G1848" s="108"/>
      <c r="H1848" s="127">
        <v>39.25</v>
      </c>
      <c r="I1848" s="116">
        <v>20.89</v>
      </c>
      <c r="J1848" s="108"/>
      <c r="K1848" s="128">
        <v>60.14</v>
      </c>
    </row>
    <row r="1849">
      <c r="A1849" s="125">
        <v>230104.0</v>
      </c>
      <c r="B1849" s="115" t="s">
        <v>2011</v>
      </c>
      <c r="C1849" s="107"/>
      <c r="D1849" s="107"/>
      <c r="E1849" s="108"/>
      <c r="F1849" s="126" t="s">
        <v>197</v>
      </c>
      <c r="G1849" s="108"/>
      <c r="H1849" s="127">
        <v>108.37</v>
      </c>
      <c r="I1849" s="116">
        <v>31.34</v>
      </c>
      <c r="J1849" s="108"/>
      <c r="K1849" s="128">
        <v>139.71</v>
      </c>
    </row>
    <row r="1850">
      <c r="A1850" s="125">
        <v>230105.0</v>
      </c>
      <c r="B1850" s="115" t="s">
        <v>2012</v>
      </c>
      <c r="C1850" s="107"/>
      <c r="D1850" s="107"/>
      <c r="E1850" s="108"/>
      <c r="F1850" s="126" t="s">
        <v>197</v>
      </c>
      <c r="G1850" s="108"/>
      <c r="H1850" s="127">
        <v>125.0</v>
      </c>
      <c r="I1850" s="116">
        <v>20.89</v>
      </c>
      <c r="J1850" s="108"/>
      <c r="K1850" s="128">
        <v>145.89</v>
      </c>
    </row>
    <row r="1851">
      <c r="A1851" s="125">
        <v>230106.0</v>
      </c>
      <c r="B1851" s="115" t="s">
        <v>2013</v>
      </c>
      <c r="C1851" s="107"/>
      <c r="D1851" s="107"/>
      <c r="E1851" s="108"/>
      <c r="F1851" s="126" t="s">
        <v>197</v>
      </c>
      <c r="G1851" s="108"/>
      <c r="H1851" s="127">
        <v>3.39</v>
      </c>
      <c r="I1851" s="116">
        <v>10.45</v>
      </c>
      <c r="J1851" s="108"/>
      <c r="K1851" s="128">
        <v>13.84</v>
      </c>
    </row>
    <row r="1852">
      <c r="A1852" s="125">
        <v>230107.0</v>
      </c>
      <c r="B1852" s="115" t="s">
        <v>2014</v>
      </c>
      <c r="C1852" s="107"/>
      <c r="D1852" s="107"/>
      <c r="E1852" s="108"/>
      <c r="F1852" s="126" t="s">
        <v>197</v>
      </c>
      <c r="G1852" s="108"/>
      <c r="H1852" s="127">
        <v>250.0</v>
      </c>
      <c r="I1852" s="116">
        <v>20.89</v>
      </c>
      <c r="J1852" s="108"/>
      <c r="K1852" s="128">
        <v>270.89</v>
      </c>
    </row>
    <row r="1853">
      <c r="A1853" s="125">
        <v>230108.0</v>
      </c>
      <c r="B1853" s="115" t="s">
        <v>2015</v>
      </c>
      <c r="C1853" s="107"/>
      <c r="D1853" s="107"/>
      <c r="E1853" s="108"/>
      <c r="F1853" s="126" t="s">
        <v>197</v>
      </c>
      <c r="G1853" s="108"/>
      <c r="H1853" s="127">
        <v>178.79</v>
      </c>
      <c r="I1853" s="116">
        <v>20.89</v>
      </c>
      <c r="J1853" s="108"/>
      <c r="K1853" s="128">
        <v>199.68</v>
      </c>
    </row>
    <row r="1854">
      <c r="A1854" s="125">
        <v>230109.0</v>
      </c>
      <c r="B1854" s="115" t="s">
        <v>2016</v>
      </c>
      <c r="C1854" s="107"/>
      <c r="D1854" s="107"/>
      <c r="E1854" s="108"/>
      <c r="F1854" s="126" t="s">
        <v>197</v>
      </c>
      <c r="G1854" s="108"/>
      <c r="H1854" s="127">
        <v>178.79</v>
      </c>
      <c r="I1854" s="116">
        <v>20.89</v>
      </c>
      <c r="J1854" s="108"/>
      <c r="K1854" s="128">
        <v>199.68</v>
      </c>
    </row>
    <row r="1855">
      <c r="A1855" s="125">
        <v>230110.0</v>
      </c>
      <c r="B1855" s="115" t="s">
        <v>2017</v>
      </c>
      <c r="C1855" s="107"/>
      <c r="D1855" s="107"/>
      <c r="E1855" s="108"/>
      <c r="F1855" s="126" t="s">
        <v>197</v>
      </c>
      <c r="G1855" s="108"/>
      <c r="H1855" s="127">
        <v>4.37</v>
      </c>
      <c r="I1855" s="116">
        <v>10.45</v>
      </c>
      <c r="J1855" s="108"/>
      <c r="K1855" s="128">
        <v>14.82</v>
      </c>
    </row>
    <row r="1856">
      <c r="A1856" s="125">
        <v>230174.0</v>
      </c>
      <c r="B1856" s="115" t="s">
        <v>2018</v>
      </c>
      <c r="C1856" s="107"/>
      <c r="D1856" s="107"/>
      <c r="E1856" s="108"/>
      <c r="F1856" s="126" t="s">
        <v>244</v>
      </c>
      <c r="G1856" s="108"/>
      <c r="H1856" s="127">
        <v>130.45</v>
      </c>
      <c r="I1856" s="116">
        <v>11.62</v>
      </c>
      <c r="J1856" s="108"/>
      <c r="K1856" s="128">
        <v>142.07</v>
      </c>
    </row>
    <row r="1857">
      <c r="A1857" s="125">
        <v>230176.0</v>
      </c>
      <c r="B1857" s="115" t="s">
        <v>2019</v>
      </c>
      <c r="C1857" s="107"/>
      <c r="D1857" s="107"/>
      <c r="E1857" s="108"/>
      <c r="F1857" s="126" t="s">
        <v>244</v>
      </c>
      <c r="G1857" s="108"/>
      <c r="H1857" s="127">
        <v>185.93</v>
      </c>
      <c r="I1857" s="116">
        <v>11.62</v>
      </c>
      <c r="J1857" s="108"/>
      <c r="K1857" s="128">
        <v>197.55</v>
      </c>
    </row>
    <row r="1858">
      <c r="A1858" s="125">
        <v>230201.0</v>
      </c>
      <c r="B1858" s="115" t="s">
        <v>2020</v>
      </c>
      <c r="C1858" s="107"/>
      <c r="D1858" s="107"/>
      <c r="E1858" s="108"/>
      <c r="F1858" s="126" t="s">
        <v>197</v>
      </c>
      <c r="G1858" s="108"/>
      <c r="H1858" s="127">
        <v>21.57</v>
      </c>
      <c r="I1858" s="116">
        <v>8.3</v>
      </c>
      <c r="J1858" s="108"/>
      <c r="K1858" s="128">
        <v>29.87</v>
      </c>
    </row>
    <row r="1859">
      <c r="A1859" s="125">
        <v>230202.0</v>
      </c>
      <c r="B1859" s="115" t="s">
        <v>2021</v>
      </c>
      <c r="C1859" s="107"/>
      <c r="D1859" s="107"/>
      <c r="E1859" s="108"/>
      <c r="F1859" s="126" t="s">
        <v>197</v>
      </c>
      <c r="G1859" s="108"/>
      <c r="H1859" s="127">
        <v>6.75</v>
      </c>
      <c r="I1859" s="116">
        <v>8.3</v>
      </c>
      <c r="J1859" s="108"/>
      <c r="K1859" s="128">
        <v>15.05</v>
      </c>
    </row>
    <row r="1860">
      <c r="A1860" s="125">
        <v>230206.0</v>
      </c>
      <c r="B1860" s="115" t="s">
        <v>2022</v>
      </c>
      <c r="C1860" s="107"/>
      <c r="D1860" s="107"/>
      <c r="E1860" s="108"/>
      <c r="F1860" s="126" t="s">
        <v>197</v>
      </c>
      <c r="G1860" s="108"/>
      <c r="H1860" s="127">
        <v>29.89</v>
      </c>
      <c r="I1860" s="116">
        <v>0.0</v>
      </c>
      <c r="J1860" s="108"/>
      <c r="K1860" s="128">
        <v>29.89</v>
      </c>
    </row>
    <row r="1861">
      <c r="A1861" s="125">
        <v>230207.0</v>
      </c>
      <c r="B1861" s="115" t="s">
        <v>2023</v>
      </c>
      <c r="C1861" s="107"/>
      <c r="D1861" s="107"/>
      <c r="E1861" s="108"/>
      <c r="F1861" s="126" t="s">
        <v>197</v>
      </c>
      <c r="G1861" s="108"/>
      <c r="H1861" s="127">
        <v>32.62</v>
      </c>
      <c r="I1861" s="116">
        <v>0.0</v>
      </c>
      <c r="J1861" s="108"/>
      <c r="K1861" s="128">
        <v>32.62</v>
      </c>
    </row>
    <row r="1862">
      <c r="A1862" s="125">
        <v>230208.0</v>
      </c>
      <c r="B1862" s="115" t="s">
        <v>2024</v>
      </c>
      <c r="C1862" s="107"/>
      <c r="D1862" s="107"/>
      <c r="E1862" s="108"/>
      <c r="F1862" s="126" t="s">
        <v>197</v>
      </c>
      <c r="G1862" s="108"/>
      <c r="H1862" s="127">
        <v>35.98</v>
      </c>
      <c r="I1862" s="116">
        <v>0.0</v>
      </c>
      <c r="J1862" s="108"/>
      <c r="K1862" s="128">
        <v>35.98</v>
      </c>
    </row>
    <row r="1863">
      <c r="A1863" s="125">
        <v>230209.0</v>
      </c>
      <c r="B1863" s="115" t="s">
        <v>2025</v>
      </c>
      <c r="C1863" s="107"/>
      <c r="D1863" s="107"/>
      <c r="E1863" s="108"/>
      <c r="F1863" s="126" t="s">
        <v>197</v>
      </c>
      <c r="G1863" s="108"/>
      <c r="H1863" s="127">
        <v>57.04</v>
      </c>
      <c r="I1863" s="116">
        <v>0.0</v>
      </c>
      <c r="J1863" s="108"/>
      <c r="K1863" s="128">
        <v>57.04</v>
      </c>
    </row>
    <row r="1864">
      <c r="A1864" s="125">
        <v>230210.0</v>
      </c>
      <c r="B1864" s="115" t="s">
        <v>2026</v>
      </c>
      <c r="C1864" s="107"/>
      <c r="D1864" s="107"/>
      <c r="E1864" s="108"/>
      <c r="F1864" s="126" t="s">
        <v>197</v>
      </c>
      <c r="G1864" s="108"/>
      <c r="H1864" s="127">
        <v>54.33</v>
      </c>
      <c r="I1864" s="116">
        <v>0.0</v>
      </c>
      <c r="J1864" s="108"/>
      <c r="K1864" s="128">
        <v>54.33</v>
      </c>
    </row>
    <row r="1865">
      <c r="A1865" s="125">
        <v>230211.0</v>
      </c>
      <c r="B1865" s="115" t="s">
        <v>2027</v>
      </c>
      <c r="C1865" s="107"/>
      <c r="D1865" s="107"/>
      <c r="E1865" s="108"/>
      <c r="F1865" s="126" t="s">
        <v>197</v>
      </c>
      <c r="G1865" s="108"/>
      <c r="H1865" s="127">
        <v>7.44</v>
      </c>
      <c r="I1865" s="116">
        <v>0.0</v>
      </c>
      <c r="J1865" s="108"/>
      <c r="K1865" s="128">
        <v>7.44</v>
      </c>
    </row>
    <row r="1866">
      <c r="A1866" s="125">
        <v>230801.0</v>
      </c>
      <c r="B1866" s="115" t="s">
        <v>2028</v>
      </c>
      <c r="C1866" s="107"/>
      <c r="D1866" s="107"/>
      <c r="E1866" s="108"/>
      <c r="F1866" s="126" t="s">
        <v>317</v>
      </c>
      <c r="G1866" s="108"/>
      <c r="H1866" s="127">
        <v>7.78</v>
      </c>
      <c r="I1866" s="116">
        <v>0.0</v>
      </c>
      <c r="J1866" s="108"/>
      <c r="K1866" s="128">
        <v>7.78</v>
      </c>
    </row>
    <row r="1867">
      <c r="A1867" s="125">
        <v>230802.0</v>
      </c>
      <c r="B1867" s="115" t="s">
        <v>2029</v>
      </c>
      <c r="C1867" s="107"/>
      <c r="D1867" s="107"/>
      <c r="E1867" s="108"/>
      <c r="F1867" s="126" t="s">
        <v>197</v>
      </c>
      <c r="G1867" s="108"/>
      <c r="H1867" s="127">
        <v>17.15</v>
      </c>
      <c r="I1867" s="116">
        <v>0.0</v>
      </c>
      <c r="J1867" s="108"/>
      <c r="K1867" s="128">
        <v>17.15</v>
      </c>
    </row>
    <row r="1868">
      <c r="A1868" s="125">
        <v>230803.0</v>
      </c>
      <c r="B1868" s="115" t="s">
        <v>2030</v>
      </c>
      <c r="C1868" s="107"/>
      <c r="D1868" s="107"/>
      <c r="E1868" s="108"/>
      <c r="F1868" s="126" t="s">
        <v>197</v>
      </c>
      <c r="G1868" s="108"/>
      <c r="H1868" s="127">
        <v>20.51</v>
      </c>
      <c r="I1868" s="116">
        <v>0.0</v>
      </c>
      <c r="J1868" s="108"/>
      <c r="K1868" s="128">
        <v>20.51</v>
      </c>
    </row>
    <row r="1869">
      <c r="A1869" s="125">
        <v>230804.0</v>
      </c>
      <c r="B1869" s="115" t="s">
        <v>2031</v>
      </c>
      <c r="C1869" s="107"/>
      <c r="D1869" s="107"/>
      <c r="E1869" s="108"/>
      <c r="F1869" s="126" t="s">
        <v>197</v>
      </c>
      <c r="G1869" s="108"/>
      <c r="H1869" s="127">
        <v>26.54</v>
      </c>
      <c r="I1869" s="116">
        <v>0.0</v>
      </c>
      <c r="J1869" s="108"/>
      <c r="K1869" s="128">
        <v>26.54</v>
      </c>
    </row>
    <row r="1870">
      <c r="A1870" s="123">
        <v>186.0</v>
      </c>
      <c r="B1870" s="124" t="s">
        <v>2032</v>
      </c>
      <c r="C1870" s="107"/>
      <c r="D1870" s="107"/>
      <c r="E1870" s="107"/>
      <c r="F1870" s="107"/>
      <c r="G1870" s="107"/>
      <c r="H1870" s="107"/>
      <c r="I1870" s="107"/>
      <c r="J1870" s="107"/>
      <c r="K1870" s="108"/>
    </row>
    <row r="1871">
      <c r="A1871" s="125">
        <v>240000.0</v>
      </c>
      <c r="B1871" s="115" t="s">
        <v>2032</v>
      </c>
      <c r="C1871" s="107"/>
      <c r="D1871" s="107"/>
      <c r="E1871" s="108"/>
      <c r="F1871" s="111"/>
      <c r="H1871" s="127">
        <v>0.0</v>
      </c>
      <c r="I1871" s="116">
        <v>0.0</v>
      </c>
      <c r="J1871" s="108"/>
      <c r="K1871" s="128">
        <v>0.0</v>
      </c>
    </row>
    <row r="1872">
      <c r="A1872" s="125">
        <v>240104.0</v>
      </c>
      <c r="B1872" s="115" t="s">
        <v>2033</v>
      </c>
      <c r="C1872" s="107"/>
      <c r="D1872" s="107"/>
      <c r="E1872" s="108"/>
      <c r="F1872" s="126" t="s">
        <v>189</v>
      </c>
      <c r="G1872" s="108"/>
      <c r="H1872" s="127">
        <v>132.07</v>
      </c>
      <c r="I1872" s="116">
        <v>80.56</v>
      </c>
      <c r="J1872" s="108"/>
      <c r="K1872" s="128">
        <v>212.63</v>
      </c>
    </row>
    <row r="1873">
      <c r="A1873" s="125">
        <v>240105.0</v>
      </c>
      <c r="B1873" s="115" t="s">
        <v>2034</v>
      </c>
      <c r="C1873" s="107"/>
      <c r="D1873" s="107"/>
      <c r="E1873" s="108"/>
      <c r="F1873" s="126" t="s">
        <v>137</v>
      </c>
      <c r="G1873" s="108"/>
      <c r="H1873" s="127">
        <v>50.23</v>
      </c>
      <c r="I1873" s="116">
        <v>20.96</v>
      </c>
      <c r="J1873" s="108"/>
      <c r="K1873" s="128">
        <v>71.19</v>
      </c>
    </row>
    <row r="1874">
      <c r="A1874" s="125">
        <v>240106.0</v>
      </c>
      <c r="B1874" s="115" t="s">
        <v>2035</v>
      </c>
      <c r="C1874" s="107"/>
      <c r="D1874" s="107"/>
      <c r="E1874" s="108"/>
      <c r="F1874" s="126" t="s">
        <v>317</v>
      </c>
      <c r="G1874" s="108"/>
      <c r="H1874" s="127">
        <v>23.49</v>
      </c>
      <c r="I1874" s="116">
        <v>13.97</v>
      </c>
      <c r="J1874" s="108"/>
      <c r="K1874" s="128">
        <v>37.46</v>
      </c>
    </row>
    <row r="1875">
      <c r="A1875" s="125">
        <v>240107.0</v>
      </c>
      <c r="B1875" s="115" t="s">
        <v>2036</v>
      </c>
      <c r="C1875" s="107"/>
      <c r="D1875" s="107"/>
      <c r="E1875" s="108"/>
      <c r="F1875" s="126" t="s">
        <v>189</v>
      </c>
      <c r="G1875" s="108"/>
      <c r="H1875" s="127">
        <v>583.09</v>
      </c>
      <c r="I1875" s="116">
        <v>51.04</v>
      </c>
      <c r="J1875" s="108"/>
      <c r="K1875" s="128">
        <v>634.13</v>
      </c>
    </row>
    <row r="1876">
      <c r="A1876" s="125">
        <v>240108.0</v>
      </c>
      <c r="B1876" s="115" t="s">
        <v>2037</v>
      </c>
      <c r="C1876" s="107"/>
      <c r="D1876" s="107"/>
      <c r="E1876" s="108"/>
      <c r="F1876" s="126" t="s">
        <v>189</v>
      </c>
      <c r="G1876" s="108"/>
      <c r="H1876" s="127">
        <v>337.04</v>
      </c>
      <c r="I1876" s="116">
        <v>92.22</v>
      </c>
      <c r="J1876" s="108"/>
      <c r="K1876" s="128">
        <v>429.26</v>
      </c>
    </row>
    <row r="1877">
      <c r="A1877" s="125">
        <v>240109.0</v>
      </c>
      <c r="B1877" s="115" t="s">
        <v>2038</v>
      </c>
      <c r="C1877" s="107"/>
      <c r="D1877" s="107"/>
      <c r="E1877" s="108"/>
      <c r="F1877" s="126" t="s">
        <v>189</v>
      </c>
      <c r="G1877" s="108"/>
      <c r="H1877" s="127">
        <v>224.35</v>
      </c>
      <c r="I1877" s="116">
        <v>146.47</v>
      </c>
      <c r="J1877" s="108"/>
      <c r="K1877" s="128">
        <v>370.82</v>
      </c>
    </row>
    <row r="1878">
      <c r="A1878" s="125">
        <v>240110.0</v>
      </c>
      <c r="B1878" s="115" t="s">
        <v>2039</v>
      </c>
      <c r="C1878" s="107"/>
      <c r="D1878" s="107"/>
      <c r="E1878" s="108"/>
      <c r="F1878" s="126" t="s">
        <v>197</v>
      </c>
      <c r="G1878" s="108"/>
      <c r="H1878" s="127">
        <v>229.65</v>
      </c>
      <c r="I1878" s="116">
        <v>153.69</v>
      </c>
      <c r="J1878" s="108"/>
      <c r="K1878" s="128">
        <v>383.34</v>
      </c>
    </row>
    <row r="1879">
      <c r="A1879" s="125">
        <v>240200.0</v>
      </c>
      <c r="B1879" s="115" t="s">
        <v>2040</v>
      </c>
      <c r="C1879" s="107"/>
      <c r="D1879" s="107"/>
      <c r="E1879" s="108"/>
      <c r="F1879" s="126" t="s">
        <v>189</v>
      </c>
      <c r="G1879" s="108"/>
      <c r="H1879" s="127">
        <v>283.53</v>
      </c>
      <c r="I1879" s="116">
        <v>526.22</v>
      </c>
      <c r="J1879" s="108"/>
      <c r="K1879" s="128">
        <v>809.75</v>
      </c>
    </row>
    <row r="1880">
      <c r="A1880" s="125">
        <v>240203.0</v>
      </c>
      <c r="B1880" s="115" t="s">
        <v>2041</v>
      </c>
      <c r="C1880" s="107"/>
      <c r="D1880" s="107"/>
      <c r="E1880" s="108"/>
      <c r="F1880" s="126" t="s">
        <v>189</v>
      </c>
      <c r="G1880" s="108"/>
      <c r="H1880" s="127">
        <v>355.85</v>
      </c>
      <c r="I1880" s="116">
        <v>64.6</v>
      </c>
      <c r="J1880" s="108"/>
      <c r="K1880" s="128">
        <v>420.45</v>
      </c>
    </row>
    <row r="1881">
      <c r="A1881" s="125">
        <v>240208.0</v>
      </c>
      <c r="B1881" s="115" t="s">
        <v>2042</v>
      </c>
      <c r="C1881" s="107"/>
      <c r="D1881" s="107"/>
      <c r="E1881" s="108"/>
      <c r="F1881" s="126" t="s">
        <v>137</v>
      </c>
      <c r="G1881" s="108"/>
      <c r="H1881" s="127">
        <v>24.09</v>
      </c>
      <c r="I1881" s="116">
        <v>13.97</v>
      </c>
      <c r="J1881" s="108"/>
      <c r="K1881" s="128">
        <v>38.06</v>
      </c>
    </row>
    <row r="1882">
      <c r="A1882" s="125">
        <v>240209.0</v>
      </c>
      <c r="B1882" s="115" t="s">
        <v>2043</v>
      </c>
      <c r="C1882" s="107"/>
      <c r="D1882" s="107"/>
      <c r="E1882" s="108"/>
      <c r="F1882" s="126" t="s">
        <v>137</v>
      </c>
      <c r="G1882" s="108"/>
      <c r="H1882" s="127">
        <v>587.44</v>
      </c>
      <c r="I1882" s="116">
        <v>124.38</v>
      </c>
      <c r="J1882" s="108"/>
      <c r="K1882" s="128">
        <v>711.82</v>
      </c>
    </row>
    <row r="1883">
      <c r="A1883" s="125">
        <v>240210.0</v>
      </c>
      <c r="B1883" s="115" t="s">
        <v>2044</v>
      </c>
      <c r="C1883" s="107"/>
      <c r="D1883" s="107"/>
      <c r="E1883" s="108"/>
      <c r="F1883" s="126" t="s">
        <v>197</v>
      </c>
      <c r="G1883" s="108"/>
      <c r="H1883" s="127">
        <v>449.17</v>
      </c>
      <c r="I1883" s="116">
        <v>102.53</v>
      </c>
      <c r="J1883" s="108"/>
      <c r="K1883" s="128">
        <v>551.7</v>
      </c>
    </row>
    <row r="1884">
      <c r="A1884" s="123">
        <v>187.0</v>
      </c>
      <c r="B1884" s="124" t="s">
        <v>2045</v>
      </c>
      <c r="C1884" s="107"/>
      <c r="D1884" s="107"/>
      <c r="E1884" s="107"/>
      <c r="F1884" s="107"/>
      <c r="G1884" s="107"/>
      <c r="H1884" s="107"/>
      <c r="I1884" s="107"/>
      <c r="J1884" s="107"/>
      <c r="K1884" s="108"/>
    </row>
    <row r="1885">
      <c r="A1885" s="125">
        <v>250000.0</v>
      </c>
      <c r="B1885" s="115" t="s">
        <v>2045</v>
      </c>
      <c r="C1885" s="107"/>
      <c r="D1885" s="107"/>
      <c r="E1885" s="108"/>
      <c r="F1885" s="126" t="s">
        <v>187</v>
      </c>
      <c r="G1885" s="108"/>
      <c r="H1885" s="127">
        <v>0.0</v>
      </c>
      <c r="I1885" s="116">
        <v>0.0</v>
      </c>
      <c r="J1885" s="108"/>
      <c r="K1885" s="128">
        <v>0.0</v>
      </c>
    </row>
    <row r="1886">
      <c r="A1886" s="125">
        <v>250101.0</v>
      </c>
      <c r="B1886" s="115" t="s">
        <v>2046</v>
      </c>
      <c r="C1886" s="107"/>
      <c r="D1886" s="107"/>
      <c r="E1886" s="108"/>
      <c r="F1886" s="126" t="s">
        <v>1021</v>
      </c>
      <c r="G1886" s="108"/>
      <c r="H1886" s="127">
        <v>0.0</v>
      </c>
      <c r="I1886" s="116">
        <v>82.37</v>
      </c>
      <c r="J1886" s="108"/>
      <c r="K1886" s="128">
        <v>82.37</v>
      </c>
    </row>
    <row r="1887">
      <c r="A1887" s="125">
        <v>250102.0</v>
      </c>
      <c r="B1887" s="115" t="s">
        <v>2047</v>
      </c>
      <c r="C1887" s="107"/>
      <c r="D1887" s="107"/>
      <c r="E1887" s="108"/>
      <c r="F1887" s="126" t="s">
        <v>1021</v>
      </c>
      <c r="G1887" s="108"/>
      <c r="H1887" s="127">
        <v>0.0</v>
      </c>
      <c r="I1887" s="116">
        <v>43.73</v>
      </c>
      <c r="J1887" s="108"/>
      <c r="K1887" s="128">
        <v>43.73</v>
      </c>
    </row>
    <row r="1888">
      <c r="A1888" s="125">
        <v>250103.0</v>
      </c>
      <c r="B1888" s="115" t="s">
        <v>2048</v>
      </c>
      <c r="C1888" s="107"/>
      <c r="D1888" s="107"/>
      <c r="E1888" s="108"/>
      <c r="F1888" s="126" t="s">
        <v>1021</v>
      </c>
      <c r="G1888" s="108"/>
      <c r="H1888" s="127">
        <v>0.0</v>
      </c>
      <c r="I1888" s="116">
        <v>23.64</v>
      </c>
      <c r="J1888" s="108"/>
      <c r="K1888" s="128">
        <v>23.64</v>
      </c>
    </row>
    <row r="1889">
      <c r="A1889" s="125">
        <v>250104.0</v>
      </c>
      <c r="B1889" s="115" t="s">
        <v>2049</v>
      </c>
      <c r="C1889" s="107"/>
      <c r="D1889" s="107"/>
      <c r="E1889" s="108"/>
      <c r="F1889" s="126" t="s">
        <v>1021</v>
      </c>
      <c r="G1889" s="108"/>
      <c r="H1889" s="127">
        <v>0.0</v>
      </c>
      <c r="I1889" s="116">
        <v>9.89</v>
      </c>
      <c r="J1889" s="108"/>
      <c r="K1889" s="128">
        <v>9.89</v>
      </c>
    </row>
    <row r="1890">
      <c r="A1890" s="125">
        <v>250105.0</v>
      </c>
      <c r="B1890" s="115" t="s">
        <v>2050</v>
      </c>
      <c r="C1890" s="107"/>
      <c r="D1890" s="107"/>
      <c r="E1890" s="108"/>
      <c r="F1890" s="126" t="s">
        <v>1021</v>
      </c>
      <c r="G1890" s="108"/>
      <c r="H1890" s="127">
        <v>0.0</v>
      </c>
      <c r="I1890" s="116">
        <v>16.78</v>
      </c>
      <c r="J1890" s="108"/>
      <c r="K1890" s="128">
        <v>16.78</v>
      </c>
    </row>
    <row r="1891">
      <c r="A1891" s="125">
        <v>250109.0</v>
      </c>
      <c r="B1891" s="115" t="s">
        <v>2051</v>
      </c>
      <c r="C1891" s="107"/>
      <c r="D1891" s="107"/>
      <c r="E1891" s="108"/>
      <c r="F1891" s="126" t="s">
        <v>1021</v>
      </c>
      <c r="G1891" s="108"/>
      <c r="H1891" s="127">
        <v>0.0</v>
      </c>
      <c r="I1891" s="116">
        <v>16.78</v>
      </c>
      <c r="J1891" s="108"/>
      <c r="K1891" s="128">
        <v>16.78</v>
      </c>
    </row>
    <row r="1892">
      <c r="A1892" s="125">
        <v>250110.0</v>
      </c>
      <c r="B1892" s="115" t="s">
        <v>2052</v>
      </c>
      <c r="C1892" s="107"/>
      <c r="D1892" s="107"/>
      <c r="E1892" s="108"/>
      <c r="F1892" s="126" t="s">
        <v>1021</v>
      </c>
      <c r="G1892" s="108"/>
      <c r="H1892" s="127">
        <v>0.0</v>
      </c>
      <c r="I1892" s="116">
        <v>15.69</v>
      </c>
      <c r="J1892" s="108"/>
      <c r="K1892" s="128">
        <v>15.69</v>
      </c>
    </row>
    <row r="1893">
      <c r="A1893" s="125">
        <v>250111.0</v>
      </c>
      <c r="B1893" s="115" t="s">
        <v>2053</v>
      </c>
      <c r="C1893" s="107"/>
      <c r="D1893" s="107"/>
      <c r="E1893" s="108"/>
      <c r="F1893" s="126" t="s">
        <v>1021</v>
      </c>
      <c r="G1893" s="108"/>
      <c r="H1893" s="127">
        <v>0.0</v>
      </c>
      <c r="I1893" s="116">
        <v>11.64</v>
      </c>
      <c r="J1893" s="108"/>
      <c r="K1893" s="128">
        <v>11.64</v>
      </c>
    </row>
    <row r="1894">
      <c r="A1894" s="125">
        <v>250112.0</v>
      </c>
      <c r="B1894" s="115" t="s">
        <v>2054</v>
      </c>
      <c r="C1894" s="107"/>
      <c r="D1894" s="107"/>
      <c r="E1894" s="108"/>
      <c r="F1894" s="126" t="s">
        <v>1021</v>
      </c>
      <c r="G1894" s="108"/>
      <c r="H1894" s="127">
        <v>0.0</v>
      </c>
      <c r="I1894" s="116">
        <v>18.63</v>
      </c>
      <c r="J1894" s="108"/>
      <c r="K1894" s="128">
        <v>18.63</v>
      </c>
    </row>
    <row r="1895">
      <c r="A1895" s="125">
        <v>250113.0</v>
      </c>
      <c r="B1895" s="115" t="s">
        <v>2055</v>
      </c>
      <c r="C1895" s="107"/>
      <c r="D1895" s="107"/>
      <c r="E1895" s="108"/>
      <c r="F1895" s="126" t="s">
        <v>2056</v>
      </c>
      <c r="G1895" s="108"/>
      <c r="H1895" s="127">
        <v>0.0</v>
      </c>
      <c r="I1895" s="116">
        <v>20.0</v>
      </c>
      <c r="J1895" s="108"/>
      <c r="K1895" s="128">
        <v>20.0</v>
      </c>
    </row>
    <row r="1896">
      <c r="A1896" s="125">
        <v>250114.0</v>
      </c>
      <c r="B1896" s="115" t="s">
        <v>2057</v>
      </c>
      <c r="C1896" s="107"/>
      <c r="D1896" s="107"/>
      <c r="E1896" s="108"/>
      <c r="F1896" s="126" t="s">
        <v>2056</v>
      </c>
      <c r="G1896" s="108"/>
      <c r="H1896" s="127">
        <v>0.0</v>
      </c>
      <c r="I1896" s="116">
        <v>21.81</v>
      </c>
      <c r="J1896" s="108"/>
      <c r="K1896" s="128">
        <v>21.81</v>
      </c>
    </row>
    <row r="1897">
      <c r="A1897" s="123">
        <v>188.0</v>
      </c>
      <c r="B1897" s="124" t="s">
        <v>2058</v>
      </c>
      <c r="C1897" s="107"/>
      <c r="D1897" s="107"/>
      <c r="E1897" s="107"/>
      <c r="F1897" s="107"/>
      <c r="G1897" s="107"/>
      <c r="H1897" s="107"/>
      <c r="I1897" s="107"/>
      <c r="J1897" s="107"/>
      <c r="K1897" s="108"/>
    </row>
    <row r="1898">
      <c r="A1898" s="125">
        <v>260000.0</v>
      </c>
      <c r="B1898" s="115" t="s">
        <v>2058</v>
      </c>
      <c r="C1898" s="107"/>
      <c r="D1898" s="107"/>
      <c r="E1898" s="108"/>
      <c r="F1898" s="111"/>
      <c r="H1898" s="127">
        <v>0.0</v>
      </c>
      <c r="I1898" s="116">
        <v>0.0</v>
      </c>
      <c r="J1898" s="108"/>
      <c r="K1898" s="128">
        <v>0.0</v>
      </c>
    </row>
    <row r="1899">
      <c r="A1899" s="125">
        <v>260101.0</v>
      </c>
      <c r="B1899" s="115" t="s">
        <v>2059</v>
      </c>
      <c r="C1899" s="107"/>
      <c r="D1899" s="107"/>
      <c r="E1899" s="108"/>
      <c r="F1899" s="126" t="s">
        <v>189</v>
      </c>
      <c r="G1899" s="108"/>
      <c r="H1899" s="127">
        <v>0.0</v>
      </c>
      <c r="I1899" s="116">
        <v>2.46</v>
      </c>
      <c r="J1899" s="108"/>
      <c r="K1899" s="128">
        <v>2.46</v>
      </c>
    </row>
    <row r="1900">
      <c r="A1900" s="125">
        <v>260102.0</v>
      </c>
      <c r="B1900" s="115" t="s">
        <v>2060</v>
      </c>
      <c r="C1900" s="107"/>
      <c r="D1900" s="107"/>
      <c r="E1900" s="108"/>
      <c r="F1900" s="126" t="s">
        <v>189</v>
      </c>
      <c r="G1900" s="108"/>
      <c r="H1900" s="127">
        <v>0.0</v>
      </c>
      <c r="I1900" s="116">
        <v>3.69</v>
      </c>
      <c r="J1900" s="108"/>
      <c r="K1900" s="128">
        <v>3.69</v>
      </c>
    </row>
    <row r="1901">
      <c r="A1901" s="125">
        <v>260103.0</v>
      </c>
      <c r="B1901" s="115" t="s">
        <v>2061</v>
      </c>
      <c r="C1901" s="107"/>
      <c r="D1901" s="107"/>
      <c r="E1901" s="108"/>
      <c r="F1901" s="126" t="s">
        <v>189</v>
      </c>
      <c r="G1901" s="108"/>
      <c r="H1901" s="127">
        <v>0.11</v>
      </c>
      <c r="I1901" s="116">
        <v>2.22</v>
      </c>
      <c r="J1901" s="108"/>
      <c r="K1901" s="128">
        <v>2.33</v>
      </c>
    </row>
    <row r="1902">
      <c r="A1902" s="125">
        <v>260104.0</v>
      </c>
      <c r="B1902" s="115" t="s">
        <v>2062</v>
      </c>
      <c r="C1902" s="107"/>
      <c r="D1902" s="107"/>
      <c r="E1902" s="108"/>
      <c r="F1902" s="126" t="s">
        <v>189</v>
      </c>
      <c r="G1902" s="108"/>
      <c r="H1902" s="127">
        <v>0.0</v>
      </c>
      <c r="I1902" s="116">
        <v>4.92</v>
      </c>
      <c r="J1902" s="108"/>
      <c r="K1902" s="128">
        <v>4.92</v>
      </c>
    </row>
    <row r="1903">
      <c r="A1903" s="125">
        <v>260105.0</v>
      </c>
      <c r="B1903" s="115" t="s">
        <v>2063</v>
      </c>
      <c r="C1903" s="107"/>
      <c r="D1903" s="107"/>
      <c r="E1903" s="108"/>
      <c r="F1903" s="126" t="s">
        <v>189</v>
      </c>
      <c r="G1903" s="108"/>
      <c r="H1903" s="127">
        <v>2.09</v>
      </c>
      <c r="I1903" s="116">
        <v>6.16</v>
      </c>
      <c r="J1903" s="108"/>
      <c r="K1903" s="128">
        <v>8.25</v>
      </c>
    </row>
    <row r="1904">
      <c r="A1904" s="125">
        <v>260201.0</v>
      </c>
      <c r="B1904" s="115" t="s">
        <v>2064</v>
      </c>
      <c r="C1904" s="107"/>
      <c r="D1904" s="107"/>
      <c r="E1904" s="108"/>
      <c r="F1904" s="126" t="s">
        <v>189</v>
      </c>
      <c r="G1904" s="108"/>
      <c r="H1904" s="127">
        <v>1.47</v>
      </c>
      <c r="I1904" s="116">
        <v>1.85</v>
      </c>
      <c r="J1904" s="108"/>
      <c r="K1904" s="128">
        <v>3.32</v>
      </c>
    </row>
    <row r="1905">
      <c r="A1905" s="125">
        <v>260202.0</v>
      </c>
      <c r="B1905" s="115" t="s">
        <v>2065</v>
      </c>
      <c r="C1905" s="107"/>
      <c r="D1905" s="107"/>
      <c r="E1905" s="108"/>
      <c r="F1905" s="126" t="s">
        <v>189</v>
      </c>
      <c r="G1905" s="108"/>
      <c r="H1905" s="127">
        <v>0.88</v>
      </c>
      <c r="I1905" s="116">
        <v>1.37</v>
      </c>
      <c r="J1905" s="108"/>
      <c r="K1905" s="128">
        <v>2.25</v>
      </c>
    </row>
    <row r="1906">
      <c r="A1906" s="125">
        <v>260204.0</v>
      </c>
      <c r="B1906" s="115" t="s">
        <v>2066</v>
      </c>
      <c r="C1906" s="107"/>
      <c r="D1906" s="107"/>
      <c r="E1906" s="108"/>
      <c r="F1906" s="126" t="s">
        <v>189</v>
      </c>
      <c r="G1906" s="108"/>
      <c r="H1906" s="127">
        <v>0.88</v>
      </c>
      <c r="I1906" s="116">
        <v>3.04</v>
      </c>
      <c r="J1906" s="108"/>
      <c r="K1906" s="128">
        <v>3.92</v>
      </c>
    </row>
    <row r="1907">
      <c r="A1907" s="125">
        <v>260601.0</v>
      </c>
      <c r="B1907" s="115" t="s">
        <v>2067</v>
      </c>
      <c r="C1907" s="107"/>
      <c r="D1907" s="107"/>
      <c r="E1907" s="108"/>
      <c r="F1907" s="126" t="s">
        <v>189</v>
      </c>
      <c r="G1907" s="108"/>
      <c r="H1907" s="127">
        <v>7.82</v>
      </c>
      <c r="I1907" s="116">
        <v>6.57</v>
      </c>
      <c r="J1907" s="108"/>
      <c r="K1907" s="128">
        <v>14.39</v>
      </c>
    </row>
    <row r="1908">
      <c r="A1908" s="125">
        <v>260801.0</v>
      </c>
      <c r="B1908" s="115" t="s">
        <v>2068</v>
      </c>
      <c r="C1908" s="107"/>
      <c r="D1908" s="107"/>
      <c r="E1908" s="108"/>
      <c r="F1908" s="126" t="s">
        <v>189</v>
      </c>
      <c r="G1908" s="108"/>
      <c r="H1908" s="127">
        <v>2.65</v>
      </c>
      <c r="I1908" s="116">
        <v>2.39</v>
      </c>
      <c r="J1908" s="108"/>
      <c r="K1908" s="128">
        <v>5.04</v>
      </c>
    </row>
    <row r="1909">
      <c r="A1909" s="125">
        <v>260901.0</v>
      </c>
      <c r="B1909" s="115" t="s">
        <v>2069</v>
      </c>
      <c r="C1909" s="107"/>
      <c r="D1909" s="107"/>
      <c r="E1909" s="108"/>
      <c r="F1909" s="126" t="s">
        <v>189</v>
      </c>
      <c r="G1909" s="108"/>
      <c r="H1909" s="127">
        <v>8.79</v>
      </c>
      <c r="I1909" s="116">
        <v>6.1</v>
      </c>
      <c r="J1909" s="108"/>
      <c r="K1909" s="128">
        <v>14.89</v>
      </c>
    </row>
    <row r="1910">
      <c r="A1910" s="125">
        <v>260902.0</v>
      </c>
      <c r="B1910" s="115" t="s">
        <v>2070</v>
      </c>
      <c r="C1910" s="107"/>
      <c r="D1910" s="107"/>
      <c r="E1910" s="108"/>
      <c r="F1910" s="126" t="s">
        <v>189</v>
      </c>
      <c r="G1910" s="108"/>
      <c r="H1910" s="127">
        <v>6.58</v>
      </c>
      <c r="I1910" s="116">
        <v>4.67</v>
      </c>
      <c r="J1910" s="108"/>
      <c r="K1910" s="128">
        <v>11.25</v>
      </c>
    </row>
    <row r="1911">
      <c r="A1911" s="125">
        <v>260909.0</v>
      </c>
      <c r="B1911" s="115" t="s">
        <v>2071</v>
      </c>
      <c r="C1911" s="107"/>
      <c r="D1911" s="107"/>
      <c r="E1911" s="108"/>
      <c r="F1911" s="126" t="s">
        <v>189</v>
      </c>
      <c r="G1911" s="108"/>
      <c r="H1911" s="127">
        <v>8.58</v>
      </c>
      <c r="I1911" s="116">
        <v>8.24</v>
      </c>
      <c r="J1911" s="108"/>
      <c r="K1911" s="128">
        <v>16.82</v>
      </c>
    </row>
    <row r="1912">
      <c r="A1912" s="125">
        <v>261000.0</v>
      </c>
      <c r="B1912" s="115" t="s">
        <v>2072</v>
      </c>
      <c r="C1912" s="107"/>
      <c r="D1912" s="107"/>
      <c r="E1912" s="108"/>
      <c r="F1912" s="126" t="s">
        <v>189</v>
      </c>
      <c r="G1912" s="108"/>
      <c r="H1912" s="127">
        <v>6.44</v>
      </c>
      <c r="I1912" s="116">
        <v>7.32</v>
      </c>
      <c r="J1912" s="108"/>
      <c r="K1912" s="128">
        <v>13.76</v>
      </c>
    </row>
    <row r="1913">
      <c r="A1913" s="125">
        <v>261001.0</v>
      </c>
      <c r="B1913" s="115" t="s">
        <v>2073</v>
      </c>
      <c r="C1913" s="107"/>
      <c r="D1913" s="107"/>
      <c r="E1913" s="108"/>
      <c r="F1913" s="126" t="s">
        <v>189</v>
      </c>
      <c r="G1913" s="108"/>
      <c r="H1913" s="127">
        <v>5.4</v>
      </c>
      <c r="I1913" s="116">
        <v>7.28</v>
      </c>
      <c r="J1913" s="108"/>
      <c r="K1913" s="128">
        <v>12.68</v>
      </c>
    </row>
    <row r="1914">
      <c r="A1914" s="125">
        <v>261002.0</v>
      </c>
      <c r="B1914" s="115" t="s">
        <v>2074</v>
      </c>
      <c r="C1914" s="107"/>
      <c r="D1914" s="107"/>
      <c r="E1914" s="108"/>
      <c r="F1914" s="126" t="s">
        <v>189</v>
      </c>
      <c r="G1914" s="108"/>
      <c r="H1914" s="127">
        <v>22.3</v>
      </c>
      <c r="I1914" s="116">
        <v>12.65</v>
      </c>
      <c r="J1914" s="108"/>
      <c r="K1914" s="128">
        <v>34.95</v>
      </c>
    </row>
    <row r="1915">
      <c r="A1915" s="125">
        <v>261003.0</v>
      </c>
      <c r="B1915" s="115" t="s">
        <v>2075</v>
      </c>
      <c r="C1915" s="107"/>
      <c r="D1915" s="107"/>
      <c r="E1915" s="108"/>
      <c r="F1915" s="126" t="s">
        <v>189</v>
      </c>
      <c r="G1915" s="108"/>
      <c r="H1915" s="127">
        <v>23.26</v>
      </c>
      <c r="I1915" s="116">
        <v>10.39</v>
      </c>
      <c r="J1915" s="108"/>
      <c r="K1915" s="128">
        <v>33.65</v>
      </c>
    </row>
    <row r="1916">
      <c r="A1916" s="125">
        <v>261005.0</v>
      </c>
      <c r="B1916" s="115" t="s">
        <v>2076</v>
      </c>
      <c r="C1916" s="107"/>
      <c r="D1916" s="107"/>
      <c r="E1916" s="108"/>
      <c r="F1916" s="126" t="s">
        <v>189</v>
      </c>
      <c r="G1916" s="108"/>
      <c r="H1916" s="127">
        <v>1.04</v>
      </c>
      <c r="I1916" s="116">
        <v>0.93</v>
      </c>
      <c r="J1916" s="108"/>
      <c r="K1916" s="128">
        <v>1.97</v>
      </c>
    </row>
    <row r="1917">
      <c r="A1917" s="125">
        <v>261006.0</v>
      </c>
      <c r="B1917" s="115" t="s">
        <v>2077</v>
      </c>
      <c r="C1917" s="107"/>
      <c r="D1917" s="107"/>
      <c r="E1917" s="108"/>
      <c r="F1917" s="126" t="s">
        <v>189</v>
      </c>
      <c r="G1917" s="108"/>
      <c r="H1917" s="127">
        <v>4.08</v>
      </c>
      <c r="I1917" s="116">
        <v>4.14</v>
      </c>
      <c r="J1917" s="108"/>
      <c r="K1917" s="128">
        <v>8.22</v>
      </c>
    </row>
    <row r="1918">
      <c r="A1918" s="125">
        <v>261008.0</v>
      </c>
      <c r="B1918" s="115" t="s">
        <v>2078</v>
      </c>
      <c r="C1918" s="107"/>
      <c r="D1918" s="107"/>
      <c r="E1918" s="108"/>
      <c r="F1918" s="126" t="s">
        <v>189</v>
      </c>
      <c r="G1918" s="108"/>
      <c r="H1918" s="127">
        <v>4.96</v>
      </c>
      <c r="I1918" s="116">
        <v>8.41</v>
      </c>
      <c r="J1918" s="108"/>
      <c r="K1918" s="128">
        <v>13.37</v>
      </c>
    </row>
    <row r="1919">
      <c r="A1919" s="125">
        <v>261009.0</v>
      </c>
      <c r="B1919" s="115" t="s">
        <v>2079</v>
      </c>
      <c r="C1919" s="107"/>
      <c r="D1919" s="107"/>
      <c r="E1919" s="108"/>
      <c r="F1919" s="126" t="s">
        <v>189</v>
      </c>
      <c r="G1919" s="108"/>
      <c r="H1919" s="127">
        <v>12.1</v>
      </c>
      <c r="I1919" s="116">
        <v>3.58</v>
      </c>
      <c r="J1919" s="108"/>
      <c r="K1919" s="128">
        <v>15.68</v>
      </c>
    </row>
    <row r="1920">
      <c r="A1920" s="125">
        <v>261010.0</v>
      </c>
      <c r="B1920" s="115" t="s">
        <v>2080</v>
      </c>
      <c r="C1920" s="107"/>
      <c r="D1920" s="107"/>
      <c r="E1920" s="108"/>
      <c r="F1920" s="126" t="s">
        <v>189</v>
      </c>
      <c r="G1920" s="108"/>
      <c r="H1920" s="127">
        <v>2.69</v>
      </c>
      <c r="I1920" s="116">
        <v>5.04</v>
      </c>
      <c r="J1920" s="108"/>
      <c r="K1920" s="128">
        <v>7.73</v>
      </c>
    </row>
    <row r="1921">
      <c r="A1921" s="125">
        <v>261300.0</v>
      </c>
      <c r="B1921" s="115" t="s">
        <v>2081</v>
      </c>
      <c r="C1921" s="107"/>
      <c r="D1921" s="107"/>
      <c r="E1921" s="108"/>
      <c r="F1921" s="126" t="s">
        <v>189</v>
      </c>
      <c r="G1921" s="108"/>
      <c r="H1921" s="127">
        <v>1.66</v>
      </c>
      <c r="I1921" s="116">
        <v>8.73</v>
      </c>
      <c r="J1921" s="108"/>
      <c r="K1921" s="128">
        <v>10.39</v>
      </c>
    </row>
    <row r="1922">
      <c r="A1922" s="125">
        <v>261301.0</v>
      </c>
      <c r="B1922" s="115" t="s">
        <v>2082</v>
      </c>
      <c r="C1922" s="107"/>
      <c r="D1922" s="107"/>
      <c r="E1922" s="108"/>
      <c r="F1922" s="126" t="s">
        <v>189</v>
      </c>
      <c r="G1922" s="108"/>
      <c r="H1922" s="127">
        <v>1.06</v>
      </c>
      <c r="I1922" s="116">
        <v>6.04</v>
      </c>
      <c r="J1922" s="108"/>
      <c r="K1922" s="128">
        <v>7.1</v>
      </c>
    </row>
    <row r="1923">
      <c r="A1923" s="125">
        <v>261302.0</v>
      </c>
      <c r="B1923" s="115" t="s">
        <v>2083</v>
      </c>
      <c r="C1923" s="107"/>
      <c r="D1923" s="107"/>
      <c r="E1923" s="108"/>
      <c r="F1923" s="126" t="s">
        <v>189</v>
      </c>
      <c r="G1923" s="108"/>
      <c r="H1923" s="127">
        <v>5.31</v>
      </c>
      <c r="I1923" s="116">
        <v>6.1</v>
      </c>
      <c r="J1923" s="108"/>
      <c r="K1923" s="128">
        <v>11.41</v>
      </c>
    </row>
    <row r="1924">
      <c r="A1924" s="125">
        <v>261303.0</v>
      </c>
      <c r="B1924" s="115" t="s">
        <v>2084</v>
      </c>
      <c r="C1924" s="107"/>
      <c r="D1924" s="107"/>
      <c r="E1924" s="108"/>
      <c r="F1924" s="126" t="s">
        <v>189</v>
      </c>
      <c r="G1924" s="108"/>
      <c r="H1924" s="127">
        <v>7.04</v>
      </c>
      <c r="I1924" s="116">
        <v>7.28</v>
      </c>
      <c r="J1924" s="108"/>
      <c r="K1924" s="128">
        <v>14.32</v>
      </c>
    </row>
    <row r="1925">
      <c r="A1925" s="125">
        <v>261304.0</v>
      </c>
      <c r="B1925" s="115" t="s">
        <v>2085</v>
      </c>
      <c r="C1925" s="107"/>
      <c r="D1925" s="107"/>
      <c r="E1925" s="108"/>
      <c r="F1925" s="126" t="s">
        <v>189</v>
      </c>
      <c r="G1925" s="108"/>
      <c r="H1925" s="127">
        <v>3.2</v>
      </c>
      <c r="I1925" s="116">
        <v>10.39</v>
      </c>
      <c r="J1925" s="108"/>
      <c r="K1925" s="128">
        <v>13.59</v>
      </c>
    </row>
    <row r="1926">
      <c r="A1926" s="125">
        <v>261305.0</v>
      </c>
      <c r="B1926" s="115" t="s">
        <v>2086</v>
      </c>
      <c r="C1926" s="107"/>
      <c r="D1926" s="107"/>
      <c r="E1926" s="108"/>
      <c r="F1926" s="126" t="s">
        <v>189</v>
      </c>
      <c r="G1926" s="108"/>
      <c r="H1926" s="127">
        <v>2.06</v>
      </c>
      <c r="I1926" s="116">
        <v>7.19</v>
      </c>
      <c r="J1926" s="108"/>
      <c r="K1926" s="128">
        <v>9.25</v>
      </c>
    </row>
    <row r="1927">
      <c r="A1927" s="125">
        <v>261306.0</v>
      </c>
      <c r="B1927" s="115" t="s">
        <v>2087</v>
      </c>
      <c r="C1927" s="107"/>
      <c r="D1927" s="107"/>
      <c r="E1927" s="108"/>
      <c r="F1927" s="126" t="s">
        <v>189</v>
      </c>
      <c r="G1927" s="108"/>
      <c r="H1927" s="127">
        <v>2.54</v>
      </c>
      <c r="I1927" s="116">
        <v>3.1</v>
      </c>
      <c r="J1927" s="108"/>
      <c r="K1927" s="128">
        <v>5.64</v>
      </c>
    </row>
    <row r="1928">
      <c r="A1928" s="125">
        <v>261307.0</v>
      </c>
      <c r="B1928" s="115" t="s">
        <v>2088</v>
      </c>
      <c r="C1928" s="107"/>
      <c r="D1928" s="107"/>
      <c r="E1928" s="108"/>
      <c r="F1928" s="126" t="s">
        <v>189</v>
      </c>
      <c r="G1928" s="108"/>
      <c r="H1928" s="127">
        <v>4.27</v>
      </c>
      <c r="I1928" s="116">
        <v>5.19</v>
      </c>
      <c r="J1928" s="108"/>
      <c r="K1928" s="128">
        <v>9.46</v>
      </c>
    </row>
    <row r="1929">
      <c r="A1929" s="125">
        <v>261308.0</v>
      </c>
      <c r="B1929" s="115" t="s">
        <v>2089</v>
      </c>
      <c r="C1929" s="107"/>
      <c r="D1929" s="107"/>
      <c r="E1929" s="108"/>
      <c r="F1929" s="126" t="s">
        <v>189</v>
      </c>
      <c r="G1929" s="108"/>
      <c r="H1929" s="127">
        <v>6.0</v>
      </c>
      <c r="I1929" s="116">
        <v>6.23</v>
      </c>
      <c r="J1929" s="108"/>
      <c r="K1929" s="128">
        <v>12.23</v>
      </c>
    </row>
    <row r="1930">
      <c r="A1930" s="125">
        <v>261401.0</v>
      </c>
      <c r="B1930" s="115" t="s">
        <v>2090</v>
      </c>
      <c r="C1930" s="107"/>
      <c r="D1930" s="107"/>
      <c r="E1930" s="108"/>
      <c r="F1930" s="126" t="s">
        <v>189</v>
      </c>
      <c r="G1930" s="108"/>
      <c r="H1930" s="127">
        <v>5.35</v>
      </c>
      <c r="I1930" s="116">
        <v>10.39</v>
      </c>
      <c r="J1930" s="108"/>
      <c r="K1930" s="128">
        <v>15.74</v>
      </c>
    </row>
    <row r="1931">
      <c r="A1931" s="125">
        <v>261501.0</v>
      </c>
      <c r="B1931" s="115" t="s">
        <v>2091</v>
      </c>
      <c r="C1931" s="107"/>
      <c r="D1931" s="107"/>
      <c r="E1931" s="108"/>
      <c r="F1931" s="126" t="s">
        <v>189</v>
      </c>
      <c r="G1931" s="108"/>
      <c r="H1931" s="127">
        <v>4.3</v>
      </c>
      <c r="I1931" s="116">
        <v>10.39</v>
      </c>
      <c r="J1931" s="108"/>
      <c r="K1931" s="128">
        <v>14.69</v>
      </c>
    </row>
    <row r="1932">
      <c r="A1932" s="125">
        <v>261502.0</v>
      </c>
      <c r="B1932" s="115" t="s">
        <v>2092</v>
      </c>
      <c r="C1932" s="107"/>
      <c r="D1932" s="107"/>
      <c r="E1932" s="108"/>
      <c r="F1932" s="126" t="s">
        <v>189</v>
      </c>
      <c r="G1932" s="108"/>
      <c r="H1932" s="127">
        <v>5.23</v>
      </c>
      <c r="I1932" s="116">
        <v>13.44</v>
      </c>
      <c r="J1932" s="108"/>
      <c r="K1932" s="128">
        <v>18.67</v>
      </c>
    </row>
    <row r="1933">
      <c r="A1933" s="125">
        <v>261503.0</v>
      </c>
      <c r="B1933" s="115" t="s">
        <v>2093</v>
      </c>
      <c r="C1933" s="107"/>
      <c r="D1933" s="107"/>
      <c r="E1933" s="108"/>
      <c r="F1933" s="126" t="s">
        <v>189</v>
      </c>
      <c r="G1933" s="108"/>
      <c r="H1933" s="127">
        <v>5.19</v>
      </c>
      <c r="I1933" s="116">
        <v>11.8</v>
      </c>
      <c r="J1933" s="108"/>
      <c r="K1933" s="128">
        <v>16.99</v>
      </c>
    </row>
    <row r="1934">
      <c r="A1934" s="125">
        <v>261504.0</v>
      </c>
      <c r="B1934" s="115" t="s">
        <v>2094</v>
      </c>
      <c r="C1934" s="107"/>
      <c r="D1934" s="107"/>
      <c r="E1934" s="108"/>
      <c r="F1934" s="126" t="s">
        <v>189</v>
      </c>
      <c r="G1934" s="108"/>
      <c r="H1934" s="127">
        <v>2.64</v>
      </c>
      <c r="I1934" s="116">
        <v>8.41</v>
      </c>
      <c r="J1934" s="108"/>
      <c r="K1934" s="128">
        <v>11.05</v>
      </c>
    </row>
    <row r="1935">
      <c r="A1935" s="125">
        <v>261548.0</v>
      </c>
      <c r="B1935" s="115" t="s">
        <v>2095</v>
      </c>
      <c r="C1935" s="107"/>
      <c r="D1935" s="107"/>
      <c r="E1935" s="108"/>
      <c r="F1935" s="126" t="s">
        <v>189</v>
      </c>
      <c r="G1935" s="108"/>
      <c r="H1935" s="127">
        <v>4.33</v>
      </c>
      <c r="I1935" s="116">
        <v>4.77</v>
      </c>
      <c r="J1935" s="108"/>
      <c r="K1935" s="128">
        <v>9.1</v>
      </c>
    </row>
    <row r="1936">
      <c r="A1936" s="125">
        <v>261550.0</v>
      </c>
      <c r="B1936" s="115" t="s">
        <v>2096</v>
      </c>
      <c r="C1936" s="107"/>
      <c r="D1936" s="107"/>
      <c r="E1936" s="108"/>
      <c r="F1936" s="126" t="s">
        <v>189</v>
      </c>
      <c r="G1936" s="108"/>
      <c r="H1936" s="127">
        <v>8.18</v>
      </c>
      <c r="I1936" s="116">
        <v>8.24</v>
      </c>
      <c r="J1936" s="108"/>
      <c r="K1936" s="128">
        <v>16.42</v>
      </c>
    </row>
    <row r="1937">
      <c r="A1937" s="125">
        <v>261560.0</v>
      </c>
      <c r="B1937" s="115" t="s">
        <v>2097</v>
      </c>
      <c r="C1937" s="107"/>
      <c r="D1937" s="107"/>
      <c r="E1937" s="108"/>
      <c r="F1937" s="126" t="s">
        <v>189</v>
      </c>
      <c r="G1937" s="108"/>
      <c r="H1937" s="127">
        <v>10.37</v>
      </c>
      <c r="I1937" s="116">
        <v>13.44</v>
      </c>
      <c r="J1937" s="108"/>
      <c r="K1937" s="128">
        <v>23.81</v>
      </c>
    </row>
    <row r="1938">
      <c r="A1938" s="125">
        <v>261602.0</v>
      </c>
      <c r="B1938" s="115" t="s">
        <v>2098</v>
      </c>
      <c r="C1938" s="107"/>
      <c r="D1938" s="107"/>
      <c r="E1938" s="108"/>
      <c r="F1938" s="126" t="s">
        <v>189</v>
      </c>
      <c r="G1938" s="108"/>
      <c r="H1938" s="127">
        <v>10.01</v>
      </c>
      <c r="I1938" s="116">
        <v>13.44</v>
      </c>
      <c r="J1938" s="108"/>
      <c r="K1938" s="128">
        <v>23.45</v>
      </c>
    </row>
    <row r="1939">
      <c r="A1939" s="125">
        <v>261603.0</v>
      </c>
      <c r="B1939" s="115" t="s">
        <v>2099</v>
      </c>
      <c r="C1939" s="107"/>
      <c r="D1939" s="107"/>
      <c r="E1939" s="108"/>
      <c r="F1939" s="126" t="s">
        <v>189</v>
      </c>
      <c r="G1939" s="108"/>
      <c r="H1939" s="127">
        <v>4.77</v>
      </c>
      <c r="I1939" s="116">
        <v>13.44</v>
      </c>
      <c r="J1939" s="108"/>
      <c r="K1939" s="128">
        <v>18.21</v>
      </c>
    </row>
    <row r="1940">
      <c r="A1940" s="125">
        <v>261605.0</v>
      </c>
      <c r="B1940" s="115" t="s">
        <v>2100</v>
      </c>
      <c r="C1940" s="107"/>
      <c r="D1940" s="107"/>
      <c r="E1940" s="108"/>
      <c r="F1940" s="126" t="s">
        <v>197</v>
      </c>
      <c r="G1940" s="108"/>
      <c r="H1940" s="127">
        <v>104.58</v>
      </c>
      <c r="I1940" s="116">
        <v>136.53</v>
      </c>
      <c r="J1940" s="108"/>
      <c r="K1940" s="128">
        <v>241.11</v>
      </c>
    </row>
    <row r="1941">
      <c r="A1941" s="125">
        <v>261606.0</v>
      </c>
      <c r="B1941" s="115" t="s">
        <v>2101</v>
      </c>
      <c r="C1941" s="107"/>
      <c r="D1941" s="107"/>
      <c r="E1941" s="108"/>
      <c r="F1941" s="126" t="s">
        <v>189</v>
      </c>
      <c r="G1941" s="108"/>
      <c r="H1941" s="127">
        <v>17.43</v>
      </c>
      <c r="I1941" s="116">
        <v>22.76</v>
      </c>
      <c r="J1941" s="108"/>
      <c r="K1941" s="128">
        <v>40.19</v>
      </c>
    </row>
    <row r="1942">
      <c r="A1942" s="125">
        <v>261607.0</v>
      </c>
      <c r="B1942" s="115" t="s">
        <v>2102</v>
      </c>
      <c r="C1942" s="107"/>
      <c r="D1942" s="107"/>
      <c r="E1942" s="108"/>
      <c r="F1942" s="126" t="s">
        <v>189</v>
      </c>
      <c r="G1942" s="108"/>
      <c r="H1942" s="127">
        <v>5.33</v>
      </c>
      <c r="I1942" s="116">
        <v>41.78</v>
      </c>
      <c r="J1942" s="108"/>
      <c r="K1942" s="128">
        <v>47.11</v>
      </c>
    </row>
    <row r="1943">
      <c r="A1943" s="125">
        <v>261609.0</v>
      </c>
      <c r="B1943" s="115" t="s">
        <v>2103</v>
      </c>
      <c r="C1943" s="107"/>
      <c r="D1943" s="107"/>
      <c r="E1943" s="108"/>
      <c r="F1943" s="126" t="s">
        <v>189</v>
      </c>
      <c r="G1943" s="108"/>
      <c r="H1943" s="127">
        <v>11.94</v>
      </c>
      <c r="I1943" s="116">
        <v>3.58</v>
      </c>
      <c r="J1943" s="108"/>
      <c r="K1943" s="128">
        <v>15.52</v>
      </c>
    </row>
    <row r="1944">
      <c r="A1944" s="125">
        <v>261610.0</v>
      </c>
      <c r="B1944" s="115" t="s">
        <v>2104</v>
      </c>
      <c r="C1944" s="107"/>
      <c r="D1944" s="107"/>
      <c r="E1944" s="108"/>
      <c r="F1944" s="126" t="s">
        <v>189</v>
      </c>
      <c r="G1944" s="108"/>
      <c r="H1944" s="127">
        <v>7.41</v>
      </c>
      <c r="I1944" s="116">
        <v>2.15</v>
      </c>
      <c r="J1944" s="108"/>
      <c r="K1944" s="128">
        <v>9.56</v>
      </c>
    </row>
    <row r="1945">
      <c r="A1945" s="125">
        <v>261611.0</v>
      </c>
      <c r="B1945" s="115" t="s">
        <v>2105</v>
      </c>
      <c r="C1945" s="107"/>
      <c r="D1945" s="107"/>
      <c r="E1945" s="108"/>
      <c r="F1945" s="126" t="s">
        <v>189</v>
      </c>
      <c r="G1945" s="108"/>
      <c r="H1945" s="127">
        <v>13.05</v>
      </c>
      <c r="I1945" s="116">
        <v>3.58</v>
      </c>
      <c r="J1945" s="108"/>
      <c r="K1945" s="128">
        <v>16.63</v>
      </c>
    </row>
    <row r="1946">
      <c r="A1946" s="125">
        <v>261620.0</v>
      </c>
      <c r="B1946" s="115" t="s">
        <v>2106</v>
      </c>
      <c r="C1946" s="107"/>
      <c r="D1946" s="107"/>
      <c r="E1946" s="108"/>
      <c r="F1946" s="126" t="s">
        <v>189</v>
      </c>
      <c r="G1946" s="108"/>
      <c r="H1946" s="127">
        <v>2.99</v>
      </c>
      <c r="I1946" s="116">
        <v>124.76</v>
      </c>
      <c r="J1946" s="108"/>
      <c r="K1946" s="128">
        <v>127.75</v>
      </c>
    </row>
    <row r="1947">
      <c r="A1947" s="125">
        <v>261623.0</v>
      </c>
      <c r="B1947" s="115" t="s">
        <v>2107</v>
      </c>
      <c r="C1947" s="107"/>
      <c r="D1947" s="107"/>
      <c r="E1947" s="108"/>
      <c r="F1947" s="126" t="s">
        <v>189</v>
      </c>
      <c r="G1947" s="108"/>
      <c r="H1947" s="127">
        <v>4.48</v>
      </c>
      <c r="I1947" s="116">
        <v>288.39</v>
      </c>
      <c r="J1947" s="108"/>
      <c r="K1947" s="128">
        <v>292.87</v>
      </c>
    </row>
    <row r="1948">
      <c r="A1948" s="125">
        <v>261700.0</v>
      </c>
      <c r="B1948" s="115" t="s">
        <v>2108</v>
      </c>
      <c r="C1948" s="107"/>
      <c r="D1948" s="107"/>
      <c r="E1948" s="108"/>
      <c r="F1948" s="126" t="s">
        <v>137</v>
      </c>
      <c r="G1948" s="108"/>
      <c r="H1948" s="127">
        <v>0.59</v>
      </c>
      <c r="I1948" s="116">
        <v>8.25</v>
      </c>
      <c r="J1948" s="108"/>
      <c r="K1948" s="128">
        <v>8.84</v>
      </c>
    </row>
    <row r="1949">
      <c r="A1949" s="125">
        <v>261703.0</v>
      </c>
      <c r="B1949" s="115" t="s">
        <v>2109</v>
      </c>
      <c r="C1949" s="107"/>
      <c r="D1949" s="107"/>
      <c r="E1949" s="108"/>
      <c r="F1949" s="126" t="s">
        <v>189</v>
      </c>
      <c r="G1949" s="108"/>
      <c r="H1949" s="127">
        <v>3.78</v>
      </c>
      <c r="I1949" s="116">
        <v>8.24</v>
      </c>
      <c r="J1949" s="108"/>
      <c r="K1949" s="128">
        <v>12.02</v>
      </c>
    </row>
    <row r="1950">
      <c r="A1950" s="123">
        <v>189.0</v>
      </c>
      <c r="B1950" s="124" t="s">
        <v>2110</v>
      </c>
      <c r="C1950" s="107"/>
      <c r="D1950" s="107"/>
      <c r="E1950" s="107"/>
      <c r="F1950" s="107"/>
      <c r="G1950" s="107"/>
      <c r="H1950" s="107"/>
      <c r="I1950" s="107"/>
      <c r="J1950" s="107"/>
      <c r="K1950" s="108"/>
    </row>
    <row r="1951">
      <c r="A1951" s="125">
        <v>270000.0</v>
      </c>
      <c r="B1951" s="115" t="s">
        <v>2110</v>
      </c>
      <c r="C1951" s="107"/>
      <c r="D1951" s="107"/>
      <c r="E1951" s="108"/>
      <c r="F1951" s="111"/>
      <c r="H1951" s="127">
        <v>0.0</v>
      </c>
      <c r="I1951" s="116">
        <v>0.0</v>
      </c>
      <c r="J1951" s="108"/>
      <c r="K1951" s="128">
        <v>0.0</v>
      </c>
    </row>
    <row r="1952">
      <c r="A1952" s="125">
        <v>270105.0</v>
      </c>
      <c r="B1952" s="115" t="s">
        <v>2111</v>
      </c>
      <c r="C1952" s="107"/>
      <c r="D1952" s="107"/>
      <c r="E1952" s="108"/>
      <c r="F1952" s="126" t="s">
        <v>189</v>
      </c>
      <c r="G1952" s="108"/>
      <c r="H1952" s="127">
        <v>10.82</v>
      </c>
      <c r="I1952" s="116">
        <v>0.0</v>
      </c>
      <c r="J1952" s="108"/>
      <c r="K1952" s="128">
        <v>10.82</v>
      </c>
    </row>
    <row r="1953">
      <c r="A1953" s="125">
        <v>270202.0</v>
      </c>
      <c r="B1953" s="115" t="s">
        <v>2112</v>
      </c>
      <c r="C1953" s="107"/>
      <c r="D1953" s="107"/>
      <c r="E1953" s="108"/>
      <c r="F1953" s="126" t="s">
        <v>189</v>
      </c>
      <c r="G1953" s="108"/>
      <c r="H1953" s="127">
        <v>6.09</v>
      </c>
      <c r="I1953" s="116">
        <v>9.25</v>
      </c>
      <c r="J1953" s="108"/>
      <c r="K1953" s="128">
        <v>15.34</v>
      </c>
    </row>
    <row r="1954">
      <c r="A1954" s="125">
        <v>270205.0</v>
      </c>
      <c r="B1954" s="115" t="s">
        <v>2113</v>
      </c>
      <c r="C1954" s="107"/>
      <c r="D1954" s="107"/>
      <c r="E1954" s="108"/>
      <c r="F1954" s="126" t="s">
        <v>197</v>
      </c>
      <c r="G1954" s="108"/>
      <c r="H1954" s="127">
        <v>233.93</v>
      </c>
      <c r="I1954" s="116">
        <v>35.44</v>
      </c>
      <c r="J1954" s="108"/>
      <c r="K1954" s="128">
        <v>269.37</v>
      </c>
    </row>
    <row r="1955">
      <c r="A1955" s="125">
        <v>270206.0</v>
      </c>
      <c r="B1955" s="115" t="s">
        <v>2114</v>
      </c>
      <c r="C1955" s="107"/>
      <c r="D1955" s="107"/>
      <c r="E1955" s="108"/>
      <c r="F1955" s="126" t="s">
        <v>189</v>
      </c>
      <c r="G1955" s="108"/>
      <c r="H1955" s="127">
        <v>1.12</v>
      </c>
      <c r="I1955" s="116">
        <v>0.92</v>
      </c>
      <c r="J1955" s="108"/>
      <c r="K1955" s="128">
        <v>2.04</v>
      </c>
    </row>
    <row r="1956">
      <c r="A1956" s="125">
        <v>270207.0</v>
      </c>
      <c r="B1956" s="115" t="s">
        <v>2115</v>
      </c>
      <c r="C1956" s="107"/>
      <c r="D1956" s="107"/>
      <c r="E1956" s="108"/>
      <c r="F1956" s="126" t="s">
        <v>189</v>
      </c>
      <c r="G1956" s="108"/>
      <c r="H1956" s="127">
        <v>9.41</v>
      </c>
      <c r="I1956" s="116">
        <v>6.91</v>
      </c>
      <c r="J1956" s="108"/>
      <c r="K1956" s="128">
        <v>16.32</v>
      </c>
    </row>
    <row r="1957">
      <c r="A1957" s="125">
        <v>270210.0</v>
      </c>
      <c r="B1957" s="115" t="s">
        <v>2116</v>
      </c>
      <c r="C1957" s="107"/>
      <c r="D1957" s="107"/>
      <c r="E1957" s="108"/>
      <c r="F1957" s="126" t="s">
        <v>189</v>
      </c>
      <c r="G1957" s="108"/>
      <c r="H1957" s="127">
        <v>14.46</v>
      </c>
      <c r="I1957" s="116">
        <v>6.22</v>
      </c>
      <c r="J1957" s="108"/>
      <c r="K1957" s="128">
        <v>20.68</v>
      </c>
    </row>
    <row r="1958">
      <c r="A1958" s="125">
        <v>270211.0</v>
      </c>
      <c r="B1958" s="115" t="s">
        <v>2117</v>
      </c>
      <c r="C1958" s="107"/>
      <c r="D1958" s="107"/>
      <c r="E1958" s="108"/>
      <c r="F1958" s="126" t="s">
        <v>244</v>
      </c>
      <c r="G1958" s="108"/>
      <c r="H1958" s="127">
        <v>1.36</v>
      </c>
      <c r="I1958" s="116">
        <v>12.07</v>
      </c>
      <c r="J1958" s="108"/>
      <c r="K1958" s="128">
        <v>13.43</v>
      </c>
    </row>
    <row r="1959">
      <c r="A1959" s="125">
        <v>270212.0</v>
      </c>
      <c r="B1959" s="115" t="s">
        <v>2118</v>
      </c>
      <c r="C1959" s="107"/>
      <c r="D1959" s="107"/>
      <c r="E1959" s="108"/>
      <c r="F1959" s="126" t="s">
        <v>244</v>
      </c>
      <c r="G1959" s="108"/>
      <c r="H1959" s="127">
        <v>8.76</v>
      </c>
      <c r="I1959" s="116">
        <v>29.16</v>
      </c>
      <c r="J1959" s="108"/>
      <c r="K1959" s="128">
        <v>37.92</v>
      </c>
    </row>
    <row r="1960">
      <c r="A1960" s="125">
        <v>270213.0</v>
      </c>
      <c r="B1960" s="115" t="s">
        <v>2119</v>
      </c>
      <c r="C1960" s="107"/>
      <c r="D1960" s="107"/>
      <c r="E1960" s="108"/>
      <c r="F1960" s="126" t="s">
        <v>189</v>
      </c>
      <c r="G1960" s="108"/>
      <c r="H1960" s="127">
        <v>2.93</v>
      </c>
      <c r="I1960" s="116">
        <v>13.39</v>
      </c>
      <c r="J1960" s="108"/>
      <c r="K1960" s="128">
        <v>16.32</v>
      </c>
    </row>
    <row r="1961">
      <c r="A1961" s="125">
        <v>270215.0</v>
      </c>
      <c r="B1961" s="115" t="s">
        <v>2120</v>
      </c>
      <c r="C1961" s="107"/>
      <c r="D1961" s="107"/>
      <c r="E1961" s="108"/>
      <c r="F1961" s="126" t="s">
        <v>189</v>
      </c>
      <c r="G1961" s="108"/>
      <c r="H1961" s="127">
        <v>51.12</v>
      </c>
      <c r="I1961" s="116">
        <v>8.42</v>
      </c>
      <c r="J1961" s="108"/>
      <c r="K1961" s="128">
        <v>59.54</v>
      </c>
    </row>
    <row r="1962">
      <c r="A1962" s="125">
        <v>270230.0</v>
      </c>
      <c r="B1962" s="115" t="s">
        <v>2121</v>
      </c>
      <c r="C1962" s="107"/>
      <c r="D1962" s="107"/>
      <c r="E1962" s="108"/>
      <c r="F1962" s="126" t="s">
        <v>189</v>
      </c>
      <c r="G1962" s="108"/>
      <c r="H1962" s="127">
        <v>37.71</v>
      </c>
      <c r="I1962" s="116">
        <v>9.18</v>
      </c>
      <c r="J1962" s="108"/>
      <c r="K1962" s="128">
        <v>46.89</v>
      </c>
    </row>
    <row r="1963">
      <c r="A1963" s="125">
        <v>270232.0</v>
      </c>
      <c r="B1963" s="115" t="s">
        <v>2122</v>
      </c>
      <c r="C1963" s="107"/>
      <c r="D1963" s="107"/>
      <c r="E1963" s="108"/>
      <c r="F1963" s="126" t="s">
        <v>189</v>
      </c>
      <c r="G1963" s="108"/>
      <c r="H1963" s="127">
        <v>47.27</v>
      </c>
      <c r="I1963" s="116">
        <v>9.18</v>
      </c>
      <c r="J1963" s="108"/>
      <c r="K1963" s="128">
        <v>56.45</v>
      </c>
    </row>
    <row r="1964">
      <c r="A1964" s="125">
        <v>270234.0</v>
      </c>
      <c r="B1964" s="115" t="s">
        <v>2123</v>
      </c>
      <c r="C1964" s="107"/>
      <c r="D1964" s="107"/>
      <c r="E1964" s="108"/>
      <c r="F1964" s="126" t="s">
        <v>189</v>
      </c>
      <c r="G1964" s="108"/>
      <c r="H1964" s="127">
        <v>56.16</v>
      </c>
      <c r="I1964" s="116">
        <v>9.18</v>
      </c>
      <c r="J1964" s="108"/>
      <c r="K1964" s="128">
        <v>65.34</v>
      </c>
    </row>
    <row r="1965">
      <c r="A1965" s="125">
        <v>270236.0</v>
      </c>
      <c r="B1965" s="115" t="s">
        <v>2124</v>
      </c>
      <c r="C1965" s="107"/>
      <c r="D1965" s="107"/>
      <c r="E1965" s="108"/>
      <c r="F1965" s="126" t="s">
        <v>189</v>
      </c>
      <c r="G1965" s="108"/>
      <c r="H1965" s="127">
        <v>70.76</v>
      </c>
      <c r="I1965" s="116">
        <v>9.18</v>
      </c>
      <c r="J1965" s="108"/>
      <c r="K1965" s="128">
        <v>79.94</v>
      </c>
    </row>
    <row r="1966">
      <c r="A1966" s="125">
        <v>270308.0</v>
      </c>
      <c r="B1966" s="115" t="s">
        <v>2125</v>
      </c>
      <c r="C1966" s="107"/>
      <c r="D1966" s="107"/>
      <c r="E1966" s="108"/>
      <c r="F1966" s="126" t="s">
        <v>189</v>
      </c>
      <c r="G1966" s="108"/>
      <c r="H1966" s="127">
        <v>122.93</v>
      </c>
      <c r="I1966" s="116">
        <v>51.85</v>
      </c>
      <c r="J1966" s="108"/>
      <c r="K1966" s="128">
        <v>174.78</v>
      </c>
    </row>
    <row r="1967">
      <c r="A1967" s="125">
        <v>270310.0</v>
      </c>
      <c r="B1967" s="115" t="s">
        <v>2126</v>
      </c>
      <c r="C1967" s="107"/>
      <c r="D1967" s="107"/>
      <c r="E1967" s="108"/>
      <c r="F1967" s="126" t="s">
        <v>189</v>
      </c>
      <c r="G1967" s="108"/>
      <c r="H1967" s="127">
        <v>94.57</v>
      </c>
      <c r="I1967" s="116">
        <v>43.1</v>
      </c>
      <c r="J1967" s="108"/>
      <c r="K1967" s="128">
        <v>137.67</v>
      </c>
    </row>
    <row r="1968">
      <c r="A1968" s="125">
        <v>270312.0</v>
      </c>
      <c r="B1968" s="115" t="s">
        <v>2127</v>
      </c>
      <c r="C1968" s="107"/>
      <c r="D1968" s="107"/>
      <c r="E1968" s="108"/>
      <c r="F1968" s="126" t="s">
        <v>189</v>
      </c>
      <c r="G1968" s="108"/>
      <c r="H1968" s="127">
        <v>90.83</v>
      </c>
      <c r="I1968" s="116">
        <v>42.47</v>
      </c>
      <c r="J1968" s="108"/>
      <c r="K1968" s="128">
        <v>133.3</v>
      </c>
    </row>
    <row r="1969">
      <c r="A1969" s="125">
        <v>270314.0</v>
      </c>
      <c r="B1969" s="115" t="s">
        <v>2128</v>
      </c>
      <c r="C1969" s="107"/>
      <c r="D1969" s="107"/>
      <c r="E1969" s="108"/>
      <c r="F1969" s="126" t="s">
        <v>189</v>
      </c>
      <c r="G1969" s="108"/>
      <c r="H1969" s="127">
        <v>93.18</v>
      </c>
      <c r="I1969" s="116">
        <v>43.49</v>
      </c>
      <c r="J1969" s="108"/>
      <c r="K1969" s="128">
        <v>136.67</v>
      </c>
    </row>
    <row r="1970">
      <c r="A1970" s="125">
        <v>270501.0</v>
      </c>
      <c r="B1970" s="115" t="s">
        <v>2129</v>
      </c>
      <c r="C1970" s="107"/>
      <c r="D1970" s="107"/>
      <c r="E1970" s="108"/>
      <c r="F1970" s="126" t="s">
        <v>189</v>
      </c>
      <c r="G1970" s="108"/>
      <c r="H1970" s="127">
        <v>1.1</v>
      </c>
      <c r="I1970" s="116">
        <v>1.85</v>
      </c>
      <c r="J1970" s="108"/>
      <c r="K1970" s="128">
        <v>2.95</v>
      </c>
    </row>
    <row r="1971">
      <c r="A1971" s="125">
        <v>270502.0</v>
      </c>
      <c r="B1971" s="115" t="s">
        <v>2130</v>
      </c>
      <c r="C1971" s="107"/>
      <c r="D1971" s="107"/>
      <c r="E1971" s="108"/>
      <c r="F1971" s="126" t="s">
        <v>189</v>
      </c>
      <c r="G1971" s="108"/>
      <c r="H1971" s="127">
        <v>1.02</v>
      </c>
      <c r="I1971" s="116">
        <v>1.66</v>
      </c>
      <c r="J1971" s="108"/>
      <c r="K1971" s="128">
        <v>2.68</v>
      </c>
    </row>
    <row r="1972">
      <c r="A1972" s="125">
        <v>270503.0</v>
      </c>
      <c r="B1972" s="115" t="s">
        <v>2131</v>
      </c>
      <c r="C1972" s="107"/>
      <c r="D1972" s="107"/>
      <c r="E1972" s="108"/>
      <c r="F1972" s="126" t="s">
        <v>189</v>
      </c>
      <c r="G1972" s="108"/>
      <c r="H1972" s="127">
        <v>68.31</v>
      </c>
      <c r="I1972" s="116">
        <v>9.18</v>
      </c>
      <c r="J1972" s="108"/>
      <c r="K1972" s="128">
        <v>77.49</v>
      </c>
    </row>
    <row r="1973">
      <c r="A1973" s="125">
        <v>270504.0</v>
      </c>
      <c r="B1973" s="115" t="s">
        <v>2132</v>
      </c>
      <c r="C1973" s="107"/>
      <c r="D1973" s="107"/>
      <c r="E1973" s="108"/>
      <c r="F1973" s="126" t="s">
        <v>189</v>
      </c>
      <c r="G1973" s="108"/>
      <c r="H1973" s="127">
        <v>62.23</v>
      </c>
      <c r="I1973" s="116">
        <v>9.18</v>
      </c>
      <c r="J1973" s="108"/>
      <c r="K1973" s="128">
        <v>71.41</v>
      </c>
    </row>
    <row r="1974">
      <c r="A1974" s="125">
        <v>270601.0</v>
      </c>
      <c r="B1974" s="115" t="s">
        <v>2133</v>
      </c>
      <c r="C1974" s="107"/>
      <c r="D1974" s="107"/>
      <c r="E1974" s="108"/>
      <c r="F1974" s="126" t="s">
        <v>189</v>
      </c>
      <c r="G1974" s="108"/>
      <c r="H1974" s="127">
        <v>70.68</v>
      </c>
      <c r="I1974" s="116">
        <v>9.18</v>
      </c>
      <c r="J1974" s="108"/>
      <c r="K1974" s="128">
        <v>79.86</v>
      </c>
    </row>
    <row r="1975">
      <c r="A1975" s="125">
        <v>270602.0</v>
      </c>
      <c r="B1975" s="115" t="s">
        <v>2134</v>
      </c>
      <c r="C1975" s="107"/>
      <c r="D1975" s="107"/>
      <c r="E1975" s="108"/>
      <c r="F1975" s="126" t="s">
        <v>189</v>
      </c>
      <c r="G1975" s="108"/>
      <c r="H1975" s="127">
        <v>74.0</v>
      </c>
      <c r="I1975" s="116">
        <v>12.52</v>
      </c>
      <c r="J1975" s="108"/>
      <c r="K1975" s="128">
        <v>86.52</v>
      </c>
    </row>
    <row r="1976">
      <c r="A1976" s="125">
        <v>270603.0</v>
      </c>
      <c r="B1976" s="115" t="s">
        <v>2135</v>
      </c>
      <c r="C1976" s="107"/>
      <c r="D1976" s="107"/>
      <c r="E1976" s="108"/>
      <c r="F1976" s="126" t="s">
        <v>189</v>
      </c>
      <c r="G1976" s="108"/>
      <c r="H1976" s="127">
        <v>24.45</v>
      </c>
      <c r="I1976" s="116">
        <v>0.0</v>
      </c>
      <c r="J1976" s="108"/>
      <c r="K1976" s="128">
        <v>24.45</v>
      </c>
    </row>
    <row r="1977">
      <c r="A1977" s="125">
        <v>270619.0</v>
      </c>
      <c r="B1977" s="115" t="s">
        <v>2136</v>
      </c>
      <c r="C1977" s="107"/>
      <c r="D1977" s="107"/>
      <c r="E1977" s="108"/>
      <c r="F1977" s="126" t="s">
        <v>317</v>
      </c>
      <c r="G1977" s="108"/>
      <c r="H1977" s="127">
        <v>3.86</v>
      </c>
      <c r="I1977" s="116">
        <v>2.18</v>
      </c>
      <c r="J1977" s="108"/>
      <c r="K1977" s="128">
        <v>6.04</v>
      </c>
    </row>
    <row r="1978">
      <c r="A1978" s="125">
        <v>270620.0</v>
      </c>
      <c r="B1978" s="115" t="s">
        <v>2137</v>
      </c>
      <c r="C1978" s="107"/>
      <c r="D1978" s="107"/>
      <c r="E1978" s="108"/>
      <c r="F1978" s="126" t="s">
        <v>189</v>
      </c>
      <c r="G1978" s="108"/>
      <c r="H1978" s="127">
        <v>97.79</v>
      </c>
      <c r="I1978" s="116">
        <v>2.14</v>
      </c>
      <c r="J1978" s="108"/>
      <c r="K1978" s="128">
        <v>99.93</v>
      </c>
    </row>
    <row r="1979">
      <c r="A1979" s="125">
        <v>270621.0</v>
      </c>
      <c r="B1979" s="115" t="s">
        <v>2138</v>
      </c>
      <c r="C1979" s="107"/>
      <c r="D1979" s="107"/>
      <c r="E1979" s="108"/>
      <c r="F1979" s="126" t="s">
        <v>189</v>
      </c>
      <c r="G1979" s="108"/>
      <c r="H1979" s="127">
        <v>140.2</v>
      </c>
      <c r="I1979" s="116">
        <v>4.46</v>
      </c>
      <c r="J1979" s="108"/>
      <c r="K1979" s="128">
        <v>144.66</v>
      </c>
    </row>
    <row r="1980">
      <c r="A1980" s="125">
        <v>270701.0</v>
      </c>
      <c r="B1980" s="115" t="s">
        <v>2139</v>
      </c>
      <c r="C1980" s="107"/>
      <c r="D1980" s="107"/>
      <c r="E1980" s="108"/>
      <c r="F1980" s="126" t="s">
        <v>137</v>
      </c>
      <c r="G1980" s="108"/>
      <c r="H1980" s="127">
        <v>645.08</v>
      </c>
      <c r="I1980" s="116">
        <v>52.56</v>
      </c>
      <c r="J1980" s="108"/>
      <c r="K1980" s="128">
        <v>697.64</v>
      </c>
    </row>
    <row r="1981">
      <c r="A1981" s="125">
        <v>270702.0</v>
      </c>
      <c r="B1981" s="115" t="s">
        <v>2140</v>
      </c>
      <c r="C1981" s="107"/>
      <c r="D1981" s="107"/>
      <c r="E1981" s="108"/>
      <c r="F1981" s="126" t="s">
        <v>137</v>
      </c>
      <c r="G1981" s="108"/>
      <c r="H1981" s="127">
        <v>125.44</v>
      </c>
      <c r="I1981" s="116">
        <v>50.68</v>
      </c>
      <c r="J1981" s="108"/>
      <c r="K1981" s="128">
        <v>176.12</v>
      </c>
    </row>
    <row r="1982">
      <c r="A1982" s="125">
        <v>270704.0</v>
      </c>
      <c r="B1982" s="115" t="s">
        <v>2141</v>
      </c>
      <c r="C1982" s="107"/>
      <c r="D1982" s="107"/>
      <c r="E1982" s="108"/>
      <c r="F1982" s="126" t="s">
        <v>137</v>
      </c>
      <c r="G1982" s="108"/>
      <c r="H1982" s="127">
        <v>15.27</v>
      </c>
      <c r="I1982" s="116">
        <v>13.74</v>
      </c>
      <c r="J1982" s="108"/>
      <c r="K1982" s="128">
        <v>29.01</v>
      </c>
    </row>
    <row r="1983">
      <c r="A1983" s="125">
        <v>270705.0</v>
      </c>
      <c r="B1983" s="115" t="s">
        <v>2142</v>
      </c>
      <c r="C1983" s="107"/>
      <c r="D1983" s="107"/>
      <c r="E1983" s="108"/>
      <c r="F1983" s="126" t="s">
        <v>137</v>
      </c>
      <c r="G1983" s="108"/>
      <c r="H1983" s="127">
        <v>24.04</v>
      </c>
      <c r="I1983" s="116">
        <v>13.74</v>
      </c>
      <c r="J1983" s="108"/>
      <c r="K1983" s="128">
        <v>37.78</v>
      </c>
    </row>
    <row r="1984">
      <c r="A1984" s="125">
        <v>270720.0</v>
      </c>
      <c r="B1984" s="115" t="s">
        <v>2143</v>
      </c>
      <c r="C1984" s="107"/>
      <c r="D1984" s="107"/>
      <c r="E1984" s="108"/>
      <c r="F1984" s="126" t="s">
        <v>137</v>
      </c>
      <c r="G1984" s="108"/>
      <c r="H1984" s="127">
        <v>378.27</v>
      </c>
      <c r="I1984" s="116">
        <v>44.61</v>
      </c>
      <c r="J1984" s="108"/>
      <c r="K1984" s="128">
        <v>422.88</v>
      </c>
    </row>
    <row r="1985">
      <c r="A1985" s="125">
        <v>270802.0</v>
      </c>
      <c r="B1985" s="115" t="s">
        <v>2144</v>
      </c>
      <c r="C1985" s="107"/>
      <c r="D1985" s="107"/>
      <c r="E1985" s="108"/>
      <c r="F1985" s="126" t="s">
        <v>1165</v>
      </c>
      <c r="G1985" s="108"/>
      <c r="H1985" s="128">
        <v>2411.04</v>
      </c>
      <c r="I1985" s="116">
        <v>94.52</v>
      </c>
      <c r="J1985" s="108"/>
      <c r="K1985" s="128">
        <v>2505.56</v>
      </c>
    </row>
    <row r="1986">
      <c r="A1986" s="125">
        <v>270804.0</v>
      </c>
      <c r="B1986" s="115" t="s">
        <v>2145</v>
      </c>
      <c r="C1986" s="107"/>
      <c r="D1986" s="107"/>
      <c r="E1986" s="108"/>
      <c r="F1986" s="126" t="s">
        <v>244</v>
      </c>
      <c r="G1986" s="108"/>
      <c r="H1986" s="128">
        <v>1481.24</v>
      </c>
      <c r="I1986" s="116">
        <v>5.22</v>
      </c>
      <c r="J1986" s="108"/>
      <c r="K1986" s="128">
        <v>1486.46</v>
      </c>
    </row>
    <row r="1987">
      <c r="A1987" s="125">
        <v>270805.0</v>
      </c>
      <c r="B1987" s="115" t="s">
        <v>2146</v>
      </c>
      <c r="C1987" s="107"/>
      <c r="D1987" s="107"/>
      <c r="E1987" s="108"/>
      <c r="F1987" s="126" t="s">
        <v>197</v>
      </c>
      <c r="G1987" s="108"/>
      <c r="H1987" s="127">
        <v>497.24</v>
      </c>
      <c r="I1987" s="116">
        <v>5.22</v>
      </c>
      <c r="J1987" s="108"/>
      <c r="K1987" s="128">
        <v>502.46</v>
      </c>
    </row>
    <row r="1988">
      <c r="A1988" s="125">
        <v>270806.0</v>
      </c>
      <c r="B1988" s="115" t="s">
        <v>2147</v>
      </c>
      <c r="C1988" s="107"/>
      <c r="D1988" s="107"/>
      <c r="E1988" s="108"/>
      <c r="F1988" s="126" t="s">
        <v>197</v>
      </c>
      <c r="G1988" s="108"/>
      <c r="H1988" s="127">
        <v>946.0</v>
      </c>
      <c r="I1988" s="116">
        <v>5.22</v>
      </c>
      <c r="J1988" s="108"/>
      <c r="K1988" s="128">
        <v>951.22</v>
      </c>
    </row>
    <row r="1989">
      <c r="A1989" s="125">
        <v>270807.0</v>
      </c>
      <c r="B1989" s="115" t="s">
        <v>2148</v>
      </c>
      <c r="C1989" s="107"/>
      <c r="D1989" s="107"/>
      <c r="E1989" s="108"/>
      <c r="F1989" s="126" t="s">
        <v>197</v>
      </c>
      <c r="G1989" s="108"/>
      <c r="H1989" s="127">
        <v>718.32</v>
      </c>
      <c r="I1989" s="116">
        <v>7.39</v>
      </c>
      <c r="J1989" s="108"/>
      <c r="K1989" s="128">
        <v>725.71</v>
      </c>
    </row>
    <row r="1990">
      <c r="A1990" s="125">
        <v>270808.0</v>
      </c>
      <c r="B1990" s="115" t="s">
        <v>2149</v>
      </c>
      <c r="C1990" s="107"/>
      <c r="D1990" s="107"/>
      <c r="E1990" s="108"/>
      <c r="F1990" s="126" t="s">
        <v>197</v>
      </c>
      <c r="G1990" s="108"/>
      <c r="H1990" s="127">
        <v>299.3</v>
      </c>
      <c r="I1990" s="116">
        <v>7.39</v>
      </c>
      <c r="J1990" s="108"/>
      <c r="K1990" s="128">
        <v>306.69</v>
      </c>
    </row>
    <row r="1991">
      <c r="A1991" s="125">
        <v>270809.0</v>
      </c>
      <c r="B1991" s="115" t="s">
        <v>2150</v>
      </c>
      <c r="C1991" s="107"/>
      <c r="D1991" s="107"/>
      <c r="E1991" s="108"/>
      <c r="F1991" s="126" t="s">
        <v>197</v>
      </c>
      <c r="G1991" s="108"/>
      <c r="H1991" s="127">
        <v>519.24</v>
      </c>
      <c r="I1991" s="116">
        <v>5.22</v>
      </c>
      <c r="J1991" s="108"/>
      <c r="K1991" s="128">
        <v>524.46</v>
      </c>
    </row>
    <row r="1992">
      <c r="A1992" s="125">
        <v>270810.0</v>
      </c>
      <c r="B1992" s="115" t="s">
        <v>2151</v>
      </c>
      <c r="C1992" s="107"/>
      <c r="D1992" s="107"/>
      <c r="E1992" s="108"/>
      <c r="F1992" s="126" t="s">
        <v>197</v>
      </c>
      <c r="G1992" s="108"/>
      <c r="H1992" s="127">
        <v>801.24</v>
      </c>
      <c r="I1992" s="116">
        <v>5.22</v>
      </c>
      <c r="J1992" s="108"/>
      <c r="K1992" s="128">
        <v>806.46</v>
      </c>
    </row>
    <row r="1993">
      <c r="A1993" s="125">
        <v>270811.0</v>
      </c>
      <c r="B1993" s="115" t="s">
        <v>2152</v>
      </c>
      <c r="C1993" s="107"/>
      <c r="D1993" s="107"/>
      <c r="E1993" s="108"/>
      <c r="F1993" s="126" t="s">
        <v>197</v>
      </c>
      <c r="G1993" s="108"/>
      <c r="H1993" s="127">
        <v>280.77</v>
      </c>
      <c r="I1993" s="116">
        <v>406.37</v>
      </c>
      <c r="J1993" s="108"/>
      <c r="K1993" s="128">
        <v>687.14</v>
      </c>
    </row>
    <row r="1994">
      <c r="A1994" s="125">
        <v>270889.0</v>
      </c>
      <c r="B1994" s="115" t="s">
        <v>2153</v>
      </c>
      <c r="C1994" s="107"/>
      <c r="D1994" s="107"/>
      <c r="E1994" s="108"/>
      <c r="F1994" s="126" t="s">
        <v>1165</v>
      </c>
      <c r="G1994" s="108"/>
      <c r="H1994" s="128">
        <v>7809.05</v>
      </c>
      <c r="I1994" s="116">
        <v>916.32</v>
      </c>
      <c r="J1994" s="108"/>
      <c r="K1994" s="128">
        <v>8725.37</v>
      </c>
    </row>
    <row r="1995">
      <c r="A1995" s="125">
        <v>270890.0</v>
      </c>
      <c r="B1995" s="115" t="s">
        <v>2154</v>
      </c>
      <c r="C1995" s="107"/>
      <c r="D1995" s="107"/>
      <c r="E1995" s="108"/>
      <c r="F1995" s="126" t="s">
        <v>1165</v>
      </c>
      <c r="G1995" s="108"/>
      <c r="H1995" s="128">
        <v>11645.61</v>
      </c>
      <c r="I1995" s="116">
        <v>538.67</v>
      </c>
      <c r="J1995" s="108"/>
      <c r="K1995" s="128">
        <v>12184.28</v>
      </c>
    </row>
    <row r="1996">
      <c r="A1996" s="125">
        <v>270891.0</v>
      </c>
      <c r="B1996" s="115" t="s">
        <v>2155</v>
      </c>
      <c r="C1996" s="107"/>
      <c r="D1996" s="107"/>
      <c r="E1996" s="108"/>
      <c r="F1996" s="126" t="s">
        <v>1165</v>
      </c>
      <c r="G1996" s="108"/>
      <c r="H1996" s="128">
        <v>5599.79</v>
      </c>
      <c r="I1996" s="116">
        <v>580.8</v>
      </c>
      <c r="J1996" s="108"/>
      <c r="K1996" s="128">
        <v>6180.59</v>
      </c>
    </row>
    <row r="1997">
      <c r="A1997" s="125">
        <v>270892.0</v>
      </c>
      <c r="B1997" s="115" t="s">
        <v>2156</v>
      </c>
      <c r="C1997" s="107"/>
      <c r="D1997" s="107"/>
      <c r="E1997" s="108"/>
      <c r="F1997" s="126" t="s">
        <v>1165</v>
      </c>
      <c r="G1997" s="108"/>
      <c r="H1997" s="128">
        <v>12175.84</v>
      </c>
      <c r="I1997" s="116">
        <v>671.15</v>
      </c>
      <c r="J1997" s="108"/>
      <c r="K1997" s="128">
        <v>12846.99</v>
      </c>
    </row>
    <row r="1998">
      <c r="A1998" s="125">
        <v>271098.0</v>
      </c>
      <c r="B1998" s="115" t="s">
        <v>2157</v>
      </c>
      <c r="C1998" s="107"/>
      <c r="D1998" s="107"/>
      <c r="E1998" s="108"/>
      <c r="F1998" s="126" t="s">
        <v>1165</v>
      </c>
      <c r="G1998" s="108"/>
      <c r="H1998" s="128">
        <v>3184.81</v>
      </c>
      <c r="I1998" s="116">
        <v>178.46</v>
      </c>
      <c r="J1998" s="108"/>
      <c r="K1998" s="128">
        <v>3363.27</v>
      </c>
    </row>
    <row r="1999">
      <c r="A1999" s="125">
        <v>271099.0</v>
      </c>
      <c r="B1999" s="115" t="s">
        <v>2158</v>
      </c>
      <c r="C1999" s="107"/>
      <c r="D1999" s="107"/>
      <c r="E1999" s="108"/>
      <c r="F1999" s="126" t="s">
        <v>1165</v>
      </c>
      <c r="G1999" s="108"/>
      <c r="H1999" s="128">
        <v>2413.16</v>
      </c>
      <c r="I1999" s="116">
        <v>178.46</v>
      </c>
      <c r="J1999" s="108"/>
      <c r="K1999" s="128">
        <v>2591.62</v>
      </c>
    </row>
    <row r="2000">
      <c r="A2000" s="125">
        <v>271100.0</v>
      </c>
      <c r="B2000" s="115" t="s">
        <v>2159</v>
      </c>
      <c r="C2000" s="107"/>
      <c r="D2000" s="107"/>
      <c r="E2000" s="108"/>
      <c r="F2000" s="126" t="s">
        <v>1165</v>
      </c>
      <c r="G2000" s="108"/>
      <c r="H2000" s="128">
        <v>3886.27</v>
      </c>
      <c r="I2000" s="116">
        <v>178.46</v>
      </c>
      <c r="J2000" s="108"/>
      <c r="K2000" s="128">
        <v>4064.73</v>
      </c>
    </row>
    <row r="2001">
      <c r="A2001" s="125">
        <v>271101.0</v>
      </c>
      <c r="B2001" s="115" t="s">
        <v>2160</v>
      </c>
      <c r="C2001" s="107"/>
      <c r="D2001" s="107"/>
      <c r="E2001" s="108"/>
      <c r="F2001" s="126" t="s">
        <v>1165</v>
      </c>
      <c r="G2001" s="108"/>
      <c r="H2001" s="128">
        <v>5152.91</v>
      </c>
      <c r="I2001" s="116">
        <v>127.28</v>
      </c>
      <c r="J2001" s="108"/>
      <c r="K2001" s="128">
        <v>5280.19</v>
      </c>
    </row>
    <row r="2002">
      <c r="A2002" s="125">
        <v>271102.0</v>
      </c>
      <c r="B2002" s="115" t="s">
        <v>2161</v>
      </c>
      <c r="C2002" s="107"/>
      <c r="D2002" s="107"/>
      <c r="E2002" s="108"/>
      <c r="F2002" s="126" t="s">
        <v>1165</v>
      </c>
      <c r="G2002" s="108"/>
      <c r="H2002" s="128">
        <v>1711.7</v>
      </c>
      <c r="I2002" s="116">
        <v>178.46</v>
      </c>
      <c r="J2002" s="108"/>
      <c r="K2002" s="128">
        <v>1890.16</v>
      </c>
    </row>
    <row r="2003">
      <c r="A2003" s="125">
        <v>271103.0</v>
      </c>
      <c r="B2003" s="115" t="s">
        <v>2162</v>
      </c>
      <c r="C2003" s="107"/>
      <c r="D2003" s="107"/>
      <c r="E2003" s="108"/>
      <c r="F2003" s="126" t="s">
        <v>1165</v>
      </c>
      <c r="G2003" s="108"/>
      <c r="H2003" s="128">
        <v>1621.35</v>
      </c>
      <c r="I2003" s="116">
        <v>57.33</v>
      </c>
      <c r="J2003" s="108"/>
      <c r="K2003" s="128">
        <v>1678.68</v>
      </c>
    </row>
    <row r="2004">
      <c r="A2004" s="125">
        <v>271105.0</v>
      </c>
      <c r="B2004" s="115" t="s">
        <v>2163</v>
      </c>
      <c r="C2004" s="107"/>
      <c r="D2004" s="107"/>
      <c r="E2004" s="108"/>
      <c r="F2004" s="126" t="s">
        <v>1165</v>
      </c>
      <c r="G2004" s="108"/>
      <c r="H2004" s="128">
        <v>10297.07</v>
      </c>
      <c r="I2004" s="116">
        <v>614.3</v>
      </c>
      <c r="J2004" s="108"/>
      <c r="K2004" s="128">
        <v>10911.37</v>
      </c>
    </row>
    <row r="2005">
      <c r="A2005" s="125">
        <v>271106.0</v>
      </c>
      <c r="B2005" s="115" t="s">
        <v>2164</v>
      </c>
      <c r="C2005" s="107"/>
      <c r="D2005" s="107"/>
      <c r="E2005" s="108"/>
      <c r="F2005" s="126" t="s">
        <v>1165</v>
      </c>
      <c r="G2005" s="108"/>
      <c r="H2005" s="128">
        <v>7536.62</v>
      </c>
      <c r="I2005" s="116">
        <v>558.63</v>
      </c>
      <c r="J2005" s="108"/>
      <c r="K2005" s="128">
        <v>8095.25</v>
      </c>
    </row>
    <row r="2006">
      <c r="A2006" s="125">
        <v>271201.0</v>
      </c>
      <c r="B2006" s="115" t="s">
        <v>2165</v>
      </c>
      <c r="C2006" s="107"/>
      <c r="D2006" s="107"/>
      <c r="E2006" s="108"/>
      <c r="F2006" s="126" t="s">
        <v>197</v>
      </c>
      <c r="G2006" s="108"/>
      <c r="H2006" s="127">
        <v>418.77</v>
      </c>
      <c r="I2006" s="116">
        <v>472.44</v>
      </c>
      <c r="J2006" s="108"/>
      <c r="K2006" s="128">
        <v>891.21</v>
      </c>
    </row>
    <row r="2007">
      <c r="A2007" s="125">
        <v>271204.0</v>
      </c>
      <c r="B2007" s="115" t="s">
        <v>2166</v>
      </c>
      <c r="C2007" s="107"/>
      <c r="D2007" s="107"/>
      <c r="E2007" s="108"/>
      <c r="F2007" s="126" t="s">
        <v>197</v>
      </c>
      <c r="G2007" s="108"/>
      <c r="H2007" s="128">
        <v>1081.03</v>
      </c>
      <c r="I2007" s="116">
        <v>472.44</v>
      </c>
      <c r="J2007" s="108"/>
      <c r="K2007" s="128">
        <v>1553.47</v>
      </c>
    </row>
    <row r="2008">
      <c r="A2008" s="125">
        <v>271208.0</v>
      </c>
      <c r="B2008" s="115" t="s">
        <v>2167</v>
      </c>
      <c r="C2008" s="107"/>
      <c r="D2008" s="107"/>
      <c r="E2008" s="108"/>
      <c r="F2008" s="126" t="s">
        <v>197</v>
      </c>
      <c r="G2008" s="108"/>
      <c r="H2008" s="128">
        <v>1020.21</v>
      </c>
      <c r="I2008" s="116">
        <v>821.66</v>
      </c>
      <c r="J2008" s="108"/>
      <c r="K2008" s="128">
        <v>1841.87</v>
      </c>
    </row>
    <row r="2009">
      <c r="A2009" s="125">
        <v>271210.0</v>
      </c>
      <c r="B2009" s="115" t="s">
        <v>2168</v>
      </c>
      <c r="C2009" s="107"/>
      <c r="D2009" s="107"/>
      <c r="E2009" s="108"/>
      <c r="F2009" s="126" t="s">
        <v>189</v>
      </c>
      <c r="G2009" s="108"/>
      <c r="H2009" s="127">
        <v>69.66</v>
      </c>
      <c r="I2009" s="116">
        <v>78.74</v>
      </c>
      <c r="J2009" s="108"/>
      <c r="K2009" s="128">
        <v>148.4</v>
      </c>
    </row>
    <row r="2010">
      <c r="A2010" s="125">
        <v>271303.0</v>
      </c>
      <c r="B2010" s="115" t="s">
        <v>2169</v>
      </c>
      <c r="C2010" s="107"/>
      <c r="D2010" s="107"/>
      <c r="E2010" s="108"/>
      <c r="F2010" s="126" t="s">
        <v>137</v>
      </c>
      <c r="G2010" s="108"/>
      <c r="H2010" s="127">
        <v>198.65</v>
      </c>
      <c r="I2010" s="116">
        <v>100.89</v>
      </c>
      <c r="J2010" s="108"/>
      <c r="K2010" s="128">
        <v>299.54</v>
      </c>
    </row>
    <row r="2011">
      <c r="A2011" s="125">
        <v>271304.0</v>
      </c>
      <c r="B2011" s="115" t="s">
        <v>2170</v>
      </c>
      <c r="C2011" s="107"/>
      <c r="D2011" s="107"/>
      <c r="E2011" s="108"/>
      <c r="F2011" s="126" t="s">
        <v>189</v>
      </c>
      <c r="G2011" s="108"/>
      <c r="H2011" s="127">
        <v>217.74</v>
      </c>
      <c r="I2011" s="116">
        <v>47.92</v>
      </c>
      <c r="J2011" s="108"/>
      <c r="K2011" s="128">
        <v>265.66</v>
      </c>
    </row>
    <row r="2012">
      <c r="A2012" s="125">
        <v>271305.0</v>
      </c>
      <c r="B2012" s="115" t="s">
        <v>2171</v>
      </c>
      <c r="C2012" s="107"/>
      <c r="D2012" s="107"/>
      <c r="E2012" s="108"/>
      <c r="F2012" s="126" t="s">
        <v>137</v>
      </c>
      <c r="G2012" s="108"/>
      <c r="H2012" s="127">
        <v>32.78</v>
      </c>
      <c r="I2012" s="116">
        <v>67.75</v>
      </c>
      <c r="J2012" s="108"/>
      <c r="K2012" s="128">
        <v>100.53</v>
      </c>
    </row>
    <row r="2013">
      <c r="A2013" s="125">
        <v>271306.0</v>
      </c>
      <c r="B2013" s="115" t="s">
        <v>2172</v>
      </c>
      <c r="C2013" s="107"/>
      <c r="D2013" s="107"/>
      <c r="E2013" s="108"/>
      <c r="F2013" s="126" t="s">
        <v>317</v>
      </c>
      <c r="G2013" s="108"/>
      <c r="H2013" s="127">
        <v>54.79</v>
      </c>
      <c r="I2013" s="116">
        <v>96.7</v>
      </c>
      <c r="J2013" s="108"/>
      <c r="K2013" s="128">
        <v>151.49</v>
      </c>
    </row>
    <row r="2014">
      <c r="A2014" s="125">
        <v>271307.0</v>
      </c>
      <c r="B2014" s="115" t="s">
        <v>2173</v>
      </c>
      <c r="C2014" s="107"/>
      <c r="D2014" s="107"/>
      <c r="E2014" s="108"/>
      <c r="F2014" s="126" t="s">
        <v>317</v>
      </c>
      <c r="G2014" s="108"/>
      <c r="H2014" s="127">
        <v>226.07</v>
      </c>
      <c r="I2014" s="116">
        <v>111.61</v>
      </c>
      <c r="J2014" s="108"/>
      <c r="K2014" s="128">
        <v>337.68</v>
      </c>
    </row>
    <row r="2015">
      <c r="A2015" s="125">
        <v>271408.0</v>
      </c>
      <c r="B2015" s="115" t="s">
        <v>2174</v>
      </c>
      <c r="C2015" s="107"/>
      <c r="D2015" s="107"/>
      <c r="E2015" s="108"/>
      <c r="F2015" s="126" t="s">
        <v>137</v>
      </c>
      <c r="G2015" s="108"/>
      <c r="H2015" s="128">
        <v>1109.72</v>
      </c>
      <c r="I2015" s="116">
        <v>79.17</v>
      </c>
      <c r="J2015" s="108"/>
      <c r="K2015" s="128">
        <v>1188.89</v>
      </c>
    </row>
    <row r="2016">
      <c r="A2016" s="125">
        <v>271409.0</v>
      </c>
      <c r="B2016" s="115" t="s">
        <v>2175</v>
      </c>
      <c r="C2016" s="107"/>
      <c r="D2016" s="107"/>
      <c r="E2016" s="108"/>
      <c r="F2016" s="126" t="s">
        <v>137</v>
      </c>
      <c r="G2016" s="108"/>
      <c r="H2016" s="128">
        <v>1106.06</v>
      </c>
      <c r="I2016" s="116">
        <v>161.32</v>
      </c>
      <c r="J2016" s="108"/>
      <c r="K2016" s="128">
        <v>1267.38</v>
      </c>
    </row>
    <row r="2017">
      <c r="A2017" s="125">
        <v>271417.0</v>
      </c>
      <c r="B2017" s="115" t="s">
        <v>2176</v>
      </c>
      <c r="C2017" s="107"/>
      <c r="D2017" s="107"/>
      <c r="E2017" s="108"/>
      <c r="F2017" s="126" t="s">
        <v>137</v>
      </c>
      <c r="G2017" s="108"/>
      <c r="H2017" s="127">
        <v>17.98</v>
      </c>
      <c r="I2017" s="116">
        <v>33.28</v>
      </c>
      <c r="J2017" s="108"/>
      <c r="K2017" s="128">
        <v>51.26</v>
      </c>
    </row>
    <row r="2018">
      <c r="A2018" s="125">
        <v>271500.0</v>
      </c>
      <c r="B2018" s="115" t="s">
        <v>2177</v>
      </c>
      <c r="C2018" s="107"/>
      <c r="D2018" s="107"/>
      <c r="E2018" s="108"/>
      <c r="F2018" s="126" t="s">
        <v>2178</v>
      </c>
      <c r="G2018" s="108"/>
      <c r="H2018" s="127">
        <v>2.8</v>
      </c>
      <c r="I2018" s="116">
        <v>0.0</v>
      </c>
      <c r="J2018" s="108"/>
      <c r="K2018" s="128">
        <v>2.8</v>
      </c>
    </row>
    <row r="2019">
      <c r="A2019" s="125">
        <v>271502.0</v>
      </c>
      <c r="B2019" s="115" t="s">
        <v>2179</v>
      </c>
      <c r="C2019" s="107"/>
      <c r="D2019" s="107"/>
      <c r="E2019" s="108"/>
      <c r="F2019" s="126" t="s">
        <v>2178</v>
      </c>
      <c r="G2019" s="108"/>
      <c r="H2019" s="127">
        <v>13.39</v>
      </c>
      <c r="I2019" s="116">
        <v>0.0</v>
      </c>
      <c r="J2019" s="108"/>
      <c r="K2019" s="128">
        <v>13.39</v>
      </c>
    </row>
    <row r="2020">
      <c r="A2020" s="125">
        <v>271507.0</v>
      </c>
      <c r="B2020" s="115" t="s">
        <v>2180</v>
      </c>
      <c r="C2020" s="107"/>
      <c r="D2020" s="107"/>
      <c r="E2020" s="108"/>
      <c r="F2020" s="126" t="s">
        <v>197</v>
      </c>
      <c r="G2020" s="108"/>
      <c r="H2020" s="127">
        <v>458.65</v>
      </c>
      <c r="I2020" s="116">
        <v>640.47</v>
      </c>
      <c r="J2020" s="108"/>
      <c r="K2020" s="128">
        <v>1099.12</v>
      </c>
    </row>
    <row r="2021">
      <c r="A2021" s="125">
        <v>271508.0</v>
      </c>
      <c r="B2021" s="115" t="s">
        <v>2181</v>
      </c>
      <c r="C2021" s="107"/>
      <c r="D2021" s="107"/>
      <c r="E2021" s="108"/>
      <c r="F2021" s="126" t="s">
        <v>317</v>
      </c>
      <c r="G2021" s="108"/>
      <c r="H2021" s="127">
        <v>271.8</v>
      </c>
      <c r="I2021" s="116">
        <v>286.79</v>
      </c>
      <c r="J2021" s="108"/>
      <c r="K2021" s="128">
        <v>558.59</v>
      </c>
    </row>
    <row r="2022">
      <c r="A2022" s="125">
        <v>271509.0</v>
      </c>
      <c r="B2022" s="115" t="s">
        <v>2182</v>
      </c>
      <c r="C2022" s="107"/>
      <c r="D2022" s="107"/>
      <c r="E2022" s="108"/>
      <c r="F2022" s="126" t="s">
        <v>317</v>
      </c>
      <c r="G2022" s="108"/>
      <c r="H2022" s="127">
        <v>287.01</v>
      </c>
      <c r="I2022" s="116">
        <v>480.63</v>
      </c>
      <c r="J2022" s="108"/>
      <c r="K2022" s="128">
        <v>767.64</v>
      </c>
    </row>
    <row r="2023">
      <c r="A2023" s="125">
        <v>271605.0</v>
      </c>
      <c r="B2023" s="115" t="s">
        <v>2183</v>
      </c>
      <c r="C2023" s="107"/>
      <c r="D2023" s="107"/>
      <c r="E2023" s="108"/>
      <c r="F2023" s="126" t="s">
        <v>197</v>
      </c>
      <c r="G2023" s="108"/>
      <c r="H2023" s="127">
        <v>18.75</v>
      </c>
      <c r="I2023" s="116">
        <v>8.3</v>
      </c>
      <c r="J2023" s="108"/>
      <c r="K2023" s="128">
        <v>27.05</v>
      </c>
    </row>
    <row r="2024">
      <c r="A2024" s="125">
        <v>271608.0</v>
      </c>
      <c r="B2024" s="115" t="s">
        <v>2184</v>
      </c>
      <c r="C2024" s="107"/>
      <c r="D2024" s="107"/>
      <c r="E2024" s="108"/>
      <c r="F2024" s="126" t="s">
        <v>189</v>
      </c>
      <c r="G2024" s="108"/>
      <c r="H2024" s="127">
        <v>528.63</v>
      </c>
      <c r="I2024" s="116">
        <v>47.92</v>
      </c>
      <c r="J2024" s="108"/>
      <c r="K2024" s="128">
        <v>576.55</v>
      </c>
    </row>
    <row r="2025">
      <c r="A2025" s="125">
        <v>271609.0</v>
      </c>
      <c r="B2025" s="115" t="s">
        <v>2185</v>
      </c>
      <c r="C2025" s="107"/>
      <c r="D2025" s="107"/>
      <c r="E2025" s="108"/>
      <c r="F2025" s="126" t="s">
        <v>189</v>
      </c>
      <c r="G2025" s="108"/>
      <c r="H2025" s="127">
        <v>89.48</v>
      </c>
      <c r="I2025" s="116">
        <v>118.71</v>
      </c>
      <c r="J2025" s="108"/>
      <c r="K2025" s="128">
        <v>208.19</v>
      </c>
    </row>
    <row r="2026">
      <c r="A2026" s="125">
        <v>271701.0</v>
      </c>
      <c r="B2026" s="115" t="s">
        <v>2186</v>
      </c>
      <c r="C2026" s="107"/>
      <c r="D2026" s="107"/>
      <c r="E2026" s="108"/>
      <c r="F2026" s="126" t="s">
        <v>189</v>
      </c>
      <c r="G2026" s="108"/>
      <c r="H2026" s="127">
        <v>135.68</v>
      </c>
      <c r="I2026" s="116">
        <v>118.71</v>
      </c>
      <c r="J2026" s="108"/>
      <c r="K2026" s="128">
        <v>254.39</v>
      </c>
    </row>
    <row r="2027">
      <c r="A2027" s="125">
        <v>271702.0</v>
      </c>
      <c r="B2027" s="115" t="s">
        <v>2187</v>
      </c>
      <c r="C2027" s="107"/>
      <c r="D2027" s="107"/>
      <c r="E2027" s="108"/>
      <c r="F2027" s="126" t="s">
        <v>189</v>
      </c>
      <c r="G2027" s="108"/>
      <c r="H2027" s="127">
        <v>581.21</v>
      </c>
      <c r="I2027" s="116">
        <v>47.92</v>
      </c>
      <c r="J2027" s="108"/>
      <c r="K2027" s="128">
        <v>629.13</v>
      </c>
    </row>
    <row r="2028">
      <c r="A2028" s="125">
        <v>271708.0</v>
      </c>
      <c r="B2028" s="115" t="s">
        <v>2188</v>
      </c>
      <c r="C2028" s="107"/>
      <c r="D2028" s="107"/>
      <c r="E2028" s="108"/>
      <c r="F2028" s="126" t="s">
        <v>137</v>
      </c>
      <c r="G2028" s="108"/>
      <c r="H2028" s="127">
        <v>24.47</v>
      </c>
      <c r="I2028" s="116">
        <v>22.83</v>
      </c>
      <c r="J2028" s="108"/>
      <c r="K2028" s="128">
        <v>47.3</v>
      </c>
    </row>
    <row r="2029">
      <c r="A2029" s="125">
        <v>271711.0</v>
      </c>
      <c r="B2029" s="115" t="s">
        <v>2189</v>
      </c>
      <c r="C2029" s="107"/>
      <c r="D2029" s="107"/>
      <c r="E2029" s="108"/>
      <c r="F2029" s="126" t="s">
        <v>137</v>
      </c>
      <c r="G2029" s="108"/>
      <c r="H2029" s="127">
        <v>23.75</v>
      </c>
      <c r="I2029" s="116">
        <v>18.96</v>
      </c>
      <c r="J2029" s="108"/>
      <c r="K2029" s="128">
        <v>42.71</v>
      </c>
    </row>
    <row r="2030">
      <c r="A2030" s="125">
        <v>271712.0</v>
      </c>
      <c r="B2030" s="115" t="s">
        <v>2190</v>
      </c>
      <c r="C2030" s="107"/>
      <c r="D2030" s="107"/>
      <c r="E2030" s="108"/>
      <c r="F2030" s="126" t="s">
        <v>137</v>
      </c>
      <c r="G2030" s="108"/>
      <c r="H2030" s="127">
        <v>24.45</v>
      </c>
      <c r="I2030" s="116">
        <v>18.96</v>
      </c>
      <c r="J2030" s="108"/>
      <c r="K2030" s="128">
        <v>43.41</v>
      </c>
    </row>
    <row r="2031">
      <c r="A2031" s="125">
        <v>271713.0</v>
      </c>
      <c r="B2031" s="115" t="s">
        <v>2191</v>
      </c>
      <c r="C2031" s="107"/>
      <c r="D2031" s="107"/>
      <c r="E2031" s="108"/>
      <c r="F2031" s="126" t="s">
        <v>317</v>
      </c>
      <c r="G2031" s="108"/>
      <c r="H2031" s="127">
        <v>19.87</v>
      </c>
      <c r="I2031" s="116">
        <v>16.11</v>
      </c>
      <c r="J2031" s="108"/>
      <c r="K2031" s="128">
        <v>35.98</v>
      </c>
    </row>
    <row r="2032">
      <c r="A2032" s="125">
        <v>271714.0</v>
      </c>
      <c r="B2032" s="115" t="s">
        <v>2192</v>
      </c>
      <c r="C2032" s="107"/>
      <c r="D2032" s="107"/>
      <c r="E2032" s="108"/>
      <c r="F2032" s="126" t="s">
        <v>137</v>
      </c>
      <c r="G2032" s="108"/>
      <c r="H2032" s="127">
        <v>9.19</v>
      </c>
      <c r="I2032" s="116">
        <v>9.29</v>
      </c>
      <c r="J2032" s="108"/>
      <c r="K2032" s="128">
        <v>18.48</v>
      </c>
    </row>
    <row r="2033">
      <c r="A2033" s="125">
        <v>271715.0</v>
      </c>
      <c r="B2033" s="115" t="s">
        <v>2193</v>
      </c>
      <c r="C2033" s="107"/>
      <c r="D2033" s="107"/>
      <c r="E2033" s="108"/>
      <c r="F2033" s="126" t="s">
        <v>137</v>
      </c>
      <c r="G2033" s="108"/>
      <c r="H2033" s="127">
        <v>19.26</v>
      </c>
      <c r="I2033" s="116">
        <v>16.11</v>
      </c>
      <c r="J2033" s="108"/>
      <c r="K2033" s="128">
        <v>35.37</v>
      </c>
    </row>
    <row r="2034">
      <c r="A2034" s="125">
        <v>271716.0</v>
      </c>
      <c r="B2034" s="115" t="s">
        <v>2194</v>
      </c>
      <c r="C2034" s="107"/>
      <c r="D2034" s="107"/>
      <c r="E2034" s="108"/>
      <c r="F2034" s="126" t="s">
        <v>189</v>
      </c>
      <c r="G2034" s="108"/>
      <c r="H2034" s="127">
        <v>271.29</v>
      </c>
      <c r="I2034" s="116">
        <v>178.99</v>
      </c>
      <c r="J2034" s="108"/>
      <c r="K2034" s="128">
        <v>450.28</v>
      </c>
    </row>
    <row r="2035">
      <c r="A2035" s="125">
        <v>271717.0</v>
      </c>
      <c r="B2035" s="115" t="s">
        <v>2195</v>
      </c>
      <c r="C2035" s="107"/>
      <c r="D2035" s="107"/>
      <c r="E2035" s="108"/>
      <c r="F2035" s="126" t="s">
        <v>189</v>
      </c>
      <c r="G2035" s="108"/>
      <c r="H2035" s="127">
        <v>634.76</v>
      </c>
      <c r="I2035" s="116">
        <v>178.99</v>
      </c>
      <c r="J2035" s="108"/>
      <c r="K2035" s="128">
        <v>813.75</v>
      </c>
    </row>
    <row r="2036">
      <c r="A2036" s="125">
        <v>271718.0</v>
      </c>
      <c r="B2036" s="115" t="s">
        <v>2196</v>
      </c>
      <c r="C2036" s="107"/>
      <c r="D2036" s="107"/>
      <c r="E2036" s="108"/>
      <c r="F2036" s="126" t="s">
        <v>189</v>
      </c>
      <c r="G2036" s="108"/>
      <c r="H2036" s="127">
        <v>496.67</v>
      </c>
      <c r="I2036" s="116">
        <v>178.99</v>
      </c>
      <c r="J2036" s="108"/>
      <c r="K2036" s="128">
        <v>675.66</v>
      </c>
    </row>
    <row r="2037">
      <c r="A2037" s="125">
        <v>271801.0</v>
      </c>
      <c r="B2037" s="115" t="s">
        <v>2197</v>
      </c>
      <c r="C2037" s="107"/>
      <c r="D2037" s="107"/>
      <c r="E2037" s="108"/>
      <c r="F2037" s="126" t="s">
        <v>189</v>
      </c>
      <c r="G2037" s="108"/>
      <c r="H2037" s="127">
        <v>67.74</v>
      </c>
      <c r="I2037" s="116">
        <v>23.23</v>
      </c>
      <c r="J2037" s="108"/>
      <c r="K2037" s="128">
        <v>90.97</v>
      </c>
    </row>
    <row r="2038">
      <c r="A2038" s="125">
        <v>271802.0</v>
      </c>
      <c r="B2038" s="115" t="s">
        <v>2198</v>
      </c>
      <c r="C2038" s="107"/>
      <c r="D2038" s="107"/>
      <c r="E2038" s="108"/>
      <c r="F2038" s="126" t="s">
        <v>189</v>
      </c>
      <c r="G2038" s="108"/>
      <c r="H2038" s="127">
        <v>59.96</v>
      </c>
      <c r="I2038" s="116">
        <v>23.23</v>
      </c>
      <c r="J2038" s="108"/>
      <c r="K2038" s="128">
        <v>83.19</v>
      </c>
    </row>
    <row r="2039">
      <c r="A2039" s="125">
        <v>271803.0</v>
      </c>
      <c r="B2039" s="115" t="s">
        <v>2199</v>
      </c>
      <c r="C2039" s="107"/>
      <c r="D2039" s="107"/>
      <c r="E2039" s="108"/>
      <c r="F2039" s="126" t="s">
        <v>189</v>
      </c>
      <c r="G2039" s="108"/>
      <c r="H2039" s="127">
        <v>72.53</v>
      </c>
      <c r="I2039" s="116">
        <v>23.23</v>
      </c>
      <c r="J2039" s="108"/>
      <c r="K2039" s="128">
        <v>95.76</v>
      </c>
    </row>
    <row r="2040">
      <c r="A2040" s="125">
        <v>271850.0</v>
      </c>
      <c r="B2040" s="115" t="s">
        <v>2200</v>
      </c>
      <c r="C2040" s="107"/>
      <c r="D2040" s="107"/>
      <c r="E2040" s="108"/>
      <c r="F2040" s="126" t="s">
        <v>137</v>
      </c>
      <c r="G2040" s="108"/>
      <c r="H2040" s="127">
        <v>507.45</v>
      </c>
      <c r="I2040" s="116">
        <v>0.0</v>
      </c>
      <c r="J2040" s="108"/>
      <c r="K2040" s="128">
        <v>507.45</v>
      </c>
    </row>
    <row r="2041">
      <c r="A2041" s="125">
        <v>271851.0</v>
      </c>
      <c r="B2041" s="115" t="s">
        <v>2201</v>
      </c>
      <c r="C2041" s="107"/>
      <c r="D2041" s="107"/>
      <c r="E2041" s="108"/>
      <c r="F2041" s="126" t="s">
        <v>137</v>
      </c>
      <c r="G2041" s="108"/>
      <c r="H2041" s="127">
        <v>641.95</v>
      </c>
      <c r="I2041" s="116">
        <v>0.0</v>
      </c>
      <c r="J2041" s="108"/>
      <c r="K2041" s="128">
        <v>641.95</v>
      </c>
    </row>
    <row r="2042">
      <c r="A2042" s="125">
        <v>271852.0</v>
      </c>
      <c r="B2042" s="115" t="s">
        <v>2202</v>
      </c>
      <c r="C2042" s="107"/>
      <c r="D2042" s="107"/>
      <c r="E2042" s="108"/>
      <c r="F2042" s="126" t="s">
        <v>137</v>
      </c>
      <c r="G2042" s="108"/>
      <c r="H2042" s="127">
        <v>670.2</v>
      </c>
      <c r="I2042" s="116">
        <v>0.0</v>
      </c>
      <c r="J2042" s="108"/>
      <c r="K2042" s="128">
        <v>670.2</v>
      </c>
    </row>
    <row r="2043">
      <c r="A2043" s="125">
        <v>271853.0</v>
      </c>
      <c r="B2043" s="115" t="s">
        <v>2203</v>
      </c>
      <c r="C2043" s="107"/>
      <c r="D2043" s="107"/>
      <c r="E2043" s="108"/>
      <c r="F2043" s="126" t="s">
        <v>137</v>
      </c>
      <c r="G2043" s="108"/>
      <c r="H2043" s="128">
        <v>1171.1</v>
      </c>
      <c r="I2043" s="116">
        <v>0.0</v>
      </c>
      <c r="J2043" s="108"/>
      <c r="K2043" s="128">
        <v>1171.1</v>
      </c>
    </row>
    <row r="2044">
      <c r="A2044" s="125">
        <v>271900.0</v>
      </c>
      <c r="B2044" s="115" t="s">
        <v>2204</v>
      </c>
      <c r="C2044" s="107"/>
      <c r="D2044" s="107"/>
      <c r="E2044" s="108"/>
      <c r="F2044" s="126" t="s">
        <v>189</v>
      </c>
      <c r="G2044" s="108"/>
      <c r="H2044" s="128">
        <v>1960.84</v>
      </c>
      <c r="I2044" s="116">
        <v>0.0</v>
      </c>
      <c r="J2044" s="108"/>
      <c r="K2044" s="128">
        <v>1960.84</v>
      </c>
    </row>
    <row r="2045" ht="15.0" customHeight="1">
      <c r="A2045" s="111"/>
    </row>
    <row r="2046">
      <c r="A2046" s="106" t="s">
        <v>2205</v>
      </c>
      <c r="B2046" s="107"/>
      <c r="C2046" s="107"/>
      <c r="D2046" s="108"/>
      <c r="E2046" s="130" t="s">
        <v>2206</v>
      </c>
      <c r="F2046" s="107"/>
      <c r="G2046" s="107"/>
      <c r="H2046" s="107"/>
      <c r="I2046" s="107"/>
      <c r="J2046" s="107"/>
      <c r="K2046" s="108"/>
    </row>
  </sheetData>
  <mergeCells count="6078">
    <mergeCell ref="B1285:E1285"/>
    <mergeCell ref="F1285:G1285"/>
    <mergeCell ref="B1286:E1286"/>
    <mergeCell ref="F1286:G1286"/>
    <mergeCell ref="B1287:E1287"/>
    <mergeCell ref="F1287:G1287"/>
    <mergeCell ref="F1288:G1288"/>
    <mergeCell ref="B1288:E1288"/>
    <mergeCell ref="B1289:E1289"/>
    <mergeCell ref="F1289:G1289"/>
    <mergeCell ref="B1290:E1290"/>
    <mergeCell ref="F1290:G1290"/>
    <mergeCell ref="B1291:E1291"/>
    <mergeCell ref="F1291:G1291"/>
    <mergeCell ref="I1269:J1269"/>
    <mergeCell ref="I1270:J1270"/>
    <mergeCell ref="I1271:J1271"/>
    <mergeCell ref="I1272:J1272"/>
    <mergeCell ref="I1273:J1273"/>
    <mergeCell ref="I1274:J1274"/>
    <mergeCell ref="I1275:J1275"/>
    <mergeCell ref="I1276:J1276"/>
    <mergeCell ref="I1277:J1277"/>
    <mergeCell ref="B1278:E1278"/>
    <mergeCell ref="F1278:G1278"/>
    <mergeCell ref="I1278:J1278"/>
    <mergeCell ref="F1279:G1279"/>
    <mergeCell ref="I1279:J1279"/>
    <mergeCell ref="B1279:E1279"/>
    <mergeCell ref="B1280:E1280"/>
    <mergeCell ref="F1280:G1280"/>
    <mergeCell ref="I1280:J1280"/>
    <mergeCell ref="B1281:E1281"/>
    <mergeCell ref="F1281:G1281"/>
    <mergeCell ref="I1281:J1281"/>
    <mergeCell ref="B1282:E1282"/>
    <mergeCell ref="F1282:G1282"/>
    <mergeCell ref="I1282:J1282"/>
    <mergeCell ref="B1283:E1283"/>
    <mergeCell ref="F1283:G1283"/>
    <mergeCell ref="B1284:E1284"/>
    <mergeCell ref="F1284:G1284"/>
    <mergeCell ref="I1283:J1283"/>
    <mergeCell ref="I1284:J1284"/>
    <mergeCell ref="I1285:J1285"/>
    <mergeCell ref="I1286:J1286"/>
    <mergeCell ref="I1287:J1287"/>
    <mergeCell ref="I1288:J1288"/>
    <mergeCell ref="I1289:J1289"/>
    <mergeCell ref="B1295:E1295"/>
    <mergeCell ref="B1296:E1296"/>
    <mergeCell ref="F1296:G1296"/>
    <mergeCell ref="B1297:E1297"/>
    <mergeCell ref="F1297:G1297"/>
    <mergeCell ref="B1298:E1298"/>
    <mergeCell ref="F1298:G1298"/>
    <mergeCell ref="B1292:E1292"/>
    <mergeCell ref="F1292:G1292"/>
    <mergeCell ref="B1293:E1293"/>
    <mergeCell ref="F1293:G1293"/>
    <mergeCell ref="B1294:E1294"/>
    <mergeCell ref="F1294:G1294"/>
    <mergeCell ref="F1295:G1295"/>
    <mergeCell ref="B1306:E1306"/>
    <mergeCell ref="F1306:G1306"/>
    <mergeCell ref="B1307:E1307"/>
    <mergeCell ref="F1307:G1307"/>
    <mergeCell ref="B1308:E1308"/>
    <mergeCell ref="F1308:G1308"/>
    <mergeCell ref="F1309:G1309"/>
    <mergeCell ref="B1309:E1309"/>
    <mergeCell ref="B1310:E1310"/>
    <mergeCell ref="F1310:G1310"/>
    <mergeCell ref="B1311:E1311"/>
    <mergeCell ref="F1311:G1311"/>
    <mergeCell ref="B1312:E1312"/>
    <mergeCell ref="F1312:G1312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B1299:E1299"/>
    <mergeCell ref="F1299:G1299"/>
    <mergeCell ref="I1299:J1299"/>
    <mergeCell ref="F1300:G1300"/>
    <mergeCell ref="I1300:J1300"/>
    <mergeCell ref="B1300:E1300"/>
    <mergeCell ref="B1301:E1301"/>
    <mergeCell ref="F1301:G1301"/>
    <mergeCell ref="I1301:J1301"/>
    <mergeCell ref="B1302:E1302"/>
    <mergeCell ref="F1302:G1302"/>
    <mergeCell ref="I1302:J1302"/>
    <mergeCell ref="B1303:E1303"/>
    <mergeCell ref="F1303:G1303"/>
    <mergeCell ref="I1303:J1303"/>
    <mergeCell ref="B1304:E1304"/>
    <mergeCell ref="F1304:G1304"/>
    <mergeCell ref="B1305:E1305"/>
    <mergeCell ref="F1305:G1305"/>
    <mergeCell ref="I1304:J1304"/>
    <mergeCell ref="I1305:J1305"/>
    <mergeCell ref="I1306:J1306"/>
    <mergeCell ref="I1307:J1307"/>
    <mergeCell ref="I1308:J1308"/>
    <mergeCell ref="I1309:J1309"/>
    <mergeCell ref="I1310:J1310"/>
    <mergeCell ref="B1316:E1316"/>
    <mergeCell ref="B1317:E1317"/>
    <mergeCell ref="F1317:G1317"/>
    <mergeCell ref="B1318:E1318"/>
    <mergeCell ref="F1318:G1318"/>
    <mergeCell ref="B1319:E1319"/>
    <mergeCell ref="F1319:G1319"/>
    <mergeCell ref="B1313:E1313"/>
    <mergeCell ref="F1313:G1313"/>
    <mergeCell ref="B1314:E1314"/>
    <mergeCell ref="F1314:G1314"/>
    <mergeCell ref="B1315:E1315"/>
    <mergeCell ref="F1315:G1315"/>
    <mergeCell ref="F1316:G1316"/>
    <mergeCell ref="B1327:E1327"/>
    <mergeCell ref="F1327:G1327"/>
    <mergeCell ref="B1328:E1328"/>
    <mergeCell ref="F1328:G1328"/>
    <mergeCell ref="B1329:E1329"/>
    <mergeCell ref="F1329:G1329"/>
    <mergeCell ref="F1330:G1330"/>
    <mergeCell ref="B1330:E1330"/>
    <mergeCell ref="B1331:E1331"/>
    <mergeCell ref="F1331:G1331"/>
    <mergeCell ref="B1332:E1332"/>
    <mergeCell ref="F1332:G1332"/>
    <mergeCell ref="B1333:E1333"/>
    <mergeCell ref="F1333:G1333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319:J1319"/>
    <mergeCell ref="B1320:E1320"/>
    <mergeCell ref="F1320:G1320"/>
    <mergeCell ref="I1320:J1320"/>
    <mergeCell ref="F1321:G1321"/>
    <mergeCell ref="I1321:J1321"/>
    <mergeCell ref="B1321:E1321"/>
    <mergeCell ref="B1322:E1322"/>
    <mergeCell ref="F1322:G1322"/>
    <mergeCell ref="I1322:J1322"/>
    <mergeCell ref="B1323:E1323"/>
    <mergeCell ref="F1323:G1323"/>
    <mergeCell ref="I1323:J1323"/>
    <mergeCell ref="B1324:E1324"/>
    <mergeCell ref="F1324:G1324"/>
    <mergeCell ref="I1324:J1324"/>
    <mergeCell ref="B1325:E1325"/>
    <mergeCell ref="F1325:G1325"/>
    <mergeCell ref="B1326:E1326"/>
    <mergeCell ref="F1326:G1326"/>
    <mergeCell ref="I1325:J1325"/>
    <mergeCell ref="I1326:J1326"/>
    <mergeCell ref="I1327:J1327"/>
    <mergeCell ref="I1328:J1328"/>
    <mergeCell ref="I1329:J1329"/>
    <mergeCell ref="I1330:J1330"/>
    <mergeCell ref="I1331:J1331"/>
    <mergeCell ref="B1337:E1337"/>
    <mergeCell ref="B1338:E1338"/>
    <mergeCell ref="F1338:G1338"/>
    <mergeCell ref="B1339:E1339"/>
    <mergeCell ref="F1339:G1339"/>
    <mergeCell ref="B1340:E1340"/>
    <mergeCell ref="F1340:G1340"/>
    <mergeCell ref="B1334:E1334"/>
    <mergeCell ref="F1334:G1334"/>
    <mergeCell ref="B1335:E1335"/>
    <mergeCell ref="F1335:G1335"/>
    <mergeCell ref="B1336:E1336"/>
    <mergeCell ref="F1336:G1336"/>
    <mergeCell ref="F1337:G1337"/>
    <mergeCell ref="B1348:E1348"/>
    <mergeCell ref="F1348:G1348"/>
    <mergeCell ref="B1349:E1349"/>
    <mergeCell ref="F1349:G1349"/>
    <mergeCell ref="B1350:E1350"/>
    <mergeCell ref="F1350:G1350"/>
    <mergeCell ref="F1351:G1351"/>
    <mergeCell ref="B1351:E1351"/>
    <mergeCell ref="B1352:E1352"/>
    <mergeCell ref="F1352:G1352"/>
    <mergeCell ref="B1353:E1353"/>
    <mergeCell ref="F1353:G1353"/>
    <mergeCell ref="B1354:E1354"/>
    <mergeCell ref="F1354:G1354"/>
    <mergeCell ref="I1332:J1332"/>
    <mergeCell ref="I1333:J1333"/>
    <mergeCell ref="I1334:J1334"/>
    <mergeCell ref="I1335:J1335"/>
    <mergeCell ref="I1336:J1336"/>
    <mergeCell ref="I1337:J1337"/>
    <mergeCell ref="I1338:J1338"/>
    <mergeCell ref="I1339:J1339"/>
    <mergeCell ref="I1340:J1340"/>
    <mergeCell ref="B1341:E1341"/>
    <mergeCell ref="F1341:G1341"/>
    <mergeCell ref="I1341:J1341"/>
    <mergeCell ref="F1342:G1342"/>
    <mergeCell ref="I1342:J1342"/>
    <mergeCell ref="B1342:E1342"/>
    <mergeCell ref="B1343:E1343"/>
    <mergeCell ref="F1343:G1343"/>
    <mergeCell ref="I1343:J1343"/>
    <mergeCell ref="B1344:E1344"/>
    <mergeCell ref="F1344:G1344"/>
    <mergeCell ref="I1344:J1344"/>
    <mergeCell ref="B1345:E1345"/>
    <mergeCell ref="F1345:G1345"/>
    <mergeCell ref="I1345:J1345"/>
    <mergeCell ref="B1346:E1346"/>
    <mergeCell ref="F1346:G1346"/>
    <mergeCell ref="B1347:E1347"/>
    <mergeCell ref="F1347:G1347"/>
    <mergeCell ref="I1346:J1346"/>
    <mergeCell ref="I1347:J1347"/>
    <mergeCell ref="I1348:J1348"/>
    <mergeCell ref="I1349:J1349"/>
    <mergeCell ref="I1350:J1350"/>
    <mergeCell ref="I1351:J1351"/>
    <mergeCell ref="I1352:J1352"/>
    <mergeCell ref="B1358:E1358"/>
    <mergeCell ref="B1359:E1359"/>
    <mergeCell ref="F1359:G1359"/>
    <mergeCell ref="B1360:E1360"/>
    <mergeCell ref="F1360:G1360"/>
    <mergeCell ref="B1361:E1361"/>
    <mergeCell ref="F1361:G1361"/>
    <mergeCell ref="B1355:E1355"/>
    <mergeCell ref="F1355:G1355"/>
    <mergeCell ref="B1356:E1356"/>
    <mergeCell ref="F1356:G1356"/>
    <mergeCell ref="B1357:E1357"/>
    <mergeCell ref="F1357:G1357"/>
    <mergeCell ref="F1358:G1358"/>
    <mergeCell ref="B1369:E1369"/>
    <mergeCell ref="F1369:G1369"/>
    <mergeCell ref="B1370:E1370"/>
    <mergeCell ref="F1370:G1370"/>
    <mergeCell ref="B1371:E1371"/>
    <mergeCell ref="F1371:G1371"/>
    <mergeCell ref="F1372:G1372"/>
    <mergeCell ref="B1372:E1372"/>
    <mergeCell ref="B1373:E1373"/>
    <mergeCell ref="F1373:G1373"/>
    <mergeCell ref="B1374:E1374"/>
    <mergeCell ref="F1374:G1374"/>
    <mergeCell ref="B1375:E1375"/>
    <mergeCell ref="F1375:G1375"/>
    <mergeCell ref="I1353:J1353"/>
    <mergeCell ref="I1354:J1354"/>
    <mergeCell ref="I1355:J1355"/>
    <mergeCell ref="I1356:J1356"/>
    <mergeCell ref="I1357:J1357"/>
    <mergeCell ref="I1358:J1358"/>
    <mergeCell ref="I1359:J1359"/>
    <mergeCell ref="I1360:J1360"/>
    <mergeCell ref="I1361:J1361"/>
    <mergeCell ref="B1362:E1362"/>
    <mergeCell ref="F1362:G1362"/>
    <mergeCell ref="I1362:J1362"/>
    <mergeCell ref="F1363:G1363"/>
    <mergeCell ref="I1363:J1363"/>
    <mergeCell ref="B1363:E1363"/>
    <mergeCell ref="B1364:E1364"/>
    <mergeCell ref="F1364:G1364"/>
    <mergeCell ref="I1364:J1364"/>
    <mergeCell ref="B1365:E1365"/>
    <mergeCell ref="F1365:G1365"/>
    <mergeCell ref="I1365:J1365"/>
    <mergeCell ref="B1366:E1366"/>
    <mergeCell ref="F1366:G1366"/>
    <mergeCell ref="I1366:J1366"/>
    <mergeCell ref="B1367:E1367"/>
    <mergeCell ref="F1367:G1367"/>
    <mergeCell ref="B1368:E1368"/>
    <mergeCell ref="F1368:G1368"/>
    <mergeCell ref="I1367:J1367"/>
    <mergeCell ref="I1368:J1368"/>
    <mergeCell ref="I1369:J1369"/>
    <mergeCell ref="I1370:J1370"/>
    <mergeCell ref="I1371:J1371"/>
    <mergeCell ref="I1372:J1372"/>
    <mergeCell ref="I1373:J1373"/>
    <mergeCell ref="B1379:E1379"/>
    <mergeCell ref="B1380:E1380"/>
    <mergeCell ref="F1380:G1380"/>
    <mergeCell ref="B1381:E1381"/>
    <mergeCell ref="F1381:G1381"/>
    <mergeCell ref="B1382:E1382"/>
    <mergeCell ref="F1382:G1382"/>
    <mergeCell ref="B1376:E1376"/>
    <mergeCell ref="F1376:G1376"/>
    <mergeCell ref="B1377:E1377"/>
    <mergeCell ref="F1377:G1377"/>
    <mergeCell ref="B1378:E1378"/>
    <mergeCell ref="F1378:G1378"/>
    <mergeCell ref="F1379:G1379"/>
    <mergeCell ref="B1390:E1390"/>
    <mergeCell ref="F1390:G1390"/>
    <mergeCell ref="B1391:E1391"/>
    <mergeCell ref="F1391:G1391"/>
    <mergeCell ref="B1392:E1392"/>
    <mergeCell ref="F1392:G1392"/>
    <mergeCell ref="F1393:G1393"/>
    <mergeCell ref="B1393:E1393"/>
    <mergeCell ref="B1394:E1394"/>
    <mergeCell ref="F1394:G1394"/>
    <mergeCell ref="B1395:E1395"/>
    <mergeCell ref="F1395:G1395"/>
    <mergeCell ref="B1396:E1396"/>
    <mergeCell ref="F1396:G1396"/>
    <mergeCell ref="I1374:J1374"/>
    <mergeCell ref="I1375:J1375"/>
    <mergeCell ref="I1376:J1376"/>
    <mergeCell ref="I1377:J1377"/>
    <mergeCell ref="I1378:J1378"/>
    <mergeCell ref="I1379:J1379"/>
    <mergeCell ref="I1380:J1380"/>
    <mergeCell ref="I1381:J1381"/>
    <mergeCell ref="I1382:J1382"/>
    <mergeCell ref="B1383:E1383"/>
    <mergeCell ref="F1383:G1383"/>
    <mergeCell ref="I1383:J1383"/>
    <mergeCell ref="F1384:G1384"/>
    <mergeCell ref="I1384:J1384"/>
    <mergeCell ref="B1384:E1384"/>
    <mergeCell ref="B1385:E1385"/>
    <mergeCell ref="F1385:G1385"/>
    <mergeCell ref="I1385:J1385"/>
    <mergeCell ref="B1386:E1386"/>
    <mergeCell ref="F1386:G1386"/>
    <mergeCell ref="I1386:J1386"/>
    <mergeCell ref="B1387:E1387"/>
    <mergeCell ref="F1387:G1387"/>
    <mergeCell ref="I1387:J1387"/>
    <mergeCell ref="B1388:E1388"/>
    <mergeCell ref="F1388:G1388"/>
    <mergeCell ref="B1389:E1389"/>
    <mergeCell ref="F1389:G1389"/>
    <mergeCell ref="I1388:J1388"/>
    <mergeCell ref="I1389:J1389"/>
    <mergeCell ref="I1390:J1390"/>
    <mergeCell ref="I1391:J1391"/>
    <mergeCell ref="I1392:J1392"/>
    <mergeCell ref="I1393:J1393"/>
    <mergeCell ref="I1394:J1394"/>
    <mergeCell ref="B1400:E1400"/>
    <mergeCell ref="B1401:E1401"/>
    <mergeCell ref="F1401:G1401"/>
    <mergeCell ref="B1402:E1402"/>
    <mergeCell ref="F1402:G1402"/>
    <mergeCell ref="B1403:E1403"/>
    <mergeCell ref="F1403:G1403"/>
    <mergeCell ref="B1397:E1397"/>
    <mergeCell ref="F1397:G1397"/>
    <mergeCell ref="B1398:E1398"/>
    <mergeCell ref="F1398:G1398"/>
    <mergeCell ref="B1399:E1399"/>
    <mergeCell ref="F1399:G1399"/>
    <mergeCell ref="F1400:G1400"/>
    <mergeCell ref="B1411:E1411"/>
    <mergeCell ref="F1411:G1411"/>
    <mergeCell ref="B1412:E1412"/>
    <mergeCell ref="F1412:G1412"/>
    <mergeCell ref="B1413:E1413"/>
    <mergeCell ref="F1413:G1413"/>
    <mergeCell ref="F1414:G1414"/>
    <mergeCell ref="B1414:E1414"/>
    <mergeCell ref="B1415:E1415"/>
    <mergeCell ref="F1415:G1415"/>
    <mergeCell ref="B1416:E1416"/>
    <mergeCell ref="F1416:G1416"/>
    <mergeCell ref="B1417:E1417"/>
    <mergeCell ref="F1417:G1417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03:J1403"/>
    <mergeCell ref="B1404:E1404"/>
    <mergeCell ref="F1404:G1404"/>
    <mergeCell ref="I1404:J1404"/>
    <mergeCell ref="F1405:G1405"/>
    <mergeCell ref="I1405:J1405"/>
    <mergeCell ref="B1405:E1405"/>
    <mergeCell ref="B1406:E1406"/>
    <mergeCell ref="F1406:G1406"/>
    <mergeCell ref="I1406:J1406"/>
    <mergeCell ref="B1407:E1407"/>
    <mergeCell ref="F1407:G1407"/>
    <mergeCell ref="I1407:J1407"/>
    <mergeCell ref="B1408:E1408"/>
    <mergeCell ref="F1408:G1408"/>
    <mergeCell ref="I1408:J1408"/>
    <mergeCell ref="B1409:E1409"/>
    <mergeCell ref="F1409:G1409"/>
    <mergeCell ref="B1410:E1410"/>
    <mergeCell ref="F1410:G1410"/>
    <mergeCell ref="I1409:J1409"/>
    <mergeCell ref="I1410:J1410"/>
    <mergeCell ref="I1411:J1411"/>
    <mergeCell ref="I1412:J1412"/>
    <mergeCell ref="I1413:J1413"/>
    <mergeCell ref="I1414:J1414"/>
    <mergeCell ref="I1415:J1415"/>
    <mergeCell ref="B1421:E1421"/>
    <mergeCell ref="B1422:E1422"/>
    <mergeCell ref="F1422:G1422"/>
    <mergeCell ref="B1423:E1423"/>
    <mergeCell ref="F1423:G1423"/>
    <mergeCell ref="B1424:E1424"/>
    <mergeCell ref="F1424:G1424"/>
    <mergeCell ref="B1418:E1418"/>
    <mergeCell ref="F1418:G1418"/>
    <mergeCell ref="B1419:E1419"/>
    <mergeCell ref="F1419:G1419"/>
    <mergeCell ref="B1420:E1420"/>
    <mergeCell ref="F1420:G1420"/>
    <mergeCell ref="F1421:G1421"/>
    <mergeCell ref="B1432:E1432"/>
    <mergeCell ref="F1432:G1432"/>
    <mergeCell ref="B1433:E1433"/>
    <mergeCell ref="F1433:G1433"/>
    <mergeCell ref="B1434:E1434"/>
    <mergeCell ref="F1434:G1434"/>
    <mergeCell ref="F1435:G1435"/>
    <mergeCell ref="B1435:E1435"/>
    <mergeCell ref="B1436:E1436"/>
    <mergeCell ref="F1436:G1436"/>
    <mergeCell ref="B1437:E1437"/>
    <mergeCell ref="F1437:G1437"/>
    <mergeCell ref="B1438:E1438"/>
    <mergeCell ref="F1438:G1438"/>
    <mergeCell ref="I1416:J1416"/>
    <mergeCell ref="I1417:J1417"/>
    <mergeCell ref="I1418:J1418"/>
    <mergeCell ref="I1419:J1419"/>
    <mergeCell ref="I1420:J1420"/>
    <mergeCell ref="I1421:J1421"/>
    <mergeCell ref="I1422:J1422"/>
    <mergeCell ref="I1423:J1423"/>
    <mergeCell ref="I1424:J1424"/>
    <mergeCell ref="B1425:E1425"/>
    <mergeCell ref="F1425:G1425"/>
    <mergeCell ref="I1425:J1425"/>
    <mergeCell ref="F1426:G1426"/>
    <mergeCell ref="I1426:J1426"/>
    <mergeCell ref="B1426:E1426"/>
    <mergeCell ref="B1427:E1427"/>
    <mergeCell ref="F1427:G1427"/>
    <mergeCell ref="I1427:J1427"/>
    <mergeCell ref="B1428:E1428"/>
    <mergeCell ref="F1428:G1428"/>
    <mergeCell ref="I1428:J1428"/>
    <mergeCell ref="B1429:E1429"/>
    <mergeCell ref="F1429:G1429"/>
    <mergeCell ref="I1429:J1429"/>
    <mergeCell ref="B1430:E1430"/>
    <mergeCell ref="F1430:G1430"/>
    <mergeCell ref="B1431:E1431"/>
    <mergeCell ref="F1431:G1431"/>
    <mergeCell ref="I1430:J1430"/>
    <mergeCell ref="I1431:J1431"/>
    <mergeCell ref="I1432:J1432"/>
    <mergeCell ref="I1433:J1433"/>
    <mergeCell ref="I1434:J1434"/>
    <mergeCell ref="I1435:J1435"/>
    <mergeCell ref="I1436:J1436"/>
    <mergeCell ref="B1442:E1442"/>
    <mergeCell ref="B1443:E1443"/>
    <mergeCell ref="F1443:G1443"/>
    <mergeCell ref="B1444:E1444"/>
    <mergeCell ref="F1444:G1444"/>
    <mergeCell ref="B1445:E1445"/>
    <mergeCell ref="F1445:G1445"/>
    <mergeCell ref="B1439:E1439"/>
    <mergeCell ref="F1439:G1439"/>
    <mergeCell ref="B1440:E1440"/>
    <mergeCell ref="F1440:G1440"/>
    <mergeCell ref="B1441:E1441"/>
    <mergeCell ref="F1441:G1441"/>
    <mergeCell ref="F1442:G1442"/>
    <mergeCell ref="B1453:E1453"/>
    <mergeCell ref="F1453:G1453"/>
    <mergeCell ref="B1454:E1454"/>
    <mergeCell ref="F1454:G1454"/>
    <mergeCell ref="B1455:E1455"/>
    <mergeCell ref="F1455:G1455"/>
    <mergeCell ref="F1456:G1456"/>
    <mergeCell ref="B1456:E1456"/>
    <mergeCell ref="B1457:E1457"/>
    <mergeCell ref="F1457:G1457"/>
    <mergeCell ref="B1458:E1458"/>
    <mergeCell ref="F1458:G1458"/>
    <mergeCell ref="B1459:E1459"/>
    <mergeCell ref="F1459:G1459"/>
    <mergeCell ref="I1437:J1437"/>
    <mergeCell ref="I1438:J1438"/>
    <mergeCell ref="I1439:J1439"/>
    <mergeCell ref="I1440:J1440"/>
    <mergeCell ref="I1441:J1441"/>
    <mergeCell ref="I1442:J1442"/>
    <mergeCell ref="I1443:J1443"/>
    <mergeCell ref="I1444:J1444"/>
    <mergeCell ref="I1445:J1445"/>
    <mergeCell ref="B1446:E1446"/>
    <mergeCell ref="F1446:G1446"/>
    <mergeCell ref="I1446:J1446"/>
    <mergeCell ref="F1447:G1447"/>
    <mergeCell ref="I1447:J1447"/>
    <mergeCell ref="B1447:E1447"/>
    <mergeCell ref="B1448:E1448"/>
    <mergeCell ref="F1448:G1448"/>
    <mergeCell ref="I1448:J1448"/>
    <mergeCell ref="B1449:E1449"/>
    <mergeCell ref="F1449:G1449"/>
    <mergeCell ref="I1449:J1449"/>
    <mergeCell ref="B1450:E1450"/>
    <mergeCell ref="F1450:G1450"/>
    <mergeCell ref="I1450:J1450"/>
    <mergeCell ref="B1451:E1451"/>
    <mergeCell ref="F1451:G1451"/>
    <mergeCell ref="B1452:E1452"/>
    <mergeCell ref="F1452:G1452"/>
    <mergeCell ref="I1451:J1451"/>
    <mergeCell ref="I1452:J1452"/>
    <mergeCell ref="I1453:J1453"/>
    <mergeCell ref="I1454:J1454"/>
    <mergeCell ref="I1455:J1455"/>
    <mergeCell ref="I1456:J1456"/>
    <mergeCell ref="I1457:J1457"/>
    <mergeCell ref="B1463:E1463"/>
    <mergeCell ref="B1464:E1464"/>
    <mergeCell ref="F1464:G1464"/>
    <mergeCell ref="B1465:E1465"/>
    <mergeCell ref="F1465:G1465"/>
    <mergeCell ref="B1466:E1466"/>
    <mergeCell ref="F1466:G1466"/>
    <mergeCell ref="B1460:E1460"/>
    <mergeCell ref="F1460:G1460"/>
    <mergeCell ref="B1461:E1461"/>
    <mergeCell ref="F1461:G1461"/>
    <mergeCell ref="B1462:E1462"/>
    <mergeCell ref="F1462:G1462"/>
    <mergeCell ref="F1463:G1463"/>
    <mergeCell ref="B1027:E1027"/>
    <mergeCell ref="F1027:G1027"/>
    <mergeCell ref="B1028:E1028"/>
    <mergeCell ref="F1028:G1028"/>
    <mergeCell ref="B1029:E1029"/>
    <mergeCell ref="F1029:G1029"/>
    <mergeCell ref="F1030:G1030"/>
    <mergeCell ref="B1030:E1030"/>
    <mergeCell ref="B1031:E1031"/>
    <mergeCell ref="F1031:G1031"/>
    <mergeCell ref="B1032:E1032"/>
    <mergeCell ref="F1032:G1032"/>
    <mergeCell ref="B1033:E1033"/>
    <mergeCell ref="F1033:G1033"/>
    <mergeCell ref="I1039:J1039"/>
    <mergeCell ref="I1040:J1040"/>
    <mergeCell ref="I1032:J1032"/>
    <mergeCell ref="I1033:J1033"/>
    <mergeCell ref="I1034:J1034"/>
    <mergeCell ref="I1035:J1035"/>
    <mergeCell ref="I1036:J1036"/>
    <mergeCell ref="I1037:J1037"/>
    <mergeCell ref="I1038:J1038"/>
    <mergeCell ref="B1017:E1017"/>
    <mergeCell ref="F1017:G1017"/>
    <mergeCell ref="I1017:J1017"/>
    <mergeCell ref="B1018:E1018"/>
    <mergeCell ref="F1018:G1018"/>
    <mergeCell ref="B1019:E1019"/>
    <mergeCell ref="F1019:G1019"/>
    <mergeCell ref="B1020:E1020"/>
    <mergeCell ref="F1020:G1020"/>
    <mergeCell ref="B1021:E1021"/>
    <mergeCell ref="F1021:G1021"/>
    <mergeCell ref="B1022:E1022"/>
    <mergeCell ref="F1022:G1022"/>
    <mergeCell ref="F1023:G1023"/>
    <mergeCell ref="I1018:J1018"/>
    <mergeCell ref="I1019:J1019"/>
    <mergeCell ref="I1020:J1020"/>
    <mergeCell ref="I1021:J1021"/>
    <mergeCell ref="I1022:J1022"/>
    <mergeCell ref="I1023:J1023"/>
    <mergeCell ref="I1024:J1024"/>
    <mergeCell ref="B1023:E1023"/>
    <mergeCell ref="B1024:E1024"/>
    <mergeCell ref="F1024:G1024"/>
    <mergeCell ref="B1025:E1025"/>
    <mergeCell ref="F1025:G1025"/>
    <mergeCell ref="B1026:E1026"/>
    <mergeCell ref="F1026:G1026"/>
    <mergeCell ref="I1025:J1025"/>
    <mergeCell ref="I1026:J1026"/>
    <mergeCell ref="I1027:J1027"/>
    <mergeCell ref="I1028:J1028"/>
    <mergeCell ref="I1029:J1029"/>
    <mergeCell ref="I1030:J1030"/>
    <mergeCell ref="I1031:J1031"/>
    <mergeCell ref="B1034:E1034"/>
    <mergeCell ref="F1034:G1034"/>
    <mergeCell ref="B1035:E1035"/>
    <mergeCell ref="F1035:G1035"/>
    <mergeCell ref="B1036:E1036"/>
    <mergeCell ref="F1036:G1036"/>
    <mergeCell ref="F1037:G1037"/>
    <mergeCell ref="B1037:E1037"/>
    <mergeCell ref="B1038:E1038"/>
    <mergeCell ref="F1038:G1038"/>
    <mergeCell ref="B1039:E1039"/>
    <mergeCell ref="F1039:G1039"/>
    <mergeCell ref="B1040:E1040"/>
    <mergeCell ref="F1040:G1040"/>
    <mergeCell ref="B1051:E1051"/>
    <mergeCell ref="F1051:G1051"/>
    <mergeCell ref="B1052:E1052"/>
    <mergeCell ref="F1052:G1052"/>
    <mergeCell ref="B1053:E1053"/>
    <mergeCell ref="F1053:G1053"/>
    <mergeCell ref="F1054:G1054"/>
    <mergeCell ref="B1054:E1054"/>
    <mergeCell ref="B1055:E1055"/>
    <mergeCell ref="F1055:G1055"/>
    <mergeCell ref="B1056:E1056"/>
    <mergeCell ref="F1056:G1056"/>
    <mergeCell ref="B1057:E1057"/>
    <mergeCell ref="F1057:G1057"/>
    <mergeCell ref="I1063:J1063"/>
    <mergeCell ref="I1064:J1064"/>
    <mergeCell ref="I1056:J1056"/>
    <mergeCell ref="I1057:J1057"/>
    <mergeCell ref="I1058:J1058"/>
    <mergeCell ref="I1059:J1059"/>
    <mergeCell ref="I1060:J1060"/>
    <mergeCell ref="I1061:J1061"/>
    <mergeCell ref="I1062:J1062"/>
    <mergeCell ref="B1041:E1041"/>
    <mergeCell ref="F1041:G1041"/>
    <mergeCell ref="I1041:J1041"/>
    <mergeCell ref="B1042:E1042"/>
    <mergeCell ref="F1042:G1042"/>
    <mergeCell ref="B1043:E1043"/>
    <mergeCell ref="F1043:G1043"/>
    <mergeCell ref="B1044:E1044"/>
    <mergeCell ref="F1044:G1044"/>
    <mergeCell ref="B1045:E1045"/>
    <mergeCell ref="F1045:G1045"/>
    <mergeCell ref="B1046:E1046"/>
    <mergeCell ref="F1046:G1046"/>
    <mergeCell ref="F1047:G1047"/>
    <mergeCell ref="I1042:J1042"/>
    <mergeCell ref="I1043:J1043"/>
    <mergeCell ref="I1044:J1044"/>
    <mergeCell ref="I1045:J1045"/>
    <mergeCell ref="I1046:J1046"/>
    <mergeCell ref="I1047:J1047"/>
    <mergeCell ref="I1048:J1048"/>
    <mergeCell ref="B1047:E1047"/>
    <mergeCell ref="B1048:E1048"/>
    <mergeCell ref="F1048:G1048"/>
    <mergeCell ref="B1049:E1049"/>
    <mergeCell ref="F1049:G1049"/>
    <mergeCell ref="B1050:E1050"/>
    <mergeCell ref="F1050:G1050"/>
    <mergeCell ref="I1049:J1049"/>
    <mergeCell ref="I1050:J1050"/>
    <mergeCell ref="I1051:J1051"/>
    <mergeCell ref="I1052:J1052"/>
    <mergeCell ref="I1053:J1053"/>
    <mergeCell ref="I1054:J1054"/>
    <mergeCell ref="I1055:J1055"/>
    <mergeCell ref="B1058:E1058"/>
    <mergeCell ref="F1058:G1058"/>
    <mergeCell ref="B1059:E1059"/>
    <mergeCell ref="F1059:G1059"/>
    <mergeCell ref="B1060:E1060"/>
    <mergeCell ref="F1060:G1060"/>
    <mergeCell ref="F1061:G1061"/>
    <mergeCell ref="B1061:E1061"/>
    <mergeCell ref="B1062:E1062"/>
    <mergeCell ref="F1062:G1062"/>
    <mergeCell ref="B1063:E1063"/>
    <mergeCell ref="F1063:G1063"/>
    <mergeCell ref="B1064:E1064"/>
    <mergeCell ref="F1064:G1064"/>
    <mergeCell ref="I1479:J1479"/>
    <mergeCell ref="I1480:J1480"/>
    <mergeCell ref="I1481:J1481"/>
    <mergeCell ref="I1482:J1482"/>
    <mergeCell ref="I1483:J1483"/>
    <mergeCell ref="I1484:J1484"/>
    <mergeCell ref="I1485:J1485"/>
    <mergeCell ref="B1489:E1489"/>
    <mergeCell ref="B1490:E1490"/>
    <mergeCell ref="F1490:G1490"/>
    <mergeCell ref="I1490:J1490"/>
    <mergeCell ref="B1491:E1491"/>
    <mergeCell ref="F1491:G1491"/>
    <mergeCell ref="I1491:J1491"/>
    <mergeCell ref="I1486:J1486"/>
    <mergeCell ref="I1487:J1487"/>
    <mergeCell ref="B1488:E1488"/>
    <mergeCell ref="F1488:G1488"/>
    <mergeCell ref="I1488:J1488"/>
    <mergeCell ref="F1489:G1489"/>
    <mergeCell ref="I1489:J1489"/>
    <mergeCell ref="B1545:E1545"/>
    <mergeCell ref="B1546:K1546"/>
    <mergeCell ref="B1547:E1547"/>
    <mergeCell ref="F1547:G1547"/>
    <mergeCell ref="I1547:J1547"/>
    <mergeCell ref="F1548:G1548"/>
    <mergeCell ref="I1548:J1548"/>
    <mergeCell ref="B1548:E1548"/>
    <mergeCell ref="B1549:E1549"/>
    <mergeCell ref="F1549:G1549"/>
    <mergeCell ref="I1549:J1549"/>
    <mergeCell ref="F1550:G1550"/>
    <mergeCell ref="I1550:J1550"/>
    <mergeCell ref="B1551:K1551"/>
    <mergeCell ref="B1532:E1532"/>
    <mergeCell ref="F1532:G1532"/>
    <mergeCell ref="I1532:J1532"/>
    <mergeCell ref="B1533:E1533"/>
    <mergeCell ref="F1533:G1533"/>
    <mergeCell ref="B1534:E1534"/>
    <mergeCell ref="F1534:G1534"/>
    <mergeCell ref="B1535:E1535"/>
    <mergeCell ref="F1535:G1535"/>
    <mergeCell ref="B1536:E1536"/>
    <mergeCell ref="F1536:G1536"/>
    <mergeCell ref="B1537:E1537"/>
    <mergeCell ref="F1537:G1537"/>
    <mergeCell ref="F1538:G1538"/>
    <mergeCell ref="I1540:J1540"/>
    <mergeCell ref="I1541:J1541"/>
    <mergeCell ref="I1542:J1542"/>
    <mergeCell ref="I1543:J1543"/>
    <mergeCell ref="I1544:J1544"/>
    <mergeCell ref="I1545:J1545"/>
    <mergeCell ref="I1533:J1533"/>
    <mergeCell ref="I1534:J1534"/>
    <mergeCell ref="I1535:J1535"/>
    <mergeCell ref="I1536:J1536"/>
    <mergeCell ref="I1537:J1537"/>
    <mergeCell ref="I1538:J1538"/>
    <mergeCell ref="I1539:J1539"/>
    <mergeCell ref="B1538:E1538"/>
    <mergeCell ref="B1539:E1539"/>
    <mergeCell ref="F1539:G1539"/>
    <mergeCell ref="B1540:E1540"/>
    <mergeCell ref="F1540:G1540"/>
    <mergeCell ref="B1541:E1541"/>
    <mergeCell ref="F1541:G1541"/>
    <mergeCell ref="B1542:E1542"/>
    <mergeCell ref="F1542:G1542"/>
    <mergeCell ref="B1543:E1543"/>
    <mergeCell ref="F1543:G1543"/>
    <mergeCell ref="B1544:E1544"/>
    <mergeCell ref="F1544:G1544"/>
    <mergeCell ref="F1545:G1545"/>
    <mergeCell ref="B1550:E1550"/>
    <mergeCell ref="B1552:E1552"/>
    <mergeCell ref="F1552:G1552"/>
    <mergeCell ref="I1552:J1552"/>
    <mergeCell ref="B1553:E1553"/>
    <mergeCell ref="F1553:G1553"/>
    <mergeCell ref="I1553:J1553"/>
    <mergeCell ref="B1474:E1474"/>
    <mergeCell ref="F1474:G1474"/>
    <mergeCell ref="B1475:E1475"/>
    <mergeCell ref="F1475:G1475"/>
    <mergeCell ref="B1476:E1476"/>
    <mergeCell ref="F1476:G1476"/>
    <mergeCell ref="F1477:G1477"/>
    <mergeCell ref="B1477:E1477"/>
    <mergeCell ref="B1478:E1478"/>
    <mergeCell ref="F1478:G1478"/>
    <mergeCell ref="B1479:E1479"/>
    <mergeCell ref="F1479:G1479"/>
    <mergeCell ref="B1480:E1480"/>
    <mergeCell ref="F1480:G1480"/>
    <mergeCell ref="I1458:J1458"/>
    <mergeCell ref="I1459:J1459"/>
    <mergeCell ref="I1460:J1460"/>
    <mergeCell ref="I1461:J1461"/>
    <mergeCell ref="I1462:J1462"/>
    <mergeCell ref="I1463:J1463"/>
    <mergeCell ref="I1464:J1464"/>
    <mergeCell ref="I1465:J1465"/>
    <mergeCell ref="I1466:J1466"/>
    <mergeCell ref="B1467:E1467"/>
    <mergeCell ref="F1467:G1467"/>
    <mergeCell ref="I1467:J1467"/>
    <mergeCell ref="F1468:G1468"/>
    <mergeCell ref="I1468:J1468"/>
    <mergeCell ref="B1468:E1468"/>
    <mergeCell ref="B1469:E1469"/>
    <mergeCell ref="F1469:G1469"/>
    <mergeCell ref="I1469:J1469"/>
    <mergeCell ref="B1470:E1470"/>
    <mergeCell ref="F1470:G1470"/>
    <mergeCell ref="I1470:J1470"/>
    <mergeCell ref="B1471:E1471"/>
    <mergeCell ref="F1471:G1471"/>
    <mergeCell ref="I1471:J1471"/>
    <mergeCell ref="B1472:E1472"/>
    <mergeCell ref="F1472:G1472"/>
    <mergeCell ref="B1473:E1473"/>
    <mergeCell ref="F1473:G1473"/>
    <mergeCell ref="I1472:J1472"/>
    <mergeCell ref="I1473:J1473"/>
    <mergeCell ref="I1474:J1474"/>
    <mergeCell ref="I1475:J1475"/>
    <mergeCell ref="I1476:J1476"/>
    <mergeCell ref="I1477:J1477"/>
    <mergeCell ref="I1478:J1478"/>
    <mergeCell ref="B1481:E1481"/>
    <mergeCell ref="F1481:G1481"/>
    <mergeCell ref="B1482:E1482"/>
    <mergeCell ref="F1482:G1482"/>
    <mergeCell ref="B1483:E1483"/>
    <mergeCell ref="F1483:G1483"/>
    <mergeCell ref="F1484:G1484"/>
    <mergeCell ref="B1484:E1484"/>
    <mergeCell ref="B1485:E1485"/>
    <mergeCell ref="F1485:G1485"/>
    <mergeCell ref="B1486:E1486"/>
    <mergeCell ref="F1486:G1486"/>
    <mergeCell ref="B1487:E1487"/>
    <mergeCell ref="F1487:G1487"/>
    <mergeCell ref="I1510:J1510"/>
    <mergeCell ref="I1511:J1511"/>
    <mergeCell ref="I1503:J1503"/>
    <mergeCell ref="I1504:J1504"/>
    <mergeCell ref="I1505:J1505"/>
    <mergeCell ref="I1506:J1506"/>
    <mergeCell ref="I1507:J1507"/>
    <mergeCell ref="I1508:J1508"/>
    <mergeCell ref="I1509:J1509"/>
    <mergeCell ref="B1492:K1492"/>
    <mergeCell ref="B1493:E1493"/>
    <mergeCell ref="F1493:G1493"/>
    <mergeCell ref="I1493:J1493"/>
    <mergeCell ref="B1494:E1494"/>
    <mergeCell ref="F1494:G1494"/>
    <mergeCell ref="I1494:J1494"/>
    <mergeCell ref="B1495:E1495"/>
    <mergeCell ref="F1495:G1495"/>
    <mergeCell ref="I1495:J1495"/>
    <mergeCell ref="B1496:E1496"/>
    <mergeCell ref="F1496:G1496"/>
    <mergeCell ref="B1497:E1497"/>
    <mergeCell ref="F1497:G1497"/>
    <mergeCell ref="B1498:E1498"/>
    <mergeCell ref="F1498:G1498"/>
    <mergeCell ref="B1499:E1499"/>
    <mergeCell ref="F1499:G1499"/>
    <mergeCell ref="B1500:E1500"/>
    <mergeCell ref="F1500:G1500"/>
    <mergeCell ref="F1501:G1501"/>
    <mergeCell ref="I1496:J1496"/>
    <mergeCell ref="I1497:J1497"/>
    <mergeCell ref="I1498:J1498"/>
    <mergeCell ref="I1499:J1499"/>
    <mergeCell ref="I1500:J1500"/>
    <mergeCell ref="I1501:J1501"/>
    <mergeCell ref="I1502:J1502"/>
    <mergeCell ref="B1501:E1501"/>
    <mergeCell ref="B1502:E1502"/>
    <mergeCell ref="F1502:G1502"/>
    <mergeCell ref="B1503:E1503"/>
    <mergeCell ref="F1503:G1503"/>
    <mergeCell ref="B1504:E1504"/>
    <mergeCell ref="F1504:G1504"/>
    <mergeCell ref="B1505:E1505"/>
    <mergeCell ref="F1505:G1505"/>
    <mergeCell ref="B1506:E1506"/>
    <mergeCell ref="F1506:G1506"/>
    <mergeCell ref="B1507:E1507"/>
    <mergeCell ref="F1507:G1507"/>
    <mergeCell ref="F1508:G1508"/>
    <mergeCell ref="B1508:E1508"/>
    <mergeCell ref="B1509:E1509"/>
    <mergeCell ref="F1509:G1509"/>
    <mergeCell ref="B1510:E1510"/>
    <mergeCell ref="F1510:G1510"/>
    <mergeCell ref="B1511:E1511"/>
    <mergeCell ref="F1511:G1511"/>
    <mergeCell ref="I1530:J1530"/>
    <mergeCell ref="I1531:J1531"/>
    <mergeCell ref="I1523:J1523"/>
    <mergeCell ref="I1524:J1524"/>
    <mergeCell ref="I1525:J1525"/>
    <mergeCell ref="I1526:J1526"/>
    <mergeCell ref="I1527:J1527"/>
    <mergeCell ref="I1528:J1528"/>
    <mergeCell ref="I1529:J1529"/>
    <mergeCell ref="B1512:E1512"/>
    <mergeCell ref="F1512:G1512"/>
    <mergeCell ref="I1512:J1512"/>
    <mergeCell ref="B1513:E1513"/>
    <mergeCell ref="F1513:G1513"/>
    <mergeCell ref="I1513:J1513"/>
    <mergeCell ref="B1514:K1514"/>
    <mergeCell ref="B1515:E1515"/>
    <mergeCell ref="F1515:G1515"/>
    <mergeCell ref="I1515:J1515"/>
    <mergeCell ref="B1516:E1516"/>
    <mergeCell ref="F1516:G1516"/>
    <mergeCell ref="B1517:E1517"/>
    <mergeCell ref="F1517:G1517"/>
    <mergeCell ref="B1518:E1518"/>
    <mergeCell ref="F1518:G1518"/>
    <mergeCell ref="B1519:E1519"/>
    <mergeCell ref="F1519:G1519"/>
    <mergeCell ref="B1520:E1520"/>
    <mergeCell ref="F1520:G1520"/>
    <mergeCell ref="F1521:G1521"/>
    <mergeCell ref="I1516:J1516"/>
    <mergeCell ref="I1517:J1517"/>
    <mergeCell ref="I1518:J1518"/>
    <mergeCell ref="I1519:J1519"/>
    <mergeCell ref="I1520:J1520"/>
    <mergeCell ref="I1521:J1521"/>
    <mergeCell ref="I1522:J1522"/>
    <mergeCell ref="B1521:E1521"/>
    <mergeCell ref="B1522:E1522"/>
    <mergeCell ref="F1522:G1522"/>
    <mergeCell ref="B1523:E1523"/>
    <mergeCell ref="F1523:G1523"/>
    <mergeCell ref="B1524:E1524"/>
    <mergeCell ref="F1524:G1524"/>
    <mergeCell ref="B1525:E1525"/>
    <mergeCell ref="F1525:G1525"/>
    <mergeCell ref="B1526:E1526"/>
    <mergeCell ref="F1526:G1526"/>
    <mergeCell ref="B1527:E1527"/>
    <mergeCell ref="F1527:G1527"/>
    <mergeCell ref="F1528:G1528"/>
    <mergeCell ref="B1528:E1528"/>
    <mergeCell ref="B1529:E1529"/>
    <mergeCell ref="F1529:G1529"/>
    <mergeCell ref="B1530:E1530"/>
    <mergeCell ref="F1530:G1530"/>
    <mergeCell ref="B1531:E1531"/>
    <mergeCell ref="F1531:G1531"/>
    <mergeCell ref="B1554:E1554"/>
    <mergeCell ref="F1554:G1554"/>
    <mergeCell ref="I1554:J1554"/>
    <mergeCell ref="B1555:E1555"/>
    <mergeCell ref="F1555:G1555"/>
    <mergeCell ref="B1556:E1556"/>
    <mergeCell ref="F1556:G1556"/>
    <mergeCell ref="B1557:E1557"/>
    <mergeCell ref="F1557:G1557"/>
    <mergeCell ref="B1558:E1558"/>
    <mergeCell ref="F1558:G1558"/>
    <mergeCell ref="B1559:E1559"/>
    <mergeCell ref="F1559:G1559"/>
    <mergeCell ref="F1560:G1560"/>
    <mergeCell ref="I1562:J1562"/>
    <mergeCell ref="I1563:J1563"/>
    <mergeCell ref="I1564:J1564"/>
    <mergeCell ref="I1565:J1565"/>
    <mergeCell ref="I1566:J1566"/>
    <mergeCell ref="I1567:J1567"/>
    <mergeCell ref="I1568:J1568"/>
    <mergeCell ref="I1555:J1555"/>
    <mergeCell ref="I1556:J1556"/>
    <mergeCell ref="I1557:J1557"/>
    <mergeCell ref="I1558:J1558"/>
    <mergeCell ref="I1559:J1559"/>
    <mergeCell ref="I1560:J1560"/>
    <mergeCell ref="I1561:J1561"/>
    <mergeCell ref="B1560:E1560"/>
    <mergeCell ref="B1561:E1561"/>
    <mergeCell ref="F1561:G1561"/>
    <mergeCell ref="B1562:E1562"/>
    <mergeCell ref="F1562:G1562"/>
    <mergeCell ref="B1563:E1563"/>
    <mergeCell ref="F1563:G1563"/>
    <mergeCell ref="B1564:E1564"/>
    <mergeCell ref="F1564:G1564"/>
    <mergeCell ref="B1565:E1565"/>
    <mergeCell ref="F1565:G1565"/>
    <mergeCell ref="B1566:E1566"/>
    <mergeCell ref="F1566:G1566"/>
    <mergeCell ref="F1567:G1567"/>
    <mergeCell ref="B1567:E1567"/>
    <mergeCell ref="B1568:E1568"/>
    <mergeCell ref="F1568:G1568"/>
    <mergeCell ref="B1569:K1569"/>
    <mergeCell ref="B1570:E1570"/>
    <mergeCell ref="F1570:G1570"/>
    <mergeCell ref="I1570:J1570"/>
    <mergeCell ref="I1588:J1588"/>
    <mergeCell ref="I1589:J1589"/>
    <mergeCell ref="I1581:J1581"/>
    <mergeCell ref="I1582:J1582"/>
    <mergeCell ref="I1583:J1583"/>
    <mergeCell ref="I1584:J1584"/>
    <mergeCell ref="I1585:J1585"/>
    <mergeCell ref="I1586:J1586"/>
    <mergeCell ref="I1587:J1587"/>
    <mergeCell ref="I1572:J1572"/>
    <mergeCell ref="I1573:J1573"/>
    <mergeCell ref="I1574:J1574"/>
    <mergeCell ref="I1575:J1575"/>
    <mergeCell ref="B1571:E1571"/>
    <mergeCell ref="F1571:G1571"/>
    <mergeCell ref="I1571:J1571"/>
    <mergeCell ref="B1572:E1572"/>
    <mergeCell ref="F1572:G1572"/>
    <mergeCell ref="B1573:E1573"/>
    <mergeCell ref="F1573:G1573"/>
    <mergeCell ref="B1574:E1574"/>
    <mergeCell ref="F1574:G1574"/>
    <mergeCell ref="B1575:E1575"/>
    <mergeCell ref="F1575:G1575"/>
    <mergeCell ref="B1576:K1576"/>
    <mergeCell ref="F1577:G1577"/>
    <mergeCell ref="I1577:J1577"/>
    <mergeCell ref="B1577:E1577"/>
    <mergeCell ref="B1578:E1578"/>
    <mergeCell ref="F1578:G1578"/>
    <mergeCell ref="I1578:J1578"/>
    <mergeCell ref="B1579:E1579"/>
    <mergeCell ref="F1579:G1579"/>
    <mergeCell ref="I1579:J1579"/>
    <mergeCell ref="B1580:E1580"/>
    <mergeCell ref="F1580:G1580"/>
    <mergeCell ref="I1580:J1580"/>
    <mergeCell ref="B1581:E1581"/>
    <mergeCell ref="F1581:G1581"/>
    <mergeCell ref="B1582:E1582"/>
    <mergeCell ref="F1582:G1582"/>
    <mergeCell ref="B1583:E1583"/>
    <mergeCell ref="F1583:G1583"/>
    <mergeCell ref="B1584:E1584"/>
    <mergeCell ref="F1584:G1584"/>
    <mergeCell ref="B1585:E1585"/>
    <mergeCell ref="F1585:G1585"/>
    <mergeCell ref="F1586:G1586"/>
    <mergeCell ref="B1586:E1586"/>
    <mergeCell ref="B1587:E1587"/>
    <mergeCell ref="F1587:G1587"/>
    <mergeCell ref="B1588:E1588"/>
    <mergeCell ref="F1588:G1588"/>
    <mergeCell ref="B1589:E1589"/>
    <mergeCell ref="F1589:G1589"/>
    <mergeCell ref="I1607:J1607"/>
    <mergeCell ref="I1608:J1608"/>
    <mergeCell ref="I1600:J1600"/>
    <mergeCell ref="I1601:J1601"/>
    <mergeCell ref="I1602:J1602"/>
    <mergeCell ref="I1603:J1603"/>
    <mergeCell ref="I1604:J1604"/>
    <mergeCell ref="I1605:J1605"/>
    <mergeCell ref="I1606:J1606"/>
    <mergeCell ref="I1614:J1614"/>
    <mergeCell ref="I1615:J1615"/>
    <mergeCell ref="B1613:E1613"/>
    <mergeCell ref="F1613:G1613"/>
    <mergeCell ref="I1613:J1613"/>
    <mergeCell ref="B1614:E1614"/>
    <mergeCell ref="F1614:G1614"/>
    <mergeCell ref="B1615:E1615"/>
    <mergeCell ref="F1615:G1615"/>
    <mergeCell ref="I1617:J1617"/>
    <mergeCell ref="I1618:J1618"/>
    <mergeCell ref="B1616:E1616"/>
    <mergeCell ref="F1616:G1616"/>
    <mergeCell ref="I1616:J1616"/>
    <mergeCell ref="B1617:E1617"/>
    <mergeCell ref="F1617:G1617"/>
    <mergeCell ref="B1618:E1618"/>
    <mergeCell ref="F1618:G1618"/>
    <mergeCell ref="I1620:J1620"/>
    <mergeCell ref="I1621:J1621"/>
    <mergeCell ref="B1619:E1619"/>
    <mergeCell ref="F1619:G1619"/>
    <mergeCell ref="I1619:J1619"/>
    <mergeCell ref="B1620:E1620"/>
    <mergeCell ref="F1620:G1620"/>
    <mergeCell ref="B1621:E1621"/>
    <mergeCell ref="F1621:G1621"/>
    <mergeCell ref="I1623:J1623"/>
    <mergeCell ref="I1624:J1624"/>
    <mergeCell ref="B1622:E1622"/>
    <mergeCell ref="F1622:G1622"/>
    <mergeCell ref="I1622:J1622"/>
    <mergeCell ref="B1623:E1623"/>
    <mergeCell ref="F1623:G1623"/>
    <mergeCell ref="B1624:E1624"/>
    <mergeCell ref="F1624:G1624"/>
    <mergeCell ref="B1608:E1608"/>
    <mergeCell ref="F1608:G1608"/>
    <mergeCell ref="B1609:E1609"/>
    <mergeCell ref="F1609:G1609"/>
    <mergeCell ref="I1609:J1609"/>
    <mergeCell ref="F1610:G1610"/>
    <mergeCell ref="I1610:J1610"/>
    <mergeCell ref="B1610:E1610"/>
    <mergeCell ref="B1611:E1611"/>
    <mergeCell ref="F1611:G1611"/>
    <mergeCell ref="I1611:J1611"/>
    <mergeCell ref="B1612:E1612"/>
    <mergeCell ref="F1612:G1612"/>
    <mergeCell ref="I1612:J1612"/>
    <mergeCell ref="I1626:J1626"/>
    <mergeCell ref="I1627:J1627"/>
    <mergeCell ref="B1625:E1625"/>
    <mergeCell ref="F1625:G1625"/>
    <mergeCell ref="I1625:J1625"/>
    <mergeCell ref="B1626:E1626"/>
    <mergeCell ref="F1626:G1626"/>
    <mergeCell ref="B1627:E1627"/>
    <mergeCell ref="F1627:G1627"/>
    <mergeCell ref="B1590:E1590"/>
    <mergeCell ref="F1590:G1590"/>
    <mergeCell ref="I1590:J1590"/>
    <mergeCell ref="B1591:E1591"/>
    <mergeCell ref="F1591:G1591"/>
    <mergeCell ref="F1592:G1592"/>
    <mergeCell ref="B1593:K1593"/>
    <mergeCell ref="B1592:E1592"/>
    <mergeCell ref="B1594:E1594"/>
    <mergeCell ref="F1594:G1594"/>
    <mergeCell ref="B1595:E1595"/>
    <mergeCell ref="F1595:G1595"/>
    <mergeCell ref="F1596:G1596"/>
    <mergeCell ref="B1597:K1597"/>
    <mergeCell ref="B1596:E1596"/>
    <mergeCell ref="B1598:E1598"/>
    <mergeCell ref="F1598:G1598"/>
    <mergeCell ref="B1599:E1599"/>
    <mergeCell ref="F1599:G1599"/>
    <mergeCell ref="B1600:E1600"/>
    <mergeCell ref="F1600:G1600"/>
    <mergeCell ref="I1591:J1591"/>
    <mergeCell ref="I1592:J1592"/>
    <mergeCell ref="I1594:J1594"/>
    <mergeCell ref="I1595:J1595"/>
    <mergeCell ref="I1596:J1596"/>
    <mergeCell ref="I1598:J1598"/>
    <mergeCell ref="I1599:J1599"/>
    <mergeCell ref="B1601:E1601"/>
    <mergeCell ref="F1601:G1601"/>
    <mergeCell ref="B1602:E1602"/>
    <mergeCell ref="F1602:G1602"/>
    <mergeCell ref="B1603:E1603"/>
    <mergeCell ref="F1603:G1603"/>
    <mergeCell ref="F1604:G1604"/>
    <mergeCell ref="B1604:E1604"/>
    <mergeCell ref="B1605:E1605"/>
    <mergeCell ref="F1605:G1605"/>
    <mergeCell ref="B1606:E1606"/>
    <mergeCell ref="F1606:G1606"/>
    <mergeCell ref="B1607:E1607"/>
    <mergeCell ref="F1607:G1607"/>
    <mergeCell ref="B1628:E1628"/>
    <mergeCell ref="F1628:G1628"/>
    <mergeCell ref="I1628:J1628"/>
    <mergeCell ref="B1629:K1629"/>
    <mergeCell ref="B1630:E1630"/>
    <mergeCell ref="F1630:G1630"/>
    <mergeCell ref="I1630:J1630"/>
    <mergeCell ref="I1650:J1650"/>
    <mergeCell ref="I1651:J1651"/>
    <mergeCell ref="B1648:E1648"/>
    <mergeCell ref="F1648:G1648"/>
    <mergeCell ref="B1649:K1649"/>
    <mergeCell ref="B1650:E1650"/>
    <mergeCell ref="F1650:G1650"/>
    <mergeCell ref="B1651:E1651"/>
    <mergeCell ref="F1651:G1651"/>
    <mergeCell ref="I1653:J1653"/>
    <mergeCell ref="I1654:J1654"/>
    <mergeCell ref="B1652:E1652"/>
    <mergeCell ref="F1652:G1652"/>
    <mergeCell ref="I1652:J1652"/>
    <mergeCell ref="B1653:E1653"/>
    <mergeCell ref="F1653:G1653"/>
    <mergeCell ref="B1654:E1654"/>
    <mergeCell ref="F1654:G1654"/>
    <mergeCell ref="I1656:J1656"/>
    <mergeCell ref="I1657:J1657"/>
    <mergeCell ref="B1655:E1655"/>
    <mergeCell ref="F1655:G1655"/>
    <mergeCell ref="I1655:J1655"/>
    <mergeCell ref="B1656:E1656"/>
    <mergeCell ref="F1656:G1656"/>
    <mergeCell ref="B1657:E1657"/>
    <mergeCell ref="F1657:G1657"/>
    <mergeCell ref="I1659:J1659"/>
    <mergeCell ref="I1660:J1660"/>
    <mergeCell ref="B1658:E1658"/>
    <mergeCell ref="F1658:G1658"/>
    <mergeCell ref="I1658:J1658"/>
    <mergeCell ref="B1659:E1659"/>
    <mergeCell ref="F1659:G1659"/>
    <mergeCell ref="B1660:E1660"/>
    <mergeCell ref="F1660:G1660"/>
    <mergeCell ref="B1978:E1978"/>
    <mergeCell ref="F1978:G1978"/>
    <mergeCell ref="B1979:E1979"/>
    <mergeCell ref="F1979:G1979"/>
    <mergeCell ref="B1980:E1980"/>
    <mergeCell ref="F1980:G1980"/>
    <mergeCell ref="F1981:G1981"/>
    <mergeCell ref="B1981:E1981"/>
    <mergeCell ref="B1982:E1982"/>
    <mergeCell ref="F1982:G1982"/>
    <mergeCell ref="B1983:E1983"/>
    <mergeCell ref="F1983:G1983"/>
    <mergeCell ref="B1984:E1984"/>
    <mergeCell ref="F1984:G1984"/>
    <mergeCell ref="B1968:E1968"/>
    <mergeCell ref="F1968:G1968"/>
    <mergeCell ref="I1968:J1968"/>
    <mergeCell ref="B1969:E1969"/>
    <mergeCell ref="F1969:G1969"/>
    <mergeCell ref="B1970:E1970"/>
    <mergeCell ref="F1970:G1970"/>
    <mergeCell ref="B1971:E1971"/>
    <mergeCell ref="F1971:G1971"/>
    <mergeCell ref="B1972:E1972"/>
    <mergeCell ref="F1972:G1972"/>
    <mergeCell ref="B1973:E1973"/>
    <mergeCell ref="F1973:G1973"/>
    <mergeCell ref="F1974:G1974"/>
    <mergeCell ref="I1969:J1969"/>
    <mergeCell ref="I1970:J1970"/>
    <mergeCell ref="I1971:J1971"/>
    <mergeCell ref="I1972:J1972"/>
    <mergeCell ref="I1973:J1973"/>
    <mergeCell ref="I1974:J1974"/>
    <mergeCell ref="I1975:J1975"/>
    <mergeCell ref="B1974:E1974"/>
    <mergeCell ref="B1975:E1975"/>
    <mergeCell ref="F1975:G1975"/>
    <mergeCell ref="B1976:E1976"/>
    <mergeCell ref="F1976:G1976"/>
    <mergeCell ref="B1977:E1977"/>
    <mergeCell ref="F1977:G1977"/>
    <mergeCell ref="I1976:J1976"/>
    <mergeCell ref="I1977:J1977"/>
    <mergeCell ref="I1978:J1978"/>
    <mergeCell ref="I1979:J1979"/>
    <mergeCell ref="I1980:J1980"/>
    <mergeCell ref="I1981:J1981"/>
    <mergeCell ref="I1982:J1982"/>
    <mergeCell ref="B1985:E1985"/>
    <mergeCell ref="F1985:G1985"/>
    <mergeCell ref="B1986:E1986"/>
    <mergeCell ref="F1986:G1986"/>
    <mergeCell ref="B1987:E1987"/>
    <mergeCell ref="F1987:G1987"/>
    <mergeCell ref="F1988:G1988"/>
    <mergeCell ref="B1988:E1988"/>
    <mergeCell ref="B1989:E1989"/>
    <mergeCell ref="F1989:G1989"/>
    <mergeCell ref="B1990:E1990"/>
    <mergeCell ref="F1990:G1990"/>
    <mergeCell ref="B1991:E1991"/>
    <mergeCell ref="F1991:G1991"/>
    <mergeCell ref="B2002:E2002"/>
    <mergeCell ref="F2002:G2002"/>
    <mergeCell ref="B2003:E2003"/>
    <mergeCell ref="F2003:G2003"/>
    <mergeCell ref="B2004:E2004"/>
    <mergeCell ref="F2004:G2004"/>
    <mergeCell ref="F2005:G2005"/>
    <mergeCell ref="B2005:E2005"/>
    <mergeCell ref="B2006:E2006"/>
    <mergeCell ref="F2006:G2006"/>
    <mergeCell ref="B2007:E2007"/>
    <mergeCell ref="F2007:G2007"/>
    <mergeCell ref="B2008:E2008"/>
    <mergeCell ref="F2008:G2008"/>
    <mergeCell ref="B1992:E1992"/>
    <mergeCell ref="F1992:G1992"/>
    <mergeCell ref="I1992:J1992"/>
    <mergeCell ref="B1993:E1993"/>
    <mergeCell ref="F1993:G1993"/>
    <mergeCell ref="B1994:E1994"/>
    <mergeCell ref="F1994:G1994"/>
    <mergeCell ref="B1995:E1995"/>
    <mergeCell ref="F1995:G1995"/>
    <mergeCell ref="B1996:E1996"/>
    <mergeCell ref="F1996:G1996"/>
    <mergeCell ref="B1997:E1997"/>
    <mergeCell ref="F1997:G1997"/>
    <mergeCell ref="F1998:G1998"/>
    <mergeCell ref="I1993:J1993"/>
    <mergeCell ref="I1994:J1994"/>
    <mergeCell ref="I1995:J1995"/>
    <mergeCell ref="I1996:J1996"/>
    <mergeCell ref="I1997:J1997"/>
    <mergeCell ref="I1998:J1998"/>
    <mergeCell ref="I1999:J1999"/>
    <mergeCell ref="B1998:E1998"/>
    <mergeCell ref="B1999:E1999"/>
    <mergeCell ref="F1999:G1999"/>
    <mergeCell ref="B2000:E2000"/>
    <mergeCell ref="F2000:G2000"/>
    <mergeCell ref="B2001:E2001"/>
    <mergeCell ref="F2001:G2001"/>
    <mergeCell ref="I2000:J2000"/>
    <mergeCell ref="I2001:J2001"/>
    <mergeCell ref="I2002:J2002"/>
    <mergeCell ref="I2003:J2003"/>
    <mergeCell ref="I2004:J2004"/>
    <mergeCell ref="I2005:J2005"/>
    <mergeCell ref="I2006:J2006"/>
    <mergeCell ref="B2009:E2009"/>
    <mergeCell ref="F2009:G2009"/>
    <mergeCell ref="B2010:E2010"/>
    <mergeCell ref="F2010:G2010"/>
    <mergeCell ref="B2011:E2011"/>
    <mergeCell ref="F2011:G2011"/>
    <mergeCell ref="F2012:G2012"/>
    <mergeCell ref="B2012:E2012"/>
    <mergeCell ref="B2013:E2013"/>
    <mergeCell ref="F2013:G2013"/>
    <mergeCell ref="B2014:E2014"/>
    <mergeCell ref="F2014:G2014"/>
    <mergeCell ref="B2015:E2015"/>
    <mergeCell ref="F2015:G2015"/>
    <mergeCell ref="B2026:E2026"/>
    <mergeCell ref="F2026:G2026"/>
    <mergeCell ref="B2027:E2027"/>
    <mergeCell ref="F2027:G2027"/>
    <mergeCell ref="B2028:E2028"/>
    <mergeCell ref="F2028:G2028"/>
    <mergeCell ref="F2029:G2029"/>
    <mergeCell ref="B2029:E2029"/>
    <mergeCell ref="B2030:E2030"/>
    <mergeCell ref="F2030:G2030"/>
    <mergeCell ref="B2031:E2031"/>
    <mergeCell ref="F2031:G2031"/>
    <mergeCell ref="B2032:E2032"/>
    <mergeCell ref="F2032:G2032"/>
    <mergeCell ref="I2038:J2038"/>
    <mergeCell ref="I2039:J2039"/>
    <mergeCell ref="I2031:J2031"/>
    <mergeCell ref="I2032:J2032"/>
    <mergeCell ref="I2033:J2033"/>
    <mergeCell ref="I2034:J2034"/>
    <mergeCell ref="I2035:J2035"/>
    <mergeCell ref="I2036:J2036"/>
    <mergeCell ref="I2037:J2037"/>
    <mergeCell ref="I2041:J2041"/>
    <mergeCell ref="I2042:J2042"/>
    <mergeCell ref="I2043:J2043"/>
    <mergeCell ref="I2044:J2044"/>
    <mergeCell ref="B2043:E2043"/>
    <mergeCell ref="F2043:G2043"/>
    <mergeCell ref="B2044:E2044"/>
    <mergeCell ref="F2044:G2044"/>
    <mergeCell ref="A2045:K2045"/>
    <mergeCell ref="A2046:D2046"/>
    <mergeCell ref="E2046:K2046"/>
    <mergeCell ref="B2040:E2040"/>
    <mergeCell ref="F2040:G2040"/>
    <mergeCell ref="I2040:J2040"/>
    <mergeCell ref="B2041:E2041"/>
    <mergeCell ref="F2041:G2041"/>
    <mergeCell ref="B2042:E2042"/>
    <mergeCell ref="F2042:G2042"/>
    <mergeCell ref="B2016:E2016"/>
    <mergeCell ref="F2016:G2016"/>
    <mergeCell ref="I2016:J2016"/>
    <mergeCell ref="B2017:E2017"/>
    <mergeCell ref="F2017:G2017"/>
    <mergeCell ref="B2018:E2018"/>
    <mergeCell ref="F2018:G2018"/>
    <mergeCell ref="B2019:E2019"/>
    <mergeCell ref="F2019:G2019"/>
    <mergeCell ref="B2020:E2020"/>
    <mergeCell ref="F2020:G2020"/>
    <mergeCell ref="B2021:E2021"/>
    <mergeCell ref="F2021:G2021"/>
    <mergeCell ref="F2022:G2022"/>
    <mergeCell ref="I2017:J2017"/>
    <mergeCell ref="I2018:J2018"/>
    <mergeCell ref="I2019:J2019"/>
    <mergeCell ref="I2020:J2020"/>
    <mergeCell ref="I2021:J2021"/>
    <mergeCell ref="I2022:J2022"/>
    <mergeCell ref="I2023:J2023"/>
    <mergeCell ref="B2022:E2022"/>
    <mergeCell ref="B2023:E2023"/>
    <mergeCell ref="F2023:G2023"/>
    <mergeCell ref="B2024:E2024"/>
    <mergeCell ref="F2024:G2024"/>
    <mergeCell ref="B2025:E2025"/>
    <mergeCell ref="F2025:G2025"/>
    <mergeCell ref="I2024:J2024"/>
    <mergeCell ref="I2025:J2025"/>
    <mergeCell ref="I2026:J2026"/>
    <mergeCell ref="I2027:J2027"/>
    <mergeCell ref="I2028:J2028"/>
    <mergeCell ref="I2029:J2029"/>
    <mergeCell ref="I2030:J2030"/>
    <mergeCell ref="B2033:E2033"/>
    <mergeCell ref="F2033:G2033"/>
    <mergeCell ref="B2034:E2034"/>
    <mergeCell ref="F2034:G2034"/>
    <mergeCell ref="B2035:E2035"/>
    <mergeCell ref="F2035:G2035"/>
    <mergeCell ref="F2036:G2036"/>
    <mergeCell ref="B2036:E2036"/>
    <mergeCell ref="B2037:E2037"/>
    <mergeCell ref="F2037:G2037"/>
    <mergeCell ref="B2038:E2038"/>
    <mergeCell ref="F2038:G2038"/>
    <mergeCell ref="B2039:E2039"/>
    <mergeCell ref="F2039:G2039"/>
    <mergeCell ref="B1934:E1934"/>
    <mergeCell ref="F1934:G1934"/>
    <mergeCell ref="B1935:E1935"/>
    <mergeCell ref="F1935:G1935"/>
    <mergeCell ref="B1936:E1936"/>
    <mergeCell ref="F1936:G1936"/>
    <mergeCell ref="F1937:G1937"/>
    <mergeCell ref="B1937:E1937"/>
    <mergeCell ref="B1938:E1938"/>
    <mergeCell ref="F1938:G1938"/>
    <mergeCell ref="B1939:E1939"/>
    <mergeCell ref="F1939:G1939"/>
    <mergeCell ref="B1940:E1940"/>
    <mergeCell ref="F1940:G1940"/>
    <mergeCell ref="I1946:J1946"/>
    <mergeCell ref="I1947:J1947"/>
    <mergeCell ref="I1939:J1939"/>
    <mergeCell ref="I1940:J1940"/>
    <mergeCell ref="I1941:J1941"/>
    <mergeCell ref="I1942:J1942"/>
    <mergeCell ref="I1943:J1943"/>
    <mergeCell ref="I1944:J1944"/>
    <mergeCell ref="I1945:J1945"/>
    <mergeCell ref="B1924:E1924"/>
    <mergeCell ref="F1924:G1924"/>
    <mergeCell ref="I1924:J1924"/>
    <mergeCell ref="B1925:E1925"/>
    <mergeCell ref="F1925:G1925"/>
    <mergeCell ref="B1926:E1926"/>
    <mergeCell ref="F1926:G1926"/>
    <mergeCell ref="B1927:E1927"/>
    <mergeCell ref="F1927:G1927"/>
    <mergeCell ref="B1928:E1928"/>
    <mergeCell ref="F1928:G1928"/>
    <mergeCell ref="B1929:E1929"/>
    <mergeCell ref="F1929:G1929"/>
    <mergeCell ref="F1930:G1930"/>
    <mergeCell ref="I1925:J1925"/>
    <mergeCell ref="I1926:J1926"/>
    <mergeCell ref="I1927:J1927"/>
    <mergeCell ref="I1928:J1928"/>
    <mergeCell ref="I1929:J1929"/>
    <mergeCell ref="I1930:J1930"/>
    <mergeCell ref="I1931:J1931"/>
    <mergeCell ref="B1930:E1930"/>
    <mergeCell ref="B1931:E1931"/>
    <mergeCell ref="F1931:G1931"/>
    <mergeCell ref="B1932:E1932"/>
    <mergeCell ref="F1932:G1932"/>
    <mergeCell ref="B1933:E1933"/>
    <mergeCell ref="F1933:G1933"/>
    <mergeCell ref="I1932:J1932"/>
    <mergeCell ref="I1933:J1933"/>
    <mergeCell ref="I1934:J1934"/>
    <mergeCell ref="I1935:J1935"/>
    <mergeCell ref="I1936:J1936"/>
    <mergeCell ref="I1937:J1937"/>
    <mergeCell ref="I1938:J1938"/>
    <mergeCell ref="B1941:E1941"/>
    <mergeCell ref="F1941:G1941"/>
    <mergeCell ref="B1942:E1942"/>
    <mergeCell ref="F1942:G1942"/>
    <mergeCell ref="B1943:E1943"/>
    <mergeCell ref="F1943:G1943"/>
    <mergeCell ref="F1944:G1944"/>
    <mergeCell ref="B1944:E1944"/>
    <mergeCell ref="B1945:E1945"/>
    <mergeCell ref="F1945:G1945"/>
    <mergeCell ref="B1946:E1946"/>
    <mergeCell ref="F1946:G1946"/>
    <mergeCell ref="B1947:E1947"/>
    <mergeCell ref="F1947:G1947"/>
    <mergeCell ref="I1966:J1966"/>
    <mergeCell ref="I1967:J1967"/>
    <mergeCell ref="I1959:J1959"/>
    <mergeCell ref="I1960:J1960"/>
    <mergeCell ref="I1961:J1961"/>
    <mergeCell ref="I1962:J1962"/>
    <mergeCell ref="I1963:J1963"/>
    <mergeCell ref="I1964:J1964"/>
    <mergeCell ref="I1965:J1965"/>
    <mergeCell ref="B1948:E1948"/>
    <mergeCell ref="F1948:G1948"/>
    <mergeCell ref="I1948:J1948"/>
    <mergeCell ref="B1949:E1949"/>
    <mergeCell ref="F1949:G1949"/>
    <mergeCell ref="I1949:J1949"/>
    <mergeCell ref="B1950:K1950"/>
    <mergeCell ref="B1951:E1951"/>
    <mergeCell ref="F1951:G1951"/>
    <mergeCell ref="I1951:J1951"/>
    <mergeCell ref="B1952:E1952"/>
    <mergeCell ref="F1952:G1952"/>
    <mergeCell ref="B1953:E1953"/>
    <mergeCell ref="F1953:G1953"/>
    <mergeCell ref="B1954:E1954"/>
    <mergeCell ref="F1954:G1954"/>
    <mergeCell ref="B1955:E1955"/>
    <mergeCell ref="F1955:G1955"/>
    <mergeCell ref="B1956:E1956"/>
    <mergeCell ref="F1956:G1956"/>
    <mergeCell ref="F1957:G1957"/>
    <mergeCell ref="I1952:J1952"/>
    <mergeCell ref="I1953:J1953"/>
    <mergeCell ref="I1954:J1954"/>
    <mergeCell ref="I1955:J1955"/>
    <mergeCell ref="I1956:J1956"/>
    <mergeCell ref="I1957:J1957"/>
    <mergeCell ref="I1958:J1958"/>
    <mergeCell ref="B1957:E1957"/>
    <mergeCell ref="B1958:E1958"/>
    <mergeCell ref="F1958:G1958"/>
    <mergeCell ref="B1959:E1959"/>
    <mergeCell ref="F1959:G1959"/>
    <mergeCell ref="B1960:E1960"/>
    <mergeCell ref="F1960:G1960"/>
    <mergeCell ref="B1961:E1961"/>
    <mergeCell ref="F1961:G1961"/>
    <mergeCell ref="B1962:E1962"/>
    <mergeCell ref="F1962:G1962"/>
    <mergeCell ref="B1963:E1963"/>
    <mergeCell ref="F1963:G1963"/>
    <mergeCell ref="F1964:G1964"/>
    <mergeCell ref="B1964:E1964"/>
    <mergeCell ref="B1965:E1965"/>
    <mergeCell ref="F1965:G1965"/>
    <mergeCell ref="B1966:E1966"/>
    <mergeCell ref="F1966:G1966"/>
    <mergeCell ref="B1967:E1967"/>
    <mergeCell ref="F1967:G1967"/>
    <mergeCell ref="I1990:J1990"/>
    <mergeCell ref="I1991:J1991"/>
    <mergeCell ref="I1983:J1983"/>
    <mergeCell ref="I1984:J1984"/>
    <mergeCell ref="I1985:J1985"/>
    <mergeCell ref="I1986:J1986"/>
    <mergeCell ref="I1987:J1987"/>
    <mergeCell ref="I1988:J1988"/>
    <mergeCell ref="I1989:J1989"/>
    <mergeCell ref="I2014:J2014"/>
    <mergeCell ref="I2015:J2015"/>
    <mergeCell ref="I2007:J2007"/>
    <mergeCell ref="I2008:J2008"/>
    <mergeCell ref="I2009:J2009"/>
    <mergeCell ref="I2010:J2010"/>
    <mergeCell ref="I2011:J2011"/>
    <mergeCell ref="I2012:J2012"/>
    <mergeCell ref="I2013:J2013"/>
    <mergeCell ref="I1662:J1662"/>
    <mergeCell ref="I1663:J1663"/>
    <mergeCell ref="B1661:E1661"/>
    <mergeCell ref="F1661:G1661"/>
    <mergeCell ref="I1661:J1661"/>
    <mergeCell ref="B1662:E1662"/>
    <mergeCell ref="F1662:G1662"/>
    <mergeCell ref="B1663:E1663"/>
    <mergeCell ref="F1663:G1663"/>
    <mergeCell ref="I1665:J1665"/>
    <mergeCell ref="I1666:J1666"/>
    <mergeCell ref="B1664:E1664"/>
    <mergeCell ref="F1664:G1664"/>
    <mergeCell ref="I1664:J1664"/>
    <mergeCell ref="B1665:E1665"/>
    <mergeCell ref="F1665:G1665"/>
    <mergeCell ref="B1666:E1666"/>
    <mergeCell ref="F1666:G1666"/>
    <mergeCell ref="I1668:J1668"/>
    <mergeCell ref="I1669:J1669"/>
    <mergeCell ref="B1667:E1667"/>
    <mergeCell ref="F1667:G1667"/>
    <mergeCell ref="I1667:J1667"/>
    <mergeCell ref="B1668:E1668"/>
    <mergeCell ref="F1668:G1668"/>
    <mergeCell ref="B1669:E1669"/>
    <mergeCell ref="F1669:G1669"/>
    <mergeCell ref="I1671:J1671"/>
    <mergeCell ref="I1672:J1672"/>
    <mergeCell ref="B1670:E1670"/>
    <mergeCell ref="F1670:G1670"/>
    <mergeCell ref="I1670:J1670"/>
    <mergeCell ref="B1671:E1671"/>
    <mergeCell ref="F1671:G1671"/>
    <mergeCell ref="B1672:E1672"/>
    <mergeCell ref="F1672:G1672"/>
    <mergeCell ref="I1674:J1674"/>
    <mergeCell ref="I1675:J1675"/>
    <mergeCell ref="B1673:E1673"/>
    <mergeCell ref="F1673:G1673"/>
    <mergeCell ref="I1673:J1673"/>
    <mergeCell ref="B1674:E1674"/>
    <mergeCell ref="F1674:G1674"/>
    <mergeCell ref="B1675:E1675"/>
    <mergeCell ref="F1675:G1675"/>
    <mergeCell ref="I1677:J1677"/>
    <mergeCell ref="I1678:J1678"/>
    <mergeCell ref="B1676:E1676"/>
    <mergeCell ref="F1676:G1676"/>
    <mergeCell ref="I1676:J1676"/>
    <mergeCell ref="B1677:E1677"/>
    <mergeCell ref="F1677:G1677"/>
    <mergeCell ref="B1678:E1678"/>
    <mergeCell ref="F1678:G1678"/>
    <mergeCell ref="I1680:J1680"/>
    <mergeCell ref="I1681:J1681"/>
    <mergeCell ref="B1679:E1679"/>
    <mergeCell ref="F1679:G1679"/>
    <mergeCell ref="I1679:J1679"/>
    <mergeCell ref="B1680:E1680"/>
    <mergeCell ref="F1680:G1680"/>
    <mergeCell ref="B1681:E1681"/>
    <mergeCell ref="F1681:G1681"/>
    <mergeCell ref="I1683:J1683"/>
    <mergeCell ref="I1684:J1684"/>
    <mergeCell ref="B1682:E1682"/>
    <mergeCell ref="F1682:G1682"/>
    <mergeCell ref="I1682:J1682"/>
    <mergeCell ref="B1683:E1683"/>
    <mergeCell ref="F1683:G1683"/>
    <mergeCell ref="B1684:E1684"/>
    <mergeCell ref="F1684:G1684"/>
    <mergeCell ref="I1686:J1686"/>
    <mergeCell ref="I1687:J1687"/>
    <mergeCell ref="B1685:E1685"/>
    <mergeCell ref="F1685:G1685"/>
    <mergeCell ref="I1685:J1685"/>
    <mergeCell ref="B1686:E1686"/>
    <mergeCell ref="F1686:G1686"/>
    <mergeCell ref="B1687:E1687"/>
    <mergeCell ref="F1687:G1687"/>
    <mergeCell ref="I1689:J1689"/>
    <mergeCell ref="I1690:J1690"/>
    <mergeCell ref="B1688:E1688"/>
    <mergeCell ref="F1688:G1688"/>
    <mergeCell ref="I1688:J1688"/>
    <mergeCell ref="B1689:E1689"/>
    <mergeCell ref="F1689:G1689"/>
    <mergeCell ref="B1690:E1690"/>
    <mergeCell ref="F1690:G1690"/>
    <mergeCell ref="I1692:J1692"/>
    <mergeCell ref="I1693:J1693"/>
    <mergeCell ref="B1691:E1691"/>
    <mergeCell ref="F1691:G1691"/>
    <mergeCell ref="I1691:J1691"/>
    <mergeCell ref="B1692:E1692"/>
    <mergeCell ref="F1692:G1692"/>
    <mergeCell ref="B1693:E1693"/>
    <mergeCell ref="F1693:G1693"/>
    <mergeCell ref="I1695:J1695"/>
    <mergeCell ref="I1696:J1696"/>
    <mergeCell ref="B1694:E1694"/>
    <mergeCell ref="F1694:G1694"/>
    <mergeCell ref="I1694:J1694"/>
    <mergeCell ref="B1695:E1695"/>
    <mergeCell ref="F1695:G1695"/>
    <mergeCell ref="B1696:E1696"/>
    <mergeCell ref="F1696:G1696"/>
    <mergeCell ref="I1698:J1698"/>
    <mergeCell ref="I1699:J1699"/>
    <mergeCell ref="B1697:E1697"/>
    <mergeCell ref="F1697:G1697"/>
    <mergeCell ref="I1697:J1697"/>
    <mergeCell ref="B1698:E1698"/>
    <mergeCell ref="F1698:G1698"/>
    <mergeCell ref="B1699:E1699"/>
    <mergeCell ref="F1699:G1699"/>
    <mergeCell ref="I1701:J1701"/>
    <mergeCell ref="I1702:J1702"/>
    <mergeCell ref="B1700:E1700"/>
    <mergeCell ref="F1700:G1700"/>
    <mergeCell ref="I1700:J1700"/>
    <mergeCell ref="B1701:E1701"/>
    <mergeCell ref="F1701:G1701"/>
    <mergeCell ref="B1702:E1702"/>
    <mergeCell ref="F1702:G1702"/>
    <mergeCell ref="B1641:E1641"/>
    <mergeCell ref="F1641:G1641"/>
    <mergeCell ref="B1642:E1642"/>
    <mergeCell ref="F1642:G1642"/>
    <mergeCell ref="B1643:E1643"/>
    <mergeCell ref="F1643:G1643"/>
    <mergeCell ref="F1644:G1644"/>
    <mergeCell ref="B1644:E1644"/>
    <mergeCell ref="B1645:E1645"/>
    <mergeCell ref="F1645:G1645"/>
    <mergeCell ref="B1646:E1646"/>
    <mergeCell ref="F1646:G1646"/>
    <mergeCell ref="B1647:E1647"/>
    <mergeCell ref="F1647:G1647"/>
    <mergeCell ref="I1704:J1704"/>
    <mergeCell ref="I1705:J1705"/>
    <mergeCell ref="B1703:E1703"/>
    <mergeCell ref="F1703:G1703"/>
    <mergeCell ref="I1703:J1703"/>
    <mergeCell ref="B1704:E1704"/>
    <mergeCell ref="F1704:G1704"/>
    <mergeCell ref="B1705:E1705"/>
    <mergeCell ref="F1705:G1705"/>
    <mergeCell ref="I1707:J1707"/>
    <mergeCell ref="I1708:J1708"/>
    <mergeCell ref="B1706:E1706"/>
    <mergeCell ref="F1706:G1706"/>
    <mergeCell ref="I1706:J1706"/>
    <mergeCell ref="B1707:E1707"/>
    <mergeCell ref="F1707:G1707"/>
    <mergeCell ref="B1708:E1708"/>
    <mergeCell ref="F1708:G1708"/>
    <mergeCell ref="I1710:J1710"/>
    <mergeCell ref="I1711:J1711"/>
    <mergeCell ref="B1709:E1709"/>
    <mergeCell ref="F1709:G1709"/>
    <mergeCell ref="I1709:J1709"/>
    <mergeCell ref="B1710:E1710"/>
    <mergeCell ref="F1710:G1710"/>
    <mergeCell ref="B1711:E1711"/>
    <mergeCell ref="F1711:G1711"/>
    <mergeCell ref="B1631:E1631"/>
    <mergeCell ref="F1631:G1631"/>
    <mergeCell ref="I1631:J1631"/>
    <mergeCell ref="B1632:E1632"/>
    <mergeCell ref="F1632:G1632"/>
    <mergeCell ref="B1633:E1633"/>
    <mergeCell ref="F1633:G1633"/>
    <mergeCell ref="B1634:E1634"/>
    <mergeCell ref="F1634:G1634"/>
    <mergeCell ref="B1635:E1635"/>
    <mergeCell ref="F1635:G1635"/>
    <mergeCell ref="B1636:E1636"/>
    <mergeCell ref="F1636:G1636"/>
    <mergeCell ref="F1637:G1637"/>
    <mergeCell ref="I1632:J1632"/>
    <mergeCell ref="I1633:J1633"/>
    <mergeCell ref="I1634:J1634"/>
    <mergeCell ref="I1635:J1635"/>
    <mergeCell ref="I1636:J1636"/>
    <mergeCell ref="I1637:J1637"/>
    <mergeCell ref="I1638:J1638"/>
    <mergeCell ref="B1637:E1637"/>
    <mergeCell ref="B1638:E1638"/>
    <mergeCell ref="F1638:G1638"/>
    <mergeCell ref="B1639:E1639"/>
    <mergeCell ref="F1639:G1639"/>
    <mergeCell ref="B1640:E1640"/>
    <mergeCell ref="F1640:G1640"/>
    <mergeCell ref="I1646:J1646"/>
    <mergeCell ref="I1647:J1647"/>
    <mergeCell ref="I1648:J1648"/>
    <mergeCell ref="I1639:J1639"/>
    <mergeCell ref="I1640:J1640"/>
    <mergeCell ref="I1641:J1641"/>
    <mergeCell ref="I1642:J1642"/>
    <mergeCell ref="I1643:J1643"/>
    <mergeCell ref="I1644:J1644"/>
    <mergeCell ref="I1645:J1645"/>
    <mergeCell ref="I1716:J1716"/>
    <mergeCell ref="I1717:J1717"/>
    <mergeCell ref="B1715:E1715"/>
    <mergeCell ref="F1715:G1715"/>
    <mergeCell ref="I1715:J1715"/>
    <mergeCell ref="B1716:E1716"/>
    <mergeCell ref="F1716:G1716"/>
    <mergeCell ref="B1717:E1717"/>
    <mergeCell ref="F1717:G1717"/>
    <mergeCell ref="B1724:E1724"/>
    <mergeCell ref="F1724:G1724"/>
    <mergeCell ref="B1725:E1725"/>
    <mergeCell ref="F1725:G1725"/>
    <mergeCell ref="B1726:E1726"/>
    <mergeCell ref="F1726:G1726"/>
    <mergeCell ref="F1727:G1727"/>
    <mergeCell ref="B1727:E1727"/>
    <mergeCell ref="B1728:E1728"/>
    <mergeCell ref="F1728:G1728"/>
    <mergeCell ref="B1729:E1729"/>
    <mergeCell ref="F1729:G1729"/>
    <mergeCell ref="B1730:E1730"/>
    <mergeCell ref="F1730:G1730"/>
    <mergeCell ref="I1738:J1738"/>
    <mergeCell ref="I1739:J1739"/>
    <mergeCell ref="B1737:E1737"/>
    <mergeCell ref="F1737:G1737"/>
    <mergeCell ref="I1737:J1737"/>
    <mergeCell ref="B1738:E1738"/>
    <mergeCell ref="F1738:G1738"/>
    <mergeCell ref="B1739:E1739"/>
    <mergeCell ref="F1739:G1739"/>
    <mergeCell ref="I1741:J1741"/>
    <mergeCell ref="I1742:J1742"/>
    <mergeCell ref="B1740:E1740"/>
    <mergeCell ref="F1740:G1740"/>
    <mergeCell ref="I1740:J1740"/>
    <mergeCell ref="B1741:E1741"/>
    <mergeCell ref="F1741:G1741"/>
    <mergeCell ref="B1742:E1742"/>
    <mergeCell ref="F1742:G1742"/>
    <mergeCell ref="I1744:J1744"/>
    <mergeCell ref="I1745:J1745"/>
    <mergeCell ref="B1743:E1743"/>
    <mergeCell ref="F1743:G1743"/>
    <mergeCell ref="I1743:J1743"/>
    <mergeCell ref="B1744:E1744"/>
    <mergeCell ref="F1744:G1744"/>
    <mergeCell ref="B1745:E1745"/>
    <mergeCell ref="F1745:G1745"/>
    <mergeCell ref="I1747:J1747"/>
    <mergeCell ref="I1748:J1748"/>
    <mergeCell ref="B1746:E1746"/>
    <mergeCell ref="F1746:G1746"/>
    <mergeCell ref="I1746:J1746"/>
    <mergeCell ref="B1747:E1747"/>
    <mergeCell ref="F1747:G1747"/>
    <mergeCell ref="B1748:E1748"/>
    <mergeCell ref="F1748:G1748"/>
    <mergeCell ref="I1750:J1750"/>
    <mergeCell ref="I1751:J1751"/>
    <mergeCell ref="B1749:E1749"/>
    <mergeCell ref="F1749:G1749"/>
    <mergeCell ref="I1749:J1749"/>
    <mergeCell ref="B1750:E1750"/>
    <mergeCell ref="F1750:G1750"/>
    <mergeCell ref="B1751:E1751"/>
    <mergeCell ref="F1751:G1751"/>
    <mergeCell ref="I1753:J1753"/>
    <mergeCell ref="I1754:J1754"/>
    <mergeCell ref="B1752:E1752"/>
    <mergeCell ref="F1752:G1752"/>
    <mergeCell ref="I1752:J1752"/>
    <mergeCell ref="B1753:E1753"/>
    <mergeCell ref="F1753:G1753"/>
    <mergeCell ref="B1754:E1754"/>
    <mergeCell ref="F1754:G1754"/>
    <mergeCell ref="I1756:J1756"/>
    <mergeCell ref="I1757:J1757"/>
    <mergeCell ref="B1755:E1755"/>
    <mergeCell ref="F1755:G1755"/>
    <mergeCell ref="I1755:J1755"/>
    <mergeCell ref="B1756:E1756"/>
    <mergeCell ref="F1756:G1756"/>
    <mergeCell ref="B1757:E1757"/>
    <mergeCell ref="F1757:G1757"/>
    <mergeCell ref="I1759:J1759"/>
    <mergeCell ref="I1760:J1760"/>
    <mergeCell ref="B1758:E1758"/>
    <mergeCell ref="F1758:G1758"/>
    <mergeCell ref="I1758:J1758"/>
    <mergeCell ref="B1759:E1759"/>
    <mergeCell ref="F1759:G1759"/>
    <mergeCell ref="B1760:E1760"/>
    <mergeCell ref="F1760:G1760"/>
    <mergeCell ref="B1731:E1731"/>
    <mergeCell ref="F1731:G1731"/>
    <mergeCell ref="B1732:E1732"/>
    <mergeCell ref="F1732:G1732"/>
    <mergeCell ref="B1733:K1733"/>
    <mergeCell ref="F1734:G1734"/>
    <mergeCell ref="I1734:J1734"/>
    <mergeCell ref="B1734:E1734"/>
    <mergeCell ref="B1735:E1735"/>
    <mergeCell ref="F1735:G1735"/>
    <mergeCell ref="I1735:J1735"/>
    <mergeCell ref="B1736:E1736"/>
    <mergeCell ref="F1736:G1736"/>
    <mergeCell ref="I1736:J1736"/>
    <mergeCell ref="I1762:J1762"/>
    <mergeCell ref="I1763:J1763"/>
    <mergeCell ref="B1761:E1761"/>
    <mergeCell ref="F1761:G1761"/>
    <mergeCell ref="I1761:J1761"/>
    <mergeCell ref="B1762:E1762"/>
    <mergeCell ref="F1762:G1762"/>
    <mergeCell ref="B1763:E1763"/>
    <mergeCell ref="F1763:G1763"/>
    <mergeCell ref="I1713:J1713"/>
    <mergeCell ref="I1714:J1714"/>
    <mergeCell ref="B1712:E1712"/>
    <mergeCell ref="F1712:G1712"/>
    <mergeCell ref="I1712:J1712"/>
    <mergeCell ref="B1713:E1713"/>
    <mergeCell ref="F1713:G1713"/>
    <mergeCell ref="B1714:E1714"/>
    <mergeCell ref="F1714:G1714"/>
    <mergeCell ref="B1718:K1718"/>
    <mergeCell ref="B1719:E1719"/>
    <mergeCell ref="F1719:G1719"/>
    <mergeCell ref="I1719:J1719"/>
    <mergeCell ref="B1720:E1720"/>
    <mergeCell ref="F1720:G1720"/>
    <mergeCell ref="I1720:J1720"/>
    <mergeCell ref="B1721:E1721"/>
    <mergeCell ref="F1721:G1721"/>
    <mergeCell ref="I1721:J1721"/>
    <mergeCell ref="B1722:E1722"/>
    <mergeCell ref="F1722:G1722"/>
    <mergeCell ref="B1723:E1723"/>
    <mergeCell ref="F1723:G1723"/>
    <mergeCell ref="I1729:J1729"/>
    <mergeCell ref="I1730:J1730"/>
    <mergeCell ref="I1731:J1731"/>
    <mergeCell ref="I1732:J1732"/>
    <mergeCell ref="I1722:J1722"/>
    <mergeCell ref="I1723:J1723"/>
    <mergeCell ref="I1724:J1724"/>
    <mergeCell ref="I1725:J1725"/>
    <mergeCell ref="I1726:J1726"/>
    <mergeCell ref="I1727:J1727"/>
    <mergeCell ref="I1728:J1728"/>
    <mergeCell ref="B1764:E1764"/>
    <mergeCell ref="F1764:G1764"/>
    <mergeCell ref="I1764:J1764"/>
    <mergeCell ref="B1765:E1765"/>
    <mergeCell ref="F1765:G1765"/>
    <mergeCell ref="I1765:J1765"/>
    <mergeCell ref="B1766:K1766"/>
    <mergeCell ref="B1767:E1767"/>
    <mergeCell ref="F1767:G1767"/>
    <mergeCell ref="I1767:J1767"/>
    <mergeCell ref="B1768:E1768"/>
    <mergeCell ref="F1768:G1768"/>
    <mergeCell ref="B1769:E1769"/>
    <mergeCell ref="F1769:G1769"/>
    <mergeCell ref="B1770:E1770"/>
    <mergeCell ref="F1770:G1770"/>
    <mergeCell ref="B1771:E1771"/>
    <mergeCell ref="F1771:G1771"/>
    <mergeCell ref="B1772:E1772"/>
    <mergeCell ref="F1772:G1772"/>
    <mergeCell ref="F1773:G1773"/>
    <mergeCell ref="I1775:J1775"/>
    <mergeCell ref="I1776:J1776"/>
    <mergeCell ref="I1777:J1777"/>
    <mergeCell ref="I1778:J1778"/>
    <mergeCell ref="I1779:J1779"/>
    <mergeCell ref="I1780:J1780"/>
    <mergeCell ref="I1781:J1781"/>
    <mergeCell ref="I1768:J1768"/>
    <mergeCell ref="I1769:J1769"/>
    <mergeCell ref="I1770:J1770"/>
    <mergeCell ref="I1771:J1771"/>
    <mergeCell ref="I1772:J1772"/>
    <mergeCell ref="I1773:J1773"/>
    <mergeCell ref="I1774:J1774"/>
    <mergeCell ref="B1773:E1773"/>
    <mergeCell ref="B1774:E1774"/>
    <mergeCell ref="F1774:G1774"/>
    <mergeCell ref="B1775:E1775"/>
    <mergeCell ref="F1775:G1775"/>
    <mergeCell ref="B1776:E1776"/>
    <mergeCell ref="F1776:G1776"/>
    <mergeCell ref="B1777:E1777"/>
    <mergeCell ref="F1777:G1777"/>
    <mergeCell ref="B1778:E1778"/>
    <mergeCell ref="F1778:G1778"/>
    <mergeCell ref="B1779:E1779"/>
    <mergeCell ref="F1779:G1779"/>
    <mergeCell ref="F1780:G1780"/>
    <mergeCell ref="B1780:E1780"/>
    <mergeCell ref="B1781:E1781"/>
    <mergeCell ref="F1781:G1781"/>
    <mergeCell ref="B1782:K1782"/>
    <mergeCell ref="B1783:E1783"/>
    <mergeCell ref="F1783:G1783"/>
    <mergeCell ref="I1783:J1783"/>
    <mergeCell ref="B1794:E1794"/>
    <mergeCell ref="F1794:G1794"/>
    <mergeCell ref="B1795:E1795"/>
    <mergeCell ref="F1795:G1795"/>
    <mergeCell ref="B1796:E1796"/>
    <mergeCell ref="F1796:G1796"/>
    <mergeCell ref="F1797:G1797"/>
    <mergeCell ref="B1797:E1797"/>
    <mergeCell ref="B1798:E1798"/>
    <mergeCell ref="F1798:G1798"/>
    <mergeCell ref="B1799:E1799"/>
    <mergeCell ref="F1799:G1799"/>
    <mergeCell ref="B1800:E1800"/>
    <mergeCell ref="F1800:G1800"/>
    <mergeCell ref="I1806:J1806"/>
    <mergeCell ref="I1807:J1807"/>
    <mergeCell ref="I1799:J1799"/>
    <mergeCell ref="I1800:J1800"/>
    <mergeCell ref="I1801:J1801"/>
    <mergeCell ref="I1802:J1802"/>
    <mergeCell ref="I1803:J1803"/>
    <mergeCell ref="I1804:J1804"/>
    <mergeCell ref="I1805:J1805"/>
    <mergeCell ref="B1784:E1784"/>
    <mergeCell ref="F1784:G1784"/>
    <mergeCell ref="I1784:J1784"/>
    <mergeCell ref="B1785:E1785"/>
    <mergeCell ref="F1785:G1785"/>
    <mergeCell ref="B1786:E1786"/>
    <mergeCell ref="F1786:G1786"/>
    <mergeCell ref="B1787:E1787"/>
    <mergeCell ref="F1787:G1787"/>
    <mergeCell ref="B1788:E1788"/>
    <mergeCell ref="F1788:G1788"/>
    <mergeCell ref="B1789:E1789"/>
    <mergeCell ref="F1789:G1789"/>
    <mergeCell ref="F1790:G1790"/>
    <mergeCell ref="I1785:J1785"/>
    <mergeCell ref="I1786:J1786"/>
    <mergeCell ref="I1787:J1787"/>
    <mergeCell ref="I1788:J1788"/>
    <mergeCell ref="I1789:J1789"/>
    <mergeCell ref="I1790:J1790"/>
    <mergeCell ref="I1791:J1791"/>
    <mergeCell ref="B1790:E1790"/>
    <mergeCell ref="B1791:E1791"/>
    <mergeCell ref="F1791:G1791"/>
    <mergeCell ref="B1792:E1792"/>
    <mergeCell ref="F1792:G1792"/>
    <mergeCell ref="B1793:E1793"/>
    <mergeCell ref="F1793:G1793"/>
    <mergeCell ref="I1792:J1792"/>
    <mergeCell ref="I1793:J1793"/>
    <mergeCell ref="I1794:J1794"/>
    <mergeCell ref="I1795:J1795"/>
    <mergeCell ref="I1796:J1796"/>
    <mergeCell ref="I1797:J1797"/>
    <mergeCell ref="I1798:J1798"/>
    <mergeCell ref="B1801:E1801"/>
    <mergeCell ref="F1801:G1801"/>
    <mergeCell ref="B1802:E1802"/>
    <mergeCell ref="F1802:G1802"/>
    <mergeCell ref="B1803:E1803"/>
    <mergeCell ref="F1803:G1803"/>
    <mergeCell ref="F1804:G1804"/>
    <mergeCell ref="B1804:E1804"/>
    <mergeCell ref="B1805:E1805"/>
    <mergeCell ref="F1805:G1805"/>
    <mergeCell ref="B1806:E1806"/>
    <mergeCell ref="F1806:G1806"/>
    <mergeCell ref="B1807:E1807"/>
    <mergeCell ref="F1807:G1807"/>
    <mergeCell ref="B1818:E1818"/>
    <mergeCell ref="F1818:G1818"/>
    <mergeCell ref="B1819:E1819"/>
    <mergeCell ref="F1819:G1819"/>
    <mergeCell ref="B1820:E1820"/>
    <mergeCell ref="F1820:G1820"/>
    <mergeCell ref="F1821:G1821"/>
    <mergeCell ref="B1821:E1821"/>
    <mergeCell ref="B1822:E1822"/>
    <mergeCell ref="F1822:G1822"/>
    <mergeCell ref="B1823:E1823"/>
    <mergeCell ref="F1823:G1823"/>
    <mergeCell ref="B1824:E1824"/>
    <mergeCell ref="F1824:G1824"/>
    <mergeCell ref="I1830:J1830"/>
    <mergeCell ref="I1831:J1831"/>
    <mergeCell ref="I1823:J1823"/>
    <mergeCell ref="I1824:J1824"/>
    <mergeCell ref="I1825:J1825"/>
    <mergeCell ref="I1826:J1826"/>
    <mergeCell ref="I1827:J1827"/>
    <mergeCell ref="I1828:J1828"/>
    <mergeCell ref="I1829:J1829"/>
    <mergeCell ref="B1808:E1808"/>
    <mergeCell ref="F1808:G1808"/>
    <mergeCell ref="I1808:J1808"/>
    <mergeCell ref="B1809:E1809"/>
    <mergeCell ref="F1809:G1809"/>
    <mergeCell ref="B1810:E1810"/>
    <mergeCell ref="F1810:G1810"/>
    <mergeCell ref="B1811:E1811"/>
    <mergeCell ref="F1811:G1811"/>
    <mergeCell ref="B1812:E1812"/>
    <mergeCell ref="F1812:G1812"/>
    <mergeCell ref="B1813:E1813"/>
    <mergeCell ref="F1813:G1813"/>
    <mergeCell ref="F1814:G1814"/>
    <mergeCell ref="I1809:J1809"/>
    <mergeCell ref="I1810:J1810"/>
    <mergeCell ref="I1811:J1811"/>
    <mergeCell ref="I1812:J1812"/>
    <mergeCell ref="I1813:J1813"/>
    <mergeCell ref="I1814:J1814"/>
    <mergeCell ref="I1815:J1815"/>
    <mergeCell ref="B1814:E1814"/>
    <mergeCell ref="B1815:E1815"/>
    <mergeCell ref="F1815:G1815"/>
    <mergeCell ref="B1816:E1816"/>
    <mergeCell ref="F1816:G1816"/>
    <mergeCell ref="B1817:E1817"/>
    <mergeCell ref="F1817:G1817"/>
    <mergeCell ref="I1816:J1816"/>
    <mergeCell ref="I1817:J1817"/>
    <mergeCell ref="I1818:J1818"/>
    <mergeCell ref="I1819:J1819"/>
    <mergeCell ref="I1820:J1820"/>
    <mergeCell ref="I1821:J1821"/>
    <mergeCell ref="I1822:J1822"/>
    <mergeCell ref="B1825:E1825"/>
    <mergeCell ref="F1825:G1825"/>
    <mergeCell ref="B1826:E1826"/>
    <mergeCell ref="F1826:G1826"/>
    <mergeCell ref="B1827:E1827"/>
    <mergeCell ref="F1827:G1827"/>
    <mergeCell ref="F1828:G1828"/>
    <mergeCell ref="B1828:E1828"/>
    <mergeCell ref="B1829:E1829"/>
    <mergeCell ref="F1829:G1829"/>
    <mergeCell ref="B1830:E1830"/>
    <mergeCell ref="F1830:G1830"/>
    <mergeCell ref="B1831:E1831"/>
    <mergeCell ref="F1831:G1831"/>
    <mergeCell ref="B1832:E1832"/>
    <mergeCell ref="F1832:G1832"/>
    <mergeCell ref="I1832:J1832"/>
    <mergeCell ref="B1833:E1833"/>
    <mergeCell ref="F1833:G1833"/>
    <mergeCell ref="B1834:E1834"/>
    <mergeCell ref="F1834:G1834"/>
    <mergeCell ref="B1835:E1835"/>
    <mergeCell ref="F1835:G1835"/>
    <mergeCell ref="B1836:E1836"/>
    <mergeCell ref="F1836:G1836"/>
    <mergeCell ref="B1837:E1837"/>
    <mergeCell ref="F1837:G1837"/>
    <mergeCell ref="F1838:G1838"/>
    <mergeCell ref="I1840:J1840"/>
    <mergeCell ref="I1841:J1841"/>
    <mergeCell ref="I1842:J1842"/>
    <mergeCell ref="I1843:J1843"/>
    <mergeCell ref="I1833:J1833"/>
    <mergeCell ref="I1834:J1834"/>
    <mergeCell ref="I1835:J1835"/>
    <mergeCell ref="I1836:J1836"/>
    <mergeCell ref="I1837:J1837"/>
    <mergeCell ref="I1838:J1838"/>
    <mergeCell ref="I1839:J1839"/>
    <mergeCell ref="B1838:E1838"/>
    <mergeCell ref="B1839:E1839"/>
    <mergeCell ref="F1839:G1839"/>
    <mergeCell ref="B1840:E1840"/>
    <mergeCell ref="F1840:G1840"/>
    <mergeCell ref="B1841:E1841"/>
    <mergeCell ref="F1841:G1841"/>
    <mergeCell ref="B1842:E1842"/>
    <mergeCell ref="F1842:G1842"/>
    <mergeCell ref="B1843:E1843"/>
    <mergeCell ref="F1843:G1843"/>
    <mergeCell ref="B1844:K1844"/>
    <mergeCell ref="F1845:G1845"/>
    <mergeCell ref="I1845:J1845"/>
    <mergeCell ref="B1845:E1845"/>
    <mergeCell ref="B1846:E1846"/>
    <mergeCell ref="F1846:G1846"/>
    <mergeCell ref="I1846:J1846"/>
    <mergeCell ref="B1847:E1847"/>
    <mergeCell ref="F1847:G1847"/>
    <mergeCell ref="I1847:J1847"/>
    <mergeCell ref="B1858:E1858"/>
    <mergeCell ref="F1858:G1858"/>
    <mergeCell ref="B1859:E1859"/>
    <mergeCell ref="F1859:G1859"/>
    <mergeCell ref="B1860:E1860"/>
    <mergeCell ref="F1860:G1860"/>
    <mergeCell ref="F1861:G1861"/>
    <mergeCell ref="B1861:E1861"/>
    <mergeCell ref="B1862:E1862"/>
    <mergeCell ref="F1862:G1862"/>
    <mergeCell ref="B1863:E1863"/>
    <mergeCell ref="F1863:G1863"/>
    <mergeCell ref="B1864:E1864"/>
    <mergeCell ref="F1864:G1864"/>
    <mergeCell ref="B1848:E1848"/>
    <mergeCell ref="F1848:G1848"/>
    <mergeCell ref="I1848:J1848"/>
    <mergeCell ref="B1849:E1849"/>
    <mergeCell ref="F1849:G1849"/>
    <mergeCell ref="B1850:E1850"/>
    <mergeCell ref="F1850:G1850"/>
    <mergeCell ref="B1851:E1851"/>
    <mergeCell ref="F1851:G1851"/>
    <mergeCell ref="B1852:E1852"/>
    <mergeCell ref="F1852:G1852"/>
    <mergeCell ref="B1853:E1853"/>
    <mergeCell ref="F1853:G1853"/>
    <mergeCell ref="F1854:G1854"/>
    <mergeCell ref="I1849:J1849"/>
    <mergeCell ref="I1850:J1850"/>
    <mergeCell ref="I1851:J1851"/>
    <mergeCell ref="I1852:J1852"/>
    <mergeCell ref="I1853:J1853"/>
    <mergeCell ref="I1854:J1854"/>
    <mergeCell ref="I1855:J1855"/>
    <mergeCell ref="B1854:E1854"/>
    <mergeCell ref="B1855:E1855"/>
    <mergeCell ref="F1855:G1855"/>
    <mergeCell ref="B1856:E1856"/>
    <mergeCell ref="F1856:G1856"/>
    <mergeCell ref="B1857:E1857"/>
    <mergeCell ref="F1857:G1857"/>
    <mergeCell ref="I1863:J1863"/>
    <mergeCell ref="I1864:J1864"/>
    <mergeCell ref="I1865:J1865"/>
    <mergeCell ref="I1866:J1866"/>
    <mergeCell ref="I1867:J1867"/>
    <mergeCell ref="I1868:J1868"/>
    <mergeCell ref="I1869:J1869"/>
    <mergeCell ref="I1856:J1856"/>
    <mergeCell ref="I1857:J1857"/>
    <mergeCell ref="I1858:J1858"/>
    <mergeCell ref="I1859:J1859"/>
    <mergeCell ref="I1860:J1860"/>
    <mergeCell ref="I1861:J1861"/>
    <mergeCell ref="I1862:J1862"/>
    <mergeCell ref="B1865:E1865"/>
    <mergeCell ref="F1865:G1865"/>
    <mergeCell ref="B1866:E1866"/>
    <mergeCell ref="F1866:G1866"/>
    <mergeCell ref="B1867:E1867"/>
    <mergeCell ref="F1867:G1867"/>
    <mergeCell ref="F1868:G1868"/>
    <mergeCell ref="I1889:J1889"/>
    <mergeCell ref="I1890:J1890"/>
    <mergeCell ref="B1888:E1888"/>
    <mergeCell ref="F1888:G1888"/>
    <mergeCell ref="I1888:J1888"/>
    <mergeCell ref="B1889:E1889"/>
    <mergeCell ref="F1889:G1889"/>
    <mergeCell ref="B1890:E1890"/>
    <mergeCell ref="F1890:G1890"/>
    <mergeCell ref="B1882:E1882"/>
    <mergeCell ref="F1882:G1882"/>
    <mergeCell ref="B1883:E1883"/>
    <mergeCell ref="F1883:G1883"/>
    <mergeCell ref="B1884:K1884"/>
    <mergeCell ref="F1885:G1885"/>
    <mergeCell ref="I1885:J1885"/>
    <mergeCell ref="B1885:E1885"/>
    <mergeCell ref="B1886:E1886"/>
    <mergeCell ref="F1886:G1886"/>
    <mergeCell ref="I1886:J1886"/>
    <mergeCell ref="B1887:E1887"/>
    <mergeCell ref="F1887:G1887"/>
    <mergeCell ref="I1887:J1887"/>
    <mergeCell ref="I1892:J1892"/>
    <mergeCell ref="I1893:J1893"/>
    <mergeCell ref="B1891:E1891"/>
    <mergeCell ref="F1891:G1891"/>
    <mergeCell ref="I1891:J1891"/>
    <mergeCell ref="B1892:E1892"/>
    <mergeCell ref="F1892:G1892"/>
    <mergeCell ref="B1893:E1893"/>
    <mergeCell ref="F1893:G1893"/>
    <mergeCell ref="I1895:J1895"/>
    <mergeCell ref="I1896:J1896"/>
    <mergeCell ref="B1894:E1894"/>
    <mergeCell ref="F1894:G1894"/>
    <mergeCell ref="I1894:J1894"/>
    <mergeCell ref="B1895:E1895"/>
    <mergeCell ref="F1895:G1895"/>
    <mergeCell ref="F1896:G1896"/>
    <mergeCell ref="B1897:K1897"/>
    <mergeCell ref="B1868:E1868"/>
    <mergeCell ref="B1869:E1869"/>
    <mergeCell ref="F1869:G1869"/>
    <mergeCell ref="B1870:K1870"/>
    <mergeCell ref="B1871:E1871"/>
    <mergeCell ref="F1871:G1871"/>
    <mergeCell ref="I1871:J1871"/>
    <mergeCell ref="B1872:E1872"/>
    <mergeCell ref="F1872:G1872"/>
    <mergeCell ref="I1872:J1872"/>
    <mergeCell ref="B1873:E1873"/>
    <mergeCell ref="F1873:G1873"/>
    <mergeCell ref="B1874:E1874"/>
    <mergeCell ref="F1874:G1874"/>
    <mergeCell ref="B1875:E1875"/>
    <mergeCell ref="F1875:G1875"/>
    <mergeCell ref="B1876:E1876"/>
    <mergeCell ref="F1876:G1876"/>
    <mergeCell ref="B1877:E1877"/>
    <mergeCell ref="F1877:G1877"/>
    <mergeCell ref="F1878:G1878"/>
    <mergeCell ref="I1880:J1880"/>
    <mergeCell ref="I1881:J1881"/>
    <mergeCell ref="I1882:J1882"/>
    <mergeCell ref="I1883:J1883"/>
    <mergeCell ref="I1873:J1873"/>
    <mergeCell ref="I1874:J1874"/>
    <mergeCell ref="I1875:J1875"/>
    <mergeCell ref="I1876:J1876"/>
    <mergeCell ref="I1877:J1877"/>
    <mergeCell ref="I1878:J1878"/>
    <mergeCell ref="I1879:J1879"/>
    <mergeCell ref="B1878:E1878"/>
    <mergeCell ref="B1879:E1879"/>
    <mergeCell ref="F1879:G1879"/>
    <mergeCell ref="B1880:E1880"/>
    <mergeCell ref="F1880:G1880"/>
    <mergeCell ref="B1881:E1881"/>
    <mergeCell ref="F1881:G1881"/>
    <mergeCell ref="B1896:E1896"/>
    <mergeCell ref="B1898:E1898"/>
    <mergeCell ref="F1898:G1898"/>
    <mergeCell ref="I1898:J1898"/>
    <mergeCell ref="B1899:E1899"/>
    <mergeCell ref="F1899:G1899"/>
    <mergeCell ref="I1899:J1899"/>
    <mergeCell ref="B1910:E1910"/>
    <mergeCell ref="F1910:G1910"/>
    <mergeCell ref="B1911:E1911"/>
    <mergeCell ref="F1911:G1911"/>
    <mergeCell ref="B1912:E1912"/>
    <mergeCell ref="F1912:G1912"/>
    <mergeCell ref="F1913:G1913"/>
    <mergeCell ref="B1913:E1913"/>
    <mergeCell ref="B1914:E1914"/>
    <mergeCell ref="F1914:G1914"/>
    <mergeCell ref="B1915:E1915"/>
    <mergeCell ref="F1915:G1915"/>
    <mergeCell ref="B1916:E1916"/>
    <mergeCell ref="F1916:G1916"/>
    <mergeCell ref="I1922:J1922"/>
    <mergeCell ref="I1923:J1923"/>
    <mergeCell ref="I1915:J1915"/>
    <mergeCell ref="I1916:J1916"/>
    <mergeCell ref="I1917:J1917"/>
    <mergeCell ref="I1918:J1918"/>
    <mergeCell ref="I1919:J1919"/>
    <mergeCell ref="I1920:J1920"/>
    <mergeCell ref="I1921:J1921"/>
    <mergeCell ref="B1900:E1900"/>
    <mergeCell ref="F1900:G1900"/>
    <mergeCell ref="I1900:J1900"/>
    <mergeCell ref="B1901:E1901"/>
    <mergeCell ref="F1901:G1901"/>
    <mergeCell ref="B1902:E1902"/>
    <mergeCell ref="F1902:G1902"/>
    <mergeCell ref="B1903:E1903"/>
    <mergeCell ref="F1903:G1903"/>
    <mergeCell ref="B1904:E1904"/>
    <mergeCell ref="F1904:G1904"/>
    <mergeCell ref="B1905:E1905"/>
    <mergeCell ref="F1905:G1905"/>
    <mergeCell ref="F1906:G1906"/>
    <mergeCell ref="I1901:J1901"/>
    <mergeCell ref="I1902:J1902"/>
    <mergeCell ref="I1903:J1903"/>
    <mergeCell ref="I1904:J1904"/>
    <mergeCell ref="I1905:J1905"/>
    <mergeCell ref="I1906:J1906"/>
    <mergeCell ref="I1907:J1907"/>
    <mergeCell ref="B1906:E1906"/>
    <mergeCell ref="B1907:E1907"/>
    <mergeCell ref="F1907:G1907"/>
    <mergeCell ref="B1908:E1908"/>
    <mergeCell ref="F1908:G1908"/>
    <mergeCell ref="B1909:E1909"/>
    <mergeCell ref="F1909:G1909"/>
    <mergeCell ref="I1908:J1908"/>
    <mergeCell ref="I1909:J1909"/>
    <mergeCell ref="I1910:J1910"/>
    <mergeCell ref="I1911:J1911"/>
    <mergeCell ref="I1912:J1912"/>
    <mergeCell ref="I1913:J1913"/>
    <mergeCell ref="I1914:J1914"/>
    <mergeCell ref="B1917:E1917"/>
    <mergeCell ref="F1917:G1917"/>
    <mergeCell ref="B1918:E1918"/>
    <mergeCell ref="F1918:G1918"/>
    <mergeCell ref="B1919:E1919"/>
    <mergeCell ref="F1919:G1919"/>
    <mergeCell ref="F1920:G1920"/>
    <mergeCell ref="B1920:E1920"/>
    <mergeCell ref="B1921:E1921"/>
    <mergeCell ref="F1921:G1921"/>
    <mergeCell ref="B1922:E1922"/>
    <mergeCell ref="F1922:G1922"/>
    <mergeCell ref="B1923:E1923"/>
    <mergeCell ref="F1923:G1923"/>
    <mergeCell ref="B55:E55"/>
    <mergeCell ref="F55:G55"/>
    <mergeCell ref="B56:E56"/>
    <mergeCell ref="F56:G56"/>
    <mergeCell ref="B57:E57"/>
    <mergeCell ref="F57:G57"/>
    <mergeCell ref="F58:G58"/>
    <mergeCell ref="B58:E58"/>
    <mergeCell ref="B59:E59"/>
    <mergeCell ref="F59:G59"/>
    <mergeCell ref="B60:E60"/>
    <mergeCell ref="F60:G60"/>
    <mergeCell ref="B61:E61"/>
    <mergeCell ref="F61:G61"/>
    <mergeCell ref="B45:E45"/>
    <mergeCell ref="F45:G45"/>
    <mergeCell ref="I45:J45"/>
    <mergeCell ref="B46:E46"/>
    <mergeCell ref="F46:G46"/>
    <mergeCell ref="B47:E47"/>
    <mergeCell ref="F47:G47"/>
    <mergeCell ref="B48:E48"/>
    <mergeCell ref="F48:G48"/>
    <mergeCell ref="B49:E49"/>
    <mergeCell ref="F49:G49"/>
    <mergeCell ref="B50:E50"/>
    <mergeCell ref="F50:G50"/>
    <mergeCell ref="F51:G51"/>
    <mergeCell ref="I46:J46"/>
    <mergeCell ref="I47:J47"/>
    <mergeCell ref="I48:J48"/>
    <mergeCell ref="I49:J49"/>
    <mergeCell ref="I50:J50"/>
    <mergeCell ref="I51:J51"/>
    <mergeCell ref="I52:J52"/>
    <mergeCell ref="B51:E51"/>
    <mergeCell ref="B52:E52"/>
    <mergeCell ref="F52:G52"/>
    <mergeCell ref="B53:E53"/>
    <mergeCell ref="F53:G53"/>
    <mergeCell ref="B54:E54"/>
    <mergeCell ref="F54:G54"/>
    <mergeCell ref="I53:J53"/>
    <mergeCell ref="I54:J54"/>
    <mergeCell ref="I55:J55"/>
    <mergeCell ref="I56:J56"/>
    <mergeCell ref="I57:J57"/>
    <mergeCell ref="I58:J58"/>
    <mergeCell ref="I59:J59"/>
    <mergeCell ref="B62:E62"/>
    <mergeCell ref="F62:G62"/>
    <mergeCell ref="B63:E63"/>
    <mergeCell ref="F63:G63"/>
    <mergeCell ref="B64:E64"/>
    <mergeCell ref="F64:G64"/>
    <mergeCell ref="F65:G65"/>
    <mergeCell ref="B65:E65"/>
    <mergeCell ref="B66:E66"/>
    <mergeCell ref="F66:G66"/>
    <mergeCell ref="B67:E67"/>
    <mergeCell ref="F67:G67"/>
    <mergeCell ref="B68:E68"/>
    <mergeCell ref="F68:G68"/>
    <mergeCell ref="B79:E79"/>
    <mergeCell ref="F79:G79"/>
    <mergeCell ref="B80:E80"/>
    <mergeCell ref="F80:G80"/>
    <mergeCell ref="B81:E81"/>
    <mergeCell ref="F81:G81"/>
    <mergeCell ref="F82:G82"/>
    <mergeCell ref="B82:E82"/>
    <mergeCell ref="B83:E83"/>
    <mergeCell ref="F83:G83"/>
    <mergeCell ref="B84:E84"/>
    <mergeCell ref="F84:G84"/>
    <mergeCell ref="B85:E85"/>
    <mergeCell ref="F85:G85"/>
    <mergeCell ref="B69:E69"/>
    <mergeCell ref="F69:G69"/>
    <mergeCell ref="I69:J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F75:G75"/>
    <mergeCell ref="I70:J70"/>
    <mergeCell ref="I71:J71"/>
    <mergeCell ref="I72:J72"/>
    <mergeCell ref="I73:J73"/>
    <mergeCell ref="I74:J74"/>
    <mergeCell ref="I75:J75"/>
    <mergeCell ref="I76:J76"/>
    <mergeCell ref="B75:E75"/>
    <mergeCell ref="B76:E76"/>
    <mergeCell ref="F76:G76"/>
    <mergeCell ref="B77:E77"/>
    <mergeCell ref="F77:G77"/>
    <mergeCell ref="B78:E78"/>
    <mergeCell ref="F78:G78"/>
    <mergeCell ref="I84:J84"/>
    <mergeCell ref="I85:J85"/>
    <mergeCell ref="I86:J86"/>
    <mergeCell ref="I87:J87"/>
    <mergeCell ref="I88:J88"/>
    <mergeCell ref="I89:J89"/>
    <mergeCell ref="I77:J77"/>
    <mergeCell ref="I78:J78"/>
    <mergeCell ref="I79:J79"/>
    <mergeCell ref="I80:J80"/>
    <mergeCell ref="I81:J81"/>
    <mergeCell ref="I82:J82"/>
    <mergeCell ref="I83:J83"/>
    <mergeCell ref="B86:E86"/>
    <mergeCell ref="F86:G86"/>
    <mergeCell ref="B87:E87"/>
    <mergeCell ref="F87:G87"/>
    <mergeCell ref="B88:E88"/>
    <mergeCell ref="F88:G88"/>
    <mergeCell ref="F89:G89"/>
    <mergeCell ref="I19:J19"/>
    <mergeCell ref="I20:J20"/>
    <mergeCell ref="I12:J12"/>
    <mergeCell ref="I13:J13"/>
    <mergeCell ref="I14:J14"/>
    <mergeCell ref="I15:J15"/>
    <mergeCell ref="I16:J16"/>
    <mergeCell ref="I17:J17"/>
    <mergeCell ref="I18:J18"/>
    <mergeCell ref="A1:A3"/>
    <mergeCell ref="B1:I1"/>
    <mergeCell ref="J1:K1"/>
    <mergeCell ref="B2:I2"/>
    <mergeCell ref="J2:K2"/>
    <mergeCell ref="B3:I3"/>
    <mergeCell ref="J3:K3"/>
    <mergeCell ref="F7:G7"/>
    <mergeCell ref="I7:J7"/>
    <mergeCell ref="B4:I4"/>
    <mergeCell ref="J4:K4"/>
    <mergeCell ref="A5:B5"/>
    <mergeCell ref="C5:F5"/>
    <mergeCell ref="G5:K5"/>
    <mergeCell ref="A6:K6"/>
    <mergeCell ref="B8:K8"/>
    <mergeCell ref="B7:E7"/>
    <mergeCell ref="B9:E9"/>
    <mergeCell ref="F9:G9"/>
    <mergeCell ref="I9:J9"/>
    <mergeCell ref="B10:E10"/>
    <mergeCell ref="F10:G10"/>
    <mergeCell ref="I10:J10"/>
    <mergeCell ref="B11:E11"/>
    <mergeCell ref="F11:G11"/>
    <mergeCell ref="I11:J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F17:G17"/>
    <mergeCell ref="B17:E17"/>
    <mergeCell ref="B18:E18"/>
    <mergeCell ref="F18:G18"/>
    <mergeCell ref="B19:E19"/>
    <mergeCell ref="F19:G19"/>
    <mergeCell ref="B20:E20"/>
    <mergeCell ref="F20:G2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I43:J43"/>
    <mergeCell ref="I44:J44"/>
    <mergeCell ref="I36:J36"/>
    <mergeCell ref="I37:J37"/>
    <mergeCell ref="I38:J38"/>
    <mergeCell ref="I39:J39"/>
    <mergeCell ref="I40:J40"/>
    <mergeCell ref="I41:J41"/>
    <mergeCell ref="I42:J42"/>
    <mergeCell ref="B21:E21"/>
    <mergeCell ref="F21:G21"/>
    <mergeCell ref="I21:J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F27:G27"/>
    <mergeCell ref="I22:J22"/>
    <mergeCell ref="I23:J23"/>
    <mergeCell ref="I24:J24"/>
    <mergeCell ref="I25:J25"/>
    <mergeCell ref="I26:J26"/>
    <mergeCell ref="I27:J27"/>
    <mergeCell ref="I28:J28"/>
    <mergeCell ref="B27:E27"/>
    <mergeCell ref="B28:E28"/>
    <mergeCell ref="F28:G28"/>
    <mergeCell ref="B29:E29"/>
    <mergeCell ref="F29:G29"/>
    <mergeCell ref="B30:E30"/>
    <mergeCell ref="F30:G30"/>
    <mergeCell ref="I29:J29"/>
    <mergeCell ref="I30:J30"/>
    <mergeCell ref="I31:J31"/>
    <mergeCell ref="I32:J32"/>
    <mergeCell ref="I33:J33"/>
    <mergeCell ref="I34:J34"/>
    <mergeCell ref="I35:J35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I67:J67"/>
    <mergeCell ref="I68:J68"/>
    <mergeCell ref="I60:J60"/>
    <mergeCell ref="I61:J61"/>
    <mergeCell ref="I62:J62"/>
    <mergeCell ref="I63:J63"/>
    <mergeCell ref="I64:J64"/>
    <mergeCell ref="I65:J65"/>
    <mergeCell ref="I66:J66"/>
    <mergeCell ref="I117:J117"/>
    <mergeCell ref="I118:J118"/>
    <mergeCell ref="I110:J110"/>
    <mergeCell ref="I111:J111"/>
    <mergeCell ref="I112:J112"/>
    <mergeCell ref="I113:J113"/>
    <mergeCell ref="I114:J114"/>
    <mergeCell ref="I115:J115"/>
    <mergeCell ref="I116:J116"/>
    <mergeCell ref="B89:E89"/>
    <mergeCell ref="B90:K90"/>
    <mergeCell ref="B91:E91"/>
    <mergeCell ref="F91:G91"/>
    <mergeCell ref="I91:J91"/>
    <mergeCell ref="F92:G92"/>
    <mergeCell ref="I92:J92"/>
    <mergeCell ref="B92:E92"/>
    <mergeCell ref="B93:E93"/>
    <mergeCell ref="F93:G93"/>
    <mergeCell ref="I93:J93"/>
    <mergeCell ref="B94:E94"/>
    <mergeCell ref="F94:G94"/>
    <mergeCell ref="I94:J94"/>
    <mergeCell ref="I96:J96"/>
    <mergeCell ref="I97:J97"/>
    <mergeCell ref="I98:J98"/>
    <mergeCell ref="I99:J99"/>
    <mergeCell ref="I100:J100"/>
    <mergeCell ref="B95:E95"/>
    <mergeCell ref="F95:G95"/>
    <mergeCell ref="I95:J95"/>
    <mergeCell ref="B96:E96"/>
    <mergeCell ref="F96:G96"/>
    <mergeCell ref="B97:E97"/>
    <mergeCell ref="F97:G97"/>
    <mergeCell ref="B98:E98"/>
    <mergeCell ref="F98:G98"/>
    <mergeCell ref="B99:E99"/>
    <mergeCell ref="F99:G99"/>
    <mergeCell ref="B100:E100"/>
    <mergeCell ref="F100:G100"/>
    <mergeCell ref="B101:K101"/>
    <mergeCell ref="B102:E102"/>
    <mergeCell ref="F102:G102"/>
    <mergeCell ref="I102:J102"/>
    <mergeCell ref="B103:E103"/>
    <mergeCell ref="F103:G103"/>
    <mergeCell ref="B104:E104"/>
    <mergeCell ref="F104:G104"/>
    <mergeCell ref="I103:J103"/>
    <mergeCell ref="I104:J104"/>
    <mergeCell ref="I105:J105"/>
    <mergeCell ref="I106:J106"/>
    <mergeCell ref="I107:J107"/>
    <mergeCell ref="I108:J108"/>
    <mergeCell ref="I109:J109"/>
    <mergeCell ref="I128:J128"/>
    <mergeCell ref="I129:J129"/>
    <mergeCell ref="I120:J120"/>
    <mergeCell ref="I121:J121"/>
    <mergeCell ref="I123:J123"/>
    <mergeCell ref="I124:J124"/>
    <mergeCell ref="I125:J125"/>
    <mergeCell ref="I126:J126"/>
    <mergeCell ref="I127:J127"/>
    <mergeCell ref="B105:E105"/>
    <mergeCell ref="F105:G105"/>
    <mergeCell ref="B106:E106"/>
    <mergeCell ref="F106:G106"/>
    <mergeCell ref="B107:E107"/>
    <mergeCell ref="F107:G107"/>
    <mergeCell ref="F108:G108"/>
    <mergeCell ref="B108:E108"/>
    <mergeCell ref="B109:E109"/>
    <mergeCell ref="F109:G109"/>
    <mergeCell ref="B110:E110"/>
    <mergeCell ref="F110:G110"/>
    <mergeCell ref="B111:E111"/>
    <mergeCell ref="F111:G111"/>
    <mergeCell ref="B112:E112"/>
    <mergeCell ref="F112:G112"/>
    <mergeCell ref="B113:E113"/>
    <mergeCell ref="F113:G113"/>
    <mergeCell ref="B114:E114"/>
    <mergeCell ref="F114:G114"/>
    <mergeCell ref="F115:G115"/>
    <mergeCell ref="B115:E115"/>
    <mergeCell ref="B116:E116"/>
    <mergeCell ref="F116:G116"/>
    <mergeCell ref="B117:E117"/>
    <mergeCell ref="F117:G117"/>
    <mergeCell ref="B118:E118"/>
    <mergeCell ref="F118:G118"/>
    <mergeCell ref="B119:E119"/>
    <mergeCell ref="F119:G119"/>
    <mergeCell ref="I119:J119"/>
    <mergeCell ref="B120:E120"/>
    <mergeCell ref="F120:G120"/>
    <mergeCell ref="F121:G121"/>
    <mergeCell ref="B122:K122"/>
    <mergeCell ref="B121:E121"/>
    <mergeCell ref="B123:E123"/>
    <mergeCell ref="F123:G123"/>
    <mergeCell ref="B124:E124"/>
    <mergeCell ref="F124:G124"/>
    <mergeCell ref="B125:E125"/>
    <mergeCell ref="F125:G125"/>
    <mergeCell ref="B126:E126"/>
    <mergeCell ref="F126:G126"/>
    <mergeCell ref="B127:E127"/>
    <mergeCell ref="F127:G127"/>
    <mergeCell ref="B128:E128"/>
    <mergeCell ref="F128:G128"/>
    <mergeCell ref="F129:G129"/>
    <mergeCell ref="I147:J147"/>
    <mergeCell ref="I148:J148"/>
    <mergeCell ref="I140:J140"/>
    <mergeCell ref="I141:J141"/>
    <mergeCell ref="I142:J142"/>
    <mergeCell ref="I143:J143"/>
    <mergeCell ref="I144:J144"/>
    <mergeCell ref="I145:J145"/>
    <mergeCell ref="I146:J146"/>
    <mergeCell ref="B129:E129"/>
    <mergeCell ref="B130:E130"/>
    <mergeCell ref="F130:G130"/>
    <mergeCell ref="I130:J130"/>
    <mergeCell ref="B131:E131"/>
    <mergeCell ref="F131:G131"/>
    <mergeCell ref="I131:J131"/>
    <mergeCell ref="B132:E132"/>
    <mergeCell ref="F132:G132"/>
    <mergeCell ref="I132:J132"/>
    <mergeCell ref="B133:E133"/>
    <mergeCell ref="F133:G133"/>
    <mergeCell ref="B134:E134"/>
    <mergeCell ref="F134:G134"/>
    <mergeCell ref="B135:E135"/>
    <mergeCell ref="F135:G135"/>
    <mergeCell ref="B136:E136"/>
    <mergeCell ref="F136:G136"/>
    <mergeCell ref="B137:E137"/>
    <mergeCell ref="F137:G137"/>
    <mergeCell ref="F138:G138"/>
    <mergeCell ref="I133:J133"/>
    <mergeCell ref="I134:J134"/>
    <mergeCell ref="I135:J135"/>
    <mergeCell ref="I136:J136"/>
    <mergeCell ref="I137:J137"/>
    <mergeCell ref="I138:J138"/>
    <mergeCell ref="I139:J139"/>
    <mergeCell ref="B138:E138"/>
    <mergeCell ref="B139:E139"/>
    <mergeCell ref="F139:G139"/>
    <mergeCell ref="B140:E140"/>
    <mergeCell ref="F140:G140"/>
    <mergeCell ref="B141:E141"/>
    <mergeCell ref="F141:G141"/>
    <mergeCell ref="B142:E142"/>
    <mergeCell ref="F142:G142"/>
    <mergeCell ref="B143:E143"/>
    <mergeCell ref="F143:G143"/>
    <mergeCell ref="B144:E144"/>
    <mergeCell ref="F144:G144"/>
    <mergeCell ref="F145:G145"/>
    <mergeCell ref="B145:E145"/>
    <mergeCell ref="B146:E146"/>
    <mergeCell ref="F146:G146"/>
    <mergeCell ref="B147:E147"/>
    <mergeCell ref="F147:G147"/>
    <mergeCell ref="B148:E148"/>
    <mergeCell ref="F148:G148"/>
    <mergeCell ref="B159:E159"/>
    <mergeCell ref="F159:G159"/>
    <mergeCell ref="B160:E160"/>
    <mergeCell ref="F160:G160"/>
    <mergeCell ref="B161:E161"/>
    <mergeCell ref="F161:G161"/>
    <mergeCell ref="F162:G162"/>
    <mergeCell ref="B162:E162"/>
    <mergeCell ref="B163:E163"/>
    <mergeCell ref="F163:G163"/>
    <mergeCell ref="B164:E164"/>
    <mergeCell ref="F164:G164"/>
    <mergeCell ref="B165:E165"/>
    <mergeCell ref="F165:G165"/>
    <mergeCell ref="B149:E149"/>
    <mergeCell ref="F149:G149"/>
    <mergeCell ref="I149:J149"/>
    <mergeCell ref="B150:E150"/>
    <mergeCell ref="F150:G150"/>
    <mergeCell ref="B151:E151"/>
    <mergeCell ref="F151:G151"/>
    <mergeCell ref="B152:E152"/>
    <mergeCell ref="F152:G152"/>
    <mergeCell ref="B153:E153"/>
    <mergeCell ref="F153:G153"/>
    <mergeCell ref="B154:E154"/>
    <mergeCell ref="F154:G154"/>
    <mergeCell ref="F155:G155"/>
    <mergeCell ref="I150:J150"/>
    <mergeCell ref="I151:J151"/>
    <mergeCell ref="I152:J152"/>
    <mergeCell ref="I153:J153"/>
    <mergeCell ref="I154:J154"/>
    <mergeCell ref="I155:J155"/>
    <mergeCell ref="I156:J156"/>
    <mergeCell ref="B155:E155"/>
    <mergeCell ref="B156:E156"/>
    <mergeCell ref="F156:G156"/>
    <mergeCell ref="B157:E157"/>
    <mergeCell ref="F157:G157"/>
    <mergeCell ref="B158:E158"/>
    <mergeCell ref="F158:G158"/>
    <mergeCell ref="I164:J164"/>
    <mergeCell ref="I165:J165"/>
    <mergeCell ref="I166:J166"/>
    <mergeCell ref="I167:J167"/>
    <mergeCell ref="I168:J168"/>
    <mergeCell ref="I169:J169"/>
    <mergeCell ref="I170:J170"/>
    <mergeCell ref="I157:J157"/>
    <mergeCell ref="I158:J158"/>
    <mergeCell ref="I159:J159"/>
    <mergeCell ref="I160:J160"/>
    <mergeCell ref="I161:J161"/>
    <mergeCell ref="I162:J162"/>
    <mergeCell ref="I163:J163"/>
    <mergeCell ref="B166:E166"/>
    <mergeCell ref="F166:G166"/>
    <mergeCell ref="B167:E167"/>
    <mergeCell ref="F167:G167"/>
    <mergeCell ref="B168:E168"/>
    <mergeCell ref="F168:G168"/>
    <mergeCell ref="F169:G169"/>
    <mergeCell ref="B224:E224"/>
    <mergeCell ref="F224:G224"/>
    <mergeCell ref="B225:E225"/>
    <mergeCell ref="F225:G225"/>
    <mergeCell ref="B226:E226"/>
    <mergeCell ref="F226:G226"/>
    <mergeCell ref="F227:G227"/>
    <mergeCell ref="B227:E227"/>
    <mergeCell ref="B228:E228"/>
    <mergeCell ref="F228:G228"/>
    <mergeCell ref="B229:E229"/>
    <mergeCell ref="F229:G229"/>
    <mergeCell ref="B230:E230"/>
    <mergeCell ref="F230:G230"/>
    <mergeCell ref="B214:E214"/>
    <mergeCell ref="F214:G214"/>
    <mergeCell ref="I214:J214"/>
    <mergeCell ref="B215:E215"/>
    <mergeCell ref="F215:G215"/>
    <mergeCell ref="B216:E216"/>
    <mergeCell ref="F216:G216"/>
    <mergeCell ref="B217:E217"/>
    <mergeCell ref="F217:G217"/>
    <mergeCell ref="B218:E218"/>
    <mergeCell ref="F218:G218"/>
    <mergeCell ref="B219:E219"/>
    <mergeCell ref="F219:G219"/>
    <mergeCell ref="F220:G220"/>
    <mergeCell ref="I215:J215"/>
    <mergeCell ref="I216:J216"/>
    <mergeCell ref="I217:J217"/>
    <mergeCell ref="I218:J218"/>
    <mergeCell ref="I219:J219"/>
    <mergeCell ref="I220:J220"/>
    <mergeCell ref="I221:J221"/>
    <mergeCell ref="B220:E220"/>
    <mergeCell ref="B221:E221"/>
    <mergeCell ref="F221:G221"/>
    <mergeCell ref="B222:E222"/>
    <mergeCell ref="F222:G222"/>
    <mergeCell ref="B223:E223"/>
    <mergeCell ref="F223:G223"/>
    <mergeCell ref="I222:J222"/>
    <mergeCell ref="I223:J223"/>
    <mergeCell ref="I224:J224"/>
    <mergeCell ref="I225:J225"/>
    <mergeCell ref="I226:J226"/>
    <mergeCell ref="I227:J227"/>
    <mergeCell ref="I228:J228"/>
    <mergeCell ref="B231:E231"/>
    <mergeCell ref="F231:G231"/>
    <mergeCell ref="B232:E232"/>
    <mergeCell ref="F232:G232"/>
    <mergeCell ref="B233:E233"/>
    <mergeCell ref="F233:G233"/>
    <mergeCell ref="F234:G234"/>
    <mergeCell ref="B234:E234"/>
    <mergeCell ref="B235:E235"/>
    <mergeCell ref="F235:G235"/>
    <mergeCell ref="B236:E236"/>
    <mergeCell ref="F236:G236"/>
    <mergeCell ref="B237:E237"/>
    <mergeCell ref="F237:G237"/>
    <mergeCell ref="B253:E253"/>
    <mergeCell ref="F253:G253"/>
    <mergeCell ref="B254:E254"/>
    <mergeCell ref="F254:G254"/>
    <mergeCell ref="B255:E255"/>
    <mergeCell ref="F255:G255"/>
    <mergeCell ref="F256:G256"/>
    <mergeCell ref="B256:E256"/>
    <mergeCell ref="B257:E257"/>
    <mergeCell ref="F257:G257"/>
    <mergeCell ref="B258:E258"/>
    <mergeCell ref="F258:G258"/>
    <mergeCell ref="B259:E259"/>
    <mergeCell ref="F259:G259"/>
    <mergeCell ref="B263:E263"/>
    <mergeCell ref="B264:E264"/>
    <mergeCell ref="F264:G264"/>
    <mergeCell ref="B265:E265"/>
    <mergeCell ref="F265:G265"/>
    <mergeCell ref="B266:E266"/>
    <mergeCell ref="F266:G266"/>
    <mergeCell ref="B260:E260"/>
    <mergeCell ref="F260:G260"/>
    <mergeCell ref="B261:E261"/>
    <mergeCell ref="F261:G261"/>
    <mergeCell ref="B262:E262"/>
    <mergeCell ref="F262:G262"/>
    <mergeCell ref="F263:G263"/>
    <mergeCell ref="I239:J239"/>
    <mergeCell ref="I240:J240"/>
    <mergeCell ref="I241:J241"/>
    <mergeCell ref="I242:J242"/>
    <mergeCell ref="I243:J243"/>
    <mergeCell ref="I244:J244"/>
    <mergeCell ref="B238:E238"/>
    <mergeCell ref="F238:G238"/>
    <mergeCell ref="I238:J238"/>
    <mergeCell ref="B239:E239"/>
    <mergeCell ref="F239:G239"/>
    <mergeCell ref="B240:E240"/>
    <mergeCell ref="F240:G240"/>
    <mergeCell ref="B241:E241"/>
    <mergeCell ref="F241:G241"/>
    <mergeCell ref="B242:E242"/>
    <mergeCell ref="F242:G242"/>
    <mergeCell ref="B243:E243"/>
    <mergeCell ref="F243:G243"/>
    <mergeCell ref="F244:G244"/>
    <mergeCell ref="B244:E244"/>
    <mergeCell ref="B245:K245"/>
    <mergeCell ref="B246:E246"/>
    <mergeCell ref="F246:G246"/>
    <mergeCell ref="I246:J246"/>
    <mergeCell ref="F247:G247"/>
    <mergeCell ref="I247:J247"/>
    <mergeCell ref="B247:E247"/>
    <mergeCell ref="B248:E248"/>
    <mergeCell ref="F248:G248"/>
    <mergeCell ref="I248:J248"/>
    <mergeCell ref="B249:E249"/>
    <mergeCell ref="F249:G249"/>
    <mergeCell ref="I249:J249"/>
    <mergeCell ref="B250:E250"/>
    <mergeCell ref="F250:G250"/>
    <mergeCell ref="I250:J250"/>
    <mergeCell ref="B251:E251"/>
    <mergeCell ref="F251:G251"/>
    <mergeCell ref="B252:E252"/>
    <mergeCell ref="F252:G252"/>
    <mergeCell ref="I251:J251"/>
    <mergeCell ref="I252:J252"/>
    <mergeCell ref="I253:J253"/>
    <mergeCell ref="I254:J254"/>
    <mergeCell ref="I255:J255"/>
    <mergeCell ref="I256:J256"/>
    <mergeCell ref="I257:J257"/>
    <mergeCell ref="B322:E322"/>
    <mergeCell ref="F322:G322"/>
    <mergeCell ref="B323:E323"/>
    <mergeCell ref="F323:G323"/>
    <mergeCell ref="B324:E324"/>
    <mergeCell ref="F324:G324"/>
    <mergeCell ref="F325:G325"/>
    <mergeCell ref="B325:E325"/>
    <mergeCell ref="B326:E326"/>
    <mergeCell ref="F326:G326"/>
    <mergeCell ref="B327:E327"/>
    <mergeCell ref="F327:G327"/>
    <mergeCell ref="B328:E328"/>
    <mergeCell ref="F328:G328"/>
    <mergeCell ref="B312:E312"/>
    <mergeCell ref="F312:G312"/>
    <mergeCell ref="I312:J312"/>
    <mergeCell ref="B313:E313"/>
    <mergeCell ref="F313:G313"/>
    <mergeCell ref="B314:E314"/>
    <mergeCell ref="F314:G314"/>
    <mergeCell ref="B315:E315"/>
    <mergeCell ref="F315:G315"/>
    <mergeCell ref="B316:E316"/>
    <mergeCell ref="F316:G316"/>
    <mergeCell ref="B317:E317"/>
    <mergeCell ref="F317:G317"/>
    <mergeCell ref="F318:G318"/>
    <mergeCell ref="I313:J313"/>
    <mergeCell ref="I314:J314"/>
    <mergeCell ref="I315:J315"/>
    <mergeCell ref="I316:J316"/>
    <mergeCell ref="I317:J317"/>
    <mergeCell ref="I318:J318"/>
    <mergeCell ref="I319:J319"/>
    <mergeCell ref="B318:E318"/>
    <mergeCell ref="B319:E319"/>
    <mergeCell ref="F319:G319"/>
    <mergeCell ref="B320:E320"/>
    <mergeCell ref="F320:G320"/>
    <mergeCell ref="B321:E321"/>
    <mergeCell ref="F321:G321"/>
    <mergeCell ref="I320:J320"/>
    <mergeCell ref="I321:J321"/>
    <mergeCell ref="I322:J322"/>
    <mergeCell ref="I323:J323"/>
    <mergeCell ref="I324:J324"/>
    <mergeCell ref="I325:J325"/>
    <mergeCell ref="I326:J326"/>
    <mergeCell ref="B329:E329"/>
    <mergeCell ref="F329:G329"/>
    <mergeCell ref="B330:E330"/>
    <mergeCell ref="F330:G330"/>
    <mergeCell ref="B331:E331"/>
    <mergeCell ref="F331:G331"/>
    <mergeCell ref="F332:G332"/>
    <mergeCell ref="B332:E332"/>
    <mergeCell ref="B333:E333"/>
    <mergeCell ref="F333:G333"/>
    <mergeCell ref="B334:E334"/>
    <mergeCell ref="F334:G334"/>
    <mergeCell ref="B335:E335"/>
    <mergeCell ref="F335:G335"/>
    <mergeCell ref="I188:J188"/>
    <mergeCell ref="I189:J189"/>
    <mergeCell ref="I181:J181"/>
    <mergeCell ref="I182:J182"/>
    <mergeCell ref="I183:J183"/>
    <mergeCell ref="I184:J184"/>
    <mergeCell ref="I185:J185"/>
    <mergeCell ref="I186:J186"/>
    <mergeCell ref="I187:J187"/>
    <mergeCell ref="B169:E169"/>
    <mergeCell ref="B170:E170"/>
    <mergeCell ref="F170:G170"/>
    <mergeCell ref="B171:K171"/>
    <mergeCell ref="B172:E172"/>
    <mergeCell ref="F172:G172"/>
    <mergeCell ref="I172:J172"/>
    <mergeCell ref="B173:E173"/>
    <mergeCell ref="F173:G173"/>
    <mergeCell ref="I173:J173"/>
    <mergeCell ref="B174:E174"/>
    <mergeCell ref="F174:G174"/>
    <mergeCell ref="B175:E175"/>
    <mergeCell ref="F175:G175"/>
    <mergeCell ref="B176:E176"/>
    <mergeCell ref="F176:G176"/>
    <mergeCell ref="B177:E177"/>
    <mergeCell ref="F177:G177"/>
    <mergeCell ref="B178:E178"/>
    <mergeCell ref="F178:G178"/>
    <mergeCell ref="F179:G179"/>
    <mergeCell ref="I174:J174"/>
    <mergeCell ref="I175:J175"/>
    <mergeCell ref="I176:J176"/>
    <mergeCell ref="I177:J177"/>
    <mergeCell ref="I178:J178"/>
    <mergeCell ref="I179:J179"/>
    <mergeCell ref="I180:J180"/>
    <mergeCell ref="B179:E179"/>
    <mergeCell ref="B180:E180"/>
    <mergeCell ref="F180:G180"/>
    <mergeCell ref="B181:E181"/>
    <mergeCell ref="F181:G181"/>
    <mergeCell ref="B182:E182"/>
    <mergeCell ref="F182:G182"/>
    <mergeCell ref="B183:E183"/>
    <mergeCell ref="F183:G183"/>
    <mergeCell ref="B184:E184"/>
    <mergeCell ref="F184:G184"/>
    <mergeCell ref="B185:E185"/>
    <mergeCell ref="F185:G185"/>
    <mergeCell ref="F186:G186"/>
    <mergeCell ref="B186:E186"/>
    <mergeCell ref="B187:E187"/>
    <mergeCell ref="F187:G187"/>
    <mergeCell ref="B188:E188"/>
    <mergeCell ref="F188:G188"/>
    <mergeCell ref="B189:E189"/>
    <mergeCell ref="F189:G189"/>
    <mergeCell ref="B200:E200"/>
    <mergeCell ref="F200:G200"/>
    <mergeCell ref="B201:E201"/>
    <mergeCell ref="F201:G201"/>
    <mergeCell ref="B202:E202"/>
    <mergeCell ref="F202:G202"/>
    <mergeCell ref="F203:G203"/>
    <mergeCell ref="B203:E203"/>
    <mergeCell ref="B204:E204"/>
    <mergeCell ref="F204:G204"/>
    <mergeCell ref="B205:E205"/>
    <mergeCell ref="F205:G205"/>
    <mergeCell ref="B206:E206"/>
    <mergeCell ref="F206:G206"/>
    <mergeCell ref="I212:J212"/>
    <mergeCell ref="I213:J213"/>
    <mergeCell ref="I205:J205"/>
    <mergeCell ref="I206:J206"/>
    <mergeCell ref="I207:J207"/>
    <mergeCell ref="I208:J208"/>
    <mergeCell ref="I209:J209"/>
    <mergeCell ref="I210:J210"/>
    <mergeCell ref="I211:J211"/>
    <mergeCell ref="B190:E190"/>
    <mergeCell ref="F190:G190"/>
    <mergeCell ref="I190:J190"/>
    <mergeCell ref="B191:E191"/>
    <mergeCell ref="F191:G191"/>
    <mergeCell ref="B192:E192"/>
    <mergeCell ref="F192:G192"/>
    <mergeCell ref="B193:E193"/>
    <mergeCell ref="F193:G193"/>
    <mergeCell ref="B194:E194"/>
    <mergeCell ref="F194:G194"/>
    <mergeCell ref="B195:E195"/>
    <mergeCell ref="F195:G195"/>
    <mergeCell ref="F196:G196"/>
    <mergeCell ref="I191:J191"/>
    <mergeCell ref="I192:J192"/>
    <mergeCell ref="I193:J193"/>
    <mergeCell ref="I194:J194"/>
    <mergeCell ref="I195:J195"/>
    <mergeCell ref="I196:J196"/>
    <mergeCell ref="I197:J197"/>
    <mergeCell ref="B196:E196"/>
    <mergeCell ref="B197:E197"/>
    <mergeCell ref="F197:G197"/>
    <mergeCell ref="B198:E198"/>
    <mergeCell ref="F198:G198"/>
    <mergeCell ref="B199:E199"/>
    <mergeCell ref="F199:G199"/>
    <mergeCell ref="I198:J198"/>
    <mergeCell ref="I199:J199"/>
    <mergeCell ref="I200:J200"/>
    <mergeCell ref="I201:J201"/>
    <mergeCell ref="I202:J202"/>
    <mergeCell ref="I203:J203"/>
    <mergeCell ref="I204:J204"/>
    <mergeCell ref="B207:E207"/>
    <mergeCell ref="F207:G207"/>
    <mergeCell ref="B208:E208"/>
    <mergeCell ref="F208:G208"/>
    <mergeCell ref="B209:E209"/>
    <mergeCell ref="F209:G209"/>
    <mergeCell ref="F210:G210"/>
    <mergeCell ref="B210:E210"/>
    <mergeCell ref="B211:E211"/>
    <mergeCell ref="F211:G211"/>
    <mergeCell ref="B212:E212"/>
    <mergeCell ref="F212:G212"/>
    <mergeCell ref="B213:E213"/>
    <mergeCell ref="F213:G213"/>
    <mergeCell ref="I236:J236"/>
    <mergeCell ref="I237:J237"/>
    <mergeCell ref="I229:J229"/>
    <mergeCell ref="I230:J230"/>
    <mergeCell ref="I231:J231"/>
    <mergeCell ref="I232:J232"/>
    <mergeCell ref="I233:J233"/>
    <mergeCell ref="I234:J234"/>
    <mergeCell ref="I235:J235"/>
    <mergeCell ref="I286:J286"/>
    <mergeCell ref="I287:J287"/>
    <mergeCell ref="I279:J279"/>
    <mergeCell ref="I280:J280"/>
    <mergeCell ref="I281:J281"/>
    <mergeCell ref="I282:J282"/>
    <mergeCell ref="I283:J283"/>
    <mergeCell ref="I284:J284"/>
    <mergeCell ref="I285:J285"/>
    <mergeCell ref="B346:E346"/>
    <mergeCell ref="F346:G346"/>
    <mergeCell ref="B347:E347"/>
    <mergeCell ref="F347:G347"/>
    <mergeCell ref="B348:E348"/>
    <mergeCell ref="F348:G348"/>
    <mergeCell ref="F349:G349"/>
    <mergeCell ref="B349:E349"/>
    <mergeCell ref="B350:E350"/>
    <mergeCell ref="F350:G350"/>
    <mergeCell ref="B351:E351"/>
    <mergeCell ref="F351:G351"/>
    <mergeCell ref="B352:E352"/>
    <mergeCell ref="F352:G352"/>
    <mergeCell ref="B336:E336"/>
    <mergeCell ref="F336:G336"/>
    <mergeCell ref="I336:J336"/>
    <mergeCell ref="B337:E337"/>
    <mergeCell ref="F337:G337"/>
    <mergeCell ref="B338:E338"/>
    <mergeCell ref="F338:G338"/>
    <mergeCell ref="B339:E339"/>
    <mergeCell ref="F339:G339"/>
    <mergeCell ref="B340:E340"/>
    <mergeCell ref="F340:G340"/>
    <mergeCell ref="B341:E341"/>
    <mergeCell ref="F341:G341"/>
    <mergeCell ref="F342:G342"/>
    <mergeCell ref="I337:J337"/>
    <mergeCell ref="I338:J338"/>
    <mergeCell ref="I339:J339"/>
    <mergeCell ref="I340:J340"/>
    <mergeCell ref="I341:J341"/>
    <mergeCell ref="I342:J342"/>
    <mergeCell ref="I343:J343"/>
    <mergeCell ref="B342:E342"/>
    <mergeCell ref="B343:E343"/>
    <mergeCell ref="F343:G343"/>
    <mergeCell ref="B344:E344"/>
    <mergeCell ref="F344:G344"/>
    <mergeCell ref="B345:E345"/>
    <mergeCell ref="F345:G345"/>
    <mergeCell ref="I344:J344"/>
    <mergeCell ref="I345:J345"/>
    <mergeCell ref="I346:J346"/>
    <mergeCell ref="I347:J347"/>
    <mergeCell ref="I348:J348"/>
    <mergeCell ref="I349:J349"/>
    <mergeCell ref="I350:J350"/>
    <mergeCell ref="B356:E356"/>
    <mergeCell ref="B357:E357"/>
    <mergeCell ref="F357:G357"/>
    <mergeCell ref="B358:E358"/>
    <mergeCell ref="F358:G358"/>
    <mergeCell ref="B359:E359"/>
    <mergeCell ref="F359:G359"/>
    <mergeCell ref="B353:E353"/>
    <mergeCell ref="F353:G353"/>
    <mergeCell ref="B354:E354"/>
    <mergeCell ref="F354:G354"/>
    <mergeCell ref="B355:E355"/>
    <mergeCell ref="F355:G355"/>
    <mergeCell ref="F356:G356"/>
    <mergeCell ref="B367:E367"/>
    <mergeCell ref="F367:G367"/>
    <mergeCell ref="B368:E368"/>
    <mergeCell ref="F368:G368"/>
    <mergeCell ref="B369:E369"/>
    <mergeCell ref="F369:G369"/>
    <mergeCell ref="F370:G370"/>
    <mergeCell ref="B370:E370"/>
    <mergeCell ref="B371:E371"/>
    <mergeCell ref="F371:G371"/>
    <mergeCell ref="B372:E372"/>
    <mergeCell ref="F372:G372"/>
    <mergeCell ref="B373:E373"/>
    <mergeCell ref="F373:G373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B360:E360"/>
    <mergeCell ref="F360:G360"/>
    <mergeCell ref="I360:J360"/>
    <mergeCell ref="F361:G361"/>
    <mergeCell ref="I361:J361"/>
    <mergeCell ref="B361:E361"/>
    <mergeCell ref="B362:E362"/>
    <mergeCell ref="F362:G362"/>
    <mergeCell ref="I362:J362"/>
    <mergeCell ref="B363:E363"/>
    <mergeCell ref="F363:G363"/>
    <mergeCell ref="I363:J363"/>
    <mergeCell ref="B364:E364"/>
    <mergeCell ref="F364:G364"/>
    <mergeCell ref="I364:J364"/>
    <mergeCell ref="B365:E365"/>
    <mergeCell ref="F365:G365"/>
    <mergeCell ref="B366:E366"/>
    <mergeCell ref="F366:G366"/>
    <mergeCell ref="I365:J365"/>
    <mergeCell ref="I366:J366"/>
    <mergeCell ref="I367:J367"/>
    <mergeCell ref="I368:J368"/>
    <mergeCell ref="I369:J369"/>
    <mergeCell ref="I370:J370"/>
    <mergeCell ref="I371:J371"/>
    <mergeCell ref="B377:E377"/>
    <mergeCell ref="B378:E378"/>
    <mergeCell ref="F378:G378"/>
    <mergeCell ref="B379:E379"/>
    <mergeCell ref="F379:G379"/>
    <mergeCell ref="B380:E380"/>
    <mergeCell ref="F380:G380"/>
    <mergeCell ref="B374:E374"/>
    <mergeCell ref="F374:G374"/>
    <mergeCell ref="B375:E375"/>
    <mergeCell ref="F375:G375"/>
    <mergeCell ref="B376:E376"/>
    <mergeCell ref="F376:G376"/>
    <mergeCell ref="F377:G377"/>
    <mergeCell ref="B388:E388"/>
    <mergeCell ref="F388:G388"/>
    <mergeCell ref="B389:E389"/>
    <mergeCell ref="F389:G389"/>
    <mergeCell ref="B390:E390"/>
    <mergeCell ref="F390:G390"/>
    <mergeCell ref="F391:G391"/>
    <mergeCell ref="B391:E391"/>
    <mergeCell ref="B392:E392"/>
    <mergeCell ref="F392:G392"/>
    <mergeCell ref="B393:E393"/>
    <mergeCell ref="F393:G393"/>
    <mergeCell ref="B394:E394"/>
    <mergeCell ref="F394:G394"/>
    <mergeCell ref="I372:J372"/>
    <mergeCell ref="I373:J373"/>
    <mergeCell ref="I374:J374"/>
    <mergeCell ref="I375:J375"/>
    <mergeCell ref="I376:J376"/>
    <mergeCell ref="I377:J377"/>
    <mergeCell ref="I378:J378"/>
    <mergeCell ref="I379:J379"/>
    <mergeCell ref="I380:J380"/>
    <mergeCell ref="B381:E381"/>
    <mergeCell ref="F381:G381"/>
    <mergeCell ref="I381:J381"/>
    <mergeCell ref="F382:G382"/>
    <mergeCell ref="I382:J382"/>
    <mergeCell ref="B382:E382"/>
    <mergeCell ref="B383:E383"/>
    <mergeCell ref="F383:G383"/>
    <mergeCell ref="I383:J383"/>
    <mergeCell ref="B384:E384"/>
    <mergeCell ref="F384:G384"/>
    <mergeCell ref="I384:J384"/>
    <mergeCell ref="B385:E385"/>
    <mergeCell ref="F385:G385"/>
    <mergeCell ref="I385:J385"/>
    <mergeCell ref="B386:E386"/>
    <mergeCell ref="F386:G386"/>
    <mergeCell ref="B387:E387"/>
    <mergeCell ref="F387:G387"/>
    <mergeCell ref="I386:J386"/>
    <mergeCell ref="I387:J387"/>
    <mergeCell ref="I388:J388"/>
    <mergeCell ref="I389:J389"/>
    <mergeCell ref="I390:J390"/>
    <mergeCell ref="I391:J391"/>
    <mergeCell ref="I392:J392"/>
    <mergeCell ref="B398:E398"/>
    <mergeCell ref="B399:E399"/>
    <mergeCell ref="F399:G399"/>
    <mergeCell ref="B400:E400"/>
    <mergeCell ref="F400:G400"/>
    <mergeCell ref="B401:E401"/>
    <mergeCell ref="F401:G401"/>
    <mergeCell ref="B395:E395"/>
    <mergeCell ref="F395:G395"/>
    <mergeCell ref="B396:E396"/>
    <mergeCell ref="F396:G396"/>
    <mergeCell ref="B397:E397"/>
    <mergeCell ref="F397:G397"/>
    <mergeCell ref="F398:G398"/>
    <mergeCell ref="B409:E409"/>
    <mergeCell ref="F409:G409"/>
    <mergeCell ref="B410:E410"/>
    <mergeCell ref="F410:G410"/>
    <mergeCell ref="B411:E411"/>
    <mergeCell ref="F411:G411"/>
    <mergeCell ref="F412:G412"/>
    <mergeCell ref="B412:E412"/>
    <mergeCell ref="B413:E413"/>
    <mergeCell ref="F413:G413"/>
    <mergeCell ref="B414:E414"/>
    <mergeCell ref="F414:G414"/>
    <mergeCell ref="B415:E415"/>
    <mergeCell ref="F415:G415"/>
    <mergeCell ref="I393:J393"/>
    <mergeCell ref="I394:J394"/>
    <mergeCell ref="I395:J395"/>
    <mergeCell ref="I396:J396"/>
    <mergeCell ref="I397:J397"/>
    <mergeCell ref="I398:J398"/>
    <mergeCell ref="I399:J399"/>
    <mergeCell ref="I400:J400"/>
    <mergeCell ref="I401:J401"/>
    <mergeCell ref="B402:E402"/>
    <mergeCell ref="F402:G402"/>
    <mergeCell ref="I402:J402"/>
    <mergeCell ref="F403:G403"/>
    <mergeCell ref="I403:J403"/>
    <mergeCell ref="B403:E403"/>
    <mergeCell ref="B404:E404"/>
    <mergeCell ref="F404:G404"/>
    <mergeCell ref="I404:J404"/>
    <mergeCell ref="B405:E405"/>
    <mergeCell ref="F405:G405"/>
    <mergeCell ref="I405:J405"/>
    <mergeCell ref="B406:E406"/>
    <mergeCell ref="F406:G406"/>
    <mergeCell ref="I406:J406"/>
    <mergeCell ref="B407:E407"/>
    <mergeCell ref="F407:G407"/>
    <mergeCell ref="B408:E408"/>
    <mergeCell ref="F408:G408"/>
    <mergeCell ref="I407:J407"/>
    <mergeCell ref="I408:J408"/>
    <mergeCell ref="I409:J409"/>
    <mergeCell ref="I410:J410"/>
    <mergeCell ref="I411:J411"/>
    <mergeCell ref="I412:J412"/>
    <mergeCell ref="I413:J413"/>
    <mergeCell ref="B419:E419"/>
    <mergeCell ref="B420:E420"/>
    <mergeCell ref="F420:G420"/>
    <mergeCell ref="B421:E421"/>
    <mergeCell ref="F421:G421"/>
    <mergeCell ref="B422:E422"/>
    <mergeCell ref="F422:G422"/>
    <mergeCell ref="B416:E416"/>
    <mergeCell ref="F416:G416"/>
    <mergeCell ref="B417:E417"/>
    <mergeCell ref="F417:G417"/>
    <mergeCell ref="B418:E418"/>
    <mergeCell ref="F418:G418"/>
    <mergeCell ref="F419:G419"/>
    <mergeCell ref="B430:E430"/>
    <mergeCell ref="F430:G430"/>
    <mergeCell ref="B431:E431"/>
    <mergeCell ref="F431:G431"/>
    <mergeCell ref="B432:E432"/>
    <mergeCell ref="F432:G432"/>
    <mergeCell ref="F433:G433"/>
    <mergeCell ref="B433:E433"/>
    <mergeCell ref="B434:E434"/>
    <mergeCell ref="F434:G434"/>
    <mergeCell ref="B435:E435"/>
    <mergeCell ref="F435:G435"/>
    <mergeCell ref="B436:E436"/>
    <mergeCell ref="F436:G436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B423:E423"/>
    <mergeCell ref="F423:G423"/>
    <mergeCell ref="I423:J423"/>
    <mergeCell ref="F424:G424"/>
    <mergeCell ref="I424:J424"/>
    <mergeCell ref="B424:E424"/>
    <mergeCell ref="B425:E425"/>
    <mergeCell ref="F425:G425"/>
    <mergeCell ref="I425:J425"/>
    <mergeCell ref="B426:E426"/>
    <mergeCell ref="F426:G426"/>
    <mergeCell ref="I426:J426"/>
    <mergeCell ref="B427:E427"/>
    <mergeCell ref="F427:G427"/>
    <mergeCell ref="I427:J427"/>
    <mergeCell ref="B428:E428"/>
    <mergeCell ref="F428:G428"/>
    <mergeCell ref="B429:E429"/>
    <mergeCell ref="F429:G429"/>
    <mergeCell ref="I428:J428"/>
    <mergeCell ref="I429:J429"/>
    <mergeCell ref="I430:J430"/>
    <mergeCell ref="I431:J431"/>
    <mergeCell ref="I432:J432"/>
    <mergeCell ref="I433:J433"/>
    <mergeCell ref="I434:J434"/>
    <mergeCell ref="B440:E440"/>
    <mergeCell ref="B441:E441"/>
    <mergeCell ref="F441:G441"/>
    <mergeCell ref="B442:E442"/>
    <mergeCell ref="F442:G442"/>
    <mergeCell ref="B443:E443"/>
    <mergeCell ref="F443:G443"/>
    <mergeCell ref="B437:E437"/>
    <mergeCell ref="F437:G437"/>
    <mergeCell ref="B438:E438"/>
    <mergeCell ref="F438:G438"/>
    <mergeCell ref="B439:E439"/>
    <mergeCell ref="F439:G439"/>
    <mergeCell ref="F440:G440"/>
    <mergeCell ref="B451:E451"/>
    <mergeCell ref="F451:G451"/>
    <mergeCell ref="B452:E452"/>
    <mergeCell ref="F452:G452"/>
    <mergeCell ref="B453:E453"/>
    <mergeCell ref="F453:G453"/>
    <mergeCell ref="F454:G454"/>
    <mergeCell ref="B454:E454"/>
    <mergeCell ref="B455:E455"/>
    <mergeCell ref="F455:G455"/>
    <mergeCell ref="B456:E456"/>
    <mergeCell ref="F456:G456"/>
    <mergeCell ref="B457:E457"/>
    <mergeCell ref="F457:G457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B444:E444"/>
    <mergeCell ref="F444:G444"/>
    <mergeCell ref="I444:J444"/>
    <mergeCell ref="F445:G445"/>
    <mergeCell ref="I445:J445"/>
    <mergeCell ref="B445:E445"/>
    <mergeCell ref="B446:E446"/>
    <mergeCell ref="F446:G446"/>
    <mergeCell ref="I446:J446"/>
    <mergeCell ref="B447:E447"/>
    <mergeCell ref="F447:G447"/>
    <mergeCell ref="I447:J447"/>
    <mergeCell ref="B448:E448"/>
    <mergeCell ref="F448:G448"/>
    <mergeCell ref="I448:J448"/>
    <mergeCell ref="B449:E449"/>
    <mergeCell ref="F449:G449"/>
    <mergeCell ref="B450:E450"/>
    <mergeCell ref="F450:G450"/>
    <mergeCell ref="I449:J449"/>
    <mergeCell ref="I450:J450"/>
    <mergeCell ref="I451:J451"/>
    <mergeCell ref="I452:J452"/>
    <mergeCell ref="I453:J453"/>
    <mergeCell ref="I454:J454"/>
    <mergeCell ref="I455:J455"/>
    <mergeCell ref="B461:E461"/>
    <mergeCell ref="B462:E462"/>
    <mergeCell ref="F462:G462"/>
    <mergeCell ref="B463:E463"/>
    <mergeCell ref="F463:G463"/>
    <mergeCell ref="B464:E464"/>
    <mergeCell ref="F464:G464"/>
    <mergeCell ref="B458:E458"/>
    <mergeCell ref="F458:G458"/>
    <mergeCell ref="B459:E459"/>
    <mergeCell ref="F459:G459"/>
    <mergeCell ref="B460:E460"/>
    <mergeCell ref="F460:G460"/>
    <mergeCell ref="F461:G461"/>
    <mergeCell ref="B472:E472"/>
    <mergeCell ref="F472:G472"/>
    <mergeCell ref="B473:E473"/>
    <mergeCell ref="F473:G473"/>
    <mergeCell ref="B474:E474"/>
    <mergeCell ref="F474:G474"/>
    <mergeCell ref="F475:G475"/>
    <mergeCell ref="B475:E475"/>
    <mergeCell ref="B476:E476"/>
    <mergeCell ref="F476:G476"/>
    <mergeCell ref="B477:E477"/>
    <mergeCell ref="F477:G477"/>
    <mergeCell ref="B478:E478"/>
    <mergeCell ref="F478:G478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64:J464"/>
    <mergeCell ref="B465:E465"/>
    <mergeCell ref="F465:G465"/>
    <mergeCell ref="I465:J465"/>
    <mergeCell ref="F466:G466"/>
    <mergeCell ref="I466:J466"/>
    <mergeCell ref="B466:E466"/>
    <mergeCell ref="B467:E467"/>
    <mergeCell ref="F467:G467"/>
    <mergeCell ref="I467:J467"/>
    <mergeCell ref="B468:E468"/>
    <mergeCell ref="F468:G468"/>
    <mergeCell ref="I468:J468"/>
    <mergeCell ref="B469:E469"/>
    <mergeCell ref="F469:G469"/>
    <mergeCell ref="I469:J469"/>
    <mergeCell ref="B470:E470"/>
    <mergeCell ref="F470:G470"/>
    <mergeCell ref="B471:E471"/>
    <mergeCell ref="F471:G471"/>
    <mergeCell ref="I470:J470"/>
    <mergeCell ref="I471:J471"/>
    <mergeCell ref="I472:J472"/>
    <mergeCell ref="I473:J473"/>
    <mergeCell ref="I474:J474"/>
    <mergeCell ref="I475:J475"/>
    <mergeCell ref="I476:J476"/>
    <mergeCell ref="B482:E482"/>
    <mergeCell ref="B483:E483"/>
    <mergeCell ref="F483:G483"/>
    <mergeCell ref="B484:E484"/>
    <mergeCell ref="F484:G484"/>
    <mergeCell ref="B485:E485"/>
    <mergeCell ref="F485:G485"/>
    <mergeCell ref="B479:E479"/>
    <mergeCell ref="F479:G479"/>
    <mergeCell ref="B480:E480"/>
    <mergeCell ref="F480:G480"/>
    <mergeCell ref="B481:E481"/>
    <mergeCell ref="F481:G481"/>
    <mergeCell ref="F482:G482"/>
    <mergeCell ref="B493:E493"/>
    <mergeCell ref="F493:G493"/>
    <mergeCell ref="B494:E494"/>
    <mergeCell ref="F494:G494"/>
    <mergeCell ref="B495:E495"/>
    <mergeCell ref="F495:G495"/>
    <mergeCell ref="F496:G496"/>
    <mergeCell ref="B496:E496"/>
    <mergeCell ref="B497:E497"/>
    <mergeCell ref="F497:G497"/>
    <mergeCell ref="B498:E498"/>
    <mergeCell ref="F498:G498"/>
    <mergeCell ref="B499:E499"/>
    <mergeCell ref="F499:G499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B486:E486"/>
    <mergeCell ref="F486:G486"/>
    <mergeCell ref="I486:J486"/>
    <mergeCell ref="F487:G487"/>
    <mergeCell ref="I487:J487"/>
    <mergeCell ref="B487:E487"/>
    <mergeCell ref="B488:E488"/>
    <mergeCell ref="F488:G488"/>
    <mergeCell ref="I488:J488"/>
    <mergeCell ref="B489:E489"/>
    <mergeCell ref="F489:G489"/>
    <mergeCell ref="I489:J489"/>
    <mergeCell ref="B490:E490"/>
    <mergeCell ref="F490:G490"/>
    <mergeCell ref="I490:J490"/>
    <mergeCell ref="B491:E491"/>
    <mergeCell ref="F491:G491"/>
    <mergeCell ref="B492:E492"/>
    <mergeCell ref="F492:G492"/>
    <mergeCell ref="I491:J491"/>
    <mergeCell ref="I492:J492"/>
    <mergeCell ref="I493:J493"/>
    <mergeCell ref="I494:J494"/>
    <mergeCell ref="I495:J495"/>
    <mergeCell ref="I496:J496"/>
    <mergeCell ref="I497:J497"/>
    <mergeCell ref="B503:E503"/>
    <mergeCell ref="B504:E504"/>
    <mergeCell ref="F504:G504"/>
    <mergeCell ref="B505:E505"/>
    <mergeCell ref="F505:G505"/>
    <mergeCell ref="B506:E506"/>
    <mergeCell ref="F506:G506"/>
    <mergeCell ref="B500:E500"/>
    <mergeCell ref="F500:G500"/>
    <mergeCell ref="B501:E501"/>
    <mergeCell ref="F501:G501"/>
    <mergeCell ref="B502:E502"/>
    <mergeCell ref="F502:G502"/>
    <mergeCell ref="F503:G503"/>
    <mergeCell ref="B514:E514"/>
    <mergeCell ref="F514:G514"/>
    <mergeCell ref="B515:E515"/>
    <mergeCell ref="F515:G515"/>
    <mergeCell ref="B516:E516"/>
    <mergeCell ref="F516:G516"/>
    <mergeCell ref="F517:G517"/>
    <mergeCell ref="B517:E517"/>
    <mergeCell ref="B518:E518"/>
    <mergeCell ref="F518:G518"/>
    <mergeCell ref="B519:E519"/>
    <mergeCell ref="F519:G519"/>
    <mergeCell ref="B520:E520"/>
    <mergeCell ref="F520:G520"/>
    <mergeCell ref="I498:J498"/>
    <mergeCell ref="I499:J499"/>
    <mergeCell ref="I500:J500"/>
    <mergeCell ref="I501:J501"/>
    <mergeCell ref="I502:J502"/>
    <mergeCell ref="I503:J503"/>
    <mergeCell ref="I504:J504"/>
    <mergeCell ref="I505:J505"/>
    <mergeCell ref="I506:J506"/>
    <mergeCell ref="B507:E507"/>
    <mergeCell ref="F507:G507"/>
    <mergeCell ref="I507:J507"/>
    <mergeCell ref="F508:G508"/>
    <mergeCell ref="I508:J508"/>
    <mergeCell ref="B508:E508"/>
    <mergeCell ref="B509:E509"/>
    <mergeCell ref="F509:G509"/>
    <mergeCell ref="I509:J509"/>
    <mergeCell ref="B510:E510"/>
    <mergeCell ref="F510:G510"/>
    <mergeCell ref="I510:J510"/>
    <mergeCell ref="B511:E511"/>
    <mergeCell ref="F511:G511"/>
    <mergeCell ref="I511:J511"/>
    <mergeCell ref="B512:E512"/>
    <mergeCell ref="F512:G512"/>
    <mergeCell ref="B513:E513"/>
    <mergeCell ref="F513:G513"/>
    <mergeCell ref="I512:J512"/>
    <mergeCell ref="I513:J513"/>
    <mergeCell ref="I514:J514"/>
    <mergeCell ref="I515:J515"/>
    <mergeCell ref="I516:J516"/>
    <mergeCell ref="I517:J517"/>
    <mergeCell ref="I518:J518"/>
    <mergeCell ref="B524:E524"/>
    <mergeCell ref="B525:E525"/>
    <mergeCell ref="F525:G525"/>
    <mergeCell ref="B526:E526"/>
    <mergeCell ref="F526:G526"/>
    <mergeCell ref="B527:E527"/>
    <mergeCell ref="F527:G527"/>
    <mergeCell ref="B521:E521"/>
    <mergeCell ref="F521:G521"/>
    <mergeCell ref="B522:E522"/>
    <mergeCell ref="F522:G522"/>
    <mergeCell ref="B523:E523"/>
    <mergeCell ref="F523:G523"/>
    <mergeCell ref="F524:G524"/>
    <mergeCell ref="B535:E535"/>
    <mergeCell ref="F535:G535"/>
    <mergeCell ref="B536:E536"/>
    <mergeCell ref="F536:G536"/>
    <mergeCell ref="B537:E537"/>
    <mergeCell ref="F537:G537"/>
    <mergeCell ref="F538:G538"/>
    <mergeCell ref="B538:E538"/>
    <mergeCell ref="B539:E539"/>
    <mergeCell ref="F539:G539"/>
    <mergeCell ref="B540:E540"/>
    <mergeCell ref="F540:G540"/>
    <mergeCell ref="B541:E541"/>
    <mergeCell ref="F541:G541"/>
    <mergeCell ref="I519:J519"/>
    <mergeCell ref="I520:J520"/>
    <mergeCell ref="I521:J521"/>
    <mergeCell ref="I522:J522"/>
    <mergeCell ref="I523:J523"/>
    <mergeCell ref="I524:J524"/>
    <mergeCell ref="I525:J525"/>
    <mergeCell ref="I526:J526"/>
    <mergeCell ref="I527:J527"/>
    <mergeCell ref="B528:E528"/>
    <mergeCell ref="F528:G528"/>
    <mergeCell ref="I528:J528"/>
    <mergeCell ref="F529:G529"/>
    <mergeCell ref="I529:J529"/>
    <mergeCell ref="B529:E529"/>
    <mergeCell ref="B530:E530"/>
    <mergeCell ref="F530:G530"/>
    <mergeCell ref="I530:J530"/>
    <mergeCell ref="B531:E531"/>
    <mergeCell ref="F531:G531"/>
    <mergeCell ref="I531:J531"/>
    <mergeCell ref="B532:E532"/>
    <mergeCell ref="F532:G532"/>
    <mergeCell ref="I532:J532"/>
    <mergeCell ref="B533:E533"/>
    <mergeCell ref="F533:G533"/>
    <mergeCell ref="B534:E534"/>
    <mergeCell ref="F534:G534"/>
    <mergeCell ref="I533:J533"/>
    <mergeCell ref="I534:J534"/>
    <mergeCell ref="I535:J535"/>
    <mergeCell ref="I536:J536"/>
    <mergeCell ref="I537:J537"/>
    <mergeCell ref="I538:J538"/>
    <mergeCell ref="I539:J539"/>
    <mergeCell ref="B545:E545"/>
    <mergeCell ref="B546:E546"/>
    <mergeCell ref="F546:G546"/>
    <mergeCell ref="B547:E547"/>
    <mergeCell ref="F547:G547"/>
    <mergeCell ref="B548:E548"/>
    <mergeCell ref="F548:G548"/>
    <mergeCell ref="B542:E542"/>
    <mergeCell ref="F542:G542"/>
    <mergeCell ref="B543:E543"/>
    <mergeCell ref="F543:G543"/>
    <mergeCell ref="B544:E544"/>
    <mergeCell ref="F544:G544"/>
    <mergeCell ref="F545:G545"/>
    <mergeCell ref="B556:E556"/>
    <mergeCell ref="F556:G556"/>
    <mergeCell ref="B557:E557"/>
    <mergeCell ref="F557:G557"/>
    <mergeCell ref="B558:E558"/>
    <mergeCell ref="F558:G558"/>
    <mergeCell ref="F559:G559"/>
    <mergeCell ref="B559:E559"/>
    <mergeCell ref="B560:E560"/>
    <mergeCell ref="F560:G560"/>
    <mergeCell ref="B561:E561"/>
    <mergeCell ref="F561:G561"/>
    <mergeCell ref="B562:E562"/>
    <mergeCell ref="F562:G562"/>
    <mergeCell ref="I540:J540"/>
    <mergeCell ref="I541:J541"/>
    <mergeCell ref="I542:J542"/>
    <mergeCell ref="I543:J543"/>
    <mergeCell ref="I544:J544"/>
    <mergeCell ref="I545:J545"/>
    <mergeCell ref="I546:J546"/>
    <mergeCell ref="I547:J547"/>
    <mergeCell ref="I548:J548"/>
    <mergeCell ref="B549:E549"/>
    <mergeCell ref="F549:G549"/>
    <mergeCell ref="I549:J549"/>
    <mergeCell ref="F550:G550"/>
    <mergeCell ref="I550:J550"/>
    <mergeCell ref="B550:E550"/>
    <mergeCell ref="B551:E551"/>
    <mergeCell ref="F551:G551"/>
    <mergeCell ref="I551:J551"/>
    <mergeCell ref="B552:E552"/>
    <mergeCell ref="F552:G552"/>
    <mergeCell ref="I552:J552"/>
    <mergeCell ref="B553:E553"/>
    <mergeCell ref="F553:G553"/>
    <mergeCell ref="I553:J553"/>
    <mergeCell ref="B554:E554"/>
    <mergeCell ref="F554:G554"/>
    <mergeCell ref="B555:E555"/>
    <mergeCell ref="F555:G555"/>
    <mergeCell ref="I554:J554"/>
    <mergeCell ref="I555:J555"/>
    <mergeCell ref="I556:J556"/>
    <mergeCell ref="I557:J557"/>
    <mergeCell ref="I558:J558"/>
    <mergeCell ref="I559:J559"/>
    <mergeCell ref="I560:J560"/>
    <mergeCell ref="B566:E566"/>
    <mergeCell ref="B567:E567"/>
    <mergeCell ref="F567:G567"/>
    <mergeCell ref="B568:E568"/>
    <mergeCell ref="F568:G568"/>
    <mergeCell ref="B569:E569"/>
    <mergeCell ref="F569:G569"/>
    <mergeCell ref="B563:E563"/>
    <mergeCell ref="F563:G563"/>
    <mergeCell ref="B564:E564"/>
    <mergeCell ref="F564:G564"/>
    <mergeCell ref="B565:E565"/>
    <mergeCell ref="F565:G565"/>
    <mergeCell ref="F566:G566"/>
    <mergeCell ref="B577:E577"/>
    <mergeCell ref="F577:G577"/>
    <mergeCell ref="B578:E578"/>
    <mergeCell ref="F578:G578"/>
    <mergeCell ref="B579:E579"/>
    <mergeCell ref="F579:G579"/>
    <mergeCell ref="F580:G580"/>
    <mergeCell ref="B580:E580"/>
    <mergeCell ref="B581:E581"/>
    <mergeCell ref="F581:G581"/>
    <mergeCell ref="B582:E582"/>
    <mergeCell ref="F582:G582"/>
    <mergeCell ref="B583:E583"/>
    <mergeCell ref="F583:G583"/>
    <mergeCell ref="I561:J561"/>
    <mergeCell ref="I562:J562"/>
    <mergeCell ref="I563:J563"/>
    <mergeCell ref="I564:J564"/>
    <mergeCell ref="I565:J565"/>
    <mergeCell ref="I566:J566"/>
    <mergeCell ref="I567:J567"/>
    <mergeCell ref="I568:J568"/>
    <mergeCell ref="I569:J569"/>
    <mergeCell ref="B570:E570"/>
    <mergeCell ref="F570:G570"/>
    <mergeCell ref="I570:J570"/>
    <mergeCell ref="F571:G571"/>
    <mergeCell ref="I571:J571"/>
    <mergeCell ref="B571:E571"/>
    <mergeCell ref="B572:E572"/>
    <mergeCell ref="F572:G572"/>
    <mergeCell ref="I572:J572"/>
    <mergeCell ref="B573:E573"/>
    <mergeCell ref="F573:G573"/>
    <mergeCell ref="I573:J573"/>
    <mergeCell ref="B574:E574"/>
    <mergeCell ref="F574:G574"/>
    <mergeCell ref="I574:J574"/>
    <mergeCell ref="B575:E575"/>
    <mergeCell ref="F575:G575"/>
    <mergeCell ref="B576:E576"/>
    <mergeCell ref="F576:G576"/>
    <mergeCell ref="I575:J575"/>
    <mergeCell ref="I576:J576"/>
    <mergeCell ref="I577:J577"/>
    <mergeCell ref="I578:J578"/>
    <mergeCell ref="I579:J579"/>
    <mergeCell ref="I580:J580"/>
    <mergeCell ref="I581:J581"/>
    <mergeCell ref="B587:E587"/>
    <mergeCell ref="B588:E588"/>
    <mergeCell ref="F588:G588"/>
    <mergeCell ref="B589:E589"/>
    <mergeCell ref="F589:G589"/>
    <mergeCell ref="B590:E590"/>
    <mergeCell ref="F590:G590"/>
    <mergeCell ref="B584:E584"/>
    <mergeCell ref="F584:G584"/>
    <mergeCell ref="B585:E585"/>
    <mergeCell ref="F585:G585"/>
    <mergeCell ref="B586:E586"/>
    <mergeCell ref="F586:G586"/>
    <mergeCell ref="F587:G587"/>
    <mergeCell ref="B598:E598"/>
    <mergeCell ref="F598:G598"/>
    <mergeCell ref="B599:E599"/>
    <mergeCell ref="F599:G599"/>
    <mergeCell ref="B600:E600"/>
    <mergeCell ref="F600:G600"/>
    <mergeCell ref="F601:G601"/>
    <mergeCell ref="B601:E601"/>
    <mergeCell ref="B602:E602"/>
    <mergeCell ref="F602:G602"/>
    <mergeCell ref="B603:E603"/>
    <mergeCell ref="F603:G603"/>
    <mergeCell ref="B604:E604"/>
    <mergeCell ref="F604:G604"/>
    <mergeCell ref="I582:J582"/>
    <mergeCell ref="I583:J583"/>
    <mergeCell ref="I584:J584"/>
    <mergeCell ref="I585:J585"/>
    <mergeCell ref="I586:J586"/>
    <mergeCell ref="I587:J587"/>
    <mergeCell ref="I588:J588"/>
    <mergeCell ref="I589:J589"/>
    <mergeCell ref="I590:J590"/>
    <mergeCell ref="B591:E591"/>
    <mergeCell ref="F591:G591"/>
    <mergeCell ref="I591:J591"/>
    <mergeCell ref="F592:G592"/>
    <mergeCell ref="I592:J592"/>
    <mergeCell ref="B592:E592"/>
    <mergeCell ref="B593:E593"/>
    <mergeCell ref="F593:G593"/>
    <mergeCell ref="I593:J593"/>
    <mergeCell ref="B594:E594"/>
    <mergeCell ref="F594:G594"/>
    <mergeCell ref="I594:J594"/>
    <mergeCell ref="B595:E595"/>
    <mergeCell ref="F595:G595"/>
    <mergeCell ref="I595:J595"/>
    <mergeCell ref="B596:E596"/>
    <mergeCell ref="F596:G596"/>
    <mergeCell ref="B597:E597"/>
    <mergeCell ref="F597:G597"/>
    <mergeCell ref="I596:J596"/>
    <mergeCell ref="I597:J597"/>
    <mergeCell ref="I598:J598"/>
    <mergeCell ref="I599:J599"/>
    <mergeCell ref="I600:J600"/>
    <mergeCell ref="I601:J601"/>
    <mergeCell ref="I602:J602"/>
    <mergeCell ref="B608:E608"/>
    <mergeCell ref="B609:E609"/>
    <mergeCell ref="F609:G609"/>
    <mergeCell ref="B610:E610"/>
    <mergeCell ref="F610:G610"/>
    <mergeCell ref="B611:E611"/>
    <mergeCell ref="F611:G611"/>
    <mergeCell ref="B605:E605"/>
    <mergeCell ref="F605:G605"/>
    <mergeCell ref="B606:E606"/>
    <mergeCell ref="F606:G606"/>
    <mergeCell ref="B607:E607"/>
    <mergeCell ref="F607:G607"/>
    <mergeCell ref="F608:G608"/>
    <mergeCell ref="B619:E619"/>
    <mergeCell ref="F619:G619"/>
    <mergeCell ref="B620:E620"/>
    <mergeCell ref="F620:G620"/>
    <mergeCell ref="B621:E621"/>
    <mergeCell ref="F621:G621"/>
    <mergeCell ref="F622:G622"/>
    <mergeCell ref="B622:E622"/>
    <mergeCell ref="B623:E623"/>
    <mergeCell ref="F623:G623"/>
    <mergeCell ref="B624:E624"/>
    <mergeCell ref="F624:G624"/>
    <mergeCell ref="B625:E625"/>
    <mergeCell ref="F625:G625"/>
    <mergeCell ref="I603:J603"/>
    <mergeCell ref="I604:J604"/>
    <mergeCell ref="I605:J605"/>
    <mergeCell ref="I606:J606"/>
    <mergeCell ref="I607:J607"/>
    <mergeCell ref="I608:J608"/>
    <mergeCell ref="I609:J609"/>
    <mergeCell ref="I610:J610"/>
    <mergeCell ref="I611:J611"/>
    <mergeCell ref="B612:E612"/>
    <mergeCell ref="F612:G612"/>
    <mergeCell ref="I612:J612"/>
    <mergeCell ref="F613:G613"/>
    <mergeCell ref="I613:J613"/>
    <mergeCell ref="B613:E613"/>
    <mergeCell ref="B614:E614"/>
    <mergeCell ref="F614:G614"/>
    <mergeCell ref="I614:J614"/>
    <mergeCell ref="B615:E615"/>
    <mergeCell ref="F615:G615"/>
    <mergeCell ref="I615:J615"/>
    <mergeCell ref="B616:E616"/>
    <mergeCell ref="F616:G616"/>
    <mergeCell ref="I616:J616"/>
    <mergeCell ref="B617:E617"/>
    <mergeCell ref="F617:G617"/>
    <mergeCell ref="B618:E618"/>
    <mergeCell ref="F618:G618"/>
    <mergeCell ref="I617:J617"/>
    <mergeCell ref="I618:J618"/>
    <mergeCell ref="I619:J619"/>
    <mergeCell ref="I620:J620"/>
    <mergeCell ref="I621:J621"/>
    <mergeCell ref="I622:J622"/>
    <mergeCell ref="I623:J623"/>
    <mergeCell ref="B629:E629"/>
    <mergeCell ref="B630:E630"/>
    <mergeCell ref="F630:G630"/>
    <mergeCell ref="B631:E631"/>
    <mergeCell ref="F631:G631"/>
    <mergeCell ref="B632:E632"/>
    <mergeCell ref="F632:G632"/>
    <mergeCell ref="B626:E626"/>
    <mergeCell ref="F626:G626"/>
    <mergeCell ref="B627:E627"/>
    <mergeCell ref="F627:G627"/>
    <mergeCell ref="B628:E628"/>
    <mergeCell ref="F628:G628"/>
    <mergeCell ref="F629:G629"/>
    <mergeCell ref="B640:E640"/>
    <mergeCell ref="F640:G640"/>
    <mergeCell ref="B641:E641"/>
    <mergeCell ref="F641:G641"/>
    <mergeCell ref="B642:E642"/>
    <mergeCell ref="F642:G642"/>
    <mergeCell ref="F643:G643"/>
    <mergeCell ref="B643:E643"/>
    <mergeCell ref="B644:E644"/>
    <mergeCell ref="F644:G644"/>
    <mergeCell ref="B645:E645"/>
    <mergeCell ref="F645:G645"/>
    <mergeCell ref="B646:E646"/>
    <mergeCell ref="F646:G646"/>
    <mergeCell ref="I624:J624"/>
    <mergeCell ref="I625:J625"/>
    <mergeCell ref="I626:J626"/>
    <mergeCell ref="I627:J627"/>
    <mergeCell ref="I628:J628"/>
    <mergeCell ref="I629:J629"/>
    <mergeCell ref="I630:J630"/>
    <mergeCell ref="I631:J631"/>
    <mergeCell ref="I632:J632"/>
    <mergeCell ref="B633:E633"/>
    <mergeCell ref="F633:G633"/>
    <mergeCell ref="I633:J633"/>
    <mergeCell ref="F634:G634"/>
    <mergeCell ref="I634:J634"/>
    <mergeCell ref="B634:E634"/>
    <mergeCell ref="B635:E635"/>
    <mergeCell ref="F635:G635"/>
    <mergeCell ref="I635:J635"/>
    <mergeCell ref="B636:E636"/>
    <mergeCell ref="F636:G636"/>
    <mergeCell ref="I636:J636"/>
    <mergeCell ref="B637:E637"/>
    <mergeCell ref="F637:G637"/>
    <mergeCell ref="I637:J637"/>
    <mergeCell ref="B638:E638"/>
    <mergeCell ref="F638:G638"/>
    <mergeCell ref="B639:E639"/>
    <mergeCell ref="F639:G639"/>
    <mergeCell ref="I638:J638"/>
    <mergeCell ref="I639:J639"/>
    <mergeCell ref="I640:J640"/>
    <mergeCell ref="I641:J641"/>
    <mergeCell ref="I642:J642"/>
    <mergeCell ref="I643:J643"/>
    <mergeCell ref="I644:J644"/>
    <mergeCell ref="B650:E650"/>
    <mergeCell ref="B651:E651"/>
    <mergeCell ref="F651:G651"/>
    <mergeCell ref="B652:E652"/>
    <mergeCell ref="F652:G652"/>
    <mergeCell ref="B653:E653"/>
    <mergeCell ref="F653:G653"/>
    <mergeCell ref="B647:E647"/>
    <mergeCell ref="F647:G647"/>
    <mergeCell ref="B648:E648"/>
    <mergeCell ref="F648:G648"/>
    <mergeCell ref="B649:E649"/>
    <mergeCell ref="F649:G649"/>
    <mergeCell ref="F650:G650"/>
    <mergeCell ref="B661:E661"/>
    <mergeCell ref="F661:G661"/>
    <mergeCell ref="B662:E662"/>
    <mergeCell ref="F662:G662"/>
    <mergeCell ref="B663:E663"/>
    <mergeCell ref="F663:G663"/>
    <mergeCell ref="F664:G664"/>
    <mergeCell ref="B664:E664"/>
    <mergeCell ref="B665:E665"/>
    <mergeCell ref="F665:G665"/>
    <mergeCell ref="B666:E666"/>
    <mergeCell ref="F666:G666"/>
    <mergeCell ref="B667:E667"/>
    <mergeCell ref="F667:G667"/>
    <mergeCell ref="I645:J645"/>
    <mergeCell ref="I646:J646"/>
    <mergeCell ref="I647:J647"/>
    <mergeCell ref="I648:J648"/>
    <mergeCell ref="I649:J649"/>
    <mergeCell ref="I650:J650"/>
    <mergeCell ref="I651:J651"/>
    <mergeCell ref="I652:J652"/>
    <mergeCell ref="I653:J653"/>
    <mergeCell ref="B654:E654"/>
    <mergeCell ref="F654:G654"/>
    <mergeCell ref="I654:J654"/>
    <mergeCell ref="F655:G655"/>
    <mergeCell ref="I655:J655"/>
    <mergeCell ref="B655:E655"/>
    <mergeCell ref="B656:E656"/>
    <mergeCell ref="F656:G656"/>
    <mergeCell ref="I656:J656"/>
    <mergeCell ref="B657:E657"/>
    <mergeCell ref="F657:G657"/>
    <mergeCell ref="I657:J657"/>
    <mergeCell ref="B658:E658"/>
    <mergeCell ref="F658:G658"/>
    <mergeCell ref="I658:J658"/>
    <mergeCell ref="B659:E659"/>
    <mergeCell ref="F659:G659"/>
    <mergeCell ref="B660:E660"/>
    <mergeCell ref="F660:G660"/>
    <mergeCell ref="I659:J659"/>
    <mergeCell ref="I660:J660"/>
    <mergeCell ref="I661:J661"/>
    <mergeCell ref="I662:J662"/>
    <mergeCell ref="I663:J663"/>
    <mergeCell ref="I664:J664"/>
    <mergeCell ref="I665:J665"/>
    <mergeCell ref="B671:E671"/>
    <mergeCell ref="B672:E672"/>
    <mergeCell ref="F672:G672"/>
    <mergeCell ref="B673:E673"/>
    <mergeCell ref="F673:G673"/>
    <mergeCell ref="B674:E674"/>
    <mergeCell ref="F674:G674"/>
    <mergeCell ref="B668:E668"/>
    <mergeCell ref="F668:G668"/>
    <mergeCell ref="B669:E669"/>
    <mergeCell ref="F669:G669"/>
    <mergeCell ref="B670:E670"/>
    <mergeCell ref="F670:G670"/>
    <mergeCell ref="F671:G671"/>
    <mergeCell ref="B682:E682"/>
    <mergeCell ref="F682:G682"/>
    <mergeCell ref="B683:E683"/>
    <mergeCell ref="F683:G683"/>
    <mergeCell ref="B684:E684"/>
    <mergeCell ref="F684:G684"/>
    <mergeCell ref="F685:G685"/>
    <mergeCell ref="B685:E685"/>
    <mergeCell ref="B686:E686"/>
    <mergeCell ref="F686:G686"/>
    <mergeCell ref="B687:E687"/>
    <mergeCell ref="F687:G687"/>
    <mergeCell ref="B688:E688"/>
    <mergeCell ref="F688:G688"/>
    <mergeCell ref="I666:J666"/>
    <mergeCell ref="I667:J667"/>
    <mergeCell ref="I668:J668"/>
    <mergeCell ref="I669:J669"/>
    <mergeCell ref="I670:J670"/>
    <mergeCell ref="I671:J671"/>
    <mergeCell ref="I672:J672"/>
    <mergeCell ref="I673:J673"/>
    <mergeCell ref="I674:J674"/>
    <mergeCell ref="B675:E675"/>
    <mergeCell ref="F675:G675"/>
    <mergeCell ref="I675:J675"/>
    <mergeCell ref="F676:G676"/>
    <mergeCell ref="I676:J676"/>
    <mergeCell ref="B676:E676"/>
    <mergeCell ref="B677:E677"/>
    <mergeCell ref="F677:G677"/>
    <mergeCell ref="I677:J677"/>
    <mergeCell ref="B678:E678"/>
    <mergeCell ref="F678:G678"/>
    <mergeCell ref="I678:J678"/>
    <mergeCell ref="B679:E679"/>
    <mergeCell ref="F679:G679"/>
    <mergeCell ref="I679:J679"/>
    <mergeCell ref="B680:E680"/>
    <mergeCell ref="F680:G680"/>
    <mergeCell ref="B681:E681"/>
    <mergeCell ref="F681:G681"/>
    <mergeCell ref="I680:J680"/>
    <mergeCell ref="I681:J681"/>
    <mergeCell ref="I682:J682"/>
    <mergeCell ref="I683:J683"/>
    <mergeCell ref="I684:J684"/>
    <mergeCell ref="I685:J685"/>
    <mergeCell ref="I686:J686"/>
    <mergeCell ref="B692:E692"/>
    <mergeCell ref="B693:E693"/>
    <mergeCell ref="F693:G693"/>
    <mergeCell ref="B694:E694"/>
    <mergeCell ref="F694:G694"/>
    <mergeCell ref="B695:E695"/>
    <mergeCell ref="F695:G695"/>
    <mergeCell ref="B689:E689"/>
    <mergeCell ref="F689:G689"/>
    <mergeCell ref="B690:E690"/>
    <mergeCell ref="F690:G690"/>
    <mergeCell ref="B691:E691"/>
    <mergeCell ref="F691:G691"/>
    <mergeCell ref="F692:G692"/>
    <mergeCell ref="B703:E703"/>
    <mergeCell ref="F703:G703"/>
    <mergeCell ref="B704:E704"/>
    <mergeCell ref="F704:G704"/>
    <mergeCell ref="B705:E705"/>
    <mergeCell ref="F705:G705"/>
    <mergeCell ref="F706:G706"/>
    <mergeCell ref="B706:E706"/>
    <mergeCell ref="B707:E707"/>
    <mergeCell ref="F707:G707"/>
    <mergeCell ref="B708:E708"/>
    <mergeCell ref="F708:G708"/>
    <mergeCell ref="B709:E709"/>
    <mergeCell ref="F709:G709"/>
    <mergeCell ref="I687:J687"/>
    <mergeCell ref="I688:J688"/>
    <mergeCell ref="I689:J689"/>
    <mergeCell ref="I690:J690"/>
    <mergeCell ref="I691:J691"/>
    <mergeCell ref="I692:J692"/>
    <mergeCell ref="I693:J693"/>
    <mergeCell ref="I694:J694"/>
    <mergeCell ref="I695:J695"/>
    <mergeCell ref="B696:E696"/>
    <mergeCell ref="F696:G696"/>
    <mergeCell ref="I696:J696"/>
    <mergeCell ref="F697:G697"/>
    <mergeCell ref="I697:J697"/>
    <mergeCell ref="B697:E697"/>
    <mergeCell ref="B698:E698"/>
    <mergeCell ref="F698:G698"/>
    <mergeCell ref="I698:J698"/>
    <mergeCell ref="B699:E699"/>
    <mergeCell ref="F699:G699"/>
    <mergeCell ref="I699:J699"/>
    <mergeCell ref="B700:E700"/>
    <mergeCell ref="F700:G700"/>
    <mergeCell ref="I700:J700"/>
    <mergeCell ref="B701:E701"/>
    <mergeCell ref="F701:G701"/>
    <mergeCell ref="B702:E702"/>
    <mergeCell ref="F702:G702"/>
    <mergeCell ref="I701:J701"/>
    <mergeCell ref="I702:J702"/>
    <mergeCell ref="I703:J703"/>
    <mergeCell ref="I704:J704"/>
    <mergeCell ref="I705:J705"/>
    <mergeCell ref="I706:J706"/>
    <mergeCell ref="I707:J707"/>
    <mergeCell ref="B713:E713"/>
    <mergeCell ref="B714:E714"/>
    <mergeCell ref="F714:G714"/>
    <mergeCell ref="B715:E715"/>
    <mergeCell ref="F715:G715"/>
    <mergeCell ref="B716:E716"/>
    <mergeCell ref="F716:G716"/>
    <mergeCell ref="B710:E710"/>
    <mergeCell ref="F710:G710"/>
    <mergeCell ref="B711:E711"/>
    <mergeCell ref="F711:G711"/>
    <mergeCell ref="B712:E712"/>
    <mergeCell ref="F712:G712"/>
    <mergeCell ref="F713:G713"/>
    <mergeCell ref="B724:E724"/>
    <mergeCell ref="F724:G724"/>
    <mergeCell ref="B725:E725"/>
    <mergeCell ref="F725:G725"/>
    <mergeCell ref="B726:E726"/>
    <mergeCell ref="F726:G726"/>
    <mergeCell ref="F727:G727"/>
    <mergeCell ref="B727:E727"/>
    <mergeCell ref="B728:E728"/>
    <mergeCell ref="F728:G728"/>
    <mergeCell ref="B729:E729"/>
    <mergeCell ref="F729:G729"/>
    <mergeCell ref="B730:E730"/>
    <mergeCell ref="F730:G730"/>
    <mergeCell ref="I708:J708"/>
    <mergeCell ref="I709:J709"/>
    <mergeCell ref="I710:J710"/>
    <mergeCell ref="I711:J711"/>
    <mergeCell ref="I712:J712"/>
    <mergeCell ref="I713:J713"/>
    <mergeCell ref="I714:J714"/>
    <mergeCell ref="I715:J715"/>
    <mergeCell ref="I716:J716"/>
    <mergeCell ref="B717:E717"/>
    <mergeCell ref="F717:G717"/>
    <mergeCell ref="I717:J717"/>
    <mergeCell ref="F718:G718"/>
    <mergeCell ref="I718:J718"/>
    <mergeCell ref="B718:E718"/>
    <mergeCell ref="B719:E719"/>
    <mergeCell ref="F719:G719"/>
    <mergeCell ref="I719:J719"/>
    <mergeCell ref="B720:E720"/>
    <mergeCell ref="F720:G720"/>
    <mergeCell ref="I720:J720"/>
    <mergeCell ref="B721:E721"/>
    <mergeCell ref="F721:G721"/>
    <mergeCell ref="I721:J721"/>
    <mergeCell ref="B722:E722"/>
    <mergeCell ref="F722:G722"/>
    <mergeCell ref="B723:E723"/>
    <mergeCell ref="F723:G723"/>
    <mergeCell ref="I722:J722"/>
    <mergeCell ref="I723:J723"/>
    <mergeCell ref="I724:J724"/>
    <mergeCell ref="I725:J725"/>
    <mergeCell ref="I726:J726"/>
    <mergeCell ref="I727:J727"/>
    <mergeCell ref="I728:J728"/>
    <mergeCell ref="B734:E734"/>
    <mergeCell ref="B735:E735"/>
    <mergeCell ref="F735:G735"/>
    <mergeCell ref="B736:E736"/>
    <mergeCell ref="F736:G736"/>
    <mergeCell ref="B737:E737"/>
    <mergeCell ref="F737:G737"/>
    <mergeCell ref="B731:E731"/>
    <mergeCell ref="F731:G731"/>
    <mergeCell ref="B732:E732"/>
    <mergeCell ref="F732:G732"/>
    <mergeCell ref="B733:E733"/>
    <mergeCell ref="F733:G733"/>
    <mergeCell ref="F734:G734"/>
    <mergeCell ref="B745:E745"/>
    <mergeCell ref="F745:G745"/>
    <mergeCell ref="B746:E746"/>
    <mergeCell ref="F746:G746"/>
    <mergeCell ref="B747:E747"/>
    <mergeCell ref="F747:G747"/>
    <mergeCell ref="F748:G748"/>
    <mergeCell ref="B748:E748"/>
    <mergeCell ref="B749:E749"/>
    <mergeCell ref="F749:G749"/>
    <mergeCell ref="B750:E750"/>
    <mergeCell ref="F750:G750"/>
    <mergeCell ref="B751:E751"/>
    <mergeCell ref="F751:G751"/>
    <mergeCell ref="I729:J729"/>
    <mergeCell ref="I730:J730"/>
    <mergeCell ref="I731:J731"/>
    <mergeCell ref="I732:J732"/>
    <mergeCell ref="I733:J733"/>
    <mergeCell ref="I734:J734"/>
    <mergeCell ref="I735:J735"/>
    <mergeCell ref="I736:J736"/>
    <mergeCell ref="I737:J737"/>
    <mergeCell ref="B738:E738"/>
    <mergeCell ref="F738:G738"/>
    <mergeCell ref="I738:J738"/>
    <mergeCell ref="F739:G739"/>
    <mergeCell ref="I739:J739"/>
    <mergeCell ref="B739:E739"/>
    <mergeCell ref="B740:E740"/>
    <mergeCell ref="F740:G740"/>
    <mergeCell ref="I740:J740"/>
    <mergeCell ref="B741:E741"/>
    <mergeCell ref="F741:G741"/>
    <mergeCell ref="I741:J741"/>
    <mergeCell ref="B742:E742"/>
    <mergeCell ref="F742:G742"/>
    <mergeCell ref="I742:J742"/>
    <mergeCell ref="B743:E743"/>
    <mergeCell ref="F743:G743"/>
    <mergeCell ref="B744:E744"/>
    <mergeCell ref="F744:G744"/>
    <mergeCell ref="I743:J743"/>
    <mergeCell ref="I744:J744"/>
    <mergeCell ref="I745:J745"/>
    <mergeCell ref="I746:J746"/>
    <mergeCell ref="I747:J747"/>
    <mergeCell ref="I748:J748"/>
    <mergeCell ref="I749:J749"/>
    <mergeCell ref="B755:E755"/>
    <mergeCell ref="B756:E756"/>
    <mergeCell ref="F756:G756"/>
    <mergeCell ref="B757:E757"/>
    <mergeCell ref="F757:G757"/>
    <mergeCell ref="B758:E758"/>
    <mergeCell ref="F758:G758"/>
    <mergeCell ref="B752:E752"/>
    <mergeCell ref="F752:G752"/>
    <mergeCell ref="B753:E753"/>
    <mergeCell ref="F753:G753"/>
    <mergeCell ref="B754:E754"/>
    <mergeCell ref="F754:G754"/>
    <mergeCell ref="F755:G755"/>
    <mergeCell ref="B766:E766"/>
    <mergeCell ref="F766:G766"/>
    <mergeCell ref="B767:E767"/>
    <mergeCell ref="F767:G767"/>
    <mergeCell ref="B768:E768"/>
    <mergeCell ref="F768:G768"/>
    <mergeCell ref="F769:G769"/>
    <mergeCell ref="B769:E769"/>
    <mergeCell ref="B770:E770"/>
    <mergeCell ref="F770:G770"/>
    <mergeCell ref="B771:E771"/>
    <mergeCell ref="F771:G771"/>
    <mergeCell ref="B772:E772"/>
    <mergeCell ref="F772:G772"/>
    <mergeCell ref="I750:J750"/>
    <mergeCell ref="I751:J751"/>
    <mergeCell ref="I752:J752"/>
    <mergeCell ref="I753:J753"/>
    <mergeCell ref="I754:J754"/>
    <mergeCell ref="I755:J755"/>
    <mergeCell ref="I756:J756"/>
    <mergeCell ref="I757:J757"/>
    <mergeCell ref="I758:J758"/>
    <mergeCell ref="B759:E759"/>
    <mergeCell ref="F759:G759"/>
    <mergeCell ref="I759:J759"/>
    <mergeCell ref="F760:G760"/>
    <mergeCell ref="I760:J760"/>
    <mergeCell ref="B760:E760"/>
    <mergeCell ref="B761:E761"/>
    <mergeCell ref="F761:G761"/>
    <mergeCell ref="I761:J761"/>
    <mergeCell ref="B762:E762"/>
    <mergeCell ref="F762:G762"/>
    <mergeCell ref="I762:J762"/>
    <mergeCell ref="B763:E763"/>
    <mergeCell ref="F763:G763"/>
    <mergeCell ref="I763:J763"/>
    <mergeCell ref="B764:E764"/>
    <mergeCell ref="F764:G764"/>
    <mergeCell ref="B765:E765"/>
    <mergeCell ref="F765:G765"/>
    <mergeCell ref="I764:J764"/>
    <mergeCell ref="I765:J765"/>
    <mergeCell ref="I766:J766"/>
    <mergeCell ref="I767:J767"/>
    <mergeCell ref="I768:J768"/>
    <mergeCell ref="I769:J769"/>
    <mergeCell ref="I770:J770"/>
    <mergeCell ref="B776:E776"/>
    <mergeCell ref="B777:E777"/>
    <mergeCell ref="F777:G777"/>
    <mergeCell ref="B778:E778"/>
    <mergeCell ref="F778:G778"/>
    <mergeCell ref="B779:E779"/>
    <mergeCell ref="F779:G779"/>
    <mergeCell ref="B773:E773"/>
    <mergeCell ref="F773:G773"/>
    <mergeCell ref="B774:E774"/>
    <mergeCell ref="F774:G774"/>
    <mergeCell ref="B775:E775"/>
    <mergeCell ref="F775:G775"/>
    <mergeCell ref="F776:G776"/>
    <mergeCell ref="B787:E787"/>
    <mergeCell ref="F787:G787"/>
    <mergeCell ref="B788:E788"/>
    <mergeCell ref="F788:G788"/>
    <mergeCell ref="B789:E789"/>
    <mergeCell ref="F789:G789"/>
    <mergeCell ref="F790:G790"/>
    <mergeCell ref="B790:E790"/>
    <mergeCell ref="B791:E791"/>
    <mergeCell ref="F791:G791"/>
    <mergeCell ref="B792:E792"/>
    <mergeCell ref="F792:G792"/>
    <mergeCell ref="B793:E793"/>
    <mergeCell ref="F793:G793"/>
    <mergeCell ref="I771:J771"/>
    <mergeCell ref="I772:J772"/>
    <mergeCell ref="I773:J773"/>
    <mergeCell ref="I774:J774"/>
    <mergeCell ref="I775:J775"/>
    <mergeCell ref="I776:J776"/>
    <mergeCell ref="I777:J777"/>
    <mergeCell ref="I778:J778"/>
    <mergeCell ref="I779:J779"/>
    <mergeCell ref="B780:E780"/>
    <mergeCell ref="F780:G780"/>
    <mergeCell ref="I780:J780"/>
    <mergeCell ref="F781:G781"/>
    <mergeCell ref="I781:J781"/>
    <mergeCell ref="B781:E781"/>
    <mergeCell ref="B782:E782"/>
    <mergeCell ref="F782:G782"/>
    <mergeCell ref="I782:J782"/>
    <mergeCell ref="B783:E783"/>
    <mergeCell ref="F783:G783"/>
    <mergeCell ref="I783:J783"/>
    <mergeCell ref="B784:E784"/>
    <mergeCell ref="F784:G784"/>
    <mergeCell ref="I784:J784"/>
    <mergeCell ref="B785:E785"/>
    <mergeCell ref="F785:G785"/>
    <mergeCell ref="B786:E786"/>
    <mergeCell ref="F786:G786"/>
    <mergeCell ref="I785:J785"/>
    <mergeCell ref="I786:J786"/>
    <mergeCell ref="I787:J787"/>
    <mergeCell ref="I788:J788"/>
    <mergeCell ref="I789:J789"/>
    <mergeCell ref="I790:J790"/>
    <mergeCell ref="I791:J791"/>
    <mergeCell ref="B797:E797"/>
    <mergeCell ref="B798:E798"/>
    <mergeCell ref="F798:G798"/>
    <mergeCell ref="B799:E799"/>
    <mergeCell ref="F799:G799"/>
    <mergeCell ref="B800:E800"/>
    <mergeCell ref="F800:G800"/>
    <mergeCell ref="B794:E794"/>
    <mergeCell ref="F794:G794"/>
    <mergeCell ref="B795:E795"/>
    <mergeCell ref="F795:G795"/>
    <mergeCell ref="B796:E796"/>
    <mergeCell ref="F796:G796"/>
    <mergeCell ref="F797:G797"/>
    <mergeCell ref="B808:E808"/>
    <mergeCell ref="F808:G808"/>
    <mergeCell ref="B809:E809"/>
    <mergeCell ref="F809:G809"/>
    <mergeCell ref="B810:E810"/>
    <mergeCell ref="F810:G810"/>
    <mergeCell ref="F811:G811"/>
    <mergeCell ref="B811:E811"/>
    <mergeCell ref="B812:E812"/>
    <mergeCell ref="F812:G812"/>
    <mergeCell ref="B813:E813"/>
    <mergeCell ref="F813:G813"/>
    <mergeCell ref="B814:E814"/>
    <mergeCell ref="F814:G814"/>
    <mergeCell ref="I792:J792"/>
    <mergeCell ref="I793:J793"/>
    <mergeCell ref="I794:J794"/>
    <mergeCell ref="I795:J795"/>
    <mergeCell ref="I796:J796"/>
    <mergeCell ref="I797:J797"/>
    <mergeCell ref="I798:J798"/>
    <mergeCell ref="I799:J799"/>
    <mergeCell ref="I800:J800"/>
    <mergeCell ref="B801:E801"/>
    <mergeCell ref="F801:G801"/>
    <mergeCell ref="I801:J801"/>
    <mergeCell ref="F802:G802"/>
    <mergeCell ref="I802:J802"/>
    <mergeCell ref="B802:E802"/>
    <mergeCell ref="B803:E803"/>
    <mergeCell ref="F803:G803"/>
    <mergeCell ref="I803:J803"/>
    <mergeCell ref="B804:E804"/>
    <mergeCell ref="F804:G804"/>
    <mergeCell ref="I804:J804"/>
    <mergeCell ref="B805:E805"/>
    <mergeCell ref="F805:G805"/>
    <mergeCell ref="I805:J805"/>
    <mergeCell ref="B806:E806"/>
    <mergeCell ref="F806:G806"/>
    <mergeCell ref="B807:E807"/>
    <mergeCell ref="F807:G807"/>
    <mergeCell ref="I806:J806"/>
    <mergeCell ref="I807:J807"/>
    <mergeCell ref="I808:J808"/>
    <mergeCell ref="I809:J809"/>
    <mergeCell ref="I810:J810"/>
    <mergeCell ref="I811:J811"/>
    <mergeCell ref="I812:J812"/>
    <mergeCell ref="B818:E818"/>
    <mergeCell ref="B819:E819"/>
    <mergeCell ref="F819:G819"/>
    <mergeCell ref="B820:E820"/>
    <mergeCell ref="F820:G820"/>
    <mergeCell ref="B821:E821"/>
    <mergeCell ref="F821:G821"/>
    <mergeCell ref="B815:E815"/>
    <mergeCell ref="F815:G815"/>
    <mergeCell ref="B816:E816"/>
    <mergeCell ref="F816:G816"/>
    <mergeCell ref="B817:E817"/>
    <mergeCell ref="F817:G817"/>
    <mergeCell ref="F818:G818"/>
    <mergeCell ref="B829:E829"/>
    <mergeCell ref="F829:G829"/>
    <mergeCell ref="B830:E830"/>
    <mergeCell ref="F830:G830"/>
    <mergeCell ref="B831:E831"/>
    <mergeCell ref="F831:G831"/>
    <mergeCell ref="F832:G832"/>
    <mergeCell ref="B832:E832"/>
    <mergeCell ref="B833:E833"/>
    <mergeCell ref="F833:G833"/>
    <mergeCell ref="B834:E834"/>
    <mergeCell ref="F834:G834"/>
    <mergeCell ref="B835:E835"/>
    <mergeCell ref="F835:G835"/>
    <mergeCell ref="I813:J813"/>
    <mergeCell ref="I814:J814"/>
    <mergeCell ref="I815:J815"/>
    <mergeCell ref="I816:J816"/>
    <mergeCell ref="I817:J817"/>
    <mergeCell ref="I818:J818"/>
    <mergeCell ref="I819:J819"/>
    <mergeCell ref="I820:J820"/>
    <mergeCell ref="I821:J821"/>
    <mergeCell ref="B822:E822"/>
    <mergeCell ref="F822:G822"/>
    <mergeCell ref="I822:J822"/>
    <mergeCell ref="F823:G823"/>
    <mergeCell ref="I823:J823"/>
    <mergeCell ref="B823:E823"/>
    <mergeCell ref="B824:E824"/>
    <mergeCell ref="F824:G824"/>
    <mergeCell ref="I824:J824"/>
    <mergeCell ref="B825:E825"/>
    <mergeCell ref="F825:G825"/>
    <mergeCell ref="I825:J825"/>
    <mergeCell ref="B826:E826"/>
    <mergeCell ref="F826:G826"/>
    <mergeCell ref="I826:J826"/>
    <mergeCell ref="B827:E827"/>
    <mergeCell ref="F827:G827"/>
    <mergeCell ref="B828:E828"/>
    <mergeCell ref="F828:G828"/>
    <mergeCell ref="I827:J827"/>
    <mergeCell ref="I828:J828"/>
    <mergeCell ref="I829:J829"/>
    <mergeCell ref="I830:J830"/>
    <mergeCell ref="I831:J831"/>
    <mergeCell ref="I832:J832"/>
    <mergeCell ref="I833:J833"/>
    <mergeCell ref="B839:E839"/>
    <mergeCell ref="B840:E840"/>
    <mergeCell ref="F840:G840"/>
    <mergeCell ref="B841:E841"/>
    <mergeCell ref="F841:G841"/>
    <mergeCell ref="B842:E842"/>
    <mergeCell ref="F842:G842"/>
    <mergeCell ref="B836:E836"/>
    <mergeCell ref="F836:G836"/>
    <mergeCell ref="B837:E837"/>
    <mergeCell ref="F837:G837"/>
    <mergeCell ref="B838:E838"/>
    <mergeCell ref="F838:G838"/>
    <mergeCell ref="F839:G839"/>
    <mergeCell ref="B850:E850"/>
    <mergeCell ref="F850:G850"/>
    <mergeCell ref="B851:E851"/>
    <mergeCell ref="F851:G851"/>
    <mergeCell ref="B852:E852"/>
    <mergeCell ref="F852:G852"/>
    <mergeCell ref="F853:G853"/>
    <mergeCell ref="B853:E853"/>
    <mergeCell ref="B854:E854"/>
    <mergeCell ref="F854:G854"/>
    <mergeCell ref="B855:E855"/>
    <mergeCell ref="F855:G855"/>
    <mergeCell ref="B856:E856"/>
    <mergeCell ref="F856:G856"/>
    <mergeCell ref="I834:J834"/>
    <mergeCell ref="I835:J835"/>
    <mergeCell ref="I836:J836"/>
    <mergeCell ref="I837:J837"/>
    <mergeCell ref="I838:J838"/>
    <mergeCell ref="I839:J839"/>
    <mergeCell ref="I840:J840"/>
    <mergeCell ref="I841:J841"/>
    <mergeCell ref="I842:J842"/>
    <mergeCell ref="B843:E843"/>
    <mergeCell ref="F843:G843"/>
    <mergeCell ref="I843:J843"/>
    <mergeCell ref="F844:G844"/>
    <mergeCell ref="I844:J844"/>
    <mergeCell ref="B844:E844"/>
    <mergeCell ref="B845:E845"/>
    <mergeCell ref="F845:G845"/>
    <mergeCell ref="I845:J845"/>
    <mergeCell ref="B846:E846"/>
    <mergeCell ref="F846:G846"/>
    <mergeCell ref="I846:J846"/>
    <mergeCell ref="B847:E847"/>
    <mergeCell ref="F847:G847"/>
    <mergeCell ref="I847:J847"/>
    <mergeCell ref="B848:E848"/>
    <mergeCell ref="F848:G848"/>
    <mergeCell ref="B849:E849"/>
    <mergeCell ref="F849:G849"/>
    <mergeCell ref="I848:J848"/>
    <mergeCell ref="I849:J849"/>
    <mergeCell ref="I850:J850"/>
    <mergeCell ref="I851:J851"/>
    <mergeCell ref="I852:J852"/>
    <mergeCell ref="I853:J853"/>
    <mergeCell ref="I854:J854"/>
    <mergeCell ref="B860:E860"/>
    <mergeCell ref="B861:E861"/>
    <mergeCell ref="F861:G861"/>
    <mergeCell ref="B862:E862"/>
    <mergeCell ref="F862:G862"/>
    <mergeCell ref="B863:E863"/>
    <mergeCell ref="F863:G863"/>
    <mergeCell ref="B857:E857"/>
    <mergeCell ref="F857:G857"/>
    <mergeCell ref="B858:E858"/>
    <mergeCell ref="F858:G858"/>
    <mergeCell ref="B859:E859"/>
    <mergeCell ref="F859:G859"/>
    <mergeCell ref="F860:G860"/>
    <mergeCell ref="B871:E871"/>
    <mergeCell ref="F871:G871"/>
    <mergeCell ref="B872:E872"/>
    <mergeCell ref="F872:G872"/>
    <mergeCell ref="B873:E873"/>
    <mergeCell ref="F873:G873"/>
    <mergeCell ref="F874:G874"/>
    <mergeCell ref="B874:E874"/>
    <mergeCell ref="B875:E875"/>
    <mergeCell ref="F875:G875"/>
    <mergeCell ref="B876:E876"/>
    <mergeCell ref="F876:G876"/>
    <mergeCell ref="B877:E877"/>
    <mergeCell ref="F877:G877"/>
    <mergeCell ref="I855:J855"/>
    <mergeCell ref="I856:J856"/>
    <mergeCell ref="I857:J857"/>
    <mergeCell ref="I858:J858"/>
    <mergeCell ref="I859:J859"/>
    <mergeCell ref="I860:J860"/>
    <mergeCell ref="I861:J861"/>
    <mergeCell ref="I862:J862"/>
    <mergeCell ref="I863:J863"/>
    <mergeCell ref="B864:E864"/>
    <mergeCell ref="F864:G864"/>
    <mergeCell ref="I864:J864"/>
    <mergeCell ref="F865:G865"/>
    <mergeCell ref="I865:J865"/>
    <mergeCell ref="B865:E865"/>
    <mergeCell ref="B866:E866"/>
    <mergeCell ref="F866:G866"/>
    <mergeCell ref="I866:J866"/>
    <mergeCell ref="B867:E867"/>
    <mergeCell ref="F867:G867"/>
    <mergeCell ref="I867:J867"/>
    <mergeCell ref="B868:E868"/>
    <mergeCell ref="F868:G868"/>
    <mergeCell ref="I868:J868"/>
    <mergeCell ref="B869:E869"/>
    <mergeCell ref="F869:G869"/>
    <mergeCell ref="B870:E870"/>
    <mergeCell ref="F870:G870"/>
    <mergeCell ref="I869:J869"/>
    <mergeCell ref="I870:J870"/>
    <mergeCell ref="I871:J871"/>
    <mergeCell ref="I872:J872"/>
    <mergeCell ref="I873:J873"/>
    <mergeCell ref="I874:J874"/>
    <mergeCell ref="I875:J875"/>
    <mergeCell ref="B881:E881"/>
    <mergeCell ref="B882:E882"/>
    <mergeCell ref="F882:G882"/>
    <mergeCell ref="B883:E883"/>
    <mergeCell ref="F883:G883"/>
    <mergeCell ref="B884:E884"/>
    <mergeCell ref="F884:G884"/>
    <mergeCell ref="B878:E878"/>
    <mergeCell ref="F878:G878"/>
    <mergeCell ref="B879:E879"/>
    <mergeCell ref="F879:G879"/>
    <mergeCell ref="B880:E880"/>
    <mergeCell ref="F880:G880"/>
    <mergeCell ref="F881:G881"/>
    <mergeCell ref="B892:E892"/>
    <mergeCell ref="F892:G892"/>
    <mergeCell ref="B893:E893"/>
    <mergeCell ref="F893:G893"/>
    <mergeCell ref="B894:E894"/>
    <mergeCell ref="F894:G894"/>
    <mergeCell ref="F895:G895"/>
    <mergeCell ref="B895:E895"/>
    <mergeCell ref="B896:E896"/>
    <mergeCell ref="F896:G896"/>
    <mergeCell ref="B897:E897"/>
    <mergeCell ref="F897:G897"/>
    <mergeCell ref="B898:E898"/>
    <mergeCell ref="F898:G898"/>
    <mergeCell ref="I876:J876"/>
    <mergeCell ref="I877:J877"/>
    <mergeCell ref="I878:J878"/>
    <mergeCell ref="I879:J879"/>
    <mergeCell ref="I880:J880"/>
    <mergeCell ref="I881:J881"/>
    <mergeCell ref="I882:J882"/>
    <mergeCell ref="I883:J883"/>
    <mergeCell ref="I884:J884"/>
    <mergeCell ref="B885:E885"/>
    <mergeCell ref="F885:G885"/>
    <mergeCell ref="I885:J885"/>
    <mergeCell ref="F886:G886"/>
    <mergeCell ref="I886:J886"/>
    <mergeCell ref="B886:E886"/>
    <mergeCell ref="B887:E887"/>
    <mergeCell ref="F887:G887"/>
    <mergeCell ref="I887:J887"/>
    <mergeCell ref="B888:E888"/>
    <mergeCell ref="F888:G888"/>
    <mergeCell ref="I888:J888"/>
    <mergeCell ref="B889:E889"/>
    <mergeCell ref="F889:G889"/>
    <mergeCell ref="I889:J889"/>
    <mergeCell ref="B890:E890"/>
    <mergeCell ref="F890:G890"/>
    <mergeCell ref="B891:E891"/>
    <mergeCell ref="F891:G891"/>
    <mergeCell ref="I890:J890"/>
    <mergeCell ref="I891:J891"/>
    <mergeCell ref="I892:J892"/>
    <mergeCell ref="I893:J893"/>
    <mergeCell ref="I894:J894"/>
    <mergeCell ref="I895:J895"/>
    <mergeCell ref="I896:J896"/>
    <mergeCell ref="B902:E902"/>
    <mergeCell ref="B903:E903"/>
    <mergeCell ref="F903:G903"/>
    <mergeCell ref="B904:E904"/>
    <mergeCell ref="F904:G904"/>
    <mergeCell ref="B905:E905"/>
    <mergeCell ref="F905:G905"/>
    <mergeCell ref="B899:E899"/>
    <mergeCell ref="F899:G899"/>
    <mergeCell ref="B900:E900"/>
    <mergeCell ref="F900:G900"/>
    <mergeCell ref="B901:E901"/>
    <mergeCell ref="F901:G901"/>
    <mergeCell ref="F902:G902"/>
    <mergeCell ref="B913:E913"/>
    <mergeCell ref="F913:G913"/>
    <mergeCell ref="B914:E914"/>
    <mergeCell ref="F914:G914"/>
    <mergeCell ref="B915:E915"/>
    <mergeCell ref="F915:G915"/>
    <mergeCell ref="F916:G916"/>
    <mergeCell ref="B916:E916"/>
    <mergeCell ref="B917:E917"/>
    <mergeCell ref="F917:G917"/>
    <mergeCell ref="B918:E918"/>
    <mergeCell ref="F918:G918"/>
    <mergeCell ref="B919:E919"/>
    <mergeCell ref="F919:G919"/>
    <mergeCell ref="I897:J897"/>
    <mergeCell ref="I898:J898"/>
    <mergeCell ref="I899:J899"/>
    <mergeCell ref="I900:J900"/>
    <mergeCell ref="I901:J901"/>
    <mergeCell ref="I902:J902"/>
    <mergeCell ref="I903:J903"/>
    <mergeCell ref="I904:J904"/>
    <mergeCell ref="I905:J905"/>
    <mergeCell ref="B906:E906"/>
    <mergeCell ref="F906:G906"/>
    <mergeCell ref="I906:J906"/>
    <mergeCell ref="F907:G907"/>
    <mergeCell ref="I907:J907"/>
    <mergeCell ref="B907:E907"/>
    <mergeCell ref="B908:E908"/>
    <mergeCell ref="F908:G908"/>
    <mergeCell ref="I908:J908"/>
    <mergeCell ref="B909:E909"/>
    <mergeCell ref="F909:G909"/>
    <mergeCell ref="I909:J909"/>
    <mergeCell ref="B910:E910"/>
    <mergeCell ref="F910:G910"/>
    <mergeCell ref="I910:J910"/>
    <mergeCell ref="B911:E911"/>
    <mergeCell ref="F911:G911"/>
    <mergeCell ref="B912:E912"/>
    <mergeCell ref="F912:G912"/>
    <mergeCell ref="I911:J911"/>
    <mergeCell ref="I912:J912"/>
    <mergeCell ref="I913:J913"/>
    <mergeCell ref="I914:J914"/>
    <mergeCell ref="I915:J915"/>
    <mergeCell ref="I916:J916"/>
    <mergeCell ref="I917:J917"/>
    <mergeCell ref="B923:E923"/>
    <mergeCell ref="B924:E924"/>
    <mergeCell ref="F924:G924"/>
    <mergeCell ref="B925:E925"/>
    <mergeCell ref="F925:G925"/>
    <mergeCell ref="B926:E926"/>
    <mergeCell ref="F926:G926"/>
    <mergeCell ref="B920:E920"/>
    <mergeCell ref="F920:G920"/>
    <mergeCell ref="B921:E921"/>
    <mergeCell ref="F921:G921"/>
    <mergeCell ref="B922:E922"/>
    <mergeCell ref="F922:G922"/>
    <mergeCell ref="F923:G923"/>
    <mergeCell ref="B934:E934"/>
    <mergeCell ref="F934:G934"/>
    <mergeCell ref="B935:E935"/>
    <mergeCell ref="F935:G935"/>
    <mergeCell ref="B936:E936"/>
    <mergeCell ref="F936:G936"/>
    <mergeCell ref="F937:G937"/>
    <mergeCell ref="B937:E937"/>
    <mergeCell ref="B938:E938"/>
    <mergeCell ref="F938:G938"/>
    <mergeCell ref="B939:E939"/>
    <mergeCell ref="F939:G939"/>
    <mergeCell ref="B940:E940"/>
    <mergeCell ref="F940:G940"/>
    <mergeCell ref="I918:J918"/>
    <mergeCell ref="I919:J919"/>
    <mergeCell ref="I920:J920"/>
    <mergeCell ref="I921:J921"/>
    <mergeCell ref="I922:J922"/>
    <mergeCell ref="I923:J923"/>
    <mergeCell ref="I924:J924"/>
    <mergeCell ref="I925:J925"/>
    <mergeCell ref="I926:J926"/>
    <mergeCell ref="B927:E927"/>
    <mergeCell ref="F927:G927"/>
    <mergeCell ref="I927:J927"/>
    <mergeCell ref="F928:G928"/>
    <mergeCell ref="I928:J928"/>
    <mergeCell ref="B928:E928"/>
    <mergeCell ref="B929:E929"/>
    <mergeCell ref="F929:G929"/>
    <mergeCell ref="I929:J929"/>
    <mergeCell ref="B930:E930"/>
    <mergeCell ref="F930:G930"/>
    <mergeCell ref="I930:J930"/>
    <mergeCell ref="B931:E931"/>
    <mergeCell ref="F931:G931"/>
    <mergeCell ref="I931:J931"/>
    <mergeCell ref="B932:E932"/>
    <mergeCell ref="F932:G932"/>
    <mergeCell ref="B933:E933"/>
    <mergeCell ref="F933:G933"/>
    <mergeCell ref="I932:J932"/>
    <mergeCell ref="I933:J933"/>
    <mergeCell ref="I934:J934"/>
    <mergeCell ref="I935:J935"/>
    <mergeCell ref="I936:J936"/>
    <mergeCell ref="I937:J937"/>
    <mergeCell ref="I938:J938"/>
    <mergeCell ref="B944:E944"/>
    <mergeCell ref="B945:E945"/>
    <mergeCell ref="F945:G945"/>
    <mergeCell ref="B946:E946"/>
    <mergeCell ref="F946:G946"/>
    <mergeCell ref="B947:E947"/>
    <mergeCell ref="F947:G947"/>
    <mergeCell ref="B941:E941"/>
    <mergeCell ref="F941:G941"/>
    <mergeCell ref="B942:E942"/>
    <mergeCell ref="F942:G942"/>
    <mergeCell ref="B943:E943"/>
    <mergeCell ref="F943:G943"/>
    <mergeCell ref="F944:G944"/>
    <mergeCell ref="B274:E274"/>
    <mergeCell ref="F274:G274"/>
    <mergeCell ref="B275:E275"/>
    <mergeCell ref="F275:G275"/>
    <mergeCell ref="B276:E276"/>
    <mergeCell ref="F276:G276"/>
    <mergeCell ref="F277:G277"/>
    <mergeCell ref="B277:E277"/>
    <mergeCell ref="B278:E278"/>
    <mergeCell ref="F278:G278"/>
    <mergeCell ref="B279:E279"/>
    <mergeCell ref="F279:G279"/>
    <mergeCell ref="B280:E280"/>
    <mergeCell ref="F280:G280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B267:E267"/>
    <mergeCell ref="F267:G267"/>
    <mergeCell ref="I267:J267"/>
    <mergeCell ref="F268:G268"/>
    <mergeCell ref="I268:J268"/>
    <mergeCell ref="B268:E268"/>
    <mergeCell ref="B269:E269"/>
    <mergeCell ref="F269:G269"/>
    <mergeCell ref="I269:J269"/>
    <mergeCell ref="B270:E270"/>
    <mergeCell ref="F270:G270"/>
    <mergeCell ref="I270:J270"/>
    <mergeCell ref="B271:E271"/>
    <mergeCell ref="F271:G271"/>
    <mergeCell ref="I271:J271"/>
    <mergeCell ref="B272:E272"/>
    <mergeCell ref="F272:G272"/>
    <mergeCell ref="B273:E273"/>
    <mergeCell ref="F273:G273"/>
    <mergeCell ref="I272:J272"/>
    <mergeCell ref="I273:J273"/>
    <mergeCell ref="I274:J274"/>
    <mergeCell ref="I275:J275"/>
    <mergeCell ref="I276:J276"/>
    <mergeCell ref="I277:J277"/>
    <mergeCell ref="I278:J278"/>
    <mergeCell ref="B281:E281"/>
    <mergeCell ref="F281:G281"/>
    <mergeCell ref="B282:E282"/>
    <mergeCell ref="F282:G282"/>
    <mergeCell ref="B283:E283"/>
    <mergeCell ref="F283:G283"/>
    <mergeCell ref="F284:G284"/>
    <mergeCell ref="B284:E284"/>
    <mergeCell ref="B285:E285"/>
    <mergeCell ref="F285:G285"/>
    <mergeCell ref="B286:E286"/>
    <mergeCell ref="F286:G286"/>
    <mergeCell ref="B287:E287"/>
    <mergeCell ref="F287:G287"/>
    <mergeCell ref="B298:E298"/>
    <mergeCell ref="F298:G298"/>
    <mergeCell ref="B299:E299"/>
    <mergeCell ref="F299:G299"/>
    <mergeCell ref="B300:E300"/>
    <mergeCell ref="F300:G300"/>
    <mergeCell ref="F301:G301"/>
    <mergeCell ref="B301:E301"/>
    <mergeCell ref="B302:E302"/>
    <mergeCell ref="F302:G302"/>
    <mergeCell ref="B303:E303"/>
    <mergeCell ref="F303:G303"/>
    <mergeCell ref="B304:E304"/>
    <mergeCell ref="F304:G304"/>
    <mergeCell ref="I310:J310"/>
    <mergeCell ref="I311:J311"/>
    <mergeCell ref="I303:J303"/>
    <mergeCell ref="I304:J304"/>
    <mergeCell ref="I305:J305"/>
    <mergeCell ref="I306:J306"/>
    <mergeCell ref="I307:J307"/>
    <mergeCell ref="I308:J308"/>
    <mergeCell ref="I309:J309"/>
    <mergeCell ref="B288:E288"/>
    <mergeCell ref="F288:G288"/>
    <mergeCell ref="I288:J288"/>
    <mergeCell ref="B289:E289"/>
    <mergeCell ref="F289:G289"/>
    <mergeCell ref="B290:E290"/>
    <mergeCell ref="F290:G290"/>
    <mergeCell ref="B291:E291"/>
    <mergeCell ref="F291:G291"/>
    <mergeCell ref="B292:E292"/>
    <mergeCell ref="F292:G292"/>
    <mergeCell ref="B293:E293"/>
    <mergeCell ref="F293:G293"/>
    <mergeCell ref="F294:G294"/>
    <mergeCell ref="I289:J289"/>
    <mergeCell ref="I290:J290"/>
    <mergeCell ref="I291:J291"/>
    <mergeCell ref="I292:J292"/>
    <mergeCell ref="I293:J293"/>
    <mergeCell ref="I294:J294"/>
    <mergeCell ref="I295:J295"/>
    <mergeCell ref="B294:E294"/>
    <mergeCell ref="B295:E295"/>
    <mergeCell ref="F295:G295"/>
    <mergeCell ref="B296:E296"/>
    <mergeCell ref="F296:G296"/>
    <mergeCell ref="B297:E297"/>
    <mergeCell ref="F297:G297"/>
    <mergeCell ref="I296:J296"/>
    <mergeCell ref="I297:J297"/>
    <mergeCell ref="I298:J298"/>
    <mergeCell ref="I299:J299"/>
    <mergeCell ref="I300:J300"/>
    <mergeCell ref="I301:J301"/>
    <mergeCell ref="I302:J302"/>
    <mergeCell ref="B305:E305"/>
    <mergeCell ref="F305:G305"/>
    <mergeCell ref="B306:E306"/>
    <mergeCell ref="F306:G306"/>
    <mergeCell ref="B307:E307"/>
    <mergeCell ref="F307:G307"/>
    <mergeCell ref="F308:G308"/>
    <mergeCell ref="B308:E308"/>
    <mergeCell ref="B309:E309"/>
    <mergeCell ref="F309:G309"/>
    <mergeCell ref="B310:E310"/>
    <mergeCell ref="F310:G310"/>
    <mergeCell ref="B311:E311"/>
    <mergeCell ref="F311:G311"/>
    <mergeCell ref="I334:J334"/>
    <mergeCell ref="I335:J335"/>
    <mergeCell ref="I327:J327"/>
    <mergeCell ref="I328:J328"/>
    <mergeCell ref="I329:J329"/>
    <mergeCell ref="I330:J330"/>
    <mergeCell ref="I331:J331"/>
    <mergeCell ref="I332:J332"/>
    <mergeCell ref="I333:J333"/>
    <mergeCell ref="I960:J960"/>
    <mergeCell ref="I961:J961"/>
    <mergeCell ref="I962:J962"/>
    <mergeCell ref="I963:J963"/>
    <mergeCell ref="I964:J964"/>
    <mergeCell ref="I965:J965"/>
    <mergeCell ref="I966:J966"/>
    <mergeCell ref="B970:E970"/>
    <mergeCell ref="B971:E971"/>
    <mergeCell ref="F971:G971"/>
    <mergeCell ref="I971:J971"/>
    <mergeCell ref="B972:E972"/>
    <mergeCell ref="F972:G972"/>
    <mergeCell ref="I972:J972"/>
    <mergeCell ref="I967:J967"/>
    <mergeCell ref="I968:J968"/>
    <mergeCell ref="B969:E969"/>
    <mergeCell ref="F969:G969"/>
    <mergeCell ref="I969:J969"/>
    <mergeCell ref="F970:G970"/>
    <mergeCell ref="I970:J970"/>
    <mergeCell ref="B955:E955"/>
    <mergeCell ref="F955:G955"/>
    <mergeCell ref="B956:E956"/>
    <mergeCell ref="F956:G956"/>
    <mergeCell ref="B957:E957"/>
    <mergeCell ref="F957:G957"/>
    <mergeCell ref="F958:G958"/>
    <mergeCell ref="B958:E958"/>
    <mergeCell ref="B959:E959"/>
    <mergeCell ref="F959:G959"/>
    <mergeCell ref="B960:E960"/>
    <mergeCell ref="F960:G960"/>
    <mergeCell ref="B961:E961"/>
    <mergeCell ref="F961:G961"/>
    <mergeCell ref="I939:J939"/>
    <mergeCell ref="I940:J940"/>
    <mergeCell ref="I941:J941"/>
    <mergeCell ref="I942:J942"/>
    <mergeCell ref="I943:J943"/>
    <mergeCell ref="I944:J944"/>
    <mergeCell ref="I945:J945"/>
    <mergeCell ref="I946:J946"/>
    <mergeCell ref="I947:J947"/>
    <mergeCell ref="B948:E948"/>
    <mergeCell ref="F948:G948"/>
    <mergeCell ref="I948:J948"/>
    <mergeCell ref="F949:G949"/>
    <mergeCell ref="I949:J949"/>
    <mergeCell ref="B949:E949"/>
    <mergeCell ref="B950:E950"/>
    <mergeCell ref="F950:G950"/>
    <mergeCell ref="I950:J950"/>
    <mergeCell ref="B951:E951"/>
    <mergeCell ref="F951:G951"/>
    <mergeCell ref="I951:J951"/>
    <mergeCell ref="B952:E952"/>
    <mergeCell ref="F952:G952"/>
    <mergeCell ref="I952:J952"/>
    <mergeCell ref="B953:E953"/>
    <mergeCell ref="F953:G953"/>
    <mergeCell ref="B954:E954"/>
    <mergeCell ref="F954:G954"/>
    <mergeCell ref="I953:J953"/>
    <mergeCell ref="I954:J954"/>
    <mergeCell ref="I955:J955"/>
    <mergeCell ref="I956:J956"/>
    <mergeCell ref="I957:J957"/>
    <mergeCell ref="I958:J958"/>
    <mergeCell ref="I959:J959"/>
    <mergeCell ref="B962:E962"/>
    <mergeCell ref="F962:G962"/>
    <mergeCell ref="B963:E963"/>
    <mergeCell ref="F963:G963"/>
    <mergeCell ref="B964:E964"/>
    <mergeCell ref="F964:G964"/>
    <mergeCell ref="F965:G965"/>
    <mergeCell ref="B965:E965"/>
    <mergeCell ref="B966:E966"/>
    <mergeCell ref="F966:G966"/>
    <mergeCell ref="B967:E967"/>
    <mergeCell ref="F967:G967"/>
    <mergeCell ref="B968:E968"/>
    <mergeCell ref="F968:G968"/>
    <mergeCell ref="I991:J991"/>
    <mergeCell ref="I992:J992"/>
    <mergeCell ref="I984:J984"/>
    <mergeCell ref="I985:J985"/>
    <mergeCell ref="I986:J986"/>
    <mergeCell ref="I987:J987"/>
    <mergeCell ref="I988:J988"/>
    <mergeCell ref="I989:J989"/>
    <mergeCell ref="I990:J990"/>
    <mergeCell ref="B973:K973"/>
    <mergeCell ref="B974:E974"/>
    <mergeCell ref="F974:G974"/>
    <mergeCell ref="I974:J974"/>
    <mergeCell ref="B975:E975"/>
    <mergeCell ref="F975:G975"/>
    <mergeCell ref="I975:J975"/>
    <mergeCell ref="B976:E976"/>
    <mergeCell ref="F976:G976"/>
    <mergeCell ref="I976:J976"/>
    <mergeCell ref="B977:E977"/>
    <mergeCell ref="F977:G977"/>
    <mergeCell ref="B978:E978"/>
    <mergeCell ref="F978:G978"/>
    <mergeCell ref="B979:E979"/>
    <mergeCell ref="F979:G979"/>
    <mergeCell ref="B980:E980"/>
    <mergeCell ref="F980:G980"/>
    <mergeCell ref="B981:E981"/>
    <mergeCell ref="F981:G981"/>
    <mergeCell ref="F982:G982"/>
    <mergeCell ref="I977:J977"/>
    <mergeCell ref="I978:J978"/>
    <mergeCell ref="I979:J979"/>
    <mergeCell ref="I980:J980"/>
    <mergeCell ref="I981:J981"/>
    <mergeCell ref="I982:J982"/>
    <mergeCell ref="I983:J983"/>
    <mergeCell ref="B982:E982"/>
    <mergeCell ref="B983:E983"/>
    <mergeCell ref="F983:G983"/>
    <mergeCell ref="B984:E984"/>
    <mergeCell ref="F984:G984"/>
    <mergeCell ref="B985:E985"/>
    <mergeCell ref="F985:G985"/>
    <mergeCell ref="B986:E986"/>
    <mergeCell ref="F986:G986"/>
    <mergeCell ref="B987:E987"/>
    <mergeCell ref="F987:G987"/>
    <mergeCell ref="B988:E988"/>
    <mergeCell ref="F988:G988"/>
    <mergeCell ref="F989:G989"/>
    <mergeCell ref="B989:E989"/>
    <mergeCell ref="B990:E990"/>
    <mergeCell ref="F990:G990"/>
    <mergeCell ref="B991:E991"/>
    <mergeCell ref="F991:G991"/>
    <mergeCell ref="B992:E992"/>
    <mergeCell ref="F992:G992"/>
    <mergeCell ref="B1003:E1003"/>
    <mergeCell ref="F1003:G1003"/>
    <mergeCell ref="B1004:E1004"/>
    <mergeCell ref="F1004:G1004"/>
    <mergeCell ref="B1005:E1005"/>
    <mergeCell ref="F1005:G1005"/>
    <mergeCell ref="F1006:G1006"/>
    <mergeCell ref="B1006:E1006"/>
    <mergeCell ref="B1007:E1007"/>
    <mergeCell ref="F1007:G1007"/>
    <mergeCell ref="B1008:E1008"/>
    <mergeCell ref="F1008:G1008"/>
    <mergeCell ref="B1009:E1009"/>
    <mergeCell ref="F1009:G1009"/>
    <mergeCell ref="I1015:J1015"/>
    <mergeCell ref="I1016:J1016"/>
    <mergeCell ref="I1008:J1008"/>
    <mergeCell ref="I1009:J1009"/>
    <mergeCell ref="I1010:J1010"/>
    <mergeCell ref="I1011:J1011"/>
    <mergeCell ref="I1012:J1012"/>
    <mergeCell ref="I1013:J1013"/>
    <mergeCell ref="I1014:J1014"/>
    <mergeCell ref="B993:E993"/>
    <mergeCell ref="F993:G993"/>
    <mergeCell ref="I993:J993"/>
    <mergeCell ref="B994:E994"/>
    <mergeCell ref="F994:G994"/>
    <mergeCell ref="B995:E995"/>
    <mergeCell ref="F995:G995"/>
    <mergeCell ref="B996:E996"/>
    <mergeCell ref="F996:G996"/>
    <mergeCell ref="B997:E997"/>
    <mergeCell ref="F997:G997"/>
    <mergeCell ref="B998:E998"/>
    <mergeCell ref="F998:G998"/>
    <mergeCell ref="F999:G999"/>
    <mergeCell ref="I994:J994"/>
    <mergeCell ref="I995:J995"/>
    <mergeCell ref="I996:J996"/>
    <mergeCell ref="I997:J997"/>
    <mergeCell ref="I998:J998"/>
    <mergeCell ref="I999:J999"/>
    <mergeCell ref="I1000:J1000"/>
    <mergeCell ref="B999:E999"/>
    <mergeCell ref="B1000:E1000"/>
    <mergeCell ref="F1000:G1000"/>
    <mergeCell ref="B1001:E1001"/>
    <mergeCell ref="F1001:G1001"/>
    <mergeCell ref="B1002:E1002"/>
    <mergeCell ref="F1002:G1002"/>
    <mergeCell ref="I1001:J1001"/>
    <mergeCell ref="I1002:J1002"/>
    <mergeCell ref="I1003:J1003"/>
    <mergeCell ref="I1004:J1004"/>
    <mergeCell ref="I1005:J1005"/>
    <mergeCell ref="I1006:J1006"/>
    <mergeCell ref="I1007:J1007"/>
    <mergeCell ref="B1010:E1010"/>
    <mergeCell ref="F1010:G1010"/>
    <mergeCell ref="B1011:E1011"/>
    <mergeCell ref="F1011:G1011"/>
    <mergeCell ref="B1012:E1012"/>
    <mergeCell ref="F1012:G1012"/>
    <mergeCell ref="F1013:G1013"/>
    <mergeCell ref="B1013:E1013"/>
    <mergeCell ref="B1014:E1014"/>
    <mergeCell ref="F1014:G1014"/>
    <mergeCell ref="B1015:E1015"/>
    <mergeCell ref="F1015:G1015"/>
    <mergeCell ref="B1016:E1016"/>
    <mergeCell ref="F1016:G1016"/>
    <mergeCell ref="B1075:E1075"/>
    <mergeCell ref="F1075:G1075"/>
    <mergeCell ref="B1076:E1076"/>
    <mergeCell ref="F1076:G1076"/>
    <mergeCell ref="B1077:E1077"/>
    <mergeCell ref="F1077:G1077"/>
    <mergeCell ref="F1078:G1078"/>
    <mergeCell ref="B1078:E1078"/>
    <mergeCell ref="B1079:E1079"/>
    <mergeCell ref="F1079:G1079"/>
    <mergeCell ref="B1080:E1080"/>
    <mergeCell ref="F1080:G1080"/>
    <mergeCell ref="B1081:E1081"/>
    <mergeCell ref="F1081:G1081"/>
    <mergeCell ref="B1065:E1065"/>
    <mergeCell ref="F1065:G1065"/>
    <mergeCell ref="I1065:J1065"/>
    <mergeCell ref="B1066:E1066"/>
    <mergeCell ref="F1066:G1066"/>
    <mergeCell ref="B1067:E1067"/>
    <mergeCell ref="F1067:G1067"/>
    <mergeCell ref="B1068:E1068"/>
    <mergeCell ref="F1068:G1068"/>
    <mergeCell ref="B1069:E1069"/>
    <mergeCell ref="F1069:G1069"/>
    <mergeCell ref="B1070:E1070"/>
    <mergeCell ref="F1070:G1070"/>
    <mergeCell ref="F1071:G1071"/>
    <mergeCell ref="I1066:J1066"/>
    <mergeCell ref="I1067:J1067"/>
    <mergeCell ref="I1068:J1068"/>
    <mergeCell ref="I1069:J1069"/>
    <mergeCell ref="I1070:J1070"/>
    <mergeCell ref="I1071:J1071"/>
    <mergeCell ref="I1072:J1072"/>
    <mergeCell ref="B1071:E1071"/>
    <mergeCell ref="B1072:E1072"/>
    <mergeCell ref="F1072:G1072"/>
    <mergeCell ref="B1073:E1073"/>
    <mergeCell ref="F1073:G1073"/>
    <mergeCell ref="B1074:E1074"/>
    <mergeCell ref="F1074:G1074"/>
    <mergeCell ref="I1073:J1073"/>
    <mergeCell ref="I1074:J1074"/>
    <mergeCell ref="I1075:J1075"/>
    <mergeCell ref="I1076:J1076"/>
    <mergeCell ref="I1077:J1077"/>
    <mergeCell ref="I1078:J1078"/>
    <mergeCell ref="I1079:J1079"/>
    <mergeCell ref="B1085:E1085"/>
    <mergeCell ref="B1086:E1086"/>
    <mergeCell ref="F1086:G1086"/>
    <mergeCell ref="B1087:E1087"/>
    <mergeCell ref="F1087:G1087"/>
    <mergeCell ref="B1088:E1088"/>
    <mergeCell ref="F1088:G1088"/>
    <mergeCell ref="B1082:E1082"/>
    <mergeCell ref="F1082:G1082"/>
    <mergeCell ref="B1083:E1083"/>
    <mergeCell ref="F1083:G1083"/>
    <mergeCell ref="B1084:E1084"/>
    <mergeCell ref="F1084:G1084"/>
    <mergeCell ref="F1085:G1085"/>
    <mergeCell ref="B1096:E1096"/>
    <mergeCell ref="F1096:G1096"/>
    <mergeCell ref="B1097:E1097"/>
    <mergeCell ref="F1097:G1097"/>
    <mergeCell ref="B1098:E1098"/>
    <mergeCell ref="F1098:G1098"/>
    <mergeCell ref="F1099:G1099"/>
    <mergeCell ref="B1099:E1099"/>
    <mergeCell ref="B1100:E1100"/>
    <mergeCell ref="F1100:G1100"/>
    <mergeCell ref="B1101:E1101"/>
    <mergeCell ref="F1101:G1101"/>
    <mergeCell ref="B1102:E1102"/>
    <mergeCell ref="F1102:G1102"/>
    <mergeCell ref="I1080:J1080"/>
    <mergeCell ref="I1081:J1081"/>
    <mergeCell ref="I1082:J1082"/>
    <mergeCell ref="I1083:J1083"/>
    <mergeCell ref="I1084:J1084"/>
    <mergeCell ref="I1085:J1085"/>
    <mergeCell ref="I1086:J1086"/>
    <mergeCell ref="I1087:J1087"/>
    <mergeCell ref="I1088:J1088"/>
    <mergeCell ref="B1089:E1089"/>
    <mergeCell ref="F1089:G1089"/>
    <mergeCell ref="I1089:J1089"/>
    <mergeCell ref="F1090:G1090"/>
    <mergeCell ref="I1090:J1090"/>
    <mergeCell ref="B1090:E1090"/>
    <mergeCell ref="B1091:E1091"/>
    <mergeCell ref="F1091:G1091"/>
    <mergeCell ref="I1091:J1091"/>
    <mergeCell ref="B1092:E1092"/>
    <mergeCell ref="F1092:G1092"/>
    <mergeCell ref="I1092:J1092"/>
    <mergeCell ref="B1093:E1093"/>
    <mergeCell ref="F1093:G1093"/>
    <mergeCell ref="I1093:J1093"/>
    <mergeCell ref="B1094:E1094"/>
    <mergeCell ref="F1094:G1094"/>
    <mergeCell ref="B1095:E1095"/>
    <mergeCell ref="F1095:G1095"/>
    <mergeCell ref="I1094:J1094"/>
    <mergeCell ref="I1095:J1095"/>
    <mergeCell ref="I1096:J1096"/>
    <mergeCell ref="I1097:J1097"/>
    <mergeCell ref="I1098:J1098"/>
    <mergeCell ref="I1099:J1099"/>
    <mergeCell ref="I1100:J1100"/>
    <mergeCell ref="B1106:E1106"/>
    <mergeCell ref="B1107:E1107"/>
    <mergeCell ref="F1107:G1107"/>
    <mergeCell ref="B1108:E1108"/>
    <mergeCell ref="F1108:G1108"/>
    <mergeCell ref="B1109:E1109"/>
    <mergeCell ref="F1109:G1109"/>
    <mergeCell ref="B1103:E1103"/>
    <mergeCell ref="F1103:G1103"/>
    <mergeCell ref="B1104:E1104"/>
    <mergeCell ref="F1104:G1104"/>
    <mergeCell ref="B1105:E1105"/>
    <mergeCell ref="F1105:G1105"/>
    <mergeCell ref="F1106:G1106"/>
    <mergeCell ref="B1117:E1117"/>
    <mergeCell ref="F1117:G1117"/>
    <mergeCell ref="B1118:E1118"/>
    <mergeCell ref="F1118:G1118"/>
    <mergeCell ref="B1119:E1119"/>
    <mergeCell ref="F1119:G1119"/>
    <mergeCell ref="F1120:G1120"/>
    <mergeCell ref="B1120:E1120"/>
    <mergeCell ref="B1121:E1121"/>
    <mergeCell ref="F1121:G1121"/>
    <mergeCell ref="B1122:E1122"/>
    <mergeCell ref="F1122:G1122"/>
    <mergeCell ref="B1123:E1123"/>
    <mergeCell ref="F1123:G1123"/>
    <mergeCell ref="I1101:J1101"/>
    <mergeCell ref="I1102:J1102"/>
    <mergeCell ref="I1103:J1103"/>
    <mergeCell ref="I1104:J1104"/>
    <mergeCell ref="I1105:J1105"/>
    <mergeCell ref="I1106:J1106"/>
    <mergeCell ref="I1107:J1107"/>
    <mergeCell ref="I1108:J1108"/>
    <mergeCell ref="I1109:J1109"/>
    <mergeCell ref="B1110:E1110"/>
    <mergeCell ref="F1110:G1110"/>
    <mergeCell ref="I1110:J1110"/>
    <mergeCell ref="F1111:G1111"/>
    <mergeCell ref="I1111:J1111"/>
    <mergeCell ref="B1111:E1111"/>
    <mergeCell ref="B1112:E1112"/>
    <mergeCell ref="F1112:G1112"/>
    <mergeCell ref="I1112:J1112"/>
    <mergeCell ref="B1113:E1113"/>
    <mergeCell ref="F1113:G1113"/>
    <mergeCell ref="I1113:J1113"/>
    <mergeCell ref="B1114:E1114"/>
    <mergeCell ref="F1114:G1114"/>
    <mergeCell ref="I1114:J1114"/>
    <mergeCell ref="B1115:E1115"/>
    <mergeCell ref="F1115:G1115"/>
    <mergeCell ref="B1116:E1116"/>
    <mergeCell ref="F1116:G1116"/>
    <mergeCell ref="I1115:J1115"/>
    <mergeCell ref="I1116:J1116"/>
    <mergeCell ref="I1117:J1117"/>
    <mergeCell ref="I1118:J1118"/>
    <mergeCell ref="I1119:J1119"/>
    <mergeCell ref="I1120:J1120"/>
    <mergeCell ref="I1121:J1121"/>
    <mergeCell ref="B1127:E1127"/>
    <mergeCell ref="B1128:E1128"/>
    <mergeCell ref="F1128:G1128"/>
    <mergeCell ref="B1129:E1129"/>
    <mergeCell ref="F1129:G1129"/>
    <mergeCell ref="B1130:E1130"/>
    <mergeCell ref="F1130:G1130"/>
    <mergeCell ref="B1124:E1124"/>
    <mergeCell ref="F1124:G1124"/>
    <mergeCell ref="B1125:E1125"/>
    <mergeCell ref="F1125:G1125"/>
    <mergeCell ref="B1126:E1126"/>
    <mergeCell ref="F1126:G1126"/>
    <mergeCell ref="F1127:G1127"/>
    <mergeCell ref="B1138:E1138"/>
    <mergeCell ref="F1138:G1138"/>
    <mergeCell ref="B1139:E1139"/>
    <mergeCell ref="F1139:G1139"/>
    <mergeCell ref="B1140:E1140"/>
    <mergeCell ref="F1140:G1140"/>
    <mergeCell ref="F1141:G1141"/>
    <mergeCell ref="B1141:E1141"/>
    <mergeCell ref="B1142:E1142"/>
    <mergeCell ref="F1142:G1142"/>
    <mergeCell ref="B1143:E1143"/>
    <mergeCell ref="F1143:G1143"/>
    <mergeCell ref="B1144:E1144"/>
    <mergeCell ref="F1144:G1144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B1131:E1131"/>
    <mergeCell ref="F1131:G1131"/>
    <mergeCell ref="I1131:J1131"/>
    <mergeCell ref="F1132:G1132"/>
    <mergeCell ref="I1132:J1132"/>
    <mergeCell ref="B1132:E1132"/>
    <mergeCell ref="B1133:E1133"/>
    <mergeCell ref="F1133:G1133"/>
    <mergeCell ref="I1133:J1133"/>
    <mergeCell ref="B1134:E1134"/>
    <mergeCell ref="F1134:G1134"/>
    <mergeCell ref="I1134:J1134"/>
    <mergeCell ref="B1135:E1135"/>
    <mergeCell ref="F1135:G1135"/>
    <mergeCell ref="I1135:J1135"/>
    <mergeCell ref="B1136:E1136"/>
    <mergeCell ref="F1136:G1136"/>
    <mergeCell ref="B1137:E1137"/>
    <mergeCell ref="F1137:G1137"/>
    <mergeCell ref="I1136:J1136"/>
    <mergeCell ref="I1137:J1137"/>
    <mergeCell ref="I1138:J1138"/>
    <mergeCell ref="I1139:J1139"/>
    <mergeCell ref="I1140:J1140"/>
    <mergeCell ref="I1141:J1141"/>
    <mergeCell ref="I1142:J1142"/>
    <mergeCell ref="B1148:E1148"/>
    <mergeCell ref="B1149:E1149"/>
    <mergeCell ref="F1149:G1149"/>
    <mergeCell ref="B1150:E1150"/>
    <mergeCell ref="F1150:G1150"/>
    <mergeCell ref="B1151:E1151"/>
    <mergeCell ref="F1151:G1151"/>
    <mergeCell ref="B1145:E1145"/>
    <mergeCell ref="F1145:G1145"/>
    <mergeCell ref="B1146:E1146"/>
    <mergeCell ref="F1146:G1146"/>
    <mergeCell ref="B1147:E1147"/>
    <mergeCell ref="F1147:G1147"/>
    <mergeCell ref="F1148:G1148"/>
    <mergeCell ref="B1159:E1159"/>
    <mergeCell ref="F1159:G1159"/>
    <mergeCell ref="B1160:E1160"/>
    <mergeCell ref="F1160:G1160"/>
    <mergeCell ref="B1161:E1161"/>
    <mergeCell ref="F1161:G1161"/>
    <mergeCell ref="F1162:G1162"/>
    <mergeCell ref="B1162:E1162"/>
    <mergeCell ref="B1163:E1163"/>
    <mergeCell ref="F1163:G1163"/>
    <mergeCell ref="B1164:E1164"/>
    <mergeCell ref="F1164:G1164"/>
    <mergeCell ref="B1165:E1165"/>
    <mergeCell ref="F1165:G1165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B1152:E1152"/>
    <mergeCell ref="F1152:G1152"/>
    <mergeCell ref="I1152:J1152"/>
    <mergeCell ref="F1153:G1153"/>
    <mergeCell ref="I1153:J1153"/>
    <mergeCell ref="B1153:E1153"/>
    <mergeCell ref="B1154:E1154"/>
    <mergeCell ref="F1154:G1154"/>
    <mergeCell ref="I1154:J1154"/>
    <mergeCell ref="B1155:E1155"/>
    <mergeCell ref="F1155:G1155"/>
    <mergeCell ref="I1155:J1155"/>
    <mergeCell ref="B1156:E1156"/>
    <mergeCell ref="F1156:G1156"/>
    <mergeCell ref="I1156:J1156"/>
    <mergeCell ref="B1157:E1157"/>
    <mergeCell ref="F1157:G1157"/>
    <mergeCell ref="B1158:E1158"/>
    <mergeCell ref="F1158:G1158"/>
    <mergeCell ref="I1157:J1157"/>
    <mergeCell ref="I1158:J1158"/>
    <mergeCell ref="I1159:J1159"/>
    <mergeCell ref="I1160:J1160"/>
    <mergeCell ref="I1161:J1161"/>
    <mergeCell ref="I1162:J1162"/>
    <mergeCell ref="I1163:J1163"/>
    <mergeCell ref="B1169:E1169"/>
    <mergeCell ref="B1170:E1170"/>
    <mergeCell ref="F1170:G1170"/>
    <mergeCell ref="B1171:E1171"/>
    <mergeCell ref="F1171:G1171"/>
    <mergeCell ref="B1172:E1172"/>
    <mergeCell ref="F1172:G1172"/>
    <mergeCell ref="B1166:E1166"/>
    <mergeCell ref="F1166:G1166"/>
    <mergeCell ref="B1167:E1167"/>
    <mergeCell ref="F1167:G1167"/>
    <mergeCell ref="B1168:E1168"/>
    <mergeCell ref="F1168:G1168"/>
    <mergeCell ref="F1169:G1169"/>
    <mergeCell ref="B1180:E1180"/>
    <mergeCell ref="F1180:G1180"/>
    <mergeCell ref="B1181:E1181"/>
    <mergeCell ref="F1181:G1181"/>
    <mergeCell ref="B1182:E1182"/>
    <mergeCell ref="F1182:G1182"/>
    <mergeCell ref="F1183:G1183"/>
    <mergeCell ref="B1183:E1183"/>
    <mergeCell ref="B1184:E1184"/>
    <mergeCell ref="F1184:G1184"/>
    <mergeCell ref="B1185:E1185"/>
    <mergeCell ref="F1185:G1185"/>
    <mergeCell ref="B1186:E1186"/>
    <mergeCell ref="F1186:G1186"/>
    <mergeCell ref="I1164:J1164"/>
    <mergeCell ref="I1165:J1165"/>
    <mergeCell ref="I1166:J1166"/>
    <mergeCell ref="I1167:J1167"/>
    <mergeCell ref="I1168:J1168"/>
    <mergeCell ref="I1169:J1169"/>
    <mergeCell ref="I1170:J1170"/>
    <mergeCell ref="I1171:J1171"/>
    <mergeCell ref="I1172:J1172"/>
    <mergeCell ref="B1173:E1173"/>
    <mergeCell ref="F1173:G1173"/>
    <mergeCell ref="I1173:J1173"/>
    <mergeCell ref="F1174:G1174"/>
    <mergeCell ref="I1174:J1174"/>
    <mergeCell ref="B1174:E1174"/>
    <mergeCell ref="B1175:E1175"/>
    <mergeCell ref="F1175:G1175"/>
    <mergeCell ref="I1175:J1175"/>
    <mergeCell ref="B1176:E1176"/>
    <mergeCell ref="F1176:G1176"/>
    <mergeCell ref="I1176:J1176"/>
    <mergeCell ref="B1177:E1177"/>
    <mergeCell ref="F1177:G1177"/>
    <mergeCell ref="I1177:J1177"/>
    <mergeCell ref="B1178:E1178"/>
    <mergeCell ref="F1178:G1178"/>
    <mergeCell ref="B1179:E1179"/>
    <mergeCell ref="F1179:G1179"/>
    <mergeCell ref="I1178:J1178"/>
    <mergeCell ref="I1179:J1179"/>
    <mergeCell ref="I1180:J1180"/>
    <mergeCell ref="I1181:J1181"/>
    <mergeCell ref="I1182:J1182"/>
    <mergeCell ref="I1183:J1183"/>
    <mergeCell ref="I1184:J1184"/>
    <mergeCell ref="B1190:E1190"/>
    <mergeCell ref="B1191:E1191"/>
    <mergeCell ref="F1191:G1191"/>
    <mergeCell ref="B1192:E1192"/>
    <mergeCell ref="F1192:G1192"/>
    <mergeCell ref="B1193:E1193"/>
    <mergeCell ref="F1193:G1193"/>
    <mergeCell ref="B1187:E1187"/>
    <mergeCell ref="F1187:G1187"/>
    <mergeCell ref="B1188:E1188"/>
    <mergeCell ref="F1188:G1188"/>
    <mergeCell ref="B1189:E1189"/>
    <mergeCell ref="F1189:G1189"/>
    <mergeCell ref="F1190:G1190"/>
    <mergeCell ref="B1201:E1201"/>
    <mergeCell ref="F1201:G1201"/>
    <mergeCell ref="B1202:E1202"/>
    <mergeCell ref="F1202:G1202"/>
    <mergeCell ref="B1203:E1203"/>
    <mergeCell ref="F1203:G1203"/>
    <mergeCell ref="F1204:G1204"/>
    <mergeCell ref="B1204:E1204"/>
    <mergeCell ref="B1205:E1205"/>
    <mergeCell ref="F1205:G1205"/>
    <mergeCell ref="B1206:E1206"/>
    <mergeCell ref="F1206:G1206"/>
    <mergeCell ref="B1207:E1207"/>
    <mergeCell ref="F1207:G1207"/>
    <mergeCell ref="I1185:J1185"/>
    <mergeCell ref="I1186:J1186"/>
    <mergeCell ref="I1187:J1187"/>
    <mergeCell ref="I1188:J1188"/>
    <mergeCell ref="I1189:J1189"/>
    <mergeCell ref="I1190:J1190"/>
    <mergeCell ref="I1191:J1191"/>
    <mergeCell ref="I1192:J1192"/>
    <mergeCell ref="I1193:J1193"/>
    <mergeCell ref="B1194:E1194"/>
    <mergeCell ref="F1194:G1194"/>
    <mergeCell ref="I1194:J1194"/>
    <mergeCell ref="F1195:G1195"/>
    <mergeCell ref="I1195:J1195"/>
    <mergeCell ref="B1195:E1195"/>
    <mergeCell ref="B1196:E1196"/>
    <mergeCell ref="F1196:G1196"/>
    <mergeCell ref="I1196:J1196"/>
    <mergeCell ref="B1197:E1197"/>
    <mergeCell ref="F1197:G1197"/>
    <mergeCell ref="I1197:J1197"/>
    <mergeCell ref="B1198:E1198"/>
    <mergeCell ref="F1198:G1198"/>
    <mergeCell ref="I1198:J1198"/>
    <mergeCell ref="B1199:E1199"/>
    <mergeCell ref="F1199:G1199"/>
    <mergeCell ref="B1200:E1200"/>
    <mergeCell ref="F1200:G1200"/>
    <mergeCell ref="I1199:J1199"/>
    <mergeCell ref="I1200:J1200"/>
    <mergeCell ref="I1201:J1201"/>
    <mergeCell ref="I1202:J1202"/>
    <mergeCell ref="I1203:J1203"/>
    <mergeCell ref="I1204:J1204"/>
    <mergeCell ref="I1205:J1205"/>
    <mergeCell ref="B1211:E1211"/>
    <mergeCell ref="B1212:E1212"/>
    <mergeCell ref="F1212:G1212"/>
    <mergeCell ref="B1213:E1213"/>
    <mergeCell ref="F1213:G1213"/>
    <mergeCell ref="B1214:E1214"/>
    <mergeCell ref="F1214:G1214"/>
    <mergeCell ref="B1208:E1208"/>
    <mergeCell ref="F1208:G1208"/>
    <mergeCell ref="B1209:E1209"/>
    <mergeCell ref="F1209:G1209"/>
    <mergeCell ref="B1210:E1210"/>
    <mergeCell ref="F1210:G1210"/>
    <mergeCell ref="F1211:G1211"/>
    <mergeCell ref="B1222:E1222"/>
    <mergeCell ref="F1222:G1222"/>
    <mergeCell ref="B1223:E1223"/>
    <mergeCell ref="F1223:G1223"/>
    <mergeCell ref="B1224:E1224"/>
    <mergeCell ref="F1224:G1224"/>
    <mergeCell ref="F1225:G1225"/>
    <mergeCell ref="B1225:E1225"/>
    <mergeCell ref="B1226:E1226"/>
    <mergeCell ref="F1226:G1226"/>
    <mergeCell ref="B1227:E1227"/>
    <mergeCell ref="F1227:G1227"/>
    <mergeCell ref="B1228:E1228"/>
    <mergeCell ref="F1228:G1228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B1215:E1215"/>
    <mergeCell ref="F1215:G1215"/>
    <mergeCell ref="I1215:J1215"/>
    <mergeCell ref="F1216:G1216"/>
    <mergeCell ref="I1216:J1216"/>
    <mergeCell ref="B1216:E1216"/>
    <mergeCell ref="B1217:E1217"/>
    <mergeCell ref="F1217:G1217"/>
    <mergeCell ref="I1217:J1217"/>
    <mergeCell ref="B1218:E1218"/>
    <mergeCell ref="F1218:G1218"/>
    <mergeCell ref="I1218:J1218"/>
    <mergeCell ref="B1219:E1219"/>
    <mergeCell ref="F1219:G1219"/>
    <mergeCell ref="I1219:J1219"/>
    <mergeCell ref="B1220:E1220"/>
    <mergeCell ref="F1220:G1220"/>
    <mergeCell ref="B1221:E1221"/>
    <mergeCell ref="F1221:G1221"/>
    <mergeCell ref="I1220:J1220"/>
    <mergeCell ref="I1221:J1221"/>
    <mergeCell ref="I1222:J1222"/>
    <mergeCell ref="I1223:J1223"/>
    <mergeCell ref="I1224:J1224"/>
    <mergeCell ref="I1225:J1225"/>
    <mergeCell ref="I1226:J1226"/>
    <mergeCell ref="B1232:E1232"/>
    <mergeCell ref="B1233:E1233"/>
    <mergeCell ref="F1233:G1233"/>
    <mergeCell ref="B1234:E1234"/>
    <mergeCell ref="F1234:G1234"/>
    <mergeCell ref="B1235:E1235"/>
    <mergeCell ref="F1235:G1235"/>
    <mergeCell ref="B1229:E1229"/>
    <mergeCell ref="F1229:G1229"/>
    <mergeCell ref="B1230:E1230"/>
    <mergeCell ref="F1230:G1230"/>
    <mergeCell ref="B1231:E1231"/>
    <mergeCell ref="F1231:G1231"/>
    <mergeCell ref="F1232:G1232"/>
    <mergeCell ref="B1243:E1243"/>
    <mergeCell ref="F1243:G1243"/>
    <mergeCell ref="B1244:E1244"/>
    <mergeCell ref="F1244:G1244"/>
    <mergeCell ref="B1245:E1245"/>
    <mergeCell ref="F1245:G1245"/>
    <mergeCell ref="F1246:G1246"/>
    <mergeCell ref="B1246:E1246"/>
    <mergeCell ref="B1247:E1247"/>
    <mergeCell ref="F1247:G1247"/>
    <mergeCell ref="B1248:E1248"/>
    <mergeCell ref="F1248:G1248"/>
    <mergeCell ref="B1249:E1249"/>
    <mergeCell ref="F1249:G1249"/>
    <mergeCell ref="I1227:J1227"/>
    <mergeCell ref="I1228:J1228"/>
    <mergeCell ref="I1229:J1229"/>
    <mergeCell ref="I1230:J1230"/>
    <mergeCell ref="I1231:J1231"/>
    <mergeCell ref="I1232:J1232"/>
    <mergeCell ref="I1233:J1233"/>
    <mergeCell ref="I1234:J1234"/>
    <mergeCell ref="I1235:J1235"/>
    <mergeCell ref="B1236:E1236"/>
    <mergeCell ref="F1236:G1236"/>
    <mergeCell ref="I1236:J1236"/>
    <mergeCell ref="F1237:G1237"/>
    <mergeCell ref="I1237:J1237"/>
    <mergeCell ref="B1237:E1237"/>
    <mergeCell ref="B1238:E1238"/>
    <mergeCell ref="F1238:G1238"/>
    <mergeCell ref="I1238:J1238"/>
    <mergeCell ref="B1239:E1239"/>
    <mergeCell ref="F1239:G1239"/>
    <mergeCell ref="I1239:J1239"/>
    <mergeCell ref="B1240:E1240"/>
    <mergeCell ref="F1240:G1240"/>
    <mergeCell ref="I1240:J1240"/>
    <mergeCell ref="B1241:E1241"/>
    <mergeCell ref="F1241:G1241"/>
    <mergeCell ref="B1242:E1242"/>
    <mergeCell ref="F1242:G1242"/>
    <mergeCell ref="I1241:J1241"/>
    <mergeCell ref="I1242:J1242"/>
    <mergeCell ref="I1243:J1243"/>
    <mergeCell ref="I1244:J1244"/>
    <mergeCell ref="I1245:J1245"/>
    <mergeCell ref="I1246:J1246"/>
    <mergeCell ref="I1247:J1247"/>
    <mergeCell ref="B1253:E1253"/>
    <mergeCell ref="B1254:E1254"/>
    <mergeCell ref="F1254:G1254"/>
    <mergeCell ref="B1255:E1255"/>
    <mergeCell ref="F1255:G1255"/>
    <mergeCell ref="B1256:E1256"/>
    <mergeCell ref="F1256:G1256"/>
    <mergeCell ref="B1250:E1250"/>
    <mergeCell ref="F1250:G1250"/>
    <mergeCell ref="B1251:E1251"/>
    <mergeCell ref="F1251:G1251"/>
    <mergeCell ref="B1252:E1252"/>
    <mergeCell ref="F1252:G1252"/>
    <mergeCell ref="F1253:G1253"/>
    <mergeCell ref="B1264:E1264"/>
    <mergeCell ref="F1264:G1264"/>
    <mergeCell ref="B1265:E1265"/>
    <mergeCell ref="F1265:G1265"/>
    <mergeCell ref="B1266:E1266"/>
    <mergeCell ref="F1266:G1266"/>
    <mergeCell ref="F1267:G1267"/>
    <mergeCell ref="B1267:E1267"/>
    <mergeCell ref="B1268:E1268"/>
    <mergeCell ref="F1268:G1268"/>
    <mergeCell ref="B1269:E1269"/>
    <mergeCell ref="F1269:G1269"/>
    <mergeCell ref="B1270:E1270"/>
    <mergeCell ref="F1270:G1270"/>
    <mergeCell ref="I1248:J1248"/>
    <mergeCell ref="I1249:J1249"/>
    <mergeCell ref="I1250:J1250"/>
    <mergeCell ref="I1251:J1251"/>
    <mergeCell ref="I1252:J1252"/>
    <mergeCell ref="I1253:J1253"/>
    <mergeCell ref="I1254:J1254"/>
    <mergeCell ref="I1255:J1255"/>
    <mergeCell ref="I1256:J1256"/>
    <mergeCell ref="B1257:E1257"/>
    <mergeCell ref="F1257:G1257"/>
    <mergeCell ref="I1257:J1257"/>
    <mergeCell ref="F1258:G1258"/>
    <mergeCell ref="I1258:J1258"/>
    <mergeCell ref="B1258:E1258"/>
    <mergeCell ref="B1259:E1259"/>
    <mergeCell ref="F1259:G1259"/>
    <mergeCell ref="I1259:J1259"/>
    <mergeCell ref="B1260:E1260"/>
    <mergeCell ref="F1260:G1260"/>
    <mergeCell ref="I1260:J1260"/>
    <mergeCell ref="B1261:E1261"/>
    <mergeCell ref="F1261:G1261"/>
    <mergeCell ref="I1261:J1261"/>
    <mergeCell ref="B1262:E1262"/>
    <mergeCell ref="F1262:G1262"/>
    <mergeCell ref="B1263:E1263"/>
    <mergeCell ref="F1263:G1263"/>
    <mergeCell ref="I1262:J1262"/>
    <mergeCell ref="I1263:J1263"/>
    <mergeCell ref="I1264:J1264"/>
    <mergeCell ref="I1265:J1265"/>
    <mergeCell ref="I1266:J1266"/>
    <mergeCell ref="I1267:J1267"/>
    <mergeCell ref="I1268:J1268"/>
    <mergeCell ref="B1274:E1274"/>
    <mergeCell ref="B1275:E1275"/>
    <mergeCell ref="F1275:G1275"/>
    <mergeCell ref="B1276:E1276"/>
    <mergeCell ref="F1276:G1276"/>
    <mergeCell ref="B1277:E1277"/>
    <mergeCell ref="F1277:G1277"/>
    <mergeCell ref="B1271:E1271"/>
    <mergeCell ref="F1271:G1271"/>
    <mergeCell ref="B1272:E1272"/>
    <mergeCell ref="F1272:G1272"/>
    <mergeCell ref="B1273:E1273"/>
    <mergeCell ref="F1273:G1273"/>
    <mergeCell ref="F1274:G1274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2022-03-28T12:05:55Z</dcterms:created>
  <dc:creator>Usuario</dc:creator>
</cp:coreProperties>
</file>