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-MARCUS\Desktop\Mestrado em Estrutura - UFCAT\DISSERTAÇÃO\Ponte Sobre o Ribeirão do Braço GO-213\"/>
    </mc:Choice>
  </mc:AlternateContent>
  <xr:revisionPtr revIDLastSave="0" documentId="13_ncr:1_{4364D363-125C-417A-A095-6A388641E02B}" xr6:coauthVersionLast="47" xr6:coauthVersionMax="47" xr10:uidLastSave="{00000000-0000-0000-0000-000000000000}"/>
  <bookViews>
    <workbookView xWindow="-108" yWindow="-108" windowWidth="23256" windowHeight="12456" firstSheet="2" activeTab="2" xr2:uid="{3D5ECD4E-0F9C-48AF-AA4E-FBDE914B9BC8}"/>
  </bookViews>
  <sheets>
    <sheet name="DADOS DA OAE" sheetId="2" r:id="rId1"/>
    <sheet name="METODO DNIT - 010 - 2004" sheetId="8" r:id="rId2"/>
    <sheet name="METODOLOGIA GDE-UNB" sheetId="9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2" i="9" l="1"/>
  <c r="P304" i="9"/>
  <c r="Q303" i="9"/>
  <c r="Q302" i="9"/>
  <c r="Q300" i="9"/>
  <c r="Q299" i="9"/>
  <c r="Q288" i="9"/>
  <c r="Q304" i="9"/>
  <c r="N304" i="9" s="1"/>
  <c r="N303" i="9"/>
  <c r="N302" i="9"/>
  <c r="N299" i="9"/>
  <c r="N292" i="9"/>
  <c r="M303" i="9"/>
  <c r="M299" i="9"/>
  <c r="M292" i="9"/>
  <c r="M288" i="9"/>
  <c r="K289" i="9"/>
  <c r="K290" i="9"/>
  <c r="K291" i="9"/>
  <c r="K292" i="9"/>
  <c r="K293" i="9"/>
  <c r="K294" i="9"/>
  <c r="K295" i="9"/>
  <c r="K296" i="9"/>
  <c r="K297" i="9"/>
  <c r="K298" i="9"/>
  <c r="K299" i="9"/>
  <c r="K302" i="9"/>
  <c r="K303" i="9"/>
  <c r="I303" i="9"/>
  <c r="I302" i="9"/>
  <c r="I301" i="9"/>
  <c r="I300" i="9"/>
  <c r="I299" i="9"/>
  <c r="I298" i="9"/>
  <c r="I297" i="9"/>
  <c r="I296" i="9"/>
  <c r="I295" i="9"/>
  <c r="I294" i="9"/>
  <c r="I291" i="9"/>
  <c r="G291" i="9"/>
  <c r="I290" i="9"/>
  <c r="G303" i="9"/>
  <c r="G301" i="9"/>
  <c r="G300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77" i="9"/>
  <c r="F276" i="9"/>
  <c r="G302" i="9" s="1"/>
  <c r="F275" i="9"/>
  <c r="F274" i="9"/>
  <c r="F273" i="9"/>
  <c r="F272" i="9"/>
  <c r="F271" i="9"/>
  <c r="F270" i="9"/>
  <c r="F269" i="9"/>
  <c r="F268" i="9"/>
  <c r="F267" i="9"/>
  <c r="F266" i="9"/>
  <c r="F265" i="9"/>
  <c r="F264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G298" i="9" s="1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G297" i="9" s="1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G296" i="9" s="1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G295" i="9" s="1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G294" i="9" s="1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G290" i="9" s="1"/>
  <c r="F282" i="9"/>
  <c r="F283" i="9"/>
  <c r="F281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96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77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23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5" i="9"/>
  <c r="G299" i="9" l="1"/>
  <c r="I288" i="9"/>
  <c r="G288" i="9"/>
  <c r="I289" i="9"/>
  <c r="G289" i="9"/>
  <c r="I292" i="9"/>
  <c r="G292" i="9"/>
  <c r="I293" i="9"/>
  <c r="G293" i="9"/>
  <c r="M300" i="9"/>
  <c r="M302" i="9" l="1"/>
  <c r="K288" i="9"/>
</calcChain>
</file>

<file path=xl/sharedStrings.xml><?xml version="1.0" encoding="utf-8"?>
<sst xmlns="http://schemas.openxmlformats.org/spreadsheetml/2006/main" count="484" uniqueCount="160">
  <si>
    <t>Nome do responsável pela condução da inspeção</t>
  </si>
  <si>
    <t>Fissuras</t>
  </si>
  <si>
    <t>Zona</t>
  </si>
  <si>
    <t>ANALISE DA ESTRUTURA SEGUNDO METODOLOGIA DNIT 010/2004 PRO</t>
  </si>
  <si>
    <t>OBSERVAÇÃO</t>
  </si>
  <si>
    <t>LARGURA</t>
  </si>
  <si>
    <t>CURSO D ÁGUA</t>
  </si>
  <si>
    <t>NOME DA PONTE</t>
  </si>
  <si>
    <t>LOCALIZAÇÃO</t>
  </si>
  <si>
    <t>DATA DE INSPECÇÃO</t>
  </si>
  <si>
    <t>EQUIPE DE INSPECÇÃO</t>
  </si>
  <si>
    <t>TIPO DE PONTE</t>
  </si>
  <si>
    <t xml:space="preserve">INSPETOR </t>
  </si>
  <si>
    <t>EMPRESA RESPONSÁVEL</t>
  </si>
  <si>
    <t>TREM TIPO - CLASSE</t>
  </si>
  <si>
    <t>ANO DE CONCLUSÃO</t>
  </si>
  <si>
    <t>REGIÃO</t>
  </si>
  <si>
    <t xml:space="preserve">COMPRIMENTO </t>
  </si>
  <si>
    <t>GRAIDE RAMPA MÁXIMA (%)</t>
  </si>
  <si>
    <t xml:space="preserve">NUMERO DE FAIXAS </t>
  </si>
  <si>
    <t xml:space="preserve">ACOSTAMENTO </t>
  </si>
  <si>
    <t xml:space="preserve">PAVIMENTO </t>
  </si>
  <si>
    <t xml:space="preserve">GUARDA RODAS </t>
  </si>
  <si>
    <t xml:space="preserve">DRENOS </t>
  </si>
  <si>
    <t>PINGADEIRAS</t>
  </si>
  <si>
    <t xml:space="preserve">JUNTAS DE DILATAÇÃO </t>
  </si>
  <si>
    <t xml:space="preserve">VEICULOS POR DIA </t>
  </si>
  <si>
    <t>FREQUENCIA DE CARGA MOVEL &gt; 36 T</t>
  </si>
  <si>
    <t>PASSAGEM DE CARGAS EXCEPCIONAIS</t>
  </si>
  <si>
    <t>TIPO DE MATERIAL - FUNDAÇÕES</t>
  </si>
  <si>
    <t>TIPO DE SECÇÃO - FUNDAÇÕES</t>
  </si>
  <si>
    <t>TIPO DE MATERIAL - PILARES</t>
  </si>
  <si>
    <t>TIPO DE SECÇÃO - PILARES</t>
  </si>
  <si>
    <t>TIPO DE MATERIAL - VIGAS PRINCIPAIS</t>
  </si>
  <si>
    <t xml:space="preserve">TIPO DE SECÇÃO - VIGAS PRINCIPAIS </t>
  </si>
  <si>
    <t>TIPO DE MATERIAL - LAJES</t>
  </si>
  <si>
    <t>TIPO DE SECÇÃO - LAJES</t>
  </si>
  <si>
    <t xml:space="preserve">NUMERO DE VÃOS </t>
  </si>
  <si>
    <t>COMPRIMENTO DO MAIOR VAO</t>
  </si>
  <si>
    <t>ALTURA DA CALHA HIDRÁULICA</t>
  </si>
  <si>
    <t xml:space="preserve">PERIODO DA VISTORIA </t>
  </si>
  <si>
    <t xml:space="preserve">CAMPO </t>
  </si>
  <si>
    <t>DESCRIÇÃO</t>
  </si>
  <si>
    <t>IDENTIFICAÇÃO DA OAE</t>
  </si>
  <si>
    <t>ITEM</t>
  </si>
  <si>
    <t>NOTA TÉCNICA</t>
  </si>
  <si>
    <t>VIGA LATERAL ( MONTANTE)</t>
  </si>
  <si>
    <t>VIGA LATERAL (JUSANTE)</t>
  </si>
  <si>
    <t xml:space="preserve">LAJE </t>
  </si>
  <si>
    <t>Analise da OAE - Metodologia GDE - UNB</t>
  </si>
  <si>
    <t xml:space="preserve">PILAR P 01 </t>
  </si>
  <si>
    <t>PILAR P 02</t>
  </si>
  <si>
    <t>Pilar P 01</t>
  </si>
  <si>
    <t>Danos</t>
  </si>
  <si>
    <t>Fi</t>
  </si>
  <si>
    <t>Fp</t>
  </si>
  <si>
    <t>D</t>
  </si>
  <si>
    <t xml:space="preserve">Carbonatação </t>
  </si>
  <si>
    <t>Cobrimento Deficiente</t>
  </si>
  <si>
    <t>Contaminação por Cloretos</t>
  </si>
  <si>
    <t>Corrosão de armaduras</t>
  </si>
  <si>
    <t>Danos por impacto</t>
  </si>
  <si>
    <t xml:space="preserve">Desagregação </t>
  </si>
  <si>
    <t>Desplacamento</t>
  </si>
  <si>
    <t>Desvio de Geometria</t>
  </si>
  <si>
    <t>Eflorescência</t>
  </si>
  <si>
    <t>Falha de Concretagem</t>
  </si>
  <si>
    <t>Manchas</t>
  </si>
  <si>
    <t>Recalque</t>
  </si>
  <si>
    <t>Sinais de Esmagamento</t>
  </si>
  <si>
    <t>Umidade na base</t>
  </si>
  <si>
    <t xml:space="preserve">Elemento </t>
  </si>
  <si>
    <t>Pilar P 02</t>
  </si>
  <si>
    <t>Viga Lateral (Montante)</t>
  </si>
  <si>
    <t>Viga Lateral (Jusante)</t>
  </si>
  <si>
    <t>Flechas</t>
  </si>
  <si>
    <t>FUNDAÇÃO PILAR 01</t>
  </si>
  <si>
    <t>FUNDAÇÃO PILAR 02</t>
  </si>
  <si>
    <t xml:space="preserve">RELATORIO FOTOGRAFICO </t>
  </si>
  <si>
    <t>∑D</t>
  </si>
  <si>
    <t>Gde</t>
  </si>
  <si>
    <t>Gdf</t>
  </si>
  <si>
    <t>ELEMENTOS</t>
  </si>
  <si>
    <t>PILAR P 01</t>
  </si>
  <si>
    <t>VIGA LATERAL (MONTANTE)</t>
  </si>
  <si>
    <t>FUNDAÇAO PILAR 01</t>
  </si>
  <si>
    <t>FUNDAÇAO PILAR 02</t>
  </si>
  <si>
    <t>LAJE</t>
  </si>
  <si>
    <t>Laje</t>
  </si>
  <si>
    <t>Dmax</t>
  </si>
  <si>
    <t>Gde-max</t>
  </si>
  <si>
    <t>Pilar P 03</t>
  </si>
  <si>
    <t>Pilar P 04</t>
  </si>
  <si>
    <t>Viga Transversina 01</t>
  </si>
  <si>
    <t>Viga Transversina 02</t>
  </si>
  <si>
    <t>Viga Transversina 03</t>
  </si>
  <si>
    <t>Viga Transversina 04</t>
  </si>
  <si>
    <t>Viga Transversina 05</t>
  </si>
  <si>
    <t>Cortinas e Alas</t>
  </si>
  <si>
    <t>Pista de Rolamento</t>
  </si>
  <si>
    <t>Descontinuidade</t>
  </si>
  <si>
    <t>Desgaste Superficial</t>
  </si>
  <si>
    <t xml:space="preserve">Desgaste da Sinalização </t>
  </si>
  <si>
    <t xml:space="preserve">Infiltração </t>
  </si>
  <si>
    <t>Infiltração de  água</t>
  </si>
  <si>
    <t>Infiltração de Agua</t>
  </si>
  <si>
    <t>PILAR 03</t>
  </si>
  <si>
    <t>PILAR 04</t>
  </si>
  <si>
    <t>VIGA TRANSVERSINA 01</t>
  </si>
  <si>
    <t xml:space="preserve">VIGA TRANSVERSINA 02 </t>
  </si>
  <si>
    <t>VIGA TRANSVERSINA 03</t>
  </si>
  <si>
    <t>VIGA TRANSVERSINA 04</t>
  </si>
  <si>
    <t>VIGA TRANSVERSINA 05</t>
  </si>
  <si>
    <t>CORTINAS E ALAS</t>
  </si>
  <si>
    <t>Umidade Execiva na Infraestrutura</t>
  </si>
  <si>
    <t>Fundação do Pilar 01</t>
  </si>
  <si>
    <t>Fundação do Pilar 02</t>
  </si>
  <si>
    <t>PISTA DE ROLAMENTO</t>
  </si>
  <si>
    <t>PILAR P 03</t>
  </si>
  <si>
    <t>PILAR P 04</t>
  </si>
  <si>
    <t>VIGA TRANSVERSINA 02</t>
  </si>
  <si>
    <t xml:space="preserve">VIGA TRANSVERSINA 03 </t>
  </si>
  <si>
    <t xml:space="preserve">CORTINAS E ALAS </t>
  </si>
  <si>
    <t xml:space="preserve">pequenos falhas de concretagem </t>
  </si>
  <si>
    <t>pequenos falhas de concretagem e fissuras leves</t>
  </si>
  <si>
    <t xml:space="preserve">sem observação </t>
  </si>
  <si>
    <t>presença de humidade e infiltrações na laje</t>
  </si>
  <si>
    <t xml:space="preserve">Nota Técnica </t>
  </si>
  <si>
    <t>Gd</t>
  </si>
  <si>
    <t>Fr</t>
  </si>
  <si>
    <t>Fr. Gdf</t>
  </si>
  <si>
    <t xml:space="preserve">Nivel de Deterioração </t>
  </si>
  <si>
    <t xml:space="preserve">Ações a Serem Adotdas </t>
  </si>
  <si>
    <t xml:space="preserve"> Médio</t>
  </si>
  <si>
    <t>Definir prazo/natureza para nova inspeção. Planejar intervenção em longo prazo (máximo 2 anos)</t>
  </si>
  <si>
    <t xml:space="preserve">RURAL </t>
  </si>
  <si>
    <t>Ponte Sobre o Rio do Braço</t>
  </si>
  <si>
    <t xml:space="preserve">Rio do Braço </t>
  </si>
  <si>
    <t>-17.741046 S   -48.091560 W</t>
  </si>
  <si>
    <t>Marcus Vinicius do Nascimento Firmino</t>
  </si>
  <si>
    <t>PONTE DE CONCRETO ARMADO</t>
  </si>
  <si>
    <t>Lisboa Firmino Engenharia Ltda</t>
  </si>
  <si>
    <t>CHUVOSO</t>
  </si>
  <si>
    <t>Desconhecido</t>
  </si>
  <si>
    <t>ONDULADA</t>
  </si>
  <si>
    <t>40 metros</t>
  </si>
  <si>
    <t>11 metros</t>
  </si>
  <si>
    <t>EXISTE</t>
  </si>
  <si>
    <t>NÃO EXISTE</t>
  </si>
  <si>
    <t>ASFALTO</t>
  </si>
  <si>
    <t>NAO EXISTE</t>
  </si>
  <si>
    <t>DESCONHECIDO</t>
  </si>
  <si>
    <t>BAIXA</t>
  </si>
  <si>
    <t>EXPORADICA</t>
  </si>
  <si>
    <t>CONCRETO ARMADO</t>
  </si>
  <si>
    <t>BLOCO SOBRE ESTACAS</t>
  </si>
  <si>
    <t>CIRCULAR</t>
  </si>
  <si>
    <t>RETANGULAR</t>
  </si>
  <si>
    <t>24 metros</t>
  </si>
  <si>
    <t>4 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</si>
</sst>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4" borderId="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left" vertical="center" wrapText="1"/>
    </xf>
    <xf numFmtId="9" fontId="0" fillId="0" borderId="1" xfId="0" applyNumberFormat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6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jpeg"/><Relationship Id="rId18" Type="http://schemas.openxmlformats.org/officeDocument/2006/relationships/image" Target="../media/image22.jpeg"/><Relationship Id="rId26" Type="http://schemas.openxmlformats.org/officeDocument/2006/relationships/image" Target="../media/image30.jpeg"/><Relationship Id="rId3" Type="http://schemas.openxmlformats.org/officeDocument/2006/relationships/image" Target="../media/image7.png"/><Relationship Id="rId21" Type="http://schemas.openxmlformats.org/officeDocument/2006/relationships/image" Target="../media/image25.jpe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jpeg"/><Relationship Id="rId25" Type="http://schemas.openxmlformats.org/officeDocument/2006/relationships/image" Target="../media/image29.jpeg"/><Relationship Id="rId2" Type="http://schemas.openxmlformats.org/officeDocument/2006/relationships/image" Target="../media/image6.png"/><Relationship Id="rId16" Type="http://schemas.openxmlformats.org/officeDocument/2006/relationships/image" Target="../media/image20.jpeg"/><Relationship Id="rId20" Type="http://schemas.openxmlformats.org/officeDocument/2006/relationships/image" Target="../media/image24.jpe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24" Type="http://schemas.openxmlformats.org/officeDocument/2006/relationships/image" Target="../media/image28.jpeg"/><Relationship Id="rId5" Type="http://schemas.openxmlformats.org/officeDocument/2006/relationships/image" Target="../media/image9.png"/><Relationship Id="rId15" Type="http://schemas.openxmlformats.org/officeDocument/2006/relationships/image" Target="../media/image19.jpeg"/><Relationship Id="rId23" Type="http://schemas.openxmlformats.org/officeDocument/2006/relationships/image" Target="../media/image27.jpeg"/><Relationship Id="rId28" Type="http://schemas.openxmlformats.org/officeDocument/2006/relationships/image" Target="../media/image32.png"/><Relationship Id="rId10" Type="http://schemas.openxmlformats.org/officeDocument/2006/relationships/image" Target="../media/image14.png"/><Relationship Id="rId19" Type="http://schemas.openxmlformats.org/officeDocument/2006/relationships/image" Target="../media/image23.jpe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jpeg"/><Relationship Id="rId22" Type="http://schemas.openxmlformats.org/officeDocument/2006/relationships/image" Target="../media/image26.jpeg"/><Relationship Id="rId27" Type="http://schemas.openxmlformats.org/officeDocument/2006/relationships/image" Target="../media/image3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347874</xdr:colOff>
      <xdr:row>0</xdr:row>
      <xdr:rowOff>1</xdr:rowOff>
    </xdr:from>
    <xdr:to>
      <xdr:col>42</xdr:col>
      <xdr:colOff>206085</xdr:colOff>
      <xdr:row>32</xdr:row>
      <xdr:rowOff>113894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E4C0C6E-E632-DBAC-6725-9EEC0A0FD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9204946" y="-886571"/>
          <a:ext cx="6009868" cy="7783011"/>
        </a:xfrm>
        <a:prstGeom prst="rect">
          <a:avLst/>
        </a:prstGeom>
      </xdr:spPr>
    </xdr:pic>
    <xdr:clientData/>
  </xdr:twoCellAnchor>
  <xdr:twoCellAnchor editAs="oneCell">
    <xdr:from>
      <xdr:col>8</xdr:col>
      <xdr:colOff>584200</xdr:colOff>
      <xdr:row>0</xdr:row>
      <xdr:rowOff>133350</xdr:rowOff>
    </xdr:from>
    <xdr:to>
      <xdr:col>17</xdr:col>
      <xdr:colOff>22912</xdr:colOff>
      <xdr:row>40</xdr:row>
      <xdr:rowOff>99442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8290C64-BCB4-2CA5-216B-78AB14C3A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6750" y="133350"/>
          <a:ext cx="4925112" cy="7414642"/>
        </a:xfrm>
        <a:prstGeom prst="rect">
          <a:avLst/>
        </a:prstGeom>
      </xdr:spPr>
    </xdr:pic>
    <xdr:clientData/>
  </xdr:twoCellAnchor>
  <xdr:twoCellAnchor editAs="oneCell">
    <xdr:from>
      <xdr:col>17</xdr:col>
      <xdr:colOff>260350</xdr:colOff>
      <xdr:row>0</xdr:row>
      <xdr:rowOff>133350</xdr:rowOff>
    </xdr:from>
    <xdr:to>
      <xdr:col>25</xdr:col>
      <xdr:colOff>394399</xdr:colOff>
      <xdr:row>40</xdr:row>
      <xdr:rowOff>121670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BC828B4-7444-8DBB-BCF3-0AF24D24B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09300" y="133350"/>
          <a:ext cx="5010849" cy="743687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177800</xdr:colOff>
      <xdr:row>47</xdr:row>
      <xdr:rowOff>152400</xdr:rowOff>
    </xdr:from>
    <xdr:to>
      <xdr:col>17</xdr:col>
      <xdr:colOff>197533</xdr:colOff>
      <xdr:row>87</xdr:row>
      <xdr:rowOff>108936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647B257-AF5D-C6F7-2778-F6C013B67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56300" y="7620000"/>
          <a:ext cx="4896533" cy="7068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</xdr:colOff>
      <xdr:row>0</xdr:row>
      <xdr:rowOff>1</xdr:rowOff>
    </xdr:from>
    <xdr:to>
      <xdr:col>25</xdr:col>
      <xdr:colOff>201931</xdr:colOff>
      <xdr:row>23</xdr:row>
      <xdr:rowOff>4882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4EE99EF-5BCC-B74A-3C4B-CE2E2E2E8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1" y="1"/>
          <a:ext cx="5810250" cy="4243506"/>
        </a:xfrm>
        <a:prstGeom prst="rect">
          <a:avLst/>
        </a:prstGeom>
      </xdr:spPr>
    </xdr:pic>
    <xdr:clientData/>
  </xdr:twoCellAnchor>
  <xdr:twoCellAnchor editAs="oneCell">
    <xdr:from>
      <xdr:col>25</xdr:col>
      <xdr:colOff>371246</xdr:colOff>
      <xdr:row>11</xdr:row>
      <xdr:rowOff>167640</xdr:rowOff>
    </xdr:from>
    <xdr:to>
      <xdr:col>33</xdr:col>
      <xdr:colOff>201094</xdr:colOff>
      <xdr:row>30</xdr:row>
      <xdr:rowOff>130312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D908657-AD23-0E94-AE57-65ECC9C6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15206" y="2255520"/>
          <a:ext cx="4706648" cy="3437392"/>
        </a:xfrm>
        <a:prstGeom prst="rect">
          <a:avLst/>
        </a:prstGeom>
      </xdr:spPr>
    </xdr:pic>
    <xdr:clientData/>
  </xdr:twoCellAnchor>
  <xdr:twoCellAnchor editAs="oneCell">
    <xdr:from>
      <xdr:col>16</xdr:col>
      <xdr:colOff>85725</xdr:colOff>
      <xdr:row>23</xdr:row>
      <xdr:rowOff>123825</xdr:rowOff>
    </xdr:from>
    <xdr:to>
      <xdr:col>25</xdr:col>
      <xdr:colOff>60080</xdr:colOff>
      <xdr:row>37</xdr:row>
      <xdr:rowOff>143445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51D8E0F-85B8-8CBF-A464-754D00B73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52925" y="4286250"/>
          <a:ext cx="5582675" cy="2553270"/>
        </a:xfrm>
        <a:prstGeom prst="rect">
          <a:avLst/>
        </a:prstGeom>
      </xdr:spPr>
    </xdr:pic>
    <xdr:clientData/>
  </xdr:twoCellAnchor>
  <xdr:twoCellAnchor editAs="oneCell">
    <xdr:from>
      <xdr:col>25</xdr:col>
      <xdr:colOff>316230</xdr:colOff>
      <xdr:row>30</xdr:row>
      <xdr:rowOff>147784</xdr:rowOff>
    </xdr:from>
    <xdr:to>
      <xdr:col>33</xdr:col>
      <xdr:colOff>548640</xdr:colOff>
      <xdr:row>36</xdr:row>
      <xdr:rowOff>1905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03823B7-F91C-EF97-7ED2-45080D01C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760190" y="5710384"/>
          <a:ext cx="5109210" cy="951401"/>
        </a:xfrm>
        <a:prstGeom prst="rect">
          <a:avLst/>
        </a:prstGeom>
      </xdr:spPr>
    </xdr:pic>
    <xdr:clientData/>
  </xdr:twoCellAnchor>
  <xdr:twoCellAnchor editAs="oneCell">
    <xdr:from>
      <xdr:col>16</xdr:col>
      <xdr:colOff>492125</xdr:colOff>
      <xdr:row>57</xdr:row>
      <xdr:rowOff>9525</xdr:rowOff>
    </xdr:from>
    <xdr:to>
      <xdr:col>22</xdr:col>
      <xdr:colOff>228143</xdr:colOff>
      <xdr:row>68</xdr:row>
      <xdr:rowOff>121086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10D1499-6033-F8FF-5D37-3180F1FC6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61725" y="10220325"/>
          <a:ext cx="3515538" cy="2067361"/>
        </a:xfrm>
        <a:prstGeom prst="rect">
          <a:avLst/>
        </a:prstGeom>
      </xdr:spPr>
    </xdr:pic>
    <xdr:clientData/>
  </xdr:twoCellAnchor>
  <xdr:twoCellAnchor editAs="oneCell">
    <xdr:from>
      <xdr:col>16</xdr:col>
      <xdr:colOff>355600</xdr:colOff>
      <xdr:row>70</xdr:row>
      <xdr:rowOff>152401</xdr:rowOff>
    </xdr:from>
    <xdr:to>
      <xdr:col>22</xdr:col>
      <xdr:colOff>405130</xdr:colOff>
      <xdr:row>79</xdr:row>
      <xdr:rowOff>173671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2AE3C56-EEFD-A414-C592-3D2696F33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25200" y="12674601"/>
          <a:ext cx="3829050" cy="1621470"/>
        </a:xfrm>
        <a:prstGeom prst="rect">
          <a:avLst/>
        </a:prstGeom>
      </xdr:spPr>
    </xdr:pic>
    <xdr:clientData/>
  </xdr:twoCellAnchor>
  <xdr:twoCellAnchor editAs="oneCell">
    <xdr:from>
      <xdr:col>25</xdr:col>
      <xdr:colOff>317862</xdr:colOff>
      <xdr:row>0</xdr:row>
      <xdr:rowOff>148590</xdr:rowOff>
    </xdr:from>
    <xdr:to>
      <xdr:col>34</xdr:col>
      <xdr:colOff>274320</xdr:colOff>
      <xdr:row>8</xdr:row>
      <xdr:rowOff>179778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04F9784-8B44-7300-1E1D-8A71199D6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1822" y="148590"/>
          <a:ext cx="5442858" cy="1570428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428624</xdr:colOff>
      <xdr:row>8</xdr:row>
      <xdr:rowOff>164950</xdr:rowOff>
    </xdr:from>
    <xdr:to>
      <xdr:col>33</xdr:col>
      <xdr:colOff>396240</xdr:colOff>
      <xdr:row>11</xdr:row>
      <xdr:rowOff>64545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12AFCAD-0D8B-FD61-5232-017DA9462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872584" y="1704190"/>
          <a:ext cx="4844416" cy="448235"/>
        </a:xfrm>
        <a:prstGeom prst="rect">
          <a:avLst/>
        </a:prstGeom>
      </xdr:spPr>
    </xdr:pic>
    <xdr:clientData/>
  </xdr:twoCellAnchor>
  <xdr:twoCellAnchor editAs="oneCell">
    <xdr:from>
      <xdr:col>16</xdr:col>
      <xdr:colOff>255858</xdr:colOff>
      <xdr:row>39</xdr:row>
      <xdr:rowOff>120649</xdr:rowOff>
    </xdr:from>
    <xdr:to>
      <xdr:col>23</xdr:col>
      <xdr:colOff>601310</xdr:colOff>
      <xdr:row>53</xdr:row>
      <xdr:rowOff>111124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BE7D5C29-5B6D-484F-4638-670B0AB8A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5458" y="7131049"/>
          <a:ext cx="4734572" cy="2479675"/>
        </a:xfrm>
        <a:prstGeom prst="rect">
          <a:avLst/>
        </a:prstGeom>
      </xdr:spPr>
    </xdr:pic>
    <xdr:clientData/>
  </xdr:twoCellAnchor>
  <xdr:twoCellAnchor editAs="oneCell">
    <xdr:from>
      <xdr:col>25</xdr:col>
      <xdr:colOff>326640</xdr:colOff>
      <xdr:row>36</xdr:row>
      <xdr:rowOff>177436</xdr:rowOff>
    </xdr:from>
    <xdr:to>
      <xdr:col>36</xdr:col>
      <xdr:colOff>244767</xdr:colOff>
      <xdr:row>52</xdr:row>
      <xdr:rowOff>137160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681E3AAB-40C5-55F7-5CA7-2F691681D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770600" y="6837316"/>
          <a:ext cx="6623727" cy="2885804"/>
        </a:xfrm>
        <a:prstGeom prst="rect">
          <a:avLst/>
        </a:prstGeom>
      </xdr:spPr>
    </xdr:pic>
    <xdr:clientData/>
  </xdr:twoCellAnchor>
  <xdr:twoCellAnchor editAs="oneCell">
    <xdr:from>
      <xdr:col>16</xdr:col>
      <xdr:colOff>673825</xdr:colOff>
      <xdr:row>97</xdr:row>
      <xdr:rowOff>120470</xdr:rowOff>
    </xdr:from>
    <xdr:to>
      <xdr:col>29</xdr:col>
      <xdr:colOff>421075</xdr:colOff>
      <xdr:row>104</xdr:row>
      <xdr:rowOff>60960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CAB81E6C-07D0-61B6-982B-63A4819F7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509465" y="17936030"/>
          <a:ext cx="7793970" cy="1220650"/>
        </a:xfrm>
        <a:prstGeom prst="rect">
          <a:avLst/>
        </a:prstGeom>
      </xdr:spPr>
    </xdr:pic>
    <xdr:clientData/>
  </xdr:twoCellAnchor>
  <xdr:twoCellAnchor editAs="oneCell">
    <xdr:from>
      <xdr:col>25</xdr:col>
      <xdr:colOff>288976</xdr:colOff>
      <xdr:row>54</xdr:row>
      <xdr:rowOff>39671</xdr:rowOff>
    </xdr:from>
    <xdr:to>
      <xdr:col>35</xdr:col>
      <xdr:colOff>106680</xdr:colOff>
      <xdr:row>80</xdr:row>
      <xdr:rowOff>169304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FD07EE5-3155-CE9F-9B5A-15D8E7794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732936" y="9991391"/>
          <a:ext cx="5913704" cy="4884513"/>
        </a:xfrm>
        <a:prstGeom prst="rect">
          <a:avLst/>
        </a:prstGeom>
      </xdr:spPr>
    </xdr:pic>
    <xdr:clientData/>
  </xdr:twoCellAnchor>
  <xdr:twoCellAnchor editAs="oneCell">
    <xdr:from>
      <xdr:col>6</xdr:col>
      <xdr:colOff>195945</xdr:colOff>
      <xdr:row>4</xdr:row>
      <xdr:rowOff>21771</xdr:rowOff>
    </xdr:from>
    <xdr:to>
      <xdr:col>8</xdr:col>
      <xdr:colOff>500743</xdr:colOff>
      <xdr:row>18</xdr:row>
      <xdr:rowOff>140301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6D3D396-0400-D2C0-5DFE-114564BB0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4031" y="838200"/>
          <a:ext cx="1523998" cy="2709330"/>
        </a:xfrm>
        <a:prstGeom prst="rect">
          <a:avLst/>
        </a:prstGeom>
      </xdr:spPr>
    </xdr:pic>
    <xdr:clientData/>
  </xdr:twoCellAnchor>
  <xdr:twoCellAnchor editAs="oneCell">
    <xdr:from>
      <xdr:col>9</xdr:col>
      <xdr:colOff>174172</xdr:colOff>
      <xdr:row>4</xdr:row>
      <xdr:rowOff>21773</xdr:rowOff>
    </xdr:from>
    <xdr:to>
      <xdr:col>11</xdr:col>
      <xdr:colOff>500743</xdr:colOff>
      <xdr:row>18</xdr:row>
      <xdr:rowOff>179010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394CF19D-73C2-D674-82FC-770ADF37B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1058" y="838202"/>
          <a:ext cx="1545771" cy="2748037"/>
        </a:xfrm>
        <a:prstGeom prst="rect">
          <a:avLst/>
        </a:prstGeom>
      </xdr:spPr>
    </xdr:pic>
    <xdr:clientData/>
  </xdr:twoCellAnchor>
  <xdr:twoCellAnchor editAs="oneCell">
    <xdr:from>
      <xdr:col>9</xdr:col>
      <xdr:colOff>65313</xdr:colOff>
      <xdr:row>22</xdr:row>
      <xdr:rowOff>10886</xdr:rowOff>
    </xdr:from>
    <xdr:to>
      <xdr:col>11</xdr:col>
      <xdr:colOff>391884</xdr:colOff>
      <xdr:row>36</xdr:row>
      <xdr:rowOff>168124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9E3D9C64-B4AC-40D0-BF3D-D3C5E03AB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199" y="4158343"/>
          <a:ext cx="1545771" cy="2748038"/>
        </a:xfrm>
        <a:prstGeom prst="rect">
          <a:avLst/>
        </a:prstGeom>
      </xdr:spPr>
    </xdr:pic>
    <xdr:clientData/>
  </xdr:twoCellAnchor>
  <xdr:twoCellAnchor editAs="oneCell">
    <xdr:from>
      <xdr:col>6</xdr:col>
      <xdr:colOff>108857</xdr:colOff>
      <xdr:row>22</xdr:row>
      <xdr:rowOff>21772</xdr:rowOff>
    </xdr:from>
    <xdr:to>
      <xdr:col>8</xdr:col>
      <xdr:colOff>435428</xdr:colOff>
      <xdr:row>36</xdr:row>
      <xdr:rowOff>179009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8D07D218-04D8-4030-A79A-D486EA98D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6943" y="4169229"/>
          <a:ext cx="1545771" cy="2748037"/>
        </a:xfrm>
        <a:prstGeom prst="rect">
          <a:avLst/>
        </a:prstGeom>
      </xdr:spPr>
    </xdr:pic>
    <xdr:clientData/>
  </xdr:twoCellAnchor>
  <xdr:twoCellAnchor editAs="oneCell">
    <xdr:from>
      <xdr:col>6</xdr:col>
      <xdr:colOff>130627</xdr:colOff>
      <xdr:row>76</xdr:row>
      <xdr:rowOff>21772</xdr:rowOff>
    </xdr:from>
    <xdr:to>
      <xdr:col>8</xdr:col>
      <xdr:colOff>558570</xdr:colOff>
      <xdr:row>91</xdr:row>
      <xdr:rowOff>174170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2B7B0A75-68BB-73B0-2DE3-C43A2C530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8713" y="7500258"/>
          <a:ext cx="1647143" cy="2928255"/>
        </a:xfrm>
        <a:prstGeom prst="rect">
          <a:avLst/>
        </a:prstGeom>
      </xdr:spPr>
    </xdr:pic>
    <xdr:clientData/>
  </xdr:twoCellAnchor>
  <xdr:twoCellAnchor editAs="oneCell">
    <xdr:from>
      <xdr:col>9</xdr:col>
      <xdr:colOff>348343</xdr:colOff>
      <xdr:row>76</xdr:row>
      <xdr:rowOff>10885</xdr:rowOff>
    </xdr:from>
    <xdr:to>
      <xdr:col>14</xdr:col>
      <xdr:colOff>468085</xdr:colOff>
      <xdr:row>84</xdr:row>
      <xdr:rowOff>159203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D7EAA684-41C2-2C70-3431-A48AF4A34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5229" y="7489371"/>
          <a:ext cx="3254828" cy="1628775"/>
        </a:xfrm>
        <a:prstGeom prst="rect">
          <a:avLst/>
        </a:prstGeom>
      </xdr:spPr>
    </xdr:pic>
    <xdr:clientData/>
  </xdr:twoCellAnchor>
  <xdr:twoCellAnchor editAs="oneCell">
    <xdr:from>
      <xdr:col>10</xdr:col>
      <xdr:colOff>400352</xdr:colOff>
      <xdr:row>280</xdr:row>
      <xdr:rowOff>87086</xdr:rowOff>
    </xdr:from>
    <xdr:to>
      <xdr:col>14</xdr:col>
      <xdr:colOff>468085</xdr:colOff>
      <xdr:row>282</xdr:row>
      <xdr:rowOff>576943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F35EB90-0E85-96C7-40AC-48577997C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6838" y="45872400"/>
          <a:ext cx="2593219" cy="1578428"/>
        </a:xfrm>
        <a:prstGeom prst="rect">
          <a:avLst/>
        </a:prstGeom>
      </xdr:spPr>
    </xdr:pic>
    <xdr:clientData/>
  </xdr:twoCellAnchor>
  <xdr:twoCellAnchor editAs="oneCell">
    <xdr:from>
      <xdr:col>6</xdr:col>
      <xdr:colOff>44748</xdr:colOff>
      <xdr:row>280</xdr:row>
      <xdr:rowOff>87088</xdr:rowOff>
    </xdr:from>
    <xdr:to>
      <xdr:col>10</xdr:col>
      <xdr:colOff>283028</xdr:colOff>
      <xdr:row>282</xdr:row>
      <xdr:rowOff>587832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DC886796-C3F5-FD9E-7409-4ABFA9DEB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866516" y="45328720"/>
          <a:ext cx="1589315" cy="2676680"/>
        </a:xfrm>
        <a:prstGeom prst="rect">
          <a:avLst/>
        </a:prstGeom>
      </xdr:spPr>
    </xdr:pic>
    <xdr:clientData/>
  </xdr:twoCellAnchor>
  <xdr:oneCellAnchor>
    <xdr:from>
      <xdr:col>9</xdr:col>
      <xdr:colOff>97970</xdr:colOff>
      <xdr:row>40</xdr:row>
      <xdr:rowOff>0</xdr:rowOff>
    </xdr:from>
    <xdr:ext cx="1545771" cy="2748038"/>
    <xdr:pic>
      <xdr:nvPicPr>
        <xdr:cNvPr id="40" name="Imagem 39">
          <a:extLst>
            <a:ext uri="{FF2B5EF4-FFF2-40B4-BE49-F238E27FC236}">
              <a16:creationId xmlns:a16="http://schemas.microsoft.com/office/drawing/2014/main" id="{D7FA13BC-A62E-4E57-84F2-003662E0C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56" y="7478486"/>
          <a:ext cx="1545771" cy="2748038"/>
        </a:xfrm>
        <a:prstGeom prst="rect">
          <a:avLst/>
        </a:prstGeom>
      </xdr:spPr>
    </xdr:pic>
    <xdr:clientData/>
  </xdr:oneCellAnchor>
  <xdr:oneCellAnchor>
    <xdr:from>
      <xdr:col>6</xdr:col>
      <xdr:colOff>174171</xdr:colOff>
      <xdr:row>40</xdr:row>
      <xdr:rowOff>43543</xdr:rowOff>
    </xdr:from>
    <xdr:ext cx="1545771" cy="2748037"/>
    <xdr:pic>
      <xdr:nvPicPr>
        <xdr:cNvPr id="41" name="Imagem 40">
          <a:extLst>
            <a:ext uri="{FF2B5EF4-FFF2-40B4-BE49-F238E27FC236}">
              <a16:creationId xmlns:a16="http://schemas.microsoft.com/office/drawing/2014/main" id="{C0ACA446-CB0B-4BC1-9400-CA3186F6D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2257" y="7522029"/>
          <a:ext cx="1545771" cy="2748037"/>
        </a:xfrm>
        <a:prstGeom prst="rect">
          <a:avLst/>
        </a:prstGeom>
      </xdr:spPr>
    </xdr:pic>
    <xdr:clientData/>
  </xdr:oneCellAnchor>
  <xdr:oneCellAnchor>
    <xdr:from>
      <xdr:col>9</xdr:col>
      <xdr:colOff>97970</xdr:colOff>
      <xdr:row>58</xdr:row>
      <xdr:rowOff>0</xdr:rowOff>
    </xdr:from>
    <xdr:ext cx="1545771" cy="2748038"/>
    <xdr:pic>
      <xdr:nvPicPr>
        <xdr:cNvPr id="42" name="Imagem 41">
          <a:extLst>
            <a:ext uri="{FF2B5EF4-FFF2-40B4-BE49-F238E27FC236}">
              <a16:creationId xmlns:a16="http://schemas.microsoft.com/office/drawing/2014/main" id="{2EBC7683-4E03-4DED-8E9A-939916998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56" y="7478486"/>
          <a:ext cx="1545771" cy="2748038"/>
        </a:xfrm>
        <a:prstGeom prst="rect">
          <a:avLst/>
        </a:prstGeom>
      </xdr:spPr>
    </xdr:pic>
    <xdr:clientData/>
  </xdr:oneCellAnchor>
  <xdr:oneCellAnchor>
    <xdr:from>
      <xdr:col>6</xdr:col>
      <xdr:colOff>174171</xdr:colOff>
      <xdr:row>58</xdr:row>
      <xdr:rowOff>43543</xdr:rowOff>
    </xdr:from>
    <xdr:ext cx="1545771" cy="2748037"/>
    <xdr:pic>
      <xdr:nvPicPr>
        <xdr:cNvPr id="43" name="Imagem 42">
          <a:extLst>
            <a:ext uri="{FF2B5EF4-FFF2-40B4-BE49-F238E27FC236}">
              <a16:creationId xmlns:a16="http://schemas.microsoft.com/office/drawing/2014/main" id="{8267BE8B-60E2-4691-8765-2DA79B9B0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2257" y="7522029"/>
          <a:ext cx="1545771" cy="2748037"/>
        </a:xfrm>
        <a:prstGeom prst="rect">
          <a:avLst/>
        </a:prstGeom>
      </xdr:spPr>
    </xdr:pic>
    <xdr:clientData/>
  </xdr:oneCellAnchor>
  <xdr:twoCellAnchor editAs="oneCell">
    <xdr:from>
      <xdr:col>8</xdr:col>
      <xdr:colOff>413657</xdr:colOff>
      <xdr:row>114</xdr:row>
      <xdr:rowOff>32658</xdr:rowOff>
    </xdr:from>
    <xdr:to>
      <xdr:col>11</xdr:col>
      <xdr:colOff>587828</xdr:colOff>
      <xdr:row>129</xdr:row>
      <xdr:rowOff>164498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F49353BA-C40E-6BDB-A7F8-E9D32777B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3" y="21205372"/>
          <a:ext cx="2002971" cy="2907697"/>
        </a:xfrm>
        <a:prstGeom prst="rect">
          <a:avLst/>
        </a:prstGeom>
      </xdr:spPr>
    </xdr:pic>
    <xdr:clientData/>
  </xdr:twoCellAnchor>
  <xdr:twoCellAnchor editAs="oneCell">
    <xdr:from>
      <xdr:col>6</xdr:col>
      <xdr:colOff>400353</xdr:colOff>
      <xdr:row>133</xdr:row>
      <xdr:rowOff>87085</xdr:rowOff>
    </xdr:from>
    <xdr:to>
      <xdr:col>14</xdr:col>
      <xdr:colOff>235857</xdr:colOff>
      <xdr:row>148</xdr:row>
      <xdr:rowOff>10885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FF056FD6-DC86-C0B2-CC18-1C799F574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439" y="24775885"/>
          <a:ext cx="4799390" cy="2699657"/>
        </a:xfrm>
        <a:prstGeom prst="rect">
          <a:avLst/>
        </a:prstGeom>
      </xdr:spPr>
    </xdr:pic>
    <xdr:clientData/>
  </xdr:twoCellAnchor>
  <xdr:twoCellAnchor editAs="oneCell">
    <xdr:from>
      <xdr:col>6</xdr:col>
      <xdr:colOff>130628</xdr:colOff>
      <xdr:row>95</xdr:row>
      <xdr:rowOff>43543</xdr:rowOff>
    </xdr:from>
    <xdr:to>
      <xdr:col>8</xdr:col>
      <xdr:colOff>533399</xdr:colOff>
      <xdr:row>110</xdr:row>
      <xdr:rowOff>151190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C84EDA4D-6F11-78C4-832E-036A40B59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8714" y="17700172"/>
          <a:ext cx="1621971" cy="2883504"/>
        </a:xfrm>
        <a:prstGeom prst="rect">
          <a:avLst/>
        </a:prstGeom>
      </xdr:spPr>
    </xdr:pic>
    <xdr:clientData/>
  </xdr:twoCellAnchor>
  <xdr:twoCellAnchor editAs="oneCell">
    <xdr:from>
      <xdr:col>9</xdr:col>
      <xdr:colOff>97971</xdr:colOff>
      <xdr:row>95</xdr:row>
      <xdr:rowOff>21771</xdr:rowOff>
    </xdr:from>
    <xdr:to>
      <xdr:col>11</xdr:col>
      <xdr:colOff>522514</xdr:colOff>
      <xdr:row>110</xdr:row>
      <xdr:rowOff>168123</xdr:rowOff>
    </xdr:to>
    <xdr:pic>
      <xdr:nvPicPr>
        <xdr:cNvPr id="61" name="Imagem 60">
          <a:extLst>
            <a:ext uri="{FF2B5EF4-FFF2-40B4-BE49-F238E27FC236}">
              <a16:creationId xmlns:a16="http://schemas.microsoft.com/office/drawing/2014/main" id="{EEB24C37-7A3D-F3AA-E8DF-2BE0F1F5A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57" y="17678400"/>
          <a:ext cx="1643743" cy="2922209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152</xdr:row>
      <xdr:rowOff>21771</xdr:rowOff>
    </xdr:from>
    <xdr:to>
      <xdr:col>14</xdr:col>
      <xdr:colOff>435428</xdr:colOff>
      <xdr:row>167</xdr:row>
      <xdr:rowOff>154441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61E0EA43-DD90-4887-BB53-D3B53001C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6686" y="28226657"/>
          <a:ext cx="5170714" cy="2908527"/>
        </a:xfrm>
        <a:prstGeom prst="rect">
          <a:avLst/>
        </a:prstGeom>
      </xdr:spPr>
    </xdr:pic>
    <xdr:clientData/>
  </xdr:twoCellAnchor>
  <xdr:twoCellAnchor editAs="oneCell">
    <xdr:from>
      <xdr:col>6</xdr:col>
      <xdr:colOff>217714</xdr:colOff>
      <xdr:row>171</xdr:row>
      <xdr:rowOff>54430</xdr:rowOff>
    </xdr:from>
    <xdr:to>
      <xdr:col>14</xdr:col>
      <xdr:colOff>348342</xdr:colOff>
      <xdr:row>186</xdr:row>
      <xdr:rowOff>144236</xdr:rowOff>
    </xdr:to>
    <xdr:pic>
      <xdr:nvPicPr>
        <xdr:cNvPr id="63" name="Imagem 62">
          <a:extLst>
            <a:ext uri="{FF2B5EF4-FFF2-40B4-BE49-F238E27FC236}">
              <a16:creationId xmlns:a16="http://schemas.microsoft.com/office/drawing/2014/main" id="{9219143C-BFA7-4D1D-B264-A8959A5A6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00" y="31775401"/>
          <a:ext cx="5094514" cy="28656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190</xdr:row>
      <xdr:rowOff>0</xdr:rowOff>
    </xdr:from>
    <xdr:to>
      <xdr:col>14</xdr:col>
      <xdr:colOff>446314</xdr:colOff>
      <xdr:row>205</xdr:row>
      <xdr:rowOff>132670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FA37DD5-6065-4A92-A9AB-03C323E65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8086" y="35237057"/>
          <a:ext cx="5410200" cy="2908527"/>
        </a:xfrm>
        <a:prstGeom prst="rect">
          <a:avLst/>
        </a:prstGeom>
      </xdr:spPr>
    </xdr:pic>
    <xdr:clientData/>
  </xdr:twoCellAnchor>
  <xdr:oneCellAnchor>
    <xdr:from>
      <xdr:col>6</xdr:col>
      <xdr:colOff>293914</xdr:colOff>
      <xdr:row>209</xdr:row>
      <xdr:rowOff>0</xdr:rowOff>
    </xdr:from>
    <xdr:ext cx="5116286" cy="2750519"/>
    <xdr:pic>
      <xdr:nvPicPr>
        <xdr:cNvPr id="65" name="Imagem 64">
          <a:extLst>
            <a:ext uri="{FF2B5EF4-FFF2-40B4-BE49-F238E27FC236}">
              <a16:creationId xmlns:a16="http://schemas.microsoft.com/office/drawing/2014/main" id="{8C11E66B-98BF-4EDB-814F-86B385401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38753143"/>
          <a:ext cx="5116286" cy="2750519"/>
        </a:xfrm>
        <a:prstGeom prst="rect">
          <a:avLst/>
        </a:prstGeom>
      </xdr:spPr>
    </xdr:pic>
    <xdr:clientData/>
  </xdr:oneCellAnchor>
  <xdr:oneCellAnchor>
    <xdr:from>
      <xdr:col>8</xdr:col>
      <xdr:colOff>337457</xdr:colOff>
      <xdr:row>263</xdr:row>
      <xdr:rowOff>51707</xdr:rowOff>
    </xdr:from>
    <xdr:ext cx="2547257" cy="1351963"/>
    <xdr:pic>
      <xdr:nvPicPr>
        <xdr:cNvPr id="67" name="Imagem 66">
          <a:extLst>
            <a:ext uri="{FF2B5EF4-FFF2-40B4-BE49-F238E27FC236}">
              <a16:creationId xmlns:a16="http://schemas.microsoft.com/office/drawing/2014/main" id="{CC412451-D1E4-4C62-B08F-693CF6C31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4743" y="42135878"/>
          <a:ext cx="2547257" cy="1351963"/>
        </a:xfrm>
        <a:prstGeom prst="rect">
          <a:avLst/>
        </a:prstGeom>
      </xdr:spPr>
    </xdr:pic>
    <xdr:clientData/>
  </xdr:oneCellAnchor>
  <xdr:oneCellAnchor>
    <xdr:from>
      <xdr:col>8</xdr:col>
      <xdr:colOff>522517</xdr:colOff>
      <xdr:row>271</xdr:row>
      <xdr:rowOff>0</xdr:rowOff>
    </xdr:from>
    <xdr:ext cx="2242455" cy="1261381"/>
    <xdr:pic>
      <xdr:nvPicPr>
        <xdr:cNvPr id="69" name="Imagem 68">
          <a:extLst>
            <a:ext uri="{FF2B5EF4-FFF2-40B4-BE49-F238E27FC236}">
              <a16:creationId xmlns:a16="http://schemas.microsoft.com/office/drawing/2014/main" id="{1968224E-8E3A-41B9-8744-45C2C2ADD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9803" y="43564629"/>
          <a:ext cx="2242455" cy="1261381"/>
        </a:xfrm>
        <a:prstGeom prst="rect">
          <a:avLst/>
        </a:prstGeom>
      </xdr:spPr>
    </xdr:pic>
    <xdr:clientData/>
  </xdr:oneCellAnchor>
  <xdr:twoCellAnchor editAs="oneCell">
    <xdr:from>
      <xdr:col>16</xdr:col>
      <xdr:colOff>520642</xdr:colOff>
      <xdr:row>81</xdr:row>
      <xdr:rowOff>95069</xdr:rowOff>
    </xdr:from>
    <xdr:to>
      <xdr:col>28</xdr:col>
      <xdr:colOff>91440</xdr:colOff>
      <xdr:row>98</xdr:row>
      <xdr:rowOff>75337</xdr:rowOff>
    </xdr:to>
    <xdr:pic>
      <xdr:nvPicPr>
        <xdr:cNvPr id="73" name="Imagem 72">
          <a:extLst>
            <a:ext uri="{FF2B5EF4-FFF2-40B4-BE49-F238E27FC236}">
              <a16:creationId xmlns:a16="http://schemas.microsoft.com/office/drawing/2014/main" id="{86FA8DB2-13E3-B929-60B4-497794ACD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356282" y="14984549"/>
          <a:ext cx="7007918" cy="3089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6D32-0CAB-4ADD-8542-A5209DB4543E}">
  <dimension ref="A1:B39"/>
  <sheetViews>
    <sheetView topLeftCell="A25" workbookViewId="0">
      <selection activeCell="D27" sqref="D27"/>
    </sheetView>
  </sheetViews>
  <sheetFormatPr defaultRowHeight="14.4" x14ac:dyDescent="0.3"/>
  <cols>
    <col min="1" max="1" width="35.5546875" customWidth="1"/>
    <col min="2" max="2" width="48" customWidth="1"/>
  </cols>
  <sheetData>
    <row r="1" spans="1:2" ht="18" customHeight="1" x14ac:dyDescent="0.3">
      <c r="A1" s="14" t="s">
        <v>43</v>
      </c>
      <c r="B1" s="14"/>
    </row>
    <row r="2" spans="1:2" ht="19.95" customHeight="1" x14ac:dyDescent="0.3">
      <c r="A2" s="4" t="s">
        <v>41</v>
      </c>
      <c r="B2" s="4" t="s">
        <v>42</v>
      </c>
    </row>
    <row r="3" spans="1:2" ht="19.95" customHeight="1" x14ac:dyDescent="0.3">
      <c r="A3" s="2" t="s">
        <v>2</v>
      </c>
      <c r="B3" s="3" t="s">
        <v>135</v>
      </c>
    </row>
    <row r="4" spans="1:2" ht="19.95" customHeight="1" x14ac:dyDescent="0.3">
      <c r="A4" s="2" t="s">
        <v>7</v>
      </c>
      <c r="B4" s="3" t="s">
        <v>136</v>
      </c>
    </row>
    <row r="5" spans="1:2" ht="19.95" customHeight="1" x14ac:dyDescent="0.3">
      <c r="A5" s="2" t="s">
        <v>6</v>
      </c>
      <c r="B5" s="3" t="s">
        <v>137</v>
      </c>
    </row>
    <row r="6" spans="1:2" ht="19.95" customHeight="1" x14ac:dyDescent="0.3">
      <c r="A6" s="2" t="s">
        <v>8</v>
      </c>
      <c r="B6" s="71" t="s">
        <v>138</v>
      </c>
    </row>
    <row r="7" spans="1:2" ht="19.95" customHeight="1" x14ac:dyDescent="0.3">
      <c r="A7" s="2" t="s">
        <v>9</v>
      </c>
      <c r="B7" s="72">
        <v>45614</v>
      </c>
    </row>
    <row r="8" spans="1:2" ht="25.2" customHeight="1" x14ac:dyDescent="0.3">
      <c r="A8" s="2" t="s">
        <v>10</v>
      </c>
      <c r="B8" s="3" t="s">
        <v>139</v>
      </c>
    </row>
    <row r="9" spans="1:2" ht="21.6" customHeight="1" x14ac:dyDescent="0.3">
      <c r="A9" s="2" t="s">
        <v>11</v>
      </c>
      <c r="B9" s="3" t="s">
        <v>140</v>
      </c>
    </row>
    <row r="10" spans="1:2" ht="35.4" customHeight="1" x14ac:dyDescent="0.3">
      <c r="A10" s="2" t="s">
        <v>12</v>
      </c>
      <c r="B10" s="3" t="s">
        <v>0</v>
      </c>
    </row>
    <row r="11" spans="1:2" x14ac:dyDescent="0.3">
      <c r="A11" s="2" t="s">
        <v>13</v>
      </c>
      <c r="B11" s="3" t="s">
        <v>141</v>
      </c>
    </row>
    <row r="12" spans="1:2" x14ac:dyDescent="0.3">
      <c r="A12" s="2" t="s">
        <v>40</v>
      </c>
      <c r="B12" s="3" t="s">
        <v>142</v>
      </c>
    </row>
    <row r="13" spans="1:2" x14ac:dyDescent="0.3">
      <c r="A13" s="2" t="s">
        <v>14</v>
      </c>
      <c r="B13" s="13">
        <v>45</v>
      </c>
    </row>
    <row r="14" spans="1:2" x14ac:dyDescent="0.3">
      <c r="A14" s="2" t="s">
        <v>15</v>
      </c>
      <c r="B14" s="5" t="s">
        <v>143</v>
      </c>
    </row>
    <row r="15" spans="1:2" x14ac:dyDescent="0.3">
      <c r="A15" s="2" t="s">
        <v>16</v>
      </c>
      <c r="B15" s="5" t="s">
        <v>144</v>
      </c>
    </row>
    <row r="16" spans="1:2" x14ac:dyDescent="0.3">
      <c r="A16" s="6" t="s">
        <v>17</v>
      </c>
      <c r="B16" s="5" t="s">
        <v>145</v>
      </c>
    </row>
    <row r="17" spans="1:2" x14ac:dyDescent="0.3">
      <c r="A17" s="2" t="s">
        <v>5</v>
      </c>
      <c r="B17" s="5" t="s">
        <v>146</v>
      </c>
    </row>
    <row r="18" spans="1:2" x14ac:dyDescent="0.3">
      <c r="A18" s="2" t="s">
        <v>18</v>
      </c>
      <c r="B18" s="73">
        <v>0.01</v>
      </c>
    </row>
    <row r="19" spans="1:2" x14ac:dyDescent="0.3">
      <c r="A19" s="2" t="s">
        <v>19</v>
      </c>
      <c r="B19" s="13">
        <v>2</v>
      </c>
    </row>
    <row r="20" spans="1:2" x14ac:dyDescent="0.3">
      <c r="A20" s="2" t="s">
        <v>20</v>
      </c>
      <c r="B20" s="13" t="s">
        <v>148</v>
      </c>
    </row>
    <row r="21" spans="1:2" x14ac:dyDescent="0.3">
      <c r="A21" s="2" t="s">
        <v>21</v>
      </c>
      <c r="B21" s="5" t="s">
        <v>149</v>
      </c>
    </row>
    <row r="22" spans="1:2" x14ac:dyDescent="0.3">
      <c r="A22" s="2" t="s">
        <v>22</v>
      </c>
      <c r="B22" s="5" t="s">
        <v>147</v>
      </c>
    </row>
    <row r="23" spans="1:2" x14ac:dyDescent="0.3">
      <c r="A23" s="2" t="s">
        <v>23</v>
      </c>
      <c r="B23" s="5" t="s">
        <v>147</v>
      </c>
    </row>
    <row r="24" spans="1:2" x14ac:dyDescent="0.3">
      <c r="A24" s="2" t="s">
        <v>24</v>
      </c>
      <c r="B24" s="5" t="s">
        <v>150</v>
      </c>
    </row>
    <row r="25" spans="1:2" x14ac:dyDescent="0.3">
      <c r="A25" s="2" t="s">
        <v>25</v>
      </c>
      <c r="B25" s="5" t="s">
        <v>147</v>
      </c>
    </row>
    <row r="26" spans="1:2" x14ac:dyDescent="0.3">
      <c r="A26" s="2" t="s">
        <v>26</v>
      </c>
      <c r="B26" s="5" t="s">
        <v>151</v>
      </c>
    </row>
    <row r="27" spans="1:2" x14ac:dyDescent="0.3">
      <c r="A27" s="2" t="s">
        <v>27</v>
      </c>
      <c r="B27" s="44" t="s">
        <v>152</v>
      </c>
    </row>
    <row r="28" spans="1:2" x14ac:dyDescent="0.3">
      <c r="A28" s="2" t="s">
        <v>28</v>
      </c>
      <c r="B28" s="5" t="s">
        <v>153</v>
      </c>
    </row>
    <row r="29" spans="1:2" x14ac:dyDescent="0.3">
      <c r="A29" s="2" t="s">
        <v>29</v>
      </c>
      <c r="B29" s="5" t="s">
        <v>154</v>
      </c>
    </row>
    <row r="30" spans="1:2" x14ac:dyDescent="0.3">
      <c r="A30" s="2" t="s">
        <v>30</v>
      </c>
      <c r="B30" s="5" t="s">
        <v>155</v>
      </c>
    </row>
    <row r="31" spans="1:2" x14ac:dyDescent="0.3">
      <c r="A31" s="2" t="s">
        <v>31</v>
      </c>
      <c r="B31" s="5" t="s">
        <v>154</v>
      </c>
    </row>
    <row r="32" spans="1:2" x14ac:dyDescent="0.3">
      <c r="A32" s="2" t="s">
        <v>32</v>
      </c>
      <c r="B32" s="5" t="s">
        <v>156</v>
      </c>
    </row>
    <row r="33" spans="1:2" x14ac:dyDescent="0.3">
      <c r="A33" s="2" t="s">
        <v>33</v>
      </c>
      <c r="B33" s="44" t="s">
        <v>154</v>
      </c>
    </row>
    <row r="34" spans="1:2" x14ac:dyDescent="0.3">
      <c r="A34" s="2" t="s">
        <v>34</v>
      </c>
      <c r="B34" s="5" t="s">
        <v>157</v>
      </c>
    </row>
    <row r="35" spans="1:2" x14ac:dyDescent="0.3">
      <c r="A35" s="2" t="s">
        <v>35</v>
      </c>
      <c r="B35" s="5" t="s">
        <v>154</v>
      </c>
    </row>
    <row r="36" spans="1:2" x14ac:dyDescent="0.3">
      <c r="A36" s="2" t="s">
        <v>36</v>
      </c>
      <c r="B36" s="5" t="s">
        <v>157</v>
      </c>
    </row>
    <row r="37" spans="1:2" x14ac:dyDescent="0.3">
      <c r="A37" s="2" t="s">
        <v>37</v>
      </c>
      <c r="B37" s="13">
        <v>1</v>
      </c>
    </row>
    <row r="38" spans="1:2" x14ac:dyDescent="0.3">
      <c r="A38" s="2" t="s">
        <v>38</v>
      </c>
      <c r="B38" s="5" t="s">
        <v>158</v>
      </c>
    </row>
    <row r="39" spans="1:2" x14ac:dyDescent="0.3">
      <c r="A39" s="2" t="s">
        <v>39</v>
      </c>
      <c r="B39" s="5" t="s">
        <v>159</v>
      </c>
    </row>
  </sheetData>
  <mergeCells count="1">
    <mergeCell ref="A1:B1"/>
  </mergeCells>
  <dataValidations count="18">
    <dataValidation type="list" allowBlank="1" showInputMessage="1" showErrorMessage="1" sqref="B13" xr:uid="{44030248-F0B8-450A-9AEB-063BE9C22E62}">
      <formula1>"45,36"</formula1>
    </dataValidation>
    <dataValidation type="list" allowBlank="1" showInputMessage="1" showErrorMessage="1" sqref="B15" xr:uid="{DC47B227-ECD5-49C0-8ADF-F2DB6574C859}">
      <formula1>"PLANA, ONDULADA, MONTANHOSA"</formula1>
    </dataValidation>
    <dataValidation type="list" allowBlank="1" showInputMessage="1" showErrorMessage="1" sqref="B9" xr:uid="{7C2D41D1-50EF-41C2-B828-4723E32D96EA}">
      <formula1>"PONTE DE CONCRETO ARMADO, PONTE DE MADEIRA, PONTE EM ESTRUTURA MISTA, PONTE METALICA, BUEIRO"</formula1>
    </dataValidation>
    <dataValidation type="list" allowBlank="1" showInputMessage="1" showErrorMessage="1" sqref="B3" xr:uid="{EF36B790-4B68-480A-9FC6-667B0166F32A}">
      <formula1>"URBANA, RURAL "</formula1>
    </dataValidation>
    <dataValidation type="list" allowBlank="1" showInputMessage="1" showErrorMessage="1" sqref="B12" xr:uid="{84B298AD-8325-4151-AB66-FD866AB5D291}">
      <formula1>"CHUVOSO, SECO"</formula1>
    </dataValidation>
    <dataValidation type="list" allowBlank="1" showInputMessage="1" showErrorMessage="1" sqref="B19" xr:uid="{94B2030C-11DD-4620-9A3D-E8583CED3C59}">
      <formula1>"1,2"</formula1>
    </dataValidation>
    <dataValidation type="list" allowBlank="1" showInputMessage="1" showErrorMessage="1" sqref="B20 B22 B23 B25" xr:uid="{472E0942-7569-4ECA-823E-70AE7D11C1EF}">
      <formula1>"EXISTE, NÃO EXISTE"</formula1>
    </dataValidation>
    <dataValidation type="list" allowBlank="1" showInputMessage="1" showErrorMessage="1" sqref="B21" xr:uid="{D7C659EC-ABB0-446C-83ED-20ABEC6A4053}">
      <formula1>"ASFALTO, CONCRETO ARMADO, TABUADO DE MADEIRA"</formula1>
    </dataValidation>
    <dataValidation type="list" allowBlank="1" showInputMessage="1" showErrorMessage="1" sqref="B27" xr:uid="{6A8E6EC3-2A49-4D11-B8EF-0FAF149057E1}">
      <formula1>"ALTA, MEDIA, BAIXA"</formula1>
    </dataValidation>
    <dataValidation type="list" allowBlank="1" showInputMessage="1" showErrorMessage="1" sqref="B28" xr:uid="{8D49D999-3BEE-4E28-B393-CCFC9E9E7CEC}">
      <formula1>"FREQUENTE, EXPORADICA"</formula1>
    </dataValidation>
    <dataValidation type="list" allowBlank="1" showInputMessage="1" showErrorMessage="1" sqref="B29" xr:uid="{5D3F75EB-5FE5-4B58-A84B-E8A4E82BE7CE}">
      <formula1>"CONCRETO ARMADO, MADEIRA, AÇO, CONCRETO CICLOPICO"</formula1>
    </dataValidation>
    <dataValidation type="list" allowBlank="1" showInputMessage="1" showErrorMessage="1" sqref="B30" xr:uid="{6E6FBC25-0F43-4F24-AC1F-714CF032136C}">
      <mc:AlternateContent xmlns:x12ac="http://schemas.microsoft.com/office/spreadsheetml/2011/1/ac" xmlns:mc="http://schemas.openxmlformats.org/markup-compatibility/2006">
        <mc:Choice Requires="x12ac">
          <x12ac:list>BLOCO SOBRE ESTACAS," BLOCO SIMPLES, TUBULAO", SAPATA</x12ac:list>
        </mc:Choice>
        <mc:Fallback>
          <formula1>"BLOCO SOBRE ESTACAS, BLOCO SIMPLES, TUBULAO, SAPATA"</formula1>
        </mc:Fallback>
      </mc:AlternateContent>
    </dataValidation>
    <dataValidation type="list" allowBlank="1" showInputMessage="1" showErrorMessage="1" sqref="B31" xr:uid="{38F81E19-98F6-4E07-8BE4-2158D4A0FA2F}">
      <formula1>"CONCRETO ARMADO, MADEIRA, CONCRETO CICLOPICO, ALVENARIA DE PEDRA"</formula1>
    </dataValidation>
    <dataValidation type="list" allowBlank="1" showInputMessage="1" showErrorMessage="1" sqref="B32" xr:uid="{1ED37EA9-8AD1-40FB-9F89-12324B7A6931}">
      <formula1>"CIRCULAR, RETANGULAR,"</formula1>
    </dataValidation>
    <dataValidation type="list" allowBlank="1" showInputMessage="1" showErrorMessage="1" sqref="B33" xr:uid="{E9A66AA3-4450-4640-979A-A8B672B6CFC7}">
      <formula1>"CONCRETO ARMADO, METAL, MADEIRA, "</formula1>
    </dataValidation>
    <dataValidation type="list" allowBlank="1" showInputMessage="1" showErrorMessage="1" sqref="B34" xr:uid="{21F243CC-8AD7-4CF1-88F2-C5FDEDC26F06}">
      <formula1>"T, I, CIRCULAR, RETANGULAR, QUADRADA, U,"</formula1>
    </dataValidation>
    <dataValidation type="list" allowBlank="1" showInputMessage="1" showErrorMessage="1" sqref="B35" xr:uid="{B3B11138-6EBB-46FF-86A6-FB8ED0C78D67}">
      <formula1>"CONCRETO ARMADO, TABUADO DE MADEIRA, "</formula1>
    </dataValidation>
    <dataValidation type="list" allowBlank="1" showInputMessage="1" showErrorMessage="1" sqref="B36" xr:uid="{741071F3-4C28-4CD9-BAC8-BE894A387E46}">
      <formula1>"RETANGULAR, CIRCULAR, 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11CF3-8B00-488E-B890-F8CB457EFD7F}">
  <dimension ref="A1:F20"/>
  <sheetViews>
    <sheetView topLeftCell="A4" zoomScale="110" zoomScaleNormal="110" workbookViewId="0">
      <selection activeCell="H7" sqref="H7"/>
    </sheetView>
  </sheetViews>
  <sheetFormatPr defaultRowHeight="14.4" x14ac:dyDescent="0.3"/>
  <cols>
    <col min="1" max="1" width="8.88671875" style="1"/>
    <col min="3" max="3" width="30.109375" customWidth="1"/>
    <col min="4" max="4" width="10.33203125" style="1" customWidth="1"/>
    <col min="5" max="5" width="44.21875" customWidth="1"/>
  </cols>
  <sheetData>
    <row r="1" spans="1:6" x14ac:dyDescent="0.3">
      <c r="A1" s="16" t="s">
        <v>3</v>
      </c>
      <c r="B1" s="16"/>
      <c r="C1" s="16"/>
      <c r="D1" s="16"/>
      <c r="E1" s="16"/>
      <c r="F1" s="30"/>
    </row>
    <row r="2" spans="1:6" x14ac:dyDescent="0.3">
      <c r="A2" s="16"/>
      <c r="B2" s="16"/>
      <c r="C2" s="16"/>
      <c r="D2" s="16"/>
      <c r="E2" s="16"/>
      <c r="F2" s="30"/>
    </row>
    <row r="3" spans="1:6" x14ac:dyDescent="0.3">
      <c r="A3" s="17"/>
      <c r="B3" s="17"/>
      <c r="C3" s="17"/>
      <c r="D3" s="17"/>
      <c r="E3" s="17"/>
      <c r="F3" s="30"/>
    </row>
    <row r="4" spans="1:6" ht="30.6" customHeight="1" x14ac:dyDescent="0.3">
      <c r="A4" s="10" t="s">
        <v>44</v>
      </c>
      <c r="B4" s="18" t="s">
        <v>42</v>
      </c>
      <c r="C4" s="18"/>
      <c r="D4" s="7" t="s">
        <v>45</v>
      </c>
      <c r="E4" s="10" t="s">
        <v>4</v>
      </c>
      <c r="F4" s="30"/>
    </row>
    <row r="5" spans="1:6" x14ac:dyDescent="0.3">
      <c r="A5" s="9">
        <v>1</v>
      </c>
      <c r="B5" s="15" t="s">
        <v>50</v>
      </c>
      <c r="C5" s="15"/>
      <c r="D5" s="9">
        <v>4</v>
      </c>
      <c r="E5" s="8" t="s">
        <v>123</v>
      </c>
      <c r="F5" s="30"/>
    </row>
    <row r="6" spans="1:6" x14ac:dyDescent="0.3">
      <c r="A6" s="9">
        <v>2</v>
      </c>
      <c r="B6" s="15" t="s">
        <v>51</v>
      </c>
      <c r="C6" s="15"/>
      <c r="D6" s="9">
        <v>4</v>
      </c>
      <c r="E6" s="8" t="s">
        <v>123</v>
      </c>
      <c r="F6" s="30"/>
    </row>
    <row r="7" spans="1:6" x14ac:dyDescent="0.3">
      <c r="A7" s="9">
        <v>3</v>
      </c>
      <c r="B7" s="15" t="s">
        <v>118</v>
      </c>
      <c r="C7" s="15"/>
      <c r="D7" s="9">
        <v>4</v>
      </c>
      <c r="E7" s="8" t="s">
        <v>123</v>
      </c>
      <c r="F7" s="30"/>
    </row>
    <row r="8" spans="1:6" x14ac:dyDescent="0.3">
      <c r="A8" s="9">
        <v>4</v>
      </c>
      <c r="B8" s="15" t="s">
        <v>119</v>
      </c>
      <c r="C8" s="15"/>
      <c r="D8" s="9">
        <v>4</v>
      </c>
      <c r="E8" s="8" t="s">
        <v>123</v>
      </c>
      <c r="F8" s="30"/>
    </row>
    <row r="9" spans="1:6" x14ac:dyDescent="0.3">
      <c r="A9" s="9">
        <v>5</v>
      </c>
      <c r="B9" s="15" t="s">
        <v>46</v>
      </c>
      <c r="C9" s="15"/>
      <c r="D9" s="9">
        <v>4</v>
      </c>
      <c r="E9" s="8" t="s">
        <v>124</v>
      </c>
      <c r="F9" s="30"/>
    </row>
    <row r="10" spans="1:6" x14ac:dyDescent="0.3">
      <c r="A10" s="9">
        <v>6</v>
      </c>
      <c r="B10" s="15" t="s">
        <v>47</v>
      </c>
      <c r="C10" s="15"/>
      <c r="D10" s="9">
        <v>4</v>
      </c>
      <c r="E10" s="8" t="s">
        <v>124</v>
      </c>
      <c r="F10" s="30"/>
    </row>
    <row r="11" spans="1:6" x14ac:dyDescent="0.3">
      <c r="A11" s="9">
        <v>7</v>
      </c>
      <c r="B11" s="15" t="s">
        <v>108</v>
      </c>
      <c r="C11" s="15"/>
      <c r="D11" s="9">
        <v>4</v>
      </c>
      <c r="E11" s="8" t="s">
        <v>124</v>
      </c>
      <c r="F11" s="30"/>
    </row>
    <row r="12" spans="1:6" x14ac:dyDescent="0.3">
      <c r="A12" s="9">
        <v>8</v>
      </c>
      <c r="B12" s="15" t="s">
        <v>120</v>
      </c>
      <c r="C12" s="15"/>
      <c r="D12" s="9">
        <v>4</v>
      </c>
      <c r="E12" s="8" t="s">
        <v>124</v>
      </c>
      <c r="F12" s="30"/>
    </row>
    <row r="13" spans="1:6" x14ac:dyDescent="0.3">
      <c r="A13" s="9">
        <v>9</v>
      </c>
      <c r="B13" s="15" t="s">
        <v>121</v>
      </c>
      <c r="C13" s="15"/>
      <c r="D13" s="9">
        <v>4</v>
      </c>
      <c r="E13" s="8" t="s">
        <v>124</v>
      </c>
      <c r="F13" s="30"/>
    </row>
    <row r="14" spans="1:6" x14ac:dyDescent="0.3">
      <c r="A14" s="9">
        <v>10</v>
      </c>
      <c r="B14" s="15" t="s">
        <v>111</v>
      </c>
      <c r="C14" s="15"/>
      <c r="D14" s="9">
        <v>4</v>
      </c>
      <c r="E14" s="8" t="s">
        <v>124</v>
      </c>
      <c r="F14" s="30"/>
    </row>
    <row r="15" spans="1:6" x14ac:dyDescent="0.3">
      <c r="A15" s="9">
        <v>11</v>
      </c>
      <c r="B15" s="15" t="s">
        <v>112</v>
      </c>
      <c r="C15" s="15"/>
      <c r="D15" s="9">
        <v>4</v>
      </c>
      <c r="E15" s="8" t="s">
        <v>124</v>
      </c>
      <c r="F15" s="30"/>
    </row>
    <row r="16" spans="1:6" x14ac:dyDescent="0.3">
      <c r="A16" s="9">
        <v>12</v>
      </c>
      <c r="B16" s="58" t="s">
        <v>122</v>
      </c>
      <c r="C16" s="59"/>
      <c r="D16" s="9">
        <v>5</v>
      </c>
      <c r="E16" s="8" t="s">
        <v>125</v>
      </c>
      <c r="F16" s="30"/>
    </row>
    <row r="17" spans="1:6" x14ac:dyDescent="0.3">
      <c r="A17" s="9">
        <v>13</v>
      </c>
      <c r="B17" s="15" t="s">
        <v>76</v>
      </c>
      <c r="C17" s="15"/>
      <c r="D17" s="9">
        <v>5</v>
      </c>
      <c r="E17" s="8" t="s">
        <v>125</v>
      </c>
      <c r="F17" s="30"/>
    </row>
    <row r="18" spans="1:6" x14ac:dyDescent="0.3">
      <c r="A18" s="9">
        <v>14</v>
      </c>
      <c r="B18" s="15" t="s">
        <v>77</v>
      </c>
      <c r="C18" s="15"/>
      <c r="D18" s="9">
        <v>5</v>
      </c>
      <c r="E18" s="8" t="s">
        <v>125</v>
      </c>
      <c r="F18" s="30"/>
    </row>
    <row r="19" spans="1:6" x14ac:dyDescent="0.3">
      <c r="A19" s="9">
        <v>15</v>
      </c>
      <c r="B19" s="15" t="s">
        <v>48</v>
      </c>
      <c r="C19" s="15"/>
      <c r="D19" s="9">
        <v>3</v>
      </c>
      <c r="E19" s="8" t="s">
        <v>126</v>
      </c>
      <c r="F19" s="30"/>
    </row>
    <row r="20" spans="1:6" x14ac:dyDescent="0.3">
      <c r="A20" s="62" t="s">
        <v>127</v>
      </c>
      <c r="B20" s="62"/>
      <c r="C20" s="62"/>
      <c r="D20" s="63">
        <v>3</v>
      </c>
    </row>
  </sheetData>
  <mergeCells count="20">
    <mergeCell ref="A20:C20"/>
    <mergeCell ref="F1:F19"/>
    <mergeCell ref="B10:C10"/>
    <mergeCell ref="A1:E2"/>
    <mergeCell ref="A3:E3"/>
    <mergeCell ref="B4:C4"/>
    <mergeCell ref="B5:C5"/>
    <mergeCell ref="B6:C6"/>
    <mergeCell ref="B9:C9"/>
    <mergeCell ref="B7:C7"/>
    <mergeCell ref="B8:C8"/>
    <mergeCell ref="B19:C19"/>
    <mergeCell ref="B11:C11"/>
    <mergeCell ref="B12:C12"/>
    <mergeCell ref="B13:C13"/>
    <mergeCell ref="B17:C17"/>
    <mergeCell ref="B18:C18"/>
    <mergeCell ref="B14:C14"/>
    <mergeCell ref="B15:C15"/>
    <mergeCell ref="B16:C16"/>
  </mergeCells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3D9F-E5AE-4EDD-9846-D863DF0B08CB}">
  <dimension ref="B1:AL306"/>
  <sheetViews>
    <sheetView tabSelected="1" topLeftCell="A64" zoomScale="50" zoomScaleNormal="50" workbookViewId="0">
      <selection activeCell="U111" sqref="U111"/>
    </sheetView>
  </sheetViews>
  <sheetFormatPr defaultRowHeight="14.4" x14ac:dyDescent="0.3"/>
  <cols>
    <col min="2" max="2" width="10" customWidth="1"/>
    <col min="3" max="3" width="21.44140625" customWidth="1"/>
    <col min="4" max="5" width="8.88671875" style="1"/>
    <col min="13" max="13" width="10.109375" customWidth="1"/>
    <col min="16" max="16" width="9.5546875" style="1" customWidth="1"/>
    <col min="17" max="17" width="10.6640625" style="1" customWidth="1"/>
  </cols>
  <sheetData>
    <row r="1" spans="2:38" ht="20.399999999999999" customHeight="1" x14ac:dyDescent="0.3">
      <c r="B1" s="18" t="s">
        <v>49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</row>
    <row r="2" spans="2:38" x14ac:dyDescent="0.3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2:38" x14ac:dyDescent="0.3">
      <c r="B3" s="11" t="s">
        <v>71</v>
      </c>
      <c r="C3" s="25" t="s">
        <v>52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2:38" x14ac:dyDescent="0.3">
      <c r="B4" s="25" t="s">
        <v>53</v>
      </c>
      <c r="C4" s="25"/>
      <c r="D4" s="10" t="s">
        <v>54</v>
      </c>
      <c r="E4" s="10" t="s">
        <v>55</v>
      </c>
      <c r="F4" s="10" t="s">
        <v>56</v>
      </c>
      <c r="G4" s="25" t="s">
        <v>78</v>
      </c>
      <c r="H4" s="25"/>
      <c r="I4" s="25"/>
      <c r="J4" s="25"/>
      <c r="K4" s="25"/>
      <c r="L4" s="25"/>
      <c r="M4" s="25"/>
      <c r="N4" s="25"/>
      <c r="O4" s="25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2:38" x14ac:dyDescent="0.3">
      <c r="B5" s="22" t="s">
        <v>57</v>
      </c>
      <c r="C5" s="22"/>
      <c r="D5" s="43"/>
      <c r="E5" s="43"/>
      <c r="F5" s="43">
        <f>IF(D5&lt;=2, 0.8*D5*E5, IF(OR(D5&gt;2, D5&lt;=12), (12*D5-28)*E5, "Outra condição"))</f>
        <v>0</v>
      </c>
      <c r="G5" s="28"/>
      <c r="H5" s="23"/>
      <c r="I5" s="29"/>
      <c r="J5" s="28"/>
      <c r="K5" s="23"/>
      <c r="L5" s="29"/>
      <c r="M5" s="17"/>
      <c r="N5" s="17"/>
      <c r="O5" s="17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</row>
    <row r="6" spans="2:38" x14ac:dyDescent="0.3">
      <c r="B6" s="22" t="s">
        <v>58</v>
      </c>
      <c r="C6" s="22"/>
      <c r="D6" s="43"/>
      <c r="E6" s="43"/>
      <c r="F6" s="43">
        <f t="shared" ref="F6:F19" si="0">IF(D6&lt;=2, 0.8*D6*E6, IF(OR(D6&gt;2, D6&lt;=12), (12*D6-28)*E6, "Outra condição"))</f>
        <v>0</v>
      </c>
      <c r="G6" s="30"/>
      <c r="H6" s="41"/>
      <c r="I6" s="31"/>
      <c r="J6" s="30"/>
      <c r="K6" s="41"/>
      <c r="L6" s="31"/>
      <c r="M6" s="17"/>
      <c r="N6" s="17"/>
      <c r="O6" s="17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</row>
    <row r="7" spans="2:38" x14ac:dyDescent="0.3">
      <c r="B7" s="22" t="s">
        <v>59</v>
      </c>
      <c r="C7" s="22"/>
      <c r="D7" s="43"/>
      <c r="E7" s="43"/>
      <c r="F7" s="43">
        <f t="shared" si="0"/>
        <v>0</v>
      </c>
      <c r="G7" s="30"/>
      <c r="H7" s="41"/>
      <c r="I7" s="31"/>
      <c r="J7" s="30"/>
      <c r="K7" s="41"/>
      <c r="L7" s="31"/>
      <c r="M7" s="17"/>
      <c r="N7" s="17"/>
      <c r="O7" s="17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</row>
    <row r="8" spans="2:38" x14ac:dyDescent="0.3">
      <c r="B8" s="22" t="s">
        <v>60</v>
      </c>
      <c r="C8" s="22"/>
      <c r="D8" s="43"/>
      <c r="E8" s="43"/>
      <c r="F8" s="43">
        <f t="shared" si="0"/>
        <v>0</v>
      </c>
      <c r="G8" s="30"/>
      <c r="H8" s="41"/>
      <c r="I8" s="31"/>
      <c r="J8" s="30"/>
      <c r="K8" s="41"/>
      <c r="L8" s="31"/>
      <c r="M8" s="17"/>
      <c r="N8" s="17"/>
      <c r="O8" s="17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2:38" x14ac:dyDescent="0.3">
      <c r="B9" s="22" t="s">
        <v>61</v>
      </c>
      <c r="C9" s="22"/>
      <c r="D9" s="43"/>
      <c r="E9" s="43"/>
      <c r="F9" s="43">
        <f t="shared" si="0"/>
        <v>0</v>
      </c>
      <c r="G9" s="30"/>
      <c r="H9" s="41"/>
      <c r="I9" s="31"/>
      <c r="J9" s="30"/>
      <c r="K9" s="41"/>
      <c r="L9" s="31"/>
      <c r="M9" s="17"/>
      <c r="N9" s="17"/>
      <c r="O9" s="17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</row>
    <row r="10" spans="2:38" x14ac:dyDescent="0.3">
      <c r="B10" s="22" t="s">
        <v>62</v>
      </c>
      <c r="C10" s="22"/>
      <c r="D10" s="43"/>
      <c r="E10" s="43"/>
      <c r="F10" s="43">
        <f t="shared" si="0"/>
        <v>0</v>
      </c>
      <c r="G10" s="30"/>
      <c r="H10" s="41"/>
      <c r="I10" s="31"/>
      <c r="J10" s="30"/>
      <c r="K10" s="41"/>
      <c r="L10" s="31"/>
      <c r="M10" s="17"/>
      <c r="N10" s="17"/>
      <c r="O10" s="17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</row>
    <row r="11" spans="2:38" x14ac:dyDescent="0.3">
      <c r="B11" s="22" t="s">
        <v>63</v>
      </c>
      <c r="C11" s="22"/>
      <c r="D11" s="43"/>
      <c r="E11" s="43"/>
      <c r="F11" s="43">
        <f t="shared" si="0"/>
        <v>0</v>
      </c>
      <c r="G11" s="30"/>
      <c r="H11" s="41"/>
      <c r="I11" s="31"/>
      <c r="J11" s="30"/>
      <c r="K11" s="41"/>
      <c r="L11" s="31"/>
      <c r="M11" s="17"/>
      <c r="N11" s="17"/>
      <c r="O11" s="17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</row>
    <row r="12" spans="2:38" x14ac:dyDescent="0.3">
      <c r="B12" s="22" t="s">
        <v>64</v>
      </c>
      <c r="C12" s="22"/>
      <c r="D12" s="43"/>
      <c r="E12" s="43"/>
      <c r="F12" s="43">
        <f t="shared" si="0"/>
        <v>0</v>
      </c>
      <c r="G12" s="30"/>
      <c r="H12" s="41"/>
      <c r="I12" s="31"/>
      <c r="J12" s="30"/>
      <c r="K12" s="41"/>
      <c r="L12" s="31"/>
      <c r="M12" s="17"/>
      <c r="N12" s="17"/>
      <c r="O12" s="17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</row>
    <row r="13" spans="2:38" x14ac:dyDescent="0.3">
      <c r="B13" s="22" t="s">
        <v>65</v>
      </c>
      <c r="C13" s="22"/>
      <c r="D13" s="43"/>
      <c r="E13" s="43"/>
      <c r="F13" s="43">
        <f t="shared" si="0"/>
        <v>0</v>
      </c>
      <c r="G13" s="30"/>
      <c r="H13" s="41"/>
      <c r="I13" s="31"/>
      <c r="J13" s="30"/>
      <c r="K13" s="41"/>
      <c r="L13" s="31"/>
      <c r="M13" s="17"/>
      <c r="N13" s="17"/>
      <c r="O13" s="17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</row>
    <row r="14" spans="2:38" x14ac:dyDescent="0.3">
      <c r="B14" s="22" t="s">
        <v>66</v>
      </c>
      <c r="C14" s="22"/>
      <c r="D14" s="43">
        <v>1</v>
      </c>
      <c r="E14" s="43">
        <v>3</v>
      </c>
      <c r="F14" s="43">
        <f t="shared" si="0"/>
        <v>2.4000000000000004</v>
      </c>
      <c r="G14" s="30"/>
      <c r="H14" s="41"/>
      <c r="I14" s="31"/>
      <c r="J14" s="30"/>
      <c r="K14" s="41"/>
      <c r="L14" s="31"/>
      <c r="M14" s="17"/>
      <c r="N14" s="17"/>
      <c r="O14" s="17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</row>
    <row r="15" spans="2:38" x14ac:dyDescent="0.3">
      <c r="B15" s="22" t="s">
        <v>1</v>
      </c>
      <c r="C15" s="22"/>
      <c r="D15" s="43"/>
      <c r="E15" s="43"/>
      <c r="F15" s="43">
        <f t="shared" si="0"/>
        <v>0</v>
      </c>
      <c r="G15" s="30"/>
      <c r="H15" s="41"/>
      <c r="I15" s="31"/>
      <c r="J15" s="30"/>
      <c r="K15" s="41"/>
      <c r="L15" s="31"/>
      <c r="M15" s="17"/>
      <c r="N15" s="17"/>
      <c r="O15" s="17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</row>
    <row r="16" spans="2:38" x14ac:dyDescent="0.3">
      <c r="B16" s="22" t="s">
        <v>67</v>
      </c>
      <c r="C16" s="22"/>
      <c r="D16" s="43"/>
      <c r="E16" s="43"/>
      <c r="F16" s="43">
        <f t="shared" si="0"/>
        <v>0</v>
      </c>
      <c r="G16" s="30"/>
      <c r="H16" s="41"/>
      <c r="I16" s="31"/>
      <c r="J16" s="30"/>
      <c r="K16" s="41"/>
      <c r="L16" s="31"/>
      <c r="M16" s="17"/>
      <c r="N16" s="17"/>
      <c r="O16" s="17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</row>
    <row r="17" spans="2:38" x14ac:dyDescent="0.3">
      <c r="B17" s="22" t="s">
        <v>68</v>
      </c>
      <c r="C17" s="22"/>
      <c r="D17" s="43"/>
      <c r="E17" s="43"/>
      <c r="F17" s="43">
        <f t="shared" si="0"/>
        <v>0</v>
      </c>
      <c r="G17" s="30"/>
      <c r="H17" s="41"/>
      <c r="I17" s="31"/>
      <c r="J17" s="30"/>
      <c r="K17" s="41"/>
      <c r="L17" s="31"/>
      <c r="M17" s="17"/>
      <c r="N17" s="17"/>
      <c r="O17" s="17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</row>
    <row r="18" spans="2:38" x14ac:dyDescent="0.3">
      <c r="B18" s="22" t="s">
        <v>69</v>
      </c>
      <c r="C18" s="22"/>
      <c r="D18" s="43"/>
      <c r="E18" s="43"/>
      <c r="F18" s="43">
        <f t="shared" si="0"/>
        <v>0</v>
      </c>
      <c r="G18" s="30"/>
      <c r="H18" s="41"/>
      <c r="I18" s="31"/>
      <c r="J18" s="30"/>
      <c r="K18" s="41"/>
      <c r="L18" s="31"/>
      <c r="M18" s="17"/>
      <c r="N18" s="17"/>
      <c r="O18" s="17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</row>
    <row r="19" spans="2:38" x14ac:dyDescent="0.3">
      <c r="B19" s="22" t="s">
        <v>70</v>
      </c>
      <c r="C19" s="22"/>
      <c r="D19" s="43"/>
      <c r="E19" s="43"/>
      <c r="F19" s="43">
        <f t="shared" si="0"/>
        <v>0</v>
      </c>
      <c r="G19" s="32"/>
      <c r="H19" s="33"/>
      <c r="I19" s="34"/>
      <c r="J19" s="32"/>
      <c r="K19" s="33"/>
      <c r="L19" s="34"/>
      <c r="M19" s="17"/>
      <c r="N19" s="17"/>
      <c r="O19" s="17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</row>
    <row r="20" spans="2:38" x14ac:dyDescent="0.3">
      <c r="B20" s="40"/>
      <c r="C20" s="40"/>
      <c r="D20" s="40"/>
      <c r="E20" s="40"/>
      <c r="F20" s="40"/>
      <c r="G20" s="30"/>
      <c r="H20" s="24"/>
      <c r="I20" s="24"/>
      <c r="J20" s="24"/>
      <c r="K20" s="24"/>
      <c r="L20" s="24"/>
      <c r="M20" s="24"/>
      <c r="N20" s="24"/>
      <c r="O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</row>
    <row r="21" spans="2:38" x14ac:dyDescent="0.3">
      <c r="B21" s="11" t="s">
        <v>71</v>
      </c>
      <c r="C21" s="25" t="s">
        <v>72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</row>
    <row r="22" spans="2:38" x14ac:dyDescent="0.3">
      <c r="B22" s="25" t="s">
        <v>53</v>
      </c>
      <c r="C22" s="25"/>
      <c r="D22" s="10" t="s">
        <v>54</v>
      </c>
      <c r="E22" s="10" t="s">
        <v>55</v>
      </c>
      <c r="F22" s="10" t="s">
        <v>56</v>
      </c>
      <c r="G22" s="25" t="s">
        <v>78</v>
      </c>
      <c r="H22" s="25"/>
      <c r="I22" s="25"/>
      <c r="J22" s="25"/>
      <c r="K22" s="25"/>
      <c r="L22" s="25"/>
      <c r="M22" s="25"/>
      <c r="N22" s="25"/>
      <c r="O22" s="25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</row>
    <row r="23" spans="2:38" x14ac:dyDescent="0.3">
      <c r="B23" s="22" t="s">
        <v>57</v>
      </c>
      <c r="C23" s="22"/>
      <c r="D23" s="43"/>
      <c r="E23" s="43"/>
      <c r="F23" s="43">
        <f t="shared" ref="F23:F37" si="1">IF(D23&lt;=2, 0.8*D23*E23, IF(OR(D23&gt;2, D23&lt;=12), (12*D23-28)*E23, "Outra condição"))</f>
        <v>0</v>
      </c>
      <c r="G23" s="28"/>
      <c r="H23" s="23"/>
      <c r="I23" s="29"/>
      <c r="J23" s="28"/>
      <c r="K23" s="23"/>
      <c r="L23" s="29"/>
      <c r="M23" s="17"/>
      <c r="N23" s="17"/>
      <c r="O23" s="17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</row>
    <row r="24" spans="2:38" x14ac:dyDescent="0.3">
      <c r="B24" s="22" t="s">
        <v>58</v>
      </c>
      <c r="C24" s="22"/>
      <c r="D24" s="43"/>
      <c r="E24" s="43"/>
      <c r="F24" s="43">
        <f t="shared" si="1"/>
        <v>0</v>
      </c>
      <c r="G24" s="30"/>
      <c r="H24" s="41"/>
      <c r="I24" s="31"/>
      <c r="J24" s="30"/>
      <c r="K24" s="41"/>
      <c r="L24" s="31"/>
      <c r="M24" s="17"/>
      <c r="N24" s="17"/>
      <c r="O24" s="17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</row>
    <row r="25" spans="2:38" x14ac:dyDescent="0.3">
      <c r="B25" s="22" t="s">
        <v>59</v>
      </c>
      <c r="C25" s="22"/>
      <c r="D25" s="43"/>
      <c r="E25" s="43"/>
      <c r="F25" s="43">
        <f t="shared" si="1"/>
        <v>0</v>
      </c>
      <c r="G25" s="30"/>
      <c r="H25" s="41"/>
      <c r="I25" s="31"/>
      <c r="J25" s="30"/>
      <c r="K25" s="41"/>
      <c r="L25" s="31"/>
      <c r="M25" s="17"/>
      <c r="N25" s="17"/>
      <c r="O25" s="17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</row>
    <row r="26" spans="2:38" x14ac:dyDescent="0.3">
      <c r="B26" s="22" t="s">
        <v>60</v>
      </c>
      <c r="C26" s="22"/>
      <c r="D26" s="43"/>
      <c r="E26" s="43"/>
      <c r="F26" s="43">
        <f t="shared" si="1"/>
        <v>0</v>
      </c>
      <c r="G26" s="30"/>
      <c r="H26" s="41"/>
      <c r="I26" s="31"/>
      <c r="J26" s="30"/>
      <c r="K26" s="41"/>
      <c r="L26" s="31"/>
      <c r="M26" s="17"/>
      <c r="N26" s="17"/>
      <c r="O26" s="17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</row>
    <row r="27" spans="2:38" x14ac:dyDescent="0.3">
      <c r="B27" s="22" t="s">
        <v>61</v>
      </c>
      <c r="C27" s="22"/>
      <c r="D27" s="43"/>
      <c r="E27" s="43"/>
      <c r="F27" s="43">
        <f t="shared" si="1"/>
        <v>0</v>
      </c>
      <c r="G27" s="30"/>
      <c r="H27" s="41"/>
      <c r="I27" s="31"/>
      <c r="J27" s="30"/>
      <c r="K27" s="41"/>
      <c r="L27" s="31"/>
      <c r="M27" s="17"/>
      <c r="N27" s="17"/>
      <c r="O27" s="17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</row>
    <row r="28" spans="2:38" x14ac:dyDescent="0.3">
      <c r="B28" s="22" t="s">
        <v>62</v>
      </c>
      <c r="C28" s="22"/>
      <c r="D28" s="43"/>
      <c r="E28" s="43"/>
      <c r="F28" s="43">
        <f t="shared" si="1"/>
        <v>0</v>
      </c>
      <c r="G28" s="30"/>
      <c r="H28" s="41"/>
      <c r="I28" s="31"/>
      <c r="J28" s="30"/>
      <c r="K28" s="41"/>
      <c r="L28" s="31"/>
      <c r="M28" s="17"/>
      <c r="N28" s="17"/>
      <c r="O28" s="17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</row>
    <row r="29" spans="2:38" x14ac:dyDescent="0.3">
      <c r="B29" s="22" t="s">
        <v>63</v>
      </c>
      <c r="C29" s="22"/>
      <c r="D29" s="43"/>
      <c r="E29" s="43"/>
      <c r="F29" s="43">
        <f t="shared" si="1"/>
        <v>0</v>
      </c>
      <c r="G29" s="30"/>
      <c r="H29" s="41"/>
      <c r="I29" s="31"/>
      <c r="J29" s="30"/>
      <c r="K29" s="41"/>
      <c r="L29" s="31"/>
      <c r="M29" s="17"/>
      <c r="N29" s="17"/>
      <c r="O29" s="17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</row>
    <row r="30" spans="2:38" x14ac:dyDescent="0.3">
      <c r="B30" s="22" t="s">
        <v>64</v>
      </c>
      <c r="C30" s="22"/>
      <c r="D30" s="43"/>
      <c r="E30" s="43"/>
      <c r="F30" s="43">
        <f t="shared" si="1"/>
        <v>0</v>
      </c>
      <c r="G30" s="30"/>
      <c r="H30" s="41"/>
      <c r="I30" s="31"/>
      <c r="J30" s="30"/>
      <c r="K30" s="41"/>
      <c r="L30" s="31"/>
      <c r="M30" s="17"/>
      <c r="N30" s="17"/>
      <c r="O30" s="17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</row>
    <row r="31" spans="2:38" x14ac:dyDescent="0.3">
      <c r="B31" s="22" t="s">
        <v>65</v>
      </c>
      <c r="C31" s="22"/>
      <c r="D31" s="43"/>
      <c r="E31" s="43"/>
      <c r="F31" s="43">
        <f t="shared" si="1"/>
        <v>0</v>
      </c>
      <c r="G31" s="30"/>
      <c r="H31" s="41"/>
      <c r="I31" s="31"/>
      <c r="J31" s="30"/>
      <c r="K31" s="41"/>
      <c r="L31" s="31"/>
      <c r="M31" s="17"/>
      <c r="N31" s="17"/>
      <c r="O31" s="17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</row>
    <row r="32" spans="2:38" x14ac:dyDescent="0.3">
      <c r="B32" s="22" t="s">
        <v>66</v>
      </c>
      <c r="C32" s="22"/>
      <c r="D32" s="43">
        <v>1</v>
      </c>
      <c r="E32" s="43">
        <v>3</v>
      </c>
      <c r="F32" s="43">
        <f t="shared" si="1"/>
        <v>2.4000000000000004</v>
      </c>
      <c r="G32" s="30"/>
      <c r="H32" s="41"/>
      <c r="I32" s="31"/>
      <c r="J32" s="30"/>
      <c r="K32" s="41"/>
      <c r="L32" s="31"/>
      <c r="M32" s="17"/>
      <c r="N32" s="17"/>
      <c r="O32" s="17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</row>
    <row r="33" spans="2:38" x14ac:dyDescent="0.3">
      <c r="B33" s="22" t="s">
        <v>1</v>
      </c>
      <c r="C33" s="22"/>
      <c r="D33" s="43"/>
      <c r="E33" s="43"/>
      <c r="F33" s="43">
        <f t="shared" si="1"/>
        <v>0</v>
      </c>
      <c r="G33" s="30"/>
      <c r="H33" s="41"/>
      <c r="I33" s="31"/>
      <c r="J33" s="30"/>
      <c r="K33" s="41"/>
      <c r="L33" s="31"/>
      <c r="M33" s="17"/>
      <c r="N33" s="17"/>
      <c r="O33" s="17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</row>
    <row r="34" spans="2:38" x14ac:dyDescent="0.3">
      <c r="B34" s="22" t="s">
        <v>67</v>
      </c>
      <c r="C34" s="22"/>
      <c r="D34" s="43"/>
      <c r="E34" s="43"/>
      <c r="F34" s="43">
        <f t="shared" si="1"/>
        <v>0</v>
      </c>
      <c r="G34" s="30"/>
      <c r="H34" s="41"/>
      <c r="I34" s="31"/>
      <c r="J34" s="30"/>
      <c r="K34" s="41"/>
      <c r="L34" s="31"/>
      <c r="M34" s="17"/>
      <c r="N34" s="17"/>
      <c r="O34" s="17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</row>
    <row r="35" spans="2:38" x14ac:dyDescent="0.3">
      <c r="B35" s="22" t="s">
        <v>68</v>
      </c>
      <c r="C35" s="22"/>
      <c r="D35" s="43"/>
      <c r="E35" s="43"/>
      <c r="F35" s="43">
        <f t="shared" si="1"/>
        <v>0</v>
      </c>
      <c r="G35" s="30"/>
      <c r="H35" s="41"/>
      <c r="I35" s="31"/>
      <c r="J35" s="30"/>
      <c r="K35" s="41"/>
      <c r="L35" s="31"/>
      <c r="M35" s="17"/>
      <c r="N35" s="17"/>
      <c r="O35" s="17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</row>
    <row r="36" spans="2:38" x14ac:dyDescent="0.3">
      <c r="B36" s="22" t="s">
        <v>69</v>
      </c>
      <c r="C36" s="22"/>
      <c r="D36" s="43"/>
      <c r="E36" s="43"/>
      <c r="F36" s="43">
        <f t="shared" si="1"/>
        <v>0</v>
      </c>
      <c r="G36" s="30"/>
      <c r="H36" s="41"/>
      <c r="I36" s="31"/>
      <c r="J36" s="30"/>
      <c r="K36" s="41"/>
      <c r="L36" s="31"/>
      <c r="M36" s="17"/>
      <c r="N36" s="17"/>
      <c r="O36" s="17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</row>
    <row r="37" spans="2:38" x14ac:dyDescent="0.3">
      <c r="B37" s="22" t="s">
        <v>70</v>
      </c>
      <c r="C37" s="22"/>
      <c r="D37" s="43"/>
      <c r="E37" s="43"/>
      <c r="F37" s="43">
        <f t="shared" si="1"/>
        <v>0</v>
      </c>
      <c r="G37" s="32"/>
      <c r="H37" s="33"/>
      <c r="I37" s="34"/>
      <c r="J37" s="32"/>
      <c r="K37" s="33"/>
      <c r="L37" s="34"/>
      <c r="M37" s="17"/>
      <c r="N37" s="17"/>
      <c r="O37" s="17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</row>
    <row r="38" spans="2:38" x14ac:dyDescent="0.3">
      <c r="B38" s="28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</row>
    <row r="39" spans="2:38" x14ac:dyDescent="0.3">
      <c r="B39" s="11" t="s">
        <v>71</v>
      </c>
      <c r="C39" s="25" t="s">
        <v>91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</row>
    <row r="40" spans="2:38" x14ac:dyDescent="0.3">
      <c r="B40" s="25" t="s">
        <v>53</v>
      </c>
      <c r="C40" s="25"/>
      <c r="D40" s="10" t="s">
        <v>54</v>
      </c>
      <c r="E40" s="10" t="s">
        <v>55</v>
      </c>
      <c r="F40" s="10" t="s">
        <v>56</v>
      </c>
      <c r="G40" s="25" t="s">
        <v>78</v>
      </c>
      <c r="H40" s="25"/>
      <c r="I40" s="25"/>
      <c r="J40" s="25"/>
      <c r="K40" s="25"/>
      <c r="L40" s="25"/>
      <c r="M40" s="25"/>
      <c r="N40" s="25"/>
      <c r="O40" s="25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</row>
    <row r="41" spans="2:38" x14ac:dyDescent="0.3">
      <c r="B41" s="22" t="s">
        <v>57</v>
      </c>
      <c r="C41" s="22"/>
      <c r="D41" s="43"/>
      <c r="E41" s="43"/>
      <c r="F41" s="43">
        <f t="shared" ref="F41:F55" si="2">IF(D41&lt;=2, 0.8*D41*E41, IF(OR(D41&gt;2, D41&lt;=12), (12*D41-28)*E41, "Outra condição"))</f>
        <v>0</v>
      </c>
      <c r="G41" s="28"/>
      <c r="H41" s="23"/>
      <c r="I41" s="29"/>
      <c r="J41" s="28"/>
      <c r="K41" s="23"/>
      <c r="L41" s="29"/>
      <c r="M41" s="17"/>
      <c r="N41" s="17"/>
      <c r="O41" s="17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</row>
    <row r="42" spans="2:38" x14ac:dyDescent="0.3">
      <c r="B42" s="22" t="s">
        <v>58</v>
      </c>
      <c r="C42" s="22"/>
      <c r="D42" s="43"/>
      <c r="E42" s="43"/>
      <c r="F42" s="43">
        <f t="shared" si="2"/>
        <v>0</v>
      </c>
      <c r="G42" s="30"/>
      <c r="H42" s="41"/>
      <c r="I42" s="31"/>
      <c r="J42" s="30"/>
      <c r="K42" s="41"/>
      <c r="L42" s="31"/>
      <c r="M42" s="17"/>
      <c r="N42" s="17"/>
      <c r="O42" s="17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</row>
    <row r="43" spans="2:38" x14ac:dyDescent="0.3">
      <c r="B43" s="22" t="s">
        <v>59</v>
      </c>
      <c r="C43" s="22"/>
      <c r="D43" s="43"/>
      <c r="E43" s="43"/>
      <c r="F43" s="43">
        <f t="shared" si="2"/>
        <v>0</v>
      </c>
      <c r="G43" s="30"/>
      <c r="H43" s="41"/>
      <c r="I43" s="31"/>
      <c r="J43" s="30"/>
      <c r="K43" s="41"/>
      <c r="L43" s="31"/>
      <c r="M43" s="17"/>
      <c r="N43" s="17"/>
      <c r="O43" s="17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</row>
    <row r="44" spans="2:38" x14ac:dyDescent="0.3">
      <c r="B44" s="22" t="s">
        <v>60</v>
      </c>
      <c r="C44" s="22"/>
      <c r="D44" s="43"/>
      <c r="E44" s="43"/>
      <c r="F44" s="43">
        <f t="shared" si="2"/>
        <v>0</v>
      </c>
      <c r="G44" s="30"/>
      <c r="H44" s="41"/>
      <c r="I44" s="31"/>
      <c r="J44" s="30"/>
      <c r="K44" s="41"/>
      <c r="L44" s="31"/>
      <c r="M44" s="17"/>
      <c r="N44" s="17"/>
      <c r="O44" s="17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</row>
    <row r="45" spans="2:38" x14ac:dyDescent="0.3">
      <c r="B45" s="22" t="s">
        <v>61</v>
      </c>
      <c r="C45" s="22"/>
      <c r="D45" s="43"/>
      <c r="E45" s="43"/>
      <c r="F45" s="43">
        <f t="shared" si="2"/>
        <v>0</v>
      </c>
      <c r="G45" s="30"/>
      <c r="H45" s="41"/>
      <c r="I45" s="31"/>
      <c r="J45" s="30"/>
      <c r="K45" s="41"/>
      <c r="L45" s="31"/>
      <c r="M45" s="17"/>
      <c r="N45" s="17"/>
      <c r="O45" s="17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</row>
    <row r="46" spans="2:38" x14ac:dyDescent="0.3">
      <c r="B46" s="22" t="s">
        <v>62</v>
      </c>
      <c r="C46" s="22"/>
      <c r="D46" s="43">
        <v>1</v>
      </c>
      <c r="E46" s="43">
        <v>3</v>
      </c>
      <c r="F46" s="43">
        <f t="shared" si="2"/>
        <v>2.4000000000000004</v>
      </c>
      <c r="G46" s="30"/>
      <c r="H46" s="41"/>
      <c r="I46" s="31"/>
      <c r="J46" s="30"/>
      <c r="K46" s="41"/>
      <c r="L46" s="31"/>
      <c r="M46" s="17"/>
      <c r="N46" s="17"/>
      <c r="O46" s="17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</row>
    <row r="47" spans="2:38" x14ac:dyDescent="0.3">
      <c r="B47" s="22" t="s">
        <v>63</v>
      </c>
      <c r="C47" s="22"/>
      <c r="D47" s="43"/>
      <c r="E47" s="43"/>
      <c r="F47" s="43">
        <f t="shared" si="2"/>
        <v>0</v>
      </c>
      <c r="G47" s="30"/>
      <c r="H47" s="41"/>
      <c r="I47" s="31"/>
      <c r="J47" s="30"/>
      <c r="K47" s="41"/>
      <c r="L47" s="31"/>
      <c r="M47" s="17"/>
      <c r="N47" s="17"/>
      <c r="O47" s="17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</row>
    <row r="48" spans="2:38" x14ac:dyDescent="0.3">
      <c r="B48" s="22" t="s">
        <v>64</v>
      </c>
      <c r="C48" s="22"/>
      <c r="D48" s="43"/>
      <c r="E48" s="43"/>
      <c r="F48" s="43">
        <f t="shared" si="2"/>
        <v>0</v>
      </c>
      <c r="G48" s="30"/>
      <c r="H48" s="41"/>
      <c r="I48" s="31"/>
      <c r="J48" s="30"/>
      <c r="K48" s="41"/>
      <c r="L48" s="31"/>
      <c r="M48" s="17"/>
      <c r="N48" s="17"/>
      <c r="O48" s="17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</row>
    <row r="49" spans="2:38" x14ac:dyDescent="0.3">
      <c r="B49" s="22" t="s">
        <v>65</v>
      </c>
      <c r="C49" s="22"/>
      <c r="D49" s="43"/>
      <c r="E49" s="43"/>
      <c r="F49" s="43">
        <f t="shared" si="2"/>
        <v>0</v>
      </c>
      <c r="G49" s="30"/>
      <c r="H49" s="41"/>
      <c r="I49" s="31"/>
      <c r="J49" s="30"/>
      <c r="K49" s="41"/>
      <c r="L49" s="31"/>
      <c r="M49" s="17"/>
      <c r="N49" s="17"/>
      <c r="O49" s="17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</row>
    <row r="50" spans="2:38" x14ac:dyDescent="0.3">
      <c r="B50" s="22" t="s">
        <v>66</v>
      </c>
      <c r="C50" s="22"/>
      <c r="D50" s="43"/>
      <c r="E50" s="43"/>
      <c r="F50" s="43">
        <f t="shared" si="2"/>
        <v>0</v>
      </c>
      <c r="G50" s="30"/>
      <c r="H50" s="41"/>
      <c r="I50" s="31"/>
      <c r="J50" s="30"/>
      <c r="K50" s="41"/>
      <c r="L50" s="31"/>
      <c r="M50" s="17"/>
      <c r="N50" s="17"/>
      <c r="O50" s="17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</row>
    <row r="51" spans="2:38" x14ac:dyDescent="0.3">
      <c r="B51" s="22" t="s">
        <v>1</v>
      </c>
      <c r="C51" s="22"/>
      <c r="D51" s="43"/>
      <c r="E51" s="43"/>
      <c r="F51" s="43">
        <f t="shared" si="2"/>
        <v>0</v>
      </c>
      <c r="G51" s="30"/>
      <c r="H51" s="41"/>
      <c r="I51" s="31"/>
      <c r="J51" s="30"/>
      <c r="K51" s="41"/>
      <c r="L51" s="31"/>
      <c r="M51" s="17"/>
      <c r="N51" s="17"/>
      <c r="O51" s="17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</row>
    <row r="52" spans="2:38" x14ac:dyDescent="0.3">
      <c r="B52" s="22" t="s">
        <v>67</v>
      </c>
      <c r="C52" s="22"/>
      <c r="D52" s="43"/>
      <c r="E52" s="43"/>
      <c r="F52" s="43">
        <f t="shared" si="2"/>
        <v>0</v>
      </c>
      <c r="G52" s="30"/>
      <c r="H52" s="41"/>
      <c r="I52" s="31"/>
      <c r="J52" s="30"/>
      <c r="K52" s="41"/>
      <c r="L52" s="31"/>
      <c r="M52" s="17"/>
      <c r="N52" s="17"/>
      <c r="O52" s="17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</row>
    <row r="53" spans="2:38" x14ac:dyDescent="0.3">
      <c r="B53" s="22" t="s">
        <v>68</v>
      </c>
      <c r="C53" s="22"/>
      <c r="D53" s="43"/>
      <c r="E53" s="43"/>
      <c r="F53" s="43">
        <f t="shared" si="2"/>
        <v>0</v>
      </c>
      <c r="G53" s="30"/>
      <c r="H53" s="41"/>
      <c r="I53" s="31"/>
      <c r="J53" s="30"/>
      <c r="K53" s="41"/>
      <c r="L53" s="31"/>
      <c r="M53" s="17"/>
      <c r="N53" s="17"/>
      <c r="O53" s="17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</row>
    <row r="54" spans="2:38" x14ac:dyDescent="0.3">
      <c r="B54" s="22" t="s">
        <v>69</v>
      </c>
      <c r="C54" s="22"/>
      <c r="D54" s="43"/>
      <c r="E54" s="43"/>
      <c r="F54" s="43">
        <f t="shared" si="2"/>
        <v>0</v>
      </c>
      <c r="G54" s="30"/>
      <c r="H54" s="41"/>
      <c r="I54" s="31"/>
      <c r="J54" s="30"/>
      <c r="K54" s="41"/>
      <c r="L54" s="31"/>
      <c r="M54" s="17"/>
      <c r="N54" s="17"/>
      <c r="O54" s="17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</row>
    <row r="55" spans="2:38" x14ac:dyDescent="0.3">
      <c r="B55" s="22" t="s">
        <v>70</v>
      </c>
      <c r="C55" s="22"/>
      <c r="D55" s="43"/>
      <c r="E55" s="43"/>
      <c r="F55" s="43">
        <f t="shared" si="2"/>
        <v>0</v>
      </c>
      <c r="G55" s="32"/>
      <c r="H55" s="33"/>
      <c r="I55" s="34"/>
      <c r="J55" s="32"/>
      <c r="K55" s="33"/>
      <c r="L55" s="34"/>
      <c r="M55" s="17"/>
      <c r="N55" s="17"/>
      <c r="O55" s="17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</row>
    <row r="56" spans="2:38" x14ac:dyDescent="0.3">
      <c r="B56" s="36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</row>
    <row r="57" spans="2:38" x14ac:dyDescent="0.3">
      <c r="B57" s="11" t="s">
        <v>71</v>
      </c>
      <c r="C57" s="25" t="s">
        <v>92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</row>
    <row r="58" spans="2:38" x14ac:dyDescent="0.3">
      <c r="B58" s="25" t="s">
        <v>53</v>
      </c>
      <c r="C58" s="25"/>
      <c r="D58" s="10" t="s">
        <v>54</v>
      </c>
      <c r="E58" s="10" t="s">
        <v>55</v>
      </c>
      <c r="F58" s="10" t="s">
        <v>56</v>
      </c>
      <c r="G58" s="25" t="s">
        <v>78</v>
      </c>
      <c r="H58" s="25"/>
      <c r="I58" s="25"/>
      <c r="J58" s="25"/>
      <c r="K58" s="25"/>
      <c r="L58" s="25"/>
      <c r="M58" s="25"/>
      <c r="N58" s="25"/>
      <c r="O58" s="25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</row>
    <row r="59" spans="2:38" x14ac:dyDescent="0.3">
      <c r="B59" s="22" t="s">
        <v>57</v>
      </c>
      <c r="C59" s="22"/>
      <c r="D59" s="43"/>
      <c r="E59" s="43"/>
      <c r="F59" s="43">
        <f t="shared" ref="F59:F73" si="3">IF(D59&lt;=2, 0.8*D59*E59, IF(OR(D59&gt;2, D59&lt;=12), (12*D59-28)*E59, "Outra condição"))</f>
        <v>0</v>
      </c>
      <c r="G59" s="28"/>
      <c r="H59" s="23"/>
      <c r="I59" s="29"/>
      <c r="J59" s="28"/>
      <c r="K59" s="23"/>
      <c r="L59" s="29"/>
      <c r="M59" s="17"/>
      <c r="N59" s="17"/>
      <c r="O59" s="17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</row>
    <row r="60" spans="2:38" x14ac:dyDescent="0.3">
      <c r="B60" s="22" t="s">
        <v>58</v>
      </c>
      <c r="C60" s="22"/>
      <c r="D60" s="43"/>
      <c r="E60" s="43"/>
      <c r="F60" s="43">
        <f t="shared" si="3"/>
        <v>0</v>
      </c>
      <c r="G60" s="30"/>
      <c r="H60" s="41"/>
      <c r="I60" s="31"/>
      <c r="J60" s="30"/>
      <c r="K60" s="41"/>
      <c r="L60" s="31"/>
      <c r="M60" s="17"/>
      <c r="N60" s="17"/>
      <c r="O60" s="17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</row>
    <row r="61" spans="2:38" x14ac:dyDescent="0.3">
      <c r="B61" s="22" t="s">
        <v>59</v>
      </c>
      <c r="C61" s="22"/>
      <c r="D61" s="43"/>
      <c r="E61" s="43"/>
      <c r="F61" s="43">
        <f t="shared" si="3"/>
        <v>0</v>
      </c>
      <c r="G61" s="30"/>
      <c r="H61" s="41"/>
      <c r="I61" s="31"/>
      <c r="J61" s="30"/>
      <c r="K61" s="41"/>
      <c r="L61" s="31"/>
      <c r="M61" s="17"/>
      <c r="N61" s="17"/>
      <c r="O61" s="17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</row>
    <row r="62" spans="2:38" x14ac:dyDescent="0.3">
      <c r="B62" s="22" t="s">
        <v>60</v>
      </c>
      <c r="C62" s="22"/>
      <c r="D62" s="43"/>
      <c r="E62" s="43"/>
      <c r="F62" s="43">
        <f t="shared" si="3"/>
        <v>0</v>
      </c>
      <c r="G62" s="30"/>
      <c r="H62" s="41"/>
      <c r="I62" s="31"/>
      <c r="J62" s="30"/>
      <c r="K62" s="41"/>
      <c r="L62" s="31"/>
      <c r="M62" s="17"/>
      <c r="N62" s="17"/>
      <c r="O62" s="17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</row>
    <row r="63" spans="2:38" x14ac:dyDescent="0.3">
      <c r="B63" s="22" t="s">
        <v>61</v>
      </c>
      <c r="C63" s="22"/>
      <c r="D63" s="43"/>
      <c r="E63" s="43"/>
      <c r="F63" s="43">
        <f t="shared" si="3"/>
        <v>0</v>
      </c>
      <c r="G63" s="30"/>
      <c r="H63" s="41"/>
      <c r="I63" s="31"/>
      <c r="J63" s="30"/>
      <c r="K63" s="41"/>
      <c r="L63" s="31"/>
      <c r="M63" s="17"/>
      <c r="N63" s="17"/>
      <c r="O63" s="17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</row>
    <row r="64" spans="2:38" x14ac:dyDescent="0.3">
      <c r="B64" s="22" t="s">
        <v>62</v>
      </c>
      <c r="C64" s="22"/>
      <c r="D64" s="43">
        <v>1</v>
      </c>
      <c r="E64" s="43">
        <v>3</v>
      </c>
      <c r="F64" s="43">
        <f t="shared" si="3"/>
        <v>2.4000000000000004</v>
      </c>
      <c r="G64" s="30"/>
      <c r="H64" s="41"/>
      <c r="I64" s="31"/>
      <c r="J64" s="30"/>
      <c r="K64" s="41"/>
      <c r="L64" s="31"/>
      <c r="M64" s="17"/>
      <c r="N64" s="17"/>
      <c r="O64" s="17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</row>
    <row r="65" spans="2:38" x14ac:dyDescent="0.3">
      <c r="B65" s="22" t="s">
        <v>63</v>
      </c>
      <c r="C65" s="22"/>
      <c r="D65" s="43"/>
      <c r="E65" s="43"/>
      <c r="F65" s="43">
        <f t="shared" si="3"/>
        <v>0</v>
      </c>
      <c r="G65" s="30"/>
      <c r="H65" s="41"/>
      <c r="I65" s="31"/>
      <c r="J65" s="30"/>
      <c r="K65" s="41"/>
      <c r="L65" s="31"/>
      <c r="M65" s="17"/>
      <c r="N65" s="17"/>
      <c r="O65" s="17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</row>
    <row r="66" spans="2:38" x14ac:dyDescent="0.3">
      <c r="B66" s="22" t="s">
        <v>64</v>
      </c>
      <c r="C66" s="22"/>
      <c r="D66" s="43"/>
      <c r="E66" s="43"/>
      <c r="F66" s="43">
        <f t="shared" si="3"/>
        <v>0</v>
      </c>
      <c r="G66" s="30"/>
      <c r="H66" s="41"/>
      <c r="I66" s="31"/>
      <c r="J66" s="30"/>
      <c r="K66" s="41"/>
      <c r="L66" s="31"/>
      <c r="M66" s="17"/>
      <c r="N66" s="17"/>
      <c r="O66" s="17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</row>
    <row r="67" spans="2:38" x14ac:dyDescent="0.3">
      <c r="B67" s="22" t="s">
        <v>65</v>
      </c>
      <c r="C67" s="22"/>
      <c r="D67" s="43"/>
      <c r="E67" s="43"/>
      <c r="F67" s="43">
        <f t="shared" si="3"/>
        <v>0</v>
      </c>
      <c r="G67" s="30"/>
      <c r="H67" s="41"/>
      <c r="I67" s="31"/>
      <c r="J67" s="30"/>
      <c r="K67" s="41"/>
      <c r="L67" s="31"/>
      <c r="M67" s="17"/>
      <c r="N67" s="17"/>
      <c r="O67" s="17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</row>
    <row r="68" spans="2:38" x14ac:dyDescent="0.3">
      <c r="B68" s="22" t="s">
        <v>66</v>
      </c>
      <c r="C68" s="22"/>
      <c r="D68" s="43"/>
      <c r="E68" s="43"/>
      <c r="F68" s="43">
        <f t="shared" si="3"/>
        <v>0</v>
      </c>
      <c r="G68" s="30"/>
      <c r="H68" s="41"/>
      <c r="I68" s="31"/>
      <c r="J68" s="30"/>
      <c r="K68" s="41"/>
      <c r="L68" s="31"/>
      <c r="M68" s="17"/>
      <c r="N68" s="17"/>
      <c r="O68" s="17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</row>
    <row r="69" spans="2:38" x14ac:dyDescent="0.3">
      <c r="B69" s="22" t="s">
        <v>1</v>
      </c>
      <c r="C69" s="22"/>
      <c r="D69" s="43"/>
      <c r="E69" s="43"/>
      <c r="F69" s="43">
        <f t="shared" si="3"/>
        <v>0</v>
      </c>
      <c r="G69" s="30"/>
      <c r="H69" s="41"/>
      <c r="I69" s="31"/>
      <c r="J69" s="30"/>
      <c r="K69" s="41"/>
      <c r="L69" s="31"/>
      <c r="M69" s="17"/>
      <c r="N69" s="17"/>
      <c r="O69" s="17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</row>
    <row r="70" spans="2:38" x14ac:dyDescent="0.3">
      <c r="B70" s="22" t="s">
        <v>67</v>
      </c>
      <c r="C70" s="22"/>
      <c r="D70" s="43"/>
      <c r="E70" s="43"/>
      <c r="F70" s="43">
        <f t="shared" si="3"/>
        <v>0</v>
      </c>
      <c r="G70" s="30"/>
      <c r="H70" s="41"/>
      <c r="I70" s="31"/>
      <c r="J70" s="30"/>
      <c r="K70" s="41"/>
      <c r="L70" s="31"/>
      <c r="M70" s="17"/>
      <c r="N70" s="17"/>
      <c r="O70" s="17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</row>
    <row r="71" spans="2:38" x14ac:dyDescent="0.3">
      <c r="B71" s="22" t="s">
        <v>68</v>
      </c>
      <c r="C71" s="22"/>
      <c r="D71" s="43"/>
      <c r="E71" s="43"/>
      <c r="F71" s="43">
        <f t="shared" si="3"/>
        <v>0</v>
      </c>
      <c r="G71" s="30"/>
      <c r="H71" s="41"/>
      <c r="I71" s="31"/>
      <c r="J71" s="30"/>
      <c r="K71" s="41"/>
      <c r="L71" s="31"/>
      <c r="M71" s="17"/>
      <c r="N71" s="17"/>
      <c r="O71" s="17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</row>
    <row r="72" spans="2:38" x14ac:dyDescent="0.3">
      <c r="B72" s="22" t="s">
        <v>69</v>
      </c>
      <c r="C72" s="22"/>
      <c r="D72" s="43"/>
      <c r="E72" s="43"/>
      <c r="F72" s="43">
        <f t="shared" si="3"/>
        <v>0</v>
      </c>
      <c r="G72" s="30"/>
      <c r="H72" s="41"/>
      <c r="I72" s="31"/>
      <c r="J72" s="30"/>
      <c r="K72" s="41"/>
      <c r="L72" s="31"/>
      <c r="M72" s="17"/>
      <c r="N72" s="17"/>
      <c r="O72" s="17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</row>
    <row r="73" spans="2:38" x14ac:dyDescent="0.3">
      <c r="B73" s="22" t="s">
        <v>70</v>
      </c>
      <c r="C73" s="22"/>
      <c r="D73" s="43"/>
      <c r="E73" s="43"/>
      <c r="F73" s="43">
        <f t="shared" si="3"/>
        <v>0</v>
      </c>
      <c r="G73" s="32"/>
      <c r="H73" s="33"/>
      <c r="I73" s="34"/>
      <c r="J73" s="32"/>
      <c r="K73" s="33"/>
      <c r="L73" s="34"/>
      <c r="M73" s="17"/>
      <c r="N73" s="17"/>
      <c r="O73" s="17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</row>
    <row r="74" spans="2:38" x14ac:dyDescent="0.3">
      <c r="B74" s="36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</row>
    <row r="75" spans="2:38" x14ac:dyDescent="0.3">
      <c r="B75" s="11" t="s">
        <v>71</v>
      </c>
      <c r="C75" s="25" t="s">
        <v>73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</row>
    <row r="76" spans="2:38" x14ac:dyDescent="0.3">
      <c r="B76" s="25" t="s">
        <v>53</v>
      </c>
      <c r="C76" s="25"/>
      <c r="D76" s="10" t="s">
        <v>54</v>
      </c>
      <c r="E76" s="10" t="s">
        <v>55</v>
      </c>
      <c r="F76" s="10" t="s">
        <v>56</v>
      </c>
      <c r="G76" s="25" t="s">
        <v>78</v>
      </c>
      <c r="H76" s="25"/>
      <c r="I76" s="25"/>
      <c r="J76" s="25"/>
      <c r="K76" s="25"/>
      <c r="L76" s="25"/>
      <c r="M76" s="25"/>
      <c r="N76" s="25"/>
      <c r="O76" s="25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</row>
    <row r="77" spans="2:38" x14ac:dyDescent="0.3">
      <c r="B77" s="22" t="s">
        <v>57</v>
      </c>
      <c r="C77" s="22"/>
      <c r="D77" s="43"/>
      <c r="E77" s="43"/>
      <c r="F77" s="43">
        <f t="shared" ref="F77:F92" si="4">IF(D77&lt;=2, 0.8*D77*E77, IF(OR(D77&gt;2, D77&lt;=12), (12*D77-28)*E77, "Outra condição"))</f>
        <v>0</v>
      </c>
      <c r="G77" s="28"/>
      <c r="H77" s="23"/>
      <c r="I77" s="29"/>
      <c r="J77" s="28"/>
      <c r="K77" s="23"/>
      <c r="L77" s="23"/>
      <c r="M77" s="23"/>
      <c r="N77" s="23"/>
      <c r="O77" s="29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</row>
    <row r="78" spans="2:38" x14ac:dyDescent="0.3">
      <c r="B78" s="22" t="s">
        <v>58</v>
      </c>
      <c r="C78" s="22"/>
      <c r="D78" s="43"/>
      <c r="E78" s="43"/>
      <c r="F78" s="43">
        <f t="shared" si="4"/>
        <v>0</v>
      </c>
      <c r="G78" s="30"/>
      <c r="H78" s="41"/>
      <c r="I78" s="31"/>
      <c r="J78" s="30"/>
      <c r="K78" s="41"/>
      <c r="L78" s="41"/>
      <c r="M78" s="41"/>
      <c r="N78" s="41"/>
      <c r="O78" s="31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</row>
    <row r="79" spans="2:38" x14ac:dyDescent="0.3">
      <c r="B79" s="22" t="s">
        <v>59</v>
      </c>
      <c r="C79" s="22"/>
      <c r="D79" s="43"/>
      <c r="E79" s="43"/>
      <c r="F79" s="43">
        <f t="shared" si="4"/>
        <v>0</v>
      </c>
      <c r="G79" s="30"/>
      <c r="H79" s="41"/>
      <c r="I79" s="31"/>
      <c r="J79" s="30"/>
      <c r="K79" s="41"/>
      <c r="L79" s="41"/>
      <c r="M79" s="41"/>
      <c r="N79" s="41"/>
      <c r="O79" s="31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</row>
    <row r="80" spans="2:38" x14ac:dyDescent="0.3">
      <c r="B80" s="22" t="s">
        <v>60</v>
      </c>
      <c r="C80" s="22"/>
      <c r="D80" s="43"/>
      <c r="E80" s="43"/>
      <c r="F80" s="43">
        <f t="shared" si="4"/>
        <v>0</v>
      </c>
      <c r="G80" s="30"/>
      <c r="H80" s="41"/>
      <c r="I80" s="31"/>
      <c r="J80" s="30"/>
      <c r="K80" s="41"/>
      <c r="L80" s="41"/>
      <c r="M80" s="41"/>
      <c r="N80" s="41"/>
      <c r="O80" s="31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</row>
    <row r="81" spans="2:38" x14ac:dyDescent="0.3">
      <c r="B81" s="22" t="s">
        <v>61</v>
      </c>
      <c r="C81" s="22"/>
      <c r="D81" s="43"/>
      <c r="E81" s="43"/>
      <c r="F81" s="43">
        <f t="shared" si="4"/>
        <v>0</v>
      </c>
      <c r="G81" s="30"/>
      <c r="H81" s="41"/>
      <c r="I81" s="31"/>
      <c r="J81" s="30"/>
      <c r="K81" s="41"/>
      <c r="L81" s="41"/>
      <c r="M81" s="41"/>
      <c r="N81" s="41"/>
      <c r="O81" s="31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</row>
    <row r="82" spans="2:38" x14ac:dyDescent="0.3">
      <c r="B82" s="22" t="s">
        <v>62</v>
      </c>
      <c r="C82" s="22"/>
      <c r="D82" s="43"/>
      <c r="E82" s="43"/>
      <c r="F82" s="43">
        <f t="shared" si="4"/>
        <v>0</v>
      </c>
      <c r="G82" s="30"/>
      <c r="H82" s="41"/>
      <c r="I82" s="31"/>
      <c r="J82" s="30"/>
      <c r="K82" s="41"/>
      <c r="L82" s="41"/>
      <c r="M82" s="41"/>
      <c r="N82" s="41"/>
      <c r="O82" s="31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</row>
    <row r="83" spans="2:38" x14ac:dyDescent="0.3">
      <c r="B83" s="22" t="s">
        <v>63</v>
      </c>
      <c r="C83" s="22"/>
      <c r="D83" s="43"/>
      <c r="E83" s="43"/>
      <c r="F83" s="43">
        <f t="shared" si="4"/>
        <v>0</v>
      </c>
      <c r="G83" s="30"/>
      <c r="H83" s="41"/>
      <c r="I83" s="31"/>
      <c r="J83" s="30"/>
      <c r="K83" s="41"/>
      <c r="L83" s="41"/>
      <c r="M83" s="41"/>
      <c r="N83" s="41"/>
      <c r="O83" s="31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</row>
    <row r="84" spans="2:38" x14ac:dyDescent="0.3">
      <c r="B84" s="22" t="s">
        <v>64</v>
      </c>
      <c r="C84" s="22"/>
      <c r="D84" s="43"/>
      <c r="E84" s="43"/>
      <c r="F84" s="43">
        <f t="shared" si="4"/>
        <v>0</v>
      </c>
      <c r="G84" s="30"/>
      <c r="H84" s="41"/>
      <c r="I84" s="31"/>
      <c r="J84" s="30"/>
      <c r="K84" s="41"/>
      <c r="L84" s="41"/>
      <c r="M84" s="41"/>
      <c r="N84" s="41"/>
      <c r="O84" s="31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</row>
    <row r="85" spans="2:38" x14ac:dyDescent="0.3">
      <c r="B85" s="22" t="s">
        <v>65</v>
      </c>
      <c r="C85" s="22"/>
      <c r="D85" s="43"/>
      <c r="E85" s="43"/>
      <c r="F85" s="43">
        <f t="shared" si="4"/>
        <v>0</v>
      </c>
      <c r="G85" s="30"/>
      <c r="H85" s="41"/>
      <c r="I85" s="31"/>
      <c r="J85" s="30"/>
      <c r="K85" s="41"/>
      <c r="L85" s="41"/>
      <c r="M85" s="41"/>
      <c r="N85" s="41"/>
      <c r="O85" s="31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</row>
    <row r="86" spans="2:38" x14ac:dyDescent="0.3">
      <c r="B86" s="22" t="s">
        <v>66</v>
      </c>
      <c r="C86" s="22"/>
      <c r="D86" s="43">
        <v>1</v>
      </c>
      <c r="E86" s="43">
        <v>3</v>
      </c>
      <c r="F86" s="43">
        <f t="shared" si="4"/>
        <v>2.4000000000000004</v>
      </c>
      <c r="G86" s="30"/>
      <c r="H86" s="41"/>
      <c r="I86" s="31"/>
      <c r="J86" s="30"/>
      <c r="K86" s="41"/>
      <c r="L86" s="41"/>
      <c r="M86" s="41"/>
      <c r="N86" s="41"/>
      <c r="O86" s="31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</row>
    <row r="87" spans="2:38" x14ac:dyDescent="0.3">
      <c r="B87" s="22" t="s">
        <v>1</v>
      </c>
      <c r="C87" s="22"/>
      <c r="D87" s="43">
        <v>1</v>
      </c>
      <c r="E87" s="43">
        <v>3</v>
      </c>
      <c r="F87" s="43">
        <f t="shared" si="4"/>
        <v>2.4000000000000004</v>
      </c>
      <c r="G87" s="30"/>
      <c r="H87" s="41"/>
      <c r="I87" s="31"/>
      <c r="J87" s="30"/>
      <c r="K87" s="41"/>
      <c r="L87" s="41"/>
      <c r="M87" s="41"/>
      <c r="N87" s="41"/>
      <c r="O87" s="31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</row>
    <row r="88" spans="2:38" x14ac:dyDescent="0.3">
      <c r="B88" s="26" t="s">
        <v>75</v>
      </c>
      <c r="C88" s="27"/>
      <c r="D88" s="43"/>
      <c r="E88" s="43"/>
      <c r="F88" s="43">
        <f t="shared" si="4"/>
        <v>0</v>
      </c>
      <c r="G88" s="30"/>
      <c r="H88" s="41"/>
      <c r="I88" s="31"/>
      <c r="J88" s="30"/>
      <c r="K88" s="41"/>
      <c r="L88" s="41"/>
      <c r="M88" s="41"/>
      <c r="N88" s="41"/>
      <c r="O88" s="31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</row>
    <row r="89" spans="2:38" x14ac:dyDescent="0.3">
      <c r="B89" s="22" t="s">
        <v>67</v>
      </c>
      <c r="C89" s="22"/>
      <c r="D89" s="43"/>
      <c r="E89" s="43"/>
      <c r="F89" s="43">
        <f t="shared" si="4"/>
        <v>0</v>
      </c>
      <c r="G89" s="30"/>
      <c r="H89" s="41"/>
      <c r="I89" s="31"/>
      <c r="J89" s="30"/>
      <c r="K89" s="41"/>
      <c r="L89" s="41"/>
      <c r="M89" s="41"/>
      <c r="N89" s="41"/>
      <c r="O89" s="31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</row>
    <row r="90" spans="2:38" x14ac:dyDescent="0.3">
      <c r="B90" s="22" t="s">
        <v>68</v>
      </c>
      <c r="C90" s="22"/>
      <c r="D90" s="43"/>
      <c r="E90" s="43"/>
      <c r="F90" s="43">
        <f t="shared" si="4"/>
        <v>0</v>
      </c>
      <c r="G90" s="30"/>
      <c r="H90" s="41"/>
      <c r="I90" s="31"/>
      <c r="J90" s="30"/>
      <c r="K90" s="41"/>
      <c r="L90" s="41"/>
      <c r="M90" s="41"/>
      <c r="N90" s="41"/>
      <c r="O90" s="31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</row>
    <row r="91" spans="2:38" x14ac:dyDescent="0.3">
      <c r="B91" s="22" t="s">
        <v>69</v>
      </c>
      <c r="C91" s="22"/>
      <c r="D91" s="43"/>
      <c r="E91" s="43"/>
      <c r="F91" s="43">
        <f t="shared" si="4"/>
        <v>0</v>
      </c>
      <c r="G91" s="30"/>
      <c r="H91" s="41"/>
      <c r="I91" s="31"/>
      <c r="J91" s="30"/>
      <c r="K91" s="41"/>
      <c r="L91" s="41"/>
      <c r="M91" s="41"/>
      <c r="N91" s="41"/>
      <c r="O91" s="31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</row>
    <row r="92" spans="2:38" x14ac:dyDescent="0.3">
      <c r="B92" s="22" t="s">
        <v>70</v>
      </c>
      <c r="C92" s="22"/>
      <c r="D92" s="43"/>
      <c r="E92" s="43"/>
      <c r="F92" s="43">
        <f t="shared" si="4"/>
        <v>0</v>
      </c>
      <c r="G92" s="32"/>
      <c r="H92" s="33"/>
      <c r="I92" s="34"/>
      <c r="J92" s="32"/>
      <c r="K92" s="33"/>
      <c r="L92" s="33"/>
      <c r="M92" s="33"/>
      <c r="N92" s="33"/>
      <c r="O92" s="3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</row>
    <row r="93" spans="2:38" x14ac:dyDescent="0.3">
      <c r="B93" s="28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</row>
    <row r="94" spans="2:38" x14ac:dyDescent="0.3">
      <c r="B94" s="11" t="s">
        <v>71</v>
      </c>
      <c r="C94" s="25" t="s">
        <v>74</v>
      </c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</row>
    <row r="95" spans="2:38" x14ac:dyDescent="0.3">
      <c r="B95" s="39" t="s">
        <v>53</v>
      </c>
      <c r="C95" s="39"/>
      <c r="D95" s="45" t="s">
        <v>54</v>
      </c>
      <c r="E95" s="45" t="s">
        <v>55</v>
      </c>
      <c r="F95" s="45" t="s">
        <v>56</v>
      </c>
      <c r="G95" s="25" t="s">
        <v>78</v>
      </c>
      <c r="H95" s="25"/>
      <c r="I95" s="25"/>
      <c r="J95" s="25"/>
      <c r="K95" s="25"/>
      <c r="L95" s="25"/>
      <c r="M95" s="25"/>
      <c r="N95" s="25"/>
      <c r="O95" s="25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</row>
    <row r="96" spans="2:38" x14ac:dyDescent="0.3">
      <c r="B96" s="22" t="s">
        <v>57</v>
      </c>
      <c r="C96" s="22"/>
      <c r="D96" s="43"/>
      <c r="E96" s="43"/>
      <c r="F96" s="43">
        <f t="shared" ref="F96:F111" si="5">IF(D96&lt;=2, 0.8*D96*E96, IF(OR(D96&gt;2, D96&lt;=12), (12*D96-28)*E96, "Outra condição"))</f>
        <v>0</v>
      </c>
      <c r="G96" s="28"/>
      <c r="H96" s="23"/>
      <c r="I96" s="29"/>
      <c r="J96" s="28"/>
      <c r="K96" s="23"/>
      <c r="L96" s="29"/>
      <c r="M96" s="17"/>
      <c r="N96" s="17"/>
      <c r="O96" s="17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</row>
    <row r="97" spans="2:38" x14ac:dyDescent="0.3">
      <c r="B97" s="22" t="s">
        <v>58</v>
      </c>
      <c r="C97" s="22"/>
      <c r="D97" s="43"/>
      <c r="E97" s="43"/>
      <c r="F97" s="43">
        <f t="shared" si="5"/>
        <v>0</v>
      </c>
      <c r="G97" s="30"/>
      <c r="H97" s="41"/>
      <c r="I97" s="31"/>
      <c r="J97" s="30"/>
      <c r="K97" s="41"/>
      <c r="L97" s="31"/>
      <c r="M97" s="17"/>
      <c r="N97" s="17"/>
      <c r="O97" s="17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</row>
    <row r="98" spans="2:38" x14ac:dyDescent="0.3">
      <c r="B98" s="22" t="s">
        <v>59</v>
      </c>
      <c r="C98" s="22"/>
      <c r="D98" s="43"/>
      <c r="E98" s="43"/>
      <c r="F98" s="43">
        <f t="shared" si="5"/>
        <v>0</v>
      </c>
      <c r="G98" s="30"/>
      <c r="H98" s="41"/>
      <c r="I98" s="31"/>
      <c r="J98" s="30"/>
      <c r="K98" s="41"/>
      <c r="L98" s="31"/>
      <c r="M98" s="17"/>
      <c r="N98" s="17"/>
      <c r="O98" s="17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</row>
    <row r="99" spans="2:38" x14ac:dyDescent="0.3">
      <c r="B99" s="22" t="s">
        <v>60</v>
      </c>
      <c r="C99" s="22"/>
      <c r="D99" s="43"/>
      <c r="E99" s="43"/>
      <c r="F99" s="43">
        <f t="shared" si="5"/>
        <v>0</v>
      </c>
      <c r="G99" s="30"/>
      <c r="H99" s="41"/>
      <c r="I99" s="31"/>
      <c r="J99" s="30"/>
      <c r="K99" s="41"/>
      <c r="L99" s="31"/>
      <c r="M99" s="17"/>
      <c r="N99" s="17"/>
      <c r="O99" s="17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</row>
    <row r="100" spans="2:38" x14ac:dyDescent="0.3">
      <c r="B100" s="22" t="s">
        <v>61</v>
      </c>
      <c r="C100" s="22"/>
      <c r="D100" s="43"/>
      <c r="E100" s="43"/>
      <c r="F100" s="43">
        <f t="shared" si="5"/>
        <v>0</v>
      </c>
      <c r="G100" s="30"/>
      <c r="H100" s="41"/>
      <c r="I100" s="31"/>
      <c r="J100" s="30"/>
      <c r="K100" s="41"/>
      <c r="L100" s="31"/>
      <c r="M100" s="17"/>
      <c r="N100" s="17"/>
      <c r="O100" s="17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</row>
    <row r="101" spans="2:38" x14ac:dyDescent="0.3">
      <c r="B101" s="22" t="s">
        <v>62</v>
      </c>
      <c r="C101" s="22"/>
      <c r="D101" s="43"/>
      <c r="E101" s="43"/>
      <c r="F101" s="43">
        <f t="shared" si="5"/>
        <v>0</v>
      </c>
      <c r="G101" s="30"/>
      <c r="H101" s="41"/>
      <c r="I101" s="31"/>
      <c r="J101" s="30"/>
      <c r="K101" s="41"/>
      <c r="L101" s="31"/>
      <c r="M101" s="17"/>
      <c r="N101" s="17"/>
      <c r="O101" s="17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</row>
    <row r="102" spans="2:38" x14ac:dyDescent="0.3">
      <c r="B102" s="22" t="s">
        <v>63</v>
      </c>
      <c r="C102" s="22"/>
      <c r="D102" s="43"/>
      <c r="E102" s="43"/>
      <c r="F102" s="43">
        <f t="shared" si="5"/>
        <v>0</v>
      </c>
      <c r="G102" s="30"/>
      <c r="H102" s="41"/>
      <c r="I102" s="31"/>
      <c r="J102" s="30"/>
      <c r="K102" s="41"/>
      <c r="L102" s="31"/>
      <c r="M102" s="17"/>
      <c r="N102" s="17"/>
      <c r="O102" s="17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</row>
    <row r="103" spans="2:38" x14ac:dyDescent="0.3">
      <c r="B103" s="22" t="s">
        <v>64</v>
      </c>
      <c r="C103" s="22"/>
      <c r="D103" s="43"/>
      <c r="E103" s="43"/>
      <c r="F103" s="43">
        <f t="shared" si="5"/>
        <v>0</v>
      </c>
      <c r="G103" s="30"/>
      <c r="H103" s="41"/>
      <c r="I103" s="31"/>
      <c r="J103" s="30"/>
      <c r="K103" s="41"/>
      <c r="L103" s="31"/>
      <c r="M103" s="17"/>
      <c r="N103" s="17"/>
      <c r="O103" s="17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</row>
    <row r="104" spans="2:38" x14ac:dyDescent="0.3">
      <c r="B104" s="22" t="s">
        <v>65</v>
      </c>
      <c r="C104" s="22"/>
      <c r="D104" s="43"/>
      <c r="E104" s="43"/>
      <c r="F104" s="43">
        <f t="shared" si="5"/>
        <v>0</v>
      </c>
      <c r="G104" s="30"/>
      <c r="H104" s="41"/>
      <c r="I104" s="31"/>
      <c r="J104" s="30"/>
      <c r="K104" s="41"/>
      <c r="L104" s="31"/>
      <c r="M104" s="17"/>
      <c r="N104" s="17"/>
      <c r="O104" s="17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</row>
    <row r="105" spans="2:38" x14ac:dyDescent="0.3">
      <c r="B105" s="22" t="s">
        <v>66</v>
      </c>
      <c r="C105" s="22"/>
      <c r="D105" s="43">
        <v>1</v>
      </c>
      <c r="E105" s="43">
        <v>3</v>
      </c>
      <c r="F105" s="43">
        <f t="shared" si="5"/>
        <v>2.4000000000000004</v>
      </c>
      <c r="G105" s="30"/>
      <c r="H105" s="41"/>
      <c r="I105" s="31"/>
      <c r="J105" s="30"/>
      <c r="K105" s="41"/>
      <c r="L105" s="31"/>
      <c r="M105" s="17"/>
      <c r="N105" s="17"/>
      <c r="O105" s="17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</row>
    <row r="106" spans="2:38" x14ac:dyDescent="0.3">
      <c r="B106" s="22" t="s">
        <v>1</v>
      </c>
      <c r="C106" s="22"/>
      <c r="D106" s="43">
        <v>1</v>
      </c>
      <c r="E106" s="43">
        <v>3</v>
      </c>
      <c r="F106" s="43">
        <f t="shared" si="5"/>
        <v>2.4000000000000004</v>
      </c>
      <c r="G106" s="30"/>
      <c r="H106" s="41"/>
      <c r="I106" s="31"/>
      <c r="J106" s="30"/>
      <c r="K106" s="41"/>
      <c r="L106" s="31"/>
      <c r="M106" s="17"/>
      <c r="N106" s="17"/>
      <c r="O106" s="17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</row>
    <row r="107" spans="2:38" x14ac:dyDescent="0.3">
      <c r="B107" s="26" t="s">
        <v>75</v>
      </c>
      <c r="C107" s="27"/>
      <c r="D107" s="43"/>
      <c r="E107" s="43"/>
      <c r="F107" s="43">
        <f t="shared" si="5"/>
        <v>0</v>
      </c>
      <c r="G107" s="30"/>
      <c r="H107" s="41"/>
      <c r="I107" s="31"/>
      <c r="J107" s="30"/>
      <c r="K107" s="41"/>
      <c r="L107" s="31"/>
      <c r="M107" s="17"/>
      <c r="N107" s="17"/>
      <c r="O107" s="17"/>
    </row>
    <row r="108" spans="2:38" x14ac:dyDescent="0.3">
      <c r="B108" s="22" t="s">
        <v>67</v>
      </c>
      <c r="C108" s="22"/>
      <c r="D108" s="43"/>
      <c r="E108" s="43"/>
      <c r="F108" s="43">
        <f t="shared" si="5"/>
        <v>0</v>
      </c>
      <c r="G108" s="30"/>
      <c r="H108" s="41"/>
      <c r="I108" s="31"/>
      <c r="J108" s="30"/>
      <c r="K108" s="41"/>
      <c r="L108" s="31"/>
      <c r="M108" s="17"/>
      <c r="N108" s="17"/>
      <c r="O108" s="17"/>
    </row>
    <row r="109" spans="2:38" x14ac:dyDescent="0.3">
      <c r="B109" s="22" t="s">
        <v>68</v>
      </c>
      <c r="C109" s="22"/>
      <c r="D109" s="43"/>
      <c r="E109" s="43"/>
      <c r="F109" s="43">
        <f t="shared" si="5"/>
        <v>0</v>
      </c>
      <c r="G109" s="30"/>
      <c r="H109" s="41"/>
      <c r="I109" s="31"/>
      <c r="J109" s="30"/>
      <c r="K109" s="41"/>
      <c r="L109" s="31"/>
      <c r="M109" s="17"/>
      <c r="N109" s="17"/>
      <c r="O109" s="17"/>
    </row>
    <row r="110" spans="2:38" x14ac:dyDescent="0.3">
      <c r="B110" s="22" t="s">
        <v>69</v>
      </c>
      <c r="C110" s="22"/>
      <c r="D110" s="43"/>
      <c r="E110" s="43"/>
      <c r="F110" s="43">
        <f t="shared" si="5"/>
        <v>0</v>
      </c>
      <c r="G110" s="30"/>
      <c r="H110" s="41"/>
      <c r="I110" s="31"/>
      <c r="J110" s="30"/>
      <c r="K110" s="41"/>
      <c r="L110" s="31"/>
      <c r="M110" s="17"/>
      <c r="N110" s="17"/>
      <c r="O110" s="17"/>
    </row>
    <row r="111" spans="2:38" x14ac:dyDescent="0.3">
      <c r="B111" s="5" t="s">
        <v>70</v>
      </c>
      <c r="C111" s="5"/>
      <c r="D111" s="43"/>
      <c r="E111" s="43"/>
      <c r="F111" s="43">
        <f t="shared" si="5"/>
        <v>0</v>
      </c>
      <c r="G111" s="32"/>
      <c r="H111" s="33"/>
      <c r="I111" s="34"/>
      <c r="J111" s="32"/>
      <c r="K111" s="33"/>
      <c r="L111" s="34"/>
      <c r="M111" s="17"/>
      <c r="N111" s="17"/>
      <c r="O111" s="17"/>
    </row>
    <row r="112" spans="2:38" x14ac:dyDescent="0.3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</row>
    <row r="113" spans="2:15" x14ac:dyDescent="0.3">
      <c r="B113" s="11" t="s">
        <v>71</v>
      </c>
      <c r="C113" s="25" t="s">
        <v>93</v>
      </c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</row>
    <row r="114" spans="2:15" x14ac:dyDescent="0.3">
      <c r="B114" s="39" t="s">
        <v>53</v>
      </c>
      <c r="C114" s="39"/>
      <c r="D114" s="45" t="s">
        <v>54</v>
      </c>
      <c r="E114" s="45" t="s">
        <v>55</v>
      </c>
      <c r="F114" s="45" t="s">
        <v>56</v>
      </c>
      <c r="G114" s="25" t="s">
        <v>78</v>
      </c>
      <c r="H114" s="25"/>
      <c r="I114" s="25"/>
      <c r="J114" s="25"/>
      <c r="K114" s="25"/>
      <c r="L114" s="25"/>
      <c r="M114" s="25"/>
      <c r="N114" s="25"/>
      <c r="O114" s="25"/>
    </row>
    <row r="115" spans="2:15" x14ac:dyDescent="0.3">
      <c r="B115" s="22" t="s">
        <v>57</v>
      </c>
      <c r="C115" s="22"/>
      <c r="D115" s="43"/>
      <c r="E115" s="43"/>
      <c r="F115" s="43">
        <f t="shared" ref="F115:F130" si="6">IF(D115&lt;=2, 0.8*D115*E115, IF(OR(D115&gt;2, D115&lt;=12), (12*D115-28)*E115, "Outra condição"))</f>
        <v>0</v>
      </c>
      <c r="G115" s="28"/>
      <c r="H115" s="23"/>
      <c r="I115" s="23"/>
      <c r="J115" s="23"/>
      <c r="K115" s="23"/>
      <c r="L115" s="23"/>
      <c r="M115" s="23"/>
      <c r="N115" s="23"/>
      <c r="O115" s="29"/>
    </row>
    <row r="116" spans="2:15" x14ac:dyDescent="0.3">
      <c r="B116" s="22" t="s">
        <v>58</v>
      </c>
      <c r="C116" s="22"/>
      <c r="D116" s="43"/>
      <c r="E116" s="43"/>
      <c r="F116" s="43">
        <f t="shared" si="6"/>
        <v>0</v>
      </c>
      <c r="G116" s="30"/>
      <c r="H116" s="41"/>
      <c r="I116" s="41"/>
      <c r="J116" s="41"/>
      <c r="K116" s="41"/>
      <c r="L116" s="41"/>
      <c r="M116" s="41"/>
      <c r="N116" s="41"/>
      <c r="O116" s="31"/>
    </row>
    <row r="117" spans="2:15" x14ac:dyDescent="0.3">
      <c r="B117" s="22" t="s">
        <v>59</v>
      </c>
      <c r="C117" s="22"/>
      <c r="D117" s="43"/>
      <c r="E117" s="43"/>
      <c r="F117" s="43">
        <f t="shared" si="6"/>
        <v>0</v>
      </c>
      <c r="G117" s="30"/>
      <c r="H117" s="41"/>
      <c r="I117" s="41"/>
      <c r="J117" s="41"/>
      <c r="K117" s="41"/>
      <c r="L117" s="41"/>
      <c r="M117" s="41"/>
      <c r="N117" s="41"/>
      <c r="O117" s="31"/>
    </row>
    <row r="118" spans="2:15" x14ac:dyDescent="0.3">
      <c r="B118" s="22" t="s">
        <v>60</v>
      </c>
      <c r="C118" s="22"/>
      <c r="D118" s="43"/>
      <c r="E118" s="43"/>
      <c r="F118" s="43">
        <f t="shared" si="6"/>
        <v>0</v>
      </c>
      <c r="G118" s="30"/>
      <c r="H118" s="41"/>
      <c r="I118" s="41"/>
      <c r="J118" s="41"/>
      <c r="K118" s="41"/>
      <c r="L118" s="41"/>
      <c r="M118" s="41"/>
      <c r="N118" s="41"/>
      <c r="O118" s="31"/>
    </row>
    <row r="119" spans="2:15" x14ac:dyDescent="0.3">
      <c r="B119" s="22" t="s">
        <v>61</v>
      </c>
      <c r="C119" s="22"/>
      <c r="D119" s="43"/>
      <c r="E119" s="43"/>
      <c r="F119" s="43">
        <f t="shared" si="6"/>
        <v>0</v>
      </c>
      <c r="G119" s="30"/>
      <c r="H119" s="41"/>
      <c r="I119" s="41"/>
      <c r="J119" s="41"/>
      <c r="K119" s="41"/>
      <c r="L119" s="41"/>
      <c r="M119" s="41"/>
      <c r="N119" s="41"/>
      <c r="O119" s="31"/>
    </row>
    <row r="120" spans="2:15" x14ac:dyDescent="0.3">
      <c r="B120" s="22" t="s">
        <v>62</v>
      </c>
      <c r="C120" s="22"/>
      <c r="D120" s="43"/>
      <c r="E120" s="43"/>
      <c r="F120" s="43">
        <f t="shared" si="6"/>
        <v>0</v>
      </c>
      <c r="G120" s="30"/>
      <c r="H120" s="41"/>
      <c r="I120" s="41"/>
      <c r="J120" s="41"/>
      <c r="K120" s="41"/>
      <c r="L120" s="41"/>
      <c r="M120" s="41"/>
      <c r="N120" s="41"/>
      <c r="O120" s="31"/>
    </row>
    <row r="121" spans="2:15" x14ac:dyDescent="0.3">
      <c r="B121" s="22" t="s">
        <v>63</v>
      </c>
      <c r="C121" s="22"/>
      <c r="D121" s="43"/>
      <c r="E121" s="43"/>
      <c r="F121" s="43">
        <f t="shared" si="6"/>
        <v>0</v>
      </c>
      <c r="G121" s="30"/>
      <c r="H121" s="41"/>
      <c r="I121" s="41"/>
      <c r="J121" s="41"/>
      <c r="K121" s="41"/>
      <c r="L121" s="41"/>
      <c r="M121" s="41"/>
      <c r="N121" s="41"/>
      <c r="O121" s="31"/>
    </row>
    <row r="122" spans="2:15" x14ac:dyDescent="0.3">
      <c r="B122" s="22" t="s">
        <v>64</v>
      </c>
      <c r="C122" s="22"/>
      <c r="D122" s="43"/>
      <c r="E122" s="43"/>
      <c r="F122" s="43">
        <f t="shared" si="6"/>
        <v>0</v>
      </c>
      <c r="G122" s="30"/>
      <c r="H122" s="41"/>
      <c r="I122" s="41"/>
      <c r="J122" s="41"/>
      <c r="K122" s="41"/>
      <c r="L122" s="41"/>
      <c r="M122" s="41"/>
      <c r="N122" s="41"/>
      <c r="O122" s="31"/>
    </row>
    <row r="123" spans="2:15" x14ac:dyDescent="0.3">
      <c r="B123" s="22" t="s">
        <v>65</v>
      </c>
      <c r="C123" s="22"/>
      <c r="D123" s="43"/>
      <c r="E123" s="43"/>
      <c r="F123" s="43">
        <f t="shared" si="6"/>
        <v>0</v>
      </c>
      <c r="G123" s="30"/>
      <c r="H123" s="41"/>
      <c r="I123" s="41"/>
      <c r="J123" s="41"/>
      <c r="K123" s="41"/>
      <c r="L123" s="41"/>
      <c r="M123" s="41"/>
      <c r="N123" s="41"/>
      <c r="O123" s="31"/>
    </row>
    <row r="124" spans="2:15" x14ac:dyDescent="0.3">
      <c r="B124" s="22" t="s">
        <v>66</v>
      </c>
      <c r="C124" s="22"/>
      <c r="D124" s="43">
        <v>1</v>
      </c>
      <c r="E124" s="43">
        <v>3</v>
      </c>
      <c r="F124" s="43">
        <f t="shared" si="6"/>
        <v>2.4000000000000004</v>
      </c>
      <c r="G124" s="30"/>
      <c r="H124" s="41"/>
      <c r="I124" s="41"/>
      <c r="J124" s="41"/>
      <c r="K124" s="41"/>
      <c r="L124" s="41"/>
      <c r="M124" s="41"/>
      <c r="N124" s="41"/>
      <c r="O124" s="31"/>
    </row>
    <row r="125" spans="2:15" x14ac:dyDescent="0.3">
      <c r="B125" s="22" t="s">
        <v>1</v>
      </c>
      <c r="C125" s="22"/>
      <c r="D125" s="43">
        <v>1</v>
      </c>
      <c r="E125" s="43">
        <v>3</v>
      </c>
      <c r="F125" s="43">
        <f t="shared" si="6"/>
        <v>2.4000000000000004</v>
      </c>
      <c r="G125" s="30"/>
      <c r="H125" s="41"/>
      <c r="I125" s="41"/>
      <c r="J125" s="41"/>
      <c r="K125" s="41"/>
      <c r="L125" s="41"/>
      <c r="M125" s="41"/>
      <c r="N125" s="41"/>
      <c r="O125" s="31"/>
    </row>
    <row r="126" spans="2:15" x14ac:dyDescent="0.3">
      <c r="B126" s="26" t="s">
        <v>75</v>
      </c>
      <c r="C126" s="27"/>
      <c r="D126" s="43"/>
      <c r="E126" s="43"/>
      <c r="F126" s="43">
        <f t="shared" si="6"/>
        <v>0</v>
      </c>
      <c r="G126" s="30"/>
      <c r="H126" s="41"/>
      <c r="I126" s="41"/>
      <c r="J126" s="41"/>
      <c r="K126" s="41"/>
      <c r="L126" s="41"/>
      <c r="M126" s="41"/>
      <c r="N126" s="41"/>
      <c r="O126" s="31"/>
    </row>
    <row r="127" spans="2:15" x14ac:dyDescent="0.3">
      <c r="B127" s="22" t="s">
        <v>67</v>
      </c>
      <c r="C127" s="22"/>
      <c r="D127" s="43"/>
      <c r="E127" s="43"/>
      <c r="F127" s="43">
        <f t="shared" si="6"/>
        <v>0</v>
      </c>
      <c r="G127" s="30"/>
      <c r="H127" s="41"/>
      <c r="I127" s="41"/>
      <c r="J127" s="41"/>
      <c r="K127" s="41"/>
      <c r="L127" s="41"/>
      <c r="M127" s="41"/>
      <c r="N127" s="41"/>
      <c r="O127" s="31"/>
    </row>
    <row r="128" spans="2:15" x14ac:dyDescent="0.3">
      <c r="B128" s="22" t="s">
        <v>68</v>
      </c>
      <c r="C128" s="22"/>
      <c r="D128" s="43"/>
      <c r="E128" s="43"/>
      <c r="F128" s="43">
        <f t="shared" si="6"/>
        <v>0</v>
      </c>
      <c r="G128" s="30"/>
      <c r="H128" s="41"/>
      <c r="I128" s="41"/>
      <c r="J128" s="41"/>
      <c r="K128" s="41"/>
      <c r="L128" s="41"/>
      <c r="M128" s="41"/>
      <c r="N128" s="41"/>
      <c r="O128" s="31"/>
    </row>
    <row r="129" spans="2:15" x14ac:dyDescent="0.3">
      <c r="B129" s="22" t="s">
        <v>69</v>
      </c>
      <c r="C129" s="22"/>
      <c r="D129" s="43"/>
      <c r="E129" s="43"/>
      <c r="F129" s="43">
        <f t="shared" si="6"/>
        <v>0</v>
      </c>
      <c r="G129" s="30"/>
      <c r="H129" s="41"/>
      <c r="I129" s="41"/>
      <c r="J129" s="41"/>
      <c r="K129" s="41"/>
      <c r="L129" s="41"/>
      <c r="M129" s="41"/>
      <c r="N129" s="41"/>
      <c r="O129" s="31"/>
    </row>
    <row r="130" spans="2:15" x14ac:dyDescent="0.3">
      <c r="B130" s="5" t="s">
        <v>70</v>
      </c>
      <c r="C130" s="5"/>
      <c r="D130" s="43"/>
      <c r="E130" s="43"/>
      <c r="F130" s="43">
        <f t="shared" si="6"/>
        <v>0</v>
      </c>
      <c r="G130" s="32"/>
      <c r="H130" s="33"/>
      <c r="I130" s="33"/>
      <c r="J130" s="33"/>
      <c r="K130" s="33"/>
      <c r="L130" s="33"/>
      <c r="M130" s="33"/>
      <c r="N130" s="33"/>
      <c r="O130" s="34"/>
    </row>
    <row r="131" spans="2:15" x14ac:dyDescent="0.3">
      <c r="B131" s="36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8"/>
    </row>
    <row r="132" spans="2:15" x14ac:dyDescent="0.3">
      <c r="B132" s="11" t="s">
        <v>71</v>
      </c>
      <c r="C132" s="25" t="s">
        <v>94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</row>
    <row r="133" spans="2:15" x14ac:dyDescent="0.3">
      <c r="B133" s="39" t="s">
        <v>53</v>
      </c>
      <c r="C133" s="39"/>
      <c r="D133" s="45" t="s">
        <v>54</v>
      </c>
      <c r="E133" s="45" t="s">
        <v>55</v>
      </c>
      <c r="F133" s="45" t="s">
        <v>56</v>
      </c>
      <c r="G133" s="25" t="s">
        <v>78</v>
      </c>
      <c r="H133" s="25"/>
      <c r="I133" s="25"/>
      <c r="J133" s="25"/>
      <c r="K133" s="25"/>
      <c r="L133" s="25"/>
      <c r="M133" s="25"/>
      <c r="N133" s="25"/>
      <c r="O133" s="25"/>
    </row>
    <row r="134" spans="2:15" x14ac:dyDescent="0.3">
      <c r="B134" s="22" t="s">
        <v>57</v>
      </c>
      <c r="C134" s="22"/>
      <c r="D134" s="43"/>
      <c r="E134" s="43"/>
      <c r="F134" s="43">
        <f t="shared" ref="F134:F149" si="7">IF(D134&lt;=2, 0.8*D134*E134, IF(OR(D134&gt;2, D134&lt;=12), (12*D134-28)*E134, "Outra condição"))</f>
        <v>0</v>
      </c>
      <c r="G134" s="28"/>
      <c r="H134" s="23"/>
      <c r="I134" s="23"/>
      <c r="J134" s="23"/>
      <c r="K134" s="23"/>
      <c r="L134" s="23"/>
      <c r="M134" s="23"/>
      <c r="N134" s="23"/>
      <c r="O134" s="29"/>
    </row>
    <row r="135" spans="2:15" x14ac:dyDescent="0.3">
      <c r="B135" s="22" t="s">
        <v>58</v>
      </c>
      <c r="C135" s="22"/>
      <c r="D135" s="43"/>
      <c r="E135" s="43"/>
      <c r="F135" s="43">
        <f t="shared" si="7"/>
        <v>0</v>
      </c>
      <c r="G135" s="30"/>
      <c r="H135" s="41"/>
      <c r="I135" s="41"/>
      <c r="J135" s="41"/>
      <c r="K135" s="41"/>
      <c r="L135" s="41"/>
      <c r="M135" s="41"/>
      <c r="N135" s="41"/>
      <c r="O135" s="31"/>
    </row>
    <row r="136" spans="2:15" x14ac:dyDescent="0.3">
      <c r="B136" s="22" t="s">
        <v>59</v>
      </c>
      <c r="C136" s="22"/>
      <c r="D136" s="43"/>
      <c r="E136" s="43"/>
      <c r="F136" s="43">
        <f t="shared" si="7"/>
        <v>0</v>
      </c>
      <c r="G136" s="30"/>
      <c r="H136" s="41"/>
      <c r="I136" s="41"/>
      <c r="J136" s="41"/>
      <c r="K136" s="41"/>
      <c r="L136" s="41"/>
      <c r="M136" s="41"/>
      <c r="N136" s="41"/>
      <c r="O136" s="31"/>
    </row>
    <row r="137" spans="2:15" x14ac:dyDescent="0.3">
      <c r="B137" s="22" t="s">
        <v>60</v>
      </c>
      <c r="C137" s="22"/>
      <c r="D137" s="43"/>
      <c r="E137" s="43"/>
      <c r="F137" s="43">
        <f t="shared" si="7"/>
        <v>0</v>
      </c>
      <c r="G137" s="30"/>
      <c r="H137" s="41"/>
      <c r="I137" s="41"/>
      <c r="J137" s="41"/>
      <c r="K137" s="41"/>
      <c r="L137" s="41"/>
      <c r="M137" s="41"/>
      <c r="N137" s="41"/>
      <c r="O137" s="31"/>
    </row>
    <row r="138" spans="2:15" x14ac:dyDescent="0.3">
      <c r="B138" s="22" t="s">
        <v>61</v>
      </c>
      <c r="C138" s="22"/>
      <c r="D138" s="43"/>
      <c r="E138" s="43"/>
      <c r="F138" s="43">
        <f t="shared" si="7"/>
        <v>0</v>
      </c>
      <c r="G138" s="30"/>
      <c r="H138" s="41"/>
      <c r="I138" s="41"/>
      <c r="J138" s="41"/>
      <c r="K138" s="41"/>
      <c r="L138" s="41"/>
      <c r="M138" s="41"/>
      <c r="N138" s="41"/>
      <c r="O138" s="31"/>
    </row>
    <row r="139" spans="2:15" x14ac:dyDescent="0.3">
      <c r="B139" s="22" t="s">
        <v>62</v>
      </c>
      <c r="C139" s="22"/>
      <c r="D139" s="43"/>
      <c r="E139" s="43"/>
      <c r="F139" s="43">
        <f t="shared" si="7"/>
        <v>0</v>
      </c>
      <c r="G139" s="30"/>
      <c r="H139" s="41"/>
      <c r="I139" s="41"/>
      <c r="J139" s="41"/>
      <c r="K139" s="41"/>
      <c r="L139" s="41"/>
      <c r="M139" s="41"/>
      <c r="N139" s="41"/>
      <c r="O139" s="31"/>
    </row>
    <row r="140" spans="2:15" x14ac:dyDescent="0.3">
      <c r="B140" s="22" t="s">
        <v>63</v>
      </c>
      <c r="C140" s="22"/>
      <c r="D140" s="43"/>
      <c r="E140" s="43"/>
      <c r="F140" s="43">
        <f t="shared" si="7"/>
        <v>0</v>
      </c>
      <c r="G140" s="30"/>
      <c r="H140" s="41"/>
      <c r="I140" s="41"/>
      <c r="J140" s="41"/>
      <c r="K140" s="41"/>
      <c r="L140" s="41"/>
      <c r="M140" s="41"/>
      <c r="N140" s="41"/>
      <c r="O140" s="31"/>
    </row>
    <row r="141" spans="2:15" x14ac:dyDescent="0.3">
      <c r="B141" s="22" t="s">
        <v>64</v>
      </c>
      <c r="C141" s="22"/>
      <c r="D141" s="43"/>
      <c r="E141" s="43"/>
      <c r="F141" s="43">
        <f t="shared" si="7"/>
        <v>0</v>
      </c>
      <c r="G141" s="30"/>
      <c r="H141" s="41"/>
      <c r="I141" s="41"/>
      <c r="J141" s="41"/>
      <c r="K141" s="41"/>
      <c r="L141" s="41"/>
      <c r="M141" s="41"/>
      <c r="N141" s="41"/>
      <c r="O141" s="31"/>
    </row>
    <row r="142" spans="2:15" x14ac:dyDescent="0.3">
      <c r="B142" s="22" t="s">
        <v>65</v>
      </c>
      <c r="C142" s="22"/>
      <c r="D142" s="43"/>
      <c r="E142" s="43"/>
      <c r="F142" s="43">
        <f t="shared" si="7"/>
        <v>0</v>
      </c>
      <c r="G142" s="30"/>
      <c r="H142" s="41"/>
      <c r="I142" s="41"/>
      <c r="J142" s="41"/>
      <c r="K142" s="41"/>
      <c r="L142" s="41"/>
      <c r="M142" s="41"/>
      <c r="N142" s="41"/>
      <c r="O142" s="31"/>
    </row>
    <row r="143" spans="2:15" x14ac:dyDescent="0.3">
      <c r="B143" s="22" t="s">
        <v>66</v>
      </c>
      <c r="C143" s="22"/>
      <c r="D143" s="43">
        <v>1</v>
      </c>
      <c r="E143" s="43">
        <v>3</v>
      </c>
      <c r="F143" s="43">
        <f t="shared" si="7"/>
        <v>2.4000000000000004</v>
      </c>
      <c r="G143" s="30"/>
      <c r="H143" s="41"/>
      <c r="I143" s="41"/>
      <c r="J143" s="41"/>
      <c r="K143" s="41"/>
      <c r="L143" s="41"/>
      <c r="M143" s="41"/>
      <c r="N143" s="41"/>
      <c r="O143" s="31"/>
    </row>
    <row r="144" spans="2:15" x14ac:dyDescent="0.3">
      <c r="B144" s="22" t="s">
        <v>1</v>
      </c>
      <c r="C144" s="22"/>
      <c r="D144" s="43">
        <v>1</v>
      </c>
      <c r="E144" s="43">
        <v>3</v>
      </c>
      <c r="F144" s="43">
        <f t="shared" si="7"/>
        <v>2.4000000000000004</v>
      </c>
      <c r="G144" s="30"/>
      <c r="H144" s="41"/>
      <c r="I144" s="41"/>
      <c r="J144" s="41"/>
      <c r="K144" s="41"/>
      <c r="L144" s="41"/>
      <c r="M144" s="41"/>
      <c r="N144" s="41"/>
      <c r="O144" s="31"/>
    </row>
    <row r="145" spans="2:15" x14ac:dyDescent="0.3">
      <c r="B145" s="26" t="s">
        <v>75</v>
      </c>
      <c r="C145" s="27"/>
      <c r="D145" s="43"/>
      <c r="E145" s="43"/>
      <c r="F145" s="43">
        <f t="shared" si="7"/>
        <v>0</v>
      </c>
      <c r="G145" s="30"/>
      <c r="H145" s="41"/>
      <c r="I145" s="41"/>
      <c r="J145" s="41"/>
      <c r="K145" s="41"/>
      <c r="L145" s="41"/>
      <c r="M145" s="41"/>
      <c r="N145" s="41"/>
      <c r="O145" s="31"/>
    </row>
    <row r="146" spans="2:15" x14ac:dyDescent="0.3">
      <c r="B146" s="22" t="s">
        <v>67</v>
      </c>
      <c r="C146" s="22"/>
      <c r="D146" s="43"/>
      <c r="E146" s="43"/>
      <c r="F146" s="43">
        <f t="shared" si="7"/>
        <v>0</v>
      </c>
      <c r="G146" s="30"/>
      <c r="H146" s="41"/>
      <c r="I146" s="41"/>
      <c r="J146" s="41"/>
      <c r="K146" s="41"/>
      <c r="L146" s="41"/>
      <c r="M146" s="41"/>
      <c r="N146" s="41"/>
      <c r="O146" s="31"/>
    </row>
    <row r="147" spans="2:15" x14ac:dyDescent="0.3">
      <c r="B147" s="22" t="s">
        <v>68</v>
      </c>
      <c r="C147" s="22"/>
      <c r="D147" s="43"/>
      <c r="E147" s="43"/>
      <c r="F147" s="43">
        <f t="shared" si="7"/>
        <v>0</v>
      </c>
      <c r="G147" s="30"/>
      <c r="H147" s="41"/>
      <c r="I147" s="41"/>
      <c r="J147" s="41"/>
      <c r="K147" s="41"/>
      <c r="L147" s="41"/>
      <c r="M147" s="41"/>
      <c r="N147" s="41"/>
      <c r="O147" s="31"/>
    </row>
    <row r="148" spans="2:15" x14ac:dyDescent="0.3">
      <c r="B148" s="22" t="s">
        <v>69</v>
      </c>
      <c r="C148" s="22"/>
      <c r="D148" s="43"/>
      <c r="E148" s="43"/>
      <c r="F148" s="43">
        <f t="shared" si="7"/>
        <v>0</v>
      </c>
      <c r="G148" s="30"/>
      <c r="H148" s="41"/>
      <c r="I148" s="41"/>
      <c r="J148" s="41"/>
      <c r="K148" s="41"/>
      <c r="L148" s="41"/>
      <c r="M148" s="41"/>
      <c r="N148" s="41"/>
      <c r="O148" s="31"/>
    </row>
    <row r="149" spans="2:15" x14ac:dyDescent="0.3">
      <c r="B149" s="5" t="s">
        <v>70</v>
      </c>
      <c r="C149" s="5"/>
      <c r="D149" s="43"/>
      <c r="E149" s="43"/>
      <c r="F149" s="43">
        <f t="shared" si="7"/>
        <v>0</v>
      </c>
      <c r="G149" s="32"/>
      <c r="H149" s="33"/>
      <c r="I149" s="33"/>
      <c r="J149" s="33"/>
      <c r="K149" s="33"/>
      <c r="L149" s="33"/>
      <c r="M149" s="33"/>
      <c r="N149" s="33"/>
      <c r="O149" s="34"/>
    </row>
    <row r="150" spans="2:15" x14ac:dyDescent="0.3">
      <c r="B150" s="36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8"/>
    </row>
    <row r="151" spans="2:15" x14ac:dyDescent="0.3">
      <c r="B151" s="11" t="s">
        <v>71</v>
      </c>
      <c r="C151" s="25" t="s">
        <v>95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</row>
    <row r="152" spans="2:15" x14ac:dyDescent="0.3">
      <c r="B152" s="39" t="s">
        <v>53</v>
      </c>
      <c r="C152" s="39"/>
      <c r="D152" s="45" t="s">
        <v>54</v>
      </c>
      <c r="E152" s="45" t="s">
        <v>55</v>
      </c>
      <c r="F152" s="45" t="s">
        <v>56</v>
      </c>
      <c r="G152" s="25" t="s">
        <v>78</v>
      </c>
      <c r="H152" s="25"/>
      <c r="I152" s="25"/>
      <c r="J152" s="25"/>
      <c r="K152" s="25"/>
      <c r="L152" s="25"/>
      <c r="M152" s="25"/>
      <c r="N152" s="25"/>
      <c r="O152" s="25"/>
    </row>
    <row r="153" spans="2:15" x14ac:dyDescent="0.3">
      <c r="B153" s="22" t="s">
        <v>57</v>
      </c>
      <c r="C153" s="22"/>
      <c r="D153" s="43"/>
      <c r="E153" s="43"/>
      <c r="F153" s="43">
        <f t="shared" ref="F153:F168" si="8">IF(D153&lt;=2, 0.8*D153*E153, IF(OR(D153&gt;2, D153&lt;=12), (12*D153-28)*E153, "Outra condição"))</f>
        <v>0</v>
      </c>
      <c r="G153" s="28"/>
      <c r="H153" s="23"/>
      <c r="I153" s="23"/>
      <c r="J153" s="23"/>
      <c r="K153" s="23"/>
      <c r="L153" s="23"/>
      <c r="M153" s="23"/>
      <c r="N153" s="23"/>
      <c r="O153" s="29"/>
    </row>
    <row r="154" spans="2:15" x14ac:dyDescent="0.3">
      <c r="B154" s="22" t="s">
        <v>58</v>
      </c>
      <c r="C154" s="22"/>
      <c r="D154" s="43"/>
      <c r="E154" s="43"/>
      <c r="F154" s="43">
        <f t="shared" si="8"/>
        <v>0</v>
      </c>
      <c r="G154" s="30"/>
      <c r="H154" s="41"/>
      <c r="I154" s="41"/>
      <c r="J154" s="41"/>
      <c r="K154" s="41"/>
      <c r="L154" s="41"/>
      <c r="M154" s="41"/>
      <c r="N154" s="41"/>
      <c r="O154" s="31"/>
    </row>
    <row r="155" spans="2:15" x14ac:dyDescent="0.3">
      <c r="B155" s="22" t="s">
        <v>59</v>
      </c>
      <c r="C155" s="22"/>
      <c r="D155" s="43"/>
      <c r="E155" s="43"/>
      <c r="F155" s="43">
        <f t="shared" si="8"/>
        <v>0</v>
      </c>
      <c r="G155" s="30"/>
      <c r="H155" s="41"/>
      <c r="I155" s="41"/>
      <c r="J155" s="41"/>
      <c r="K155" s="41"/>
      <c r="L155" s="41"/>
      <c r="M155" s="41"/>
      <c r="N155" s="41"/>
      <c r="O155" s="31"/>
    </row>
    <row r="156" spans="2:15" x14ac:dyDescent="0.3">
      <c r="B156" s="22" t="s">
        <v>60</v>
      </c>
      <c r="C156" s="22"/>
      <c r="D156" s="43"/>
      <c r="E156" s="43"/>
      <c r="F156" s="43">
        <f t="shared" si="8"/>
        <v>0</v>
      </c>
      <c r="G156" s="30"/>
      <c r="H156" s="41"/>
      <c r="I156" s="41"/>
      <c r="J156" s="41"/>
      <c r="K156" s="41"/>
      <c r="L156" s="41"/>
      <c r="M156" s="41"/>
      <c r="N156" s="41"/>
      <c r="O156" s="31"/>
    </row>
    <row r="157" spans="2:15" x14ac:dyDescent="0.3">
      <c r="B157" s="22" t="s">
        <v>61</v>
      </c>
      <c r="C157" s="22"/>
      <c r="D157" s="43"/>
      <c r="E157" s="43"/>
      <c r="F157" s="43">
        <f t="shared" si="8"/>
        <v>0</v>
      </c>
      <c r="G157" s="30"/>
      <c r="H157" s="41"/>
      <c r="I157" s="41"/>
      <c r="J157" s="41"/>
      <c r="K157" s="41"/>
      <c r="L157" s="41"/>
      <c r="M157" s="41"/>
      <c r="N157" s="41"/>
      <c r="O157" s="31"/>
    </row>
    <row r="158" spans="2:15" x14ac:dyDescent="0.3">
      <c r="B158" s="22" t="s">
        <v>62</v>
      </c>
      <c r="C158" s="22"/>
      <c r="D158" s="43"/>
      <c r="E158" s="43"/>
      <c r="F158" s="43">
        <f t="shared" si="8"/>
        <v>0</v>
      </c>
      <c r="G158" s="30"/>
      <c r="H158" s="41"/>
      <c r="I158" s="41"/>
      <c r="J158" s="41"/>
      <c r="K158" s="41"/>
      <c r="L158" s="41"/>
      <c r="M158" s="41"/>
      <c r="N158" s="41"/>
      <c r="O158" s="31"/>
    </row>
    <row r="159" spans="2:15" x14ac:dyDescent="0.3">
      <c r="B159" s="22" t="s">
        <v>63</v>
      </c>
      <c r="C159" s="22"/>
      <c r="D159" s="43"/>
      <c r="E159" s="43"/>
      <c r="F159" s="43">
        <f t="shared" si="8"/>
        <v>0</v>
      </c>
      <c r="G159" s="30"/>
      <c r="H159" s="41"/>
      <c r="I159" s="41"/>
      <c r="J159" s="41"/>
      <c r="K159" s="41"/>
      <c r="L159" s="41"/>
      <c r="M159" s="41"/>
      <c r="N159" s="41"/>
      <c r="O159" s="31"/>
    </row>
    <row r="160" spans="2:15" x14ac:dyDescent="0.3">
      <c r="B160" s="22" t="s">
        <v>64</v>
      </c>
      <c r="C160" s="22"/>
      <c r="D160" s="43"/>
      <c r="E160" s="43"/>
      <c r="F160" s="43">
        <f t="shared" si="8"/>
        <v>0</v>
      </c>
      <c r="G160" s="30"/>
      <c r="H160" s="41"/>
      <c r="I160" s="41"/>
      <c r="J160" s="41"/>
      <c r="K160" s="41"/>
      <c r="L160" s="41"/>
      <c r="M160" s="41"/>
      <c r="N160" s="41"/>
      <c r="O160" s="31"/>
    </row>
    <row r="161" spans="2:15" x14ac:dyDescent="0.3">
      <c r="B161" s="22" t="s">
        <v>65</v>
      </c>
      <c r="C161" s="22"/>
      <c r="D161" s="43"/>
      <c r="E161" s="43"/>
      <c r="F161" s="43">
        <f t="shared" si="8"/>
        <v>0</v>
      </c>
      <c r="G161" s="30"/>
      <c r="H161" s="41"/>
      <c r="I161" s="41"/>
      <c r="J161" s="41"/>
      <c r="K161" s="41"/>
      <c r="L161" s="41"/>
      <c r="M161" s="41"/>
      <c r="N161" s="41"/>
      <c r="O161" s="31"/>
    </row>
    <row r="162" spans="2:15" x14ac:dyDescent="0.3">
      <c r="B162" s="22" t="s">
        <v>66</v>
      </c>
      <c r="C162" s="22"/>
      <c r="D162" s="43">
        <v>1</v>
      </c>
      <c r="E162" s="43">
        <v>3</v>
      </c>
      <c r="F162" s="43">
        <f t="shared" si="8"/>
        <v>2.4000000000000004</v>
      </c>
      <c r="G162" s="30"/>
      <c r="H162" s="41"/>
      <c r="I162" s="41"/>
      <c r="J162" s="41"/>
      <c r="K162" s="41"/>
      <c r="L162" s="41"/>
      <c r="M162" s="41"/>
      <c r="N162" s="41"/>
      <c r="O162" s="31"/>
    </row>
    <row r="163" spans="2:15" x14ac:dyDescent="0.3">
      <c r="B163" s="22" t="s">
        <v>1</v>
      </c>
      <c r="C163" s="22"/>
      <c r="D163" s="43">
        <v>1</v>
      </c>
      <c r="E163" s="43">
        <v>3</v>
      </c>
      <c r="F163" s="43">
        <f t="shared" si="8"/>
        <v>2.4000000000000004</v>
      </c>
      <c r="G163" s="30"/>
      <c r="H163" s="41"/>
      <c r="I163" s="41"/>
      <c r="J163" s="41"/>
      <c r="K163" s="41"/>
      <c r="L163" s="41"/>
      <c r="M163" s="41"/>
      <c r="N163" s="41"/>
      <c r="O163" s="31"/>
    </row>
    <row r="164" spans="2:15" x14ac:dyDescent="0.3">
      <c r="B164" s="26" t="s">
        <v>75</v>
      </c>
      <c r="C164" s="27"/>
      <c r="D164" s="43"/>
      <c r="E164" s="43"/>
      <c r="F164" s="43">
        <f t="shared" si="8"/>
        <v>0</v>
      </c>
      <c r="G164" s="30"/>
      <c r="H164" s="41"/>
      <c r="I164" s="41"/>
      <c r="J164" s="41"/>
      <c r="K164" s="41"/>
      <c r="L164" s="41"/>
      <c r="M164" s="41"/>
      <c r="N164" s="41"/>
      <c r="O164" s="31"/>
    </row>
    <row r="165" spans="2:15" x14ac:dyDescent="0.3">
      <c r="B165" s="22" t="s">
        <v>67</v>
      </c>
      <c r="C165" s="22"/>
      <c r="D165" s="43"/>
      <c r="E165" s="43"/>
      <c r="F165" s="43">
        <f t="shared" si="8"/>
        <v>0</v>
      </c>
      <c r="G165" s="30"/>
      <c r="H165" s="41"/>
      <c r="I165" s="41"/>
      <c r="J165" s="41"/>
      <c r="K165" s="41"/>
      <c r="L165" s="41"/>
      <c r="M165" s="41"/>
      <c r="N165" s="41"/>
      <c r="O165" s="31"/>
    </row>
    <row r="166" spans="2:15" x14ac:dyDescent="0.3">
      <c r="B166" s="22" t="s">
        <v>68</v>
      </c>
      <c r="C166" s="22"/>
      <c r="D166" s="43"/>
      <c r="E166" s="43"/>
      <c r="F166" s="43">
        <f t="shared" si="8"/>
        <v>0</v>
      </c>
      <c r="G166" s="30"/>
      <c r="H166" s="41"/>
      <c r="I166" s="41"/>
      <c r="J166" s="41"/>
      <c r="K166" s="41"/>
      <c r="L166" s="41"/>
      <c r="M166" s="41"/>
      <c r="N166" s="41"/>
      <c r="O166" s="31"/>
    </row>
    <row r="167" spans="2:15" x14ac:dyDescent="0.3">
      <c r="B167" s="22" t="s">
        <v>69</v>
      </c>
      <c r="C167" s="22"/>
      <c r="D167" s="43"/>
      <c r="E167" s="43"/>
      <c r="F167" s="43">
        <f t="shared" si="8"/>
        <v>0</v>
      </c>
      <c r="G167" s="30"/>
      <c r="H167" s="41"/>
      <c r="I167" s="41"/>
      <c r="J167" s="41"/>
      <c r="K167" s="41"/>
      <c r="L167" s="41"/>
      <c r="M167" s="41"/>
      <c r="N167" s="41"/>
      <c r="O167" s="31"/>
    </row>
    <row r="168" spans="2:15" x14ac:dyDescent="0.3">
      <c r="B168" s="5" t="s">
        <v>70</v>
      </c>
      <c r="C168" s="5"/>
      <c r="D168" s="43"/>
      <c r="E168" s="43"/>
      <c r="F168" s="43">
        <f t="shared" si="8"/>
        <v>0</v>
      </c>
      <c r="G168" s="32"/>
      <c r="H168" s="33"/>
      <c r="I168" s="33"/>
      <c r="J168" s="33"/>
      <c r="K168" s="33"/>
      <c r="L168" s="33"/>
      <c r="M168" s="33"/>
      <c r="N168" s="33"/>
      <c r="O168" s="34"/>
    </row>
    <row r="169" spans="2:15" x14ac:dyDescent="0.3">
      <c r="B169" s="36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8"/>
    </row>
    <row r="170" spans="2:15" x14ac:dyDescent="0.3">
      <c r="B170" s="11" t="s">
        <v>71</v>
      </c>
      <c r="C170" s="25" t="s">
        <v>96</v>
      </c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</row>
    <row r="171" spans="2:15" x14ac:dyDescent="0.3">
      <c r="B171" s="39" t="s">
        <v>53</v>
      </c>
      <c r="C171" s="39"/>
      <c r="D171" s="45" t="s">
        <v>54</v>
      </c>
      <c r="E171" s="45" t="s">
        <v>55</v>
      </c>
      <c r="F171" s="45" t="s">
        <v>56</v>
      </c>
      <c r="G171" s="25" t="s">
        <v>78</v>
      </c>
      <c r="H171" s="25"/>
      <c r="I171" s="25"/>
      <c r="J171" s="25"/>
      <c r="K171" s="25"/>
      <c r="L171" s="25"/>
      <c r="M171" s="25"/>
      <c r="N171" s="25"/>
      <c r="O171" s="25"/>
    </row>
    <row r="172" spans="2:15" x14ac:dyDescent="0.3">
      <c r="B172" s="22" t="s">
        <v>57</v>
      </c>
      <c r="C172" s="22"/>
      <c r="D172" s="43"/>
      <c r="E172" s="43"/>
      <c r="F172" s="43">
        <f t="shared" ref="F172:F187" si="9">IF(D172&lt;=2, 0.8*D172*E172, IF(OR(D172&gt;2, D172&lt;=12), (12*D172-28)*E172, "Outra condição"))</f>
        <v>0</v>
      </c>
      <c r="G172" s="28"/>
      <c r="H172" s="23"/>
      <c r="I172" s="23"/>
      <c r="J172" s="23"/>
      <c r="K172" s="23"/>
      <c r="L172" s="23"/>
      <c r="M172" s="23"/>
      <c r="N172" s="23"/>
      <c r="O172" s="29"/>
    </row>
    <row r="173" spans="2:15" x14ac:dyDescent="0.3">
      <c r="B173" s="22" t="s">
        <v>58</v>
      </c>
      <c r="C173" s="22"/>
      <c r="D173" s="43"/>
      <c r="E173" s="43"/>
      <c r="F173" s="43">
        <f t="shared" si="9"/>
        <v>0</v>
      </c>
      <c r="G173" s="30"/>
      <c r="H173" s="41"/>
      <c r="I173" s="41"/>
      <c r="J173" s="41"/>
      <c r="K173" s="41"/>
      <c r="L173" s="41"/>
      <c r="M173" s="41"/>
      <c r="N173" s="41"/>
      <c r="O173" s="31"/>
    </row>
    <row r="174" spans="2:15" x14ac:dyDescent="0.3">
      <c r="B174" s="22" t="s">
        <v>59</v>
      </c>
      <c r="C174" s="22"/>
      <c r="D174" s="43"/>
      <c r="E174" s="43"/>
      <c r="F174" s="43">
        <f t="shared" si="9"/>
        <v>0</v>
      </c>
      <c r="G174" s="30"/>
      <c r="H174" s="41"/>
      <c r="I174" s="41"/>
      <c r="J174" s="41"/>
      <c r="K174" s="41"/>
      <c r="L174" s="41"/>
      <c r="M174" s="41"/>
      <c r="N174" s="41"/>
      <c r="O174" s="31"/>
    </row>
    <row r="175" spans="2:15" x14ac:dyDescent="0.3">
      <c r="B175" s="22" t="s">
        <v>60</v>
      </c>
      <c r="C175" s="22"/>
      <c r="D175" s="43"/>
      <c r="E175" s="43"/>
      <c r="F175" s="43">
        <f t="shared" si="9"/>
        <v>0</v>
      </c>
      <c r="G175" s="30"/>
      <c r="H175" s="41"/>
      <c r="I175" s="41"/>
      <c r="J175" s="41"/>
      <c r="K175" s="41"/>
      <c r="L175" s="41"/>
      <c r="M175" s="41"/>
      <c r="N175" s="41"/>
      <c r="O175" s="31"/>
    </row>
    <row r="176" spans="2:15" x14ac:dyDescent="0.3">
      <c r="B176" s="22" t="s">
        <v>61</v>
      </c>
      <c r="C176" s="22"/>
      <c r="D176" s="43"/>
      <c r="E176" s="43"/>
      <c r="F176" s="43">
        <f t="shared" si="9"/>
        <v>0</v>
      </c>
      <c r="G176" s="30"/>
      <c r="H176" s="41"/>
      <c r="I176" s="41"/>
      <c r="J176" s="41"/>
      <c r="K176" s="41"/>
      <c r="L176" s="41"/>
      <c r="M176" s="41"/>
      <c r="N176" s="41"/>
      <c r="O176" s="31"/>
    </row>
    <row r="177" spans="2:15" x14ac:dyDescent="0.3">
      <c r="B177" s="22" t="s">
        <v>62</v>
      </c>
      <c r="C177" s="22"/>
      <c r="D177" s="43"/>
      <c r="E177" s="43"/>
      <c r="F177" s="43">
        <f t="shared" si="9"/>
        <v>0</v>
      </c>
      <c r="G177" s="30"/>
      <c r="H177" s="41"/>
      <c r="I177" s="41"/>
      <c r="J177" s="41"/>
      <c r="K177" s="41"/>
      <c r="L177" s="41"/>
      <c r="M177" s="41"/>
      <c r="N177" s="41"/>
      <c r="O177" s="31"/>
    </row>
    <row r="178" spans="2:15" x14ac:dyDescent="0.3">
      <c r="B178" s="22" t="s">
        <v>63</v>
      </c>
      <c r="C178" s="22"/>
      <c r="D178" s="43"/>
      <c r="E178" s="43"/>
      <c r="F178" s="43">
        <f t="shared" si="9"/>
        <v>0</v>
      </c>
      <c r="G178" s="30"/>
      <c r="H178" s="41"/>
      <c r="I178" s="41"/>
      <c r="J178" s="41"/>
      <c r="K178" s="41"/>
      <c r="L178" s="41"/>
      <c r="M178" s="41"/>
      <c r="N178" s="41"/>
      <c r="O178" s="31"/>
    </row>
    <row r="179" spans="2:15" x14ac:dyDescent="0.3">
      <c r="B179" s="22" t="s">
        <v>64</v>
      </c>
      <c r="C179" s="22"/>
      <c r="D179" s="43"/>
      <c r="E179" s="43"/>
      <c r="F179" s="43">
        <f t="shared" si="9"/>
        <v>0</v>
      </c>
      <c r="G179" s="30"/>
      <c r="H179" s="41"/>
      <c r="I179" s="41"/>
      <c r="J179" s="41"/>
      <c r="K179" s="41"/>
      <c r="L179" s="41"/>
      <c r="M179" s="41"/>
      <c r="N179" s="41"/>
      <c r="O179" s="31"/>
    </row>
    <row r="180" spans="2:15" x14ac:dyDescent="0.3">
      <c r="B180" s="22" t="s">
        <v>65</v>
      </c>
      <c r="C180" s="22"/>
      <c r="D180" s="43"/>
      <c r="E180" s="43"/>
      <c r="F180" s="43">
        <f t="shared" si="9"/>
        <v>0</v>
      </c>
      <c r="G180" s="30"/>
      <c r="H180" s="41"/>
      <c r="I180" s="41"/>
      <c r="J180" s="41"/>
      <c r="K180" s="41"/>
      <c r="L180" s="41"/>
      <c r="M180" s="41"/>
      <c r="N180" s="41"/>
      <c r="O180" s="31"/>
    </row>
    <row r="181" spans="2:15" x14ac:dyDescent="0.3">
      <c r="B181" s="22" t="s">
        <v>66</v>
      </c>
      <c r="C181" s="22"/>
      <c r="D181" s="43">
        <v>1</v>
      </c>
      <c r="E181" s="43">
        <v>3</v>
      </c>
      <c r="F181" s="43">
        <f t="shared" si="9"/>
        <v>2.4000000000000004</v>
      </c>
      <c r="G181" s="30"/>
      <c r="H181" s="41"/>
      <c r="I181" s="41"/>
      <c r="J181" s="41"/>
      <c r="K181" s="41"/>
      <c r="L181" s="41"/>
      <c r="M181" s="41"/>
      <c r="N181" s="41"/>
      <c r="O181" s="31"/>
    </row>
    <row r="182" spans="2:15" x14ac:dyDescent="0.3">
      <c r="B182" s="22" t="s">
        <v>1</v>
      </c>
      <c r="C182" s="22"/>
      <c r="D182" s="43">
        <v>1</v>
      </c>
      <c r="E182" s="43">
        <v>3</v>
      </c>
      <c r="F182" s="43">
        <f t="shared" si="9"/>
        <v>2.4000000000000004</v>
      </c>
      <c r="G182" s="30"/>
      <c r="H182" s="41"/>
      <c r="I182" s="41"/>
      <c r="J182" s="41"/>
      <c r="K182" s="41"/>
      <c r="L182" s="41"/>
      <c r="M182" s="41"/>
      <c r="N182" s="41"/>
      <c r="O182" s="31"/>
    </row>
    <row r="183" spans="2:15" x14ac:dyDescent="0.3">
      <c r="B183" s="26" t="s">
        <v>75</v>
      </c>
      <c r="C183" s="27"/>
      <c r="D183" s="43"/>
      <c r="E183" s="43"/>
      <c r="F183" s="43">
        <f t="shared" si="9"/>
        <v>0</v>
      </c>
      <c r="G183" s="30"/>
      <c r="H183" s="41"/>
      <c r="I183" s="41"/>
      <c r="J183" s="41"/>
      <c r="K183" s="41"/>
      <c r="L183" s="41"/>
      <c r="M183" s="41"/>
      <c r="N183" s="41"/>
      <c r="O183" s="31"/>
    </row>
    <row r="184" spans="2:15" x14ac:dyDescent="0.3">
      <c r="B184" s="22" t="s">
        <v>67</v>
      </c>
      <c r="C184" s="22"/>
      <c r="D184" s="43"/>
      <c r="E184" s="43"/>
      <c r="F184" s="43">
        <f t="shared" si="9"/>
        <v>0</v>
      </c>
      <c r="G184" s="30"/>
      <c r="H184" s="41"/>
      <c r="I184" s="41"/>
      <c r="J184" s="41"/>
      <c r="K184" s="41"/>
      <c r="L184" s="41"/>
      <c r="M184" s="41"/>
      <c r="N184" s="41"/>
      <c r="O184" s="31"/>
    </row>
    <row r="185" spans="2:15" x14ac:dyDescent="0.3">
      <c r="B185" s="22" t="s">
        <v>68</v>
      </c>
      <c r="C185" s="22"/>
      <c r="D185" s="43"/>
      <c r="E185" s="43"/>
      <c r="F185" s="43">
        <f t="shared" si="9"/>
        <v>0</v>
      </c>
      <c r="G185" s="30"/>
      <c r="H185" s="41"/>
      <c r="I185" s="41"/>
      <c r="J185" s="41"/>
      <c r="K185" s="41"/>
      <c r="L185" s="41"/>
      <c r="M185" s="41"/>
      <c r="N185" s="41"/>
      <c r="O185" s="31"/>
    </row>
    <row r="186" spans="2:15" x14ac:dyDescent="0.3">
      <c r="B186" s="22" t="s">
        <v>69</v>
      </c>
      <c r="C186" s="22"/>
      <c r="D186" s="43"/>
      <c r="E186" s="43"/>
      <c r="F186" s="43">
        <f t="shared" si="9"/>
        <v>0</v>
      </c>
      <c r="G186" s="30"/>
      <c r="H186" s="41"/>
      <c r="I186" s="41"/>
      <c r="J186" s="41"/>
      <c r="K186" s="41"/>
      <c r="L186" s="41"/>
      <c r="M186" s="41"/>
      <c r="N186" s="41"/>
      <c r="O186" s="31"/>
    </row>
    <row r="187" spans="2:15" x14ac:dyDescent="0.3">
      <c r="B187" s="5" t="s">
        <v>70</v>
      </c>
      <c r="C187" s="5"/>
      <c r="D187" s="43"/>
      <c r="E187" s="43"/>
      <c r="F187" s="43">
        <f t="shared" si="9"/>
        <v>0</v>
      </c>
      <c r="G187" s="32"/>
      <c r="H187" s="33"/>
      <c r="I187" s="33"/>
      <c r="J187" s="33"/>
      <c r="K187" s="33"/>
      <c r="L187" s="33"/>
      <c r="M187" s="33"/>
      <c r="N187" s="33"/>
      <c r="O187" s="34"/>
    </row>
    <row r="188" spans="2:15" x14ac:dyDescent="0.3">
      <c r="B188" s="36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8"/>
    </row>
    <row r="189" spans="2:15" x14ac:dyDescent="0.3">
      <c r="B189" s="11" t="s">
        <v>71</v>
      </c>
      <c r="C189" s="25" t="s">
        <v>97</v>
      </c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</row>
    <row r="190" spans="2:15" x14ac:dyDescent="0.3">
      <c r="B190" s="39" t="s">
        <v>53</v>
      </c>
      <c r="C190" s="39"/>
      <c r="D190" s="45" t="s">
        <v>54</v>
      </c>
      <c r="E190" s="45" t="s">
        <v>55</v>
      </c>
      <c r="F190" s="45" t="s">
        <v>56</v>
      </c>
      <c r="G190" s="25" t="s">
        <v>78</v>
      </c>
      <c r="H190" s="25"/>
      <c r="I190" s="25"/>
      <c r="J190" s="25"/>
      <c r="K190" s="25"/>
      <c r="L190" s="25"/>
      <c r="M190" s="25"/>
      <c r="N190" s="25"/>
      <c r="O190" s="25"/>
    </row>
    <row r="191" spans="2:15" x14ac:dyDescent="0.3">
      <c r="B191" s="22" t="s">
        <v>57</v>
      </c>
      <c r="C191" s="22"/>
      <c r="D191" s="43"/>
      <c r="E191" s="43"/>
      <c r="F191" s="43">
        <f t="shared" ref="F191:F206" si="10">IF(D191&lt;=2, 0.8*D191*E191, IF(OR(D191&gt;2, D191&lt;=12), (12*D191-28)*E191, "Outra condição"))</f>
        <v>0</v>
      </c>
      <c r="G191" s="28"/>
      <c r="H191" s="23"/>
      <c r="I191" s="23"/>
      <c r="J191" s="23"/>
      <c r="K191" s="23"/>
      <c r="L191" s="23"/>
      <c r="M191" s="23"/>
      <c r="N191" s="23"/>
      <c r="O191" s="29"/>
    </row>
    <row r="192" spans="2:15" x14ac:dyDescent="0.3">
      <c r="B192" s="22" t="s">
        <v>58</v>
      </c>
      <c r="C192" s="22"/>
      <c r="D192" s="43"/>
      <c r="E192" s="43"/>
      <c r="F192" s="43">
        <f t="shared" si="10"/>
        <v>0</v>
      </c>
      <c r="G192" s="30"/>
      <c r="H192" s="41"/>
      <c r="I192" s="41"/>
      <c r="J192" s="41"/>
      <c r="K192" s="41"/>
      <c r="L192" s="41"/>
      <c r="M192" s="41"/>
      <c r="N192" s="41"/>
      <c r="O192" s="31"/>
    </row>
    <row r="193" spans="2:15" x14ac:dyDescent="0.3">
      <c r="B193" s="22" t="s">
        <v>59</v>
      </c>
      <c r="C193" s="22"/>
      <c r="D193" s="43"/>
      <c r="E193" s="43"/>
      <c r="F193" s="43">
        <f t="shared" si="10"/>
        <v>0</v>
      </c>
      <c r="G193" s="30"/>
      <c r="H193" s="41"/>
      <c r="I193" s="41"/>
      <c r="J193" s="41"/>
      <c r="K193" s="41"/>
      <c r="L193" s="41"/>
      <c r="M193" s="41"/>
      <c r="N193" s="41"/>
      <c r="O193" s="31"/>
    </row>
    <row r="194" spans="2:15" x14ac:dyDescent="0.3">
      <c r="B194" s="22" t="s">
        <v>60</v>
      </c>
      <c r="C194" s="22"/>
      <c r="D194" s="43"/>
      <c r="E194" s="43"/>
      <c r="F194" s="43">
        <f t="shared" si="10"/>
        <v>0</v>
      </c>
      <c r="G194" s="30"/>
      <c r="H194" s="41"/>
      <c r="I194" s="41"/>
      <c r="J194" s="41"/>
      <c r="K194" s="41"/>
      <c r="L194" s="41"/>
      <c r="M194" s="41"/>
      <c r="N194" s="41"/>
      <c r="O194" s="31"/>
    </row>
    <row r="195" spans="2:15" x14ac:dyDescent="0.3">
      <c r="B195" s="22" t="s">
        <v>61</v>
      </c>
      <c r="C195" s="22"/>
      <c r="D195" s="43"/>
      <c r="E195" s="43"/>
      <c r="F195" s="43">
        <f t="shared" si="10"/>
        <v>0</v>
      </c>
      <c r="G195" s="30"/>
      <c r="H195" s="41"/>
      <c r="I195" s="41"/>
      <c r="J195" s="41"/>
      <c r="K195" s="41"/>
      <c r="L195" s="41"/>
      <c r="M195" s="41"/>
      <c r="N195" s="41"/>
      <c r="O195" s="31"/>
    </row>
    <row r="196" spans="2:15" x14ac:dyDescent="0.3">
      <c r="B196" s="22" t="s">
        <v>62</v>
      </c>
      <c r="C196" s="22"/>
      <c r="D196" s="43"/>
      <c r="E196" s="43"/>
      <c r="F196" s="43">
        <f t="shared" si="10"/>
        <v>0</v>
      </c>
      <c r="G196" s="30"/>
      <c r="H196" s="41"/>
      <c r="I196" s="41"/>
      <c r="J196" s="41"/>
      <c r="K196" s="41"/>
      <c r="L196" s="41"/>
      <c r="M196" s="41"/>
      <c r="N196" s="41"/>
      <c r="O196" s="31"/>
    </row>
    <row r="197" spans="2:15" x14ac:dyDescent="0.3">
      <c r="B197" s="22" t="s">
        <v>63</v>
      </c>
      <c r="C197" s="22"/>
      <c r="D197" s="43"/>
      <c r="E197" s="43"/>
      <c r="F197" s="43">
        <f t="shared" si="10"/>
        <v>0</v>
      </c>
      <c r="G197" s="30"/>
      <c r="H197" s="41"/>
      <c r="I197" s="41"/>
      <c r="J197" s="41"/>
      <c r="K197" s="41"/>
      <c r="L197" s="41"/>
      <c r="M197" s="41"/>
      <c r="N197" s="41"/>
      <c r="O197" s="31"/>
    </row>
    <row r="198" spans="2:15" x14ac:dyDescent="0.3">
      <c r="B198" s="22" t="s">
        <v>64</v>
      </c>
      <c r="C198" s="22"/>
      <c r="D198" s="43"/>
      <c r="E198" s="43"/>
      <c r="F198" s="43">
        <f t="shared" si="10"/>
        <v>0</v>
      </c>
      <c r="G198" s="30"/>
      <c r="H198" s="41"/>
      <c r="I198" s="41"/>
      <c r="J198" s="41"/>
      <c r="K198" s="41"/>
      <c r="L198" s="41"/>
      <c r="M198" s="41"/>
      <c r="N198" s="41"/>
      <c r="O198" s="31"/>
    </row>
    <row r="199" spans="2:15" x14ac:dyDescent="0.3">
      <c r="B199" s="22" t="s">
        <v>65</v>
      </c>
      <c r="C199" s="22"/>
      <c r="D199" s="43"/>
      <c r="E199" s="43"/>
      <c r="F199" s="43">
        <f t="shared" si="10"/>
        <v>0</v>
      </c>
      <c r="G199" s="30"/>
      <c r="H199" s="41"/>
      <c r="I199" s="41"/>
      <c r="J199" s="41"/>
      <c r="K199" s="41"/>
      <c r="L199" s="41"/>
      <c r="M199" s="41"/>
      <c r="N199" s="41"/>
      <c r="O199" s="31"/>
    </row>
    <row r="200" spans="2:15" x14ac:dyDescent="0.3">
      <c r="B200" s="22" t="s">
        <v>66</v>
      </c>
      <c r="C200" s="22"/>
      <c r="D200" s="43">
        <v>1</v>
      </c>
      <c r="E200" s="43">
        <v>3</v>
      </c>
      <c r="F200" s="43">
        <f t="shared" si="10"/>
        <v>2.4000000000000004</v>
      </c>
      <c r="G200" s="30"/>
      <c r="H200" s="41"/>
      <c r="I200" s="41"/>
      <c r="J200" s="41"/>
      <c r="K200" s="41"/>
      <c r="L200" s="41"/>
      <c r="M200" s="41"/>
      <c r="N200" s="41"/>
      <c r="O200" s="31"/>
    </row>
    <row r="201" spans="2:15" x14ac:dyDescent="0.3">
      <c r="B201" s="22" t="s">
        <v>1</v>
      </c>
      <c r="C201" s="22"/>
      <c r="D201" s="43">
        <v>1</v>
      </c>
      <c r="E201" s="43">
        <v>3</v>
      </c>
      <c r="F201" s="43">
        <f t="shared" si="10"/>
        <v>2.4000000000000004</v>
      </c>
      <c r="G201" s="30"/>
      <c r="H201" s="41"/>
      <c r="I201" s="41"/>
      <c r="J201" s="41"/>
      <c r="K201" s="41"/>
      <c r="L201" s="41"/>
      <c r="M201" s="41"/>
      <c r="N201" s="41"/>
      <c r="O201" s="31"/>
    </row>
    <row r="202" spans="2:15" x14ac:dyDescent="0.3">
      <c r="B202" s="26" t="s">
        <v>75</v>
      </c>
      <c r="C202" s="27"/>
      <c r="D202" s="43"/>
      <c r="E202" s="43"/>
      <c r="F202" s="43">
        <f t="shared" si="10"/>
        <v>0</v>
      </c>
      <c r="G202" s="30"/>
      <c r="H202" s="41"/>
      <c r="I202" s="41"/>
      <c r="J202" s="41"/>
      <c r="K202" s="41"/>
      <c r="L202" s="41"/>
      <c r="M202" s="41"/>
      <c r="N202" s="41"/>
      <c r="O202" s="31"/>
    </row>
    <row r="203" spans="2:15" x14ac:dyDescent="0.3">
      <c r="B203" s="22" t="s">
        <v>67</v>
      </c>
      <c r="C203" s="22"/>
      <c r="D203" s="43"/>
      <c r="E203" s="43"/>
      <c r="F203" s="43">
        <f t="shared" si="10"/>
        <v>0</v>
      </c>
      <c r="G203" s="30"/>
      <c r="H203" s="41"/>
      <c r="I203" s="41"/>
      <c r="J203" s="41"/>
      <c r="K203" s="41"/>
      <c r="L203" s="41"/>
      <c r="M203" s="41"/>
      <c r="N203" s="41"/>
      <c r="O203" s="31"/>
    </row>
    <row r="204" spans="2:15" x14ac:dyDescent="0.3">
      <c r="B204" s="22" t="s">
        <v>105</v>
      </c>
      <c r="C204" s="22"/>
      <c r="D204" s="43"/>
      <c r="E204" s="43"/>
      <c r="F204" s="43">
        <f t="shared" si="10"/>
        <v>0</v>
      </c>
      <c r="G204" s="30"/>
      <c r="H204" s="41"/>
      <c r="I204" s="41"/>
      <c r="J204" s="41"/>
      <c r="K204" s="41"/>
      <c r="L204" s="41"/>
      <c r="M204" s="41"/>
      <c r="N204" s="41"/>
      <c r="O204" s="31"/>
    </row>
    <row r="205" spans="2:15" x14ac:dyDescent="0.3">
      <c r="B205" s="22" t="s">
        <v>69</v>
      </c>
      <c r="C205" s="22"/>
      <c r="D205" s="43"/>
      <c r="E205" s="43"/>
      <c r="F205" s="43">
        <f t="shared" si="10"/>
        <v>0</v>
      </c>
      <c r="G205" s="30"/>
      <c r="H205" s="41"/>
      <c r="I205" s="41"/>
      <c r="J205" s="41"/>
      <c r="K205" s="41"/>
      <c r="L205" s="41"/>
      <c r="M205" s="41"/>
      <c r="N205" s="41"/>
      <c r="O205" s="31"/>
    </row>
    <row r="206" spans="2:15" x14ac:dyDescent="0.3">
      <c r="B206" s="5" t="s">
        <v>70</v>
      </c>
      <c r="C206" s="5"/>
      <c r="D206" s="43"/>
      <c r="E206" s="43"/>
      <c r="F206" s="43">
        <f t="shared" si="10"/>
        <v>0</v>
      </c>
      <c r="G206" s="32"/>
      <c r="H206" s="33"/>
      <c r="I206" s="33"/>
      <c r="J206" s="33"/>
      <c r="K206" s="33"/>
      <c r="L206" s="33"/>
      <c r="M206" s="33"/>
      <c r="N206" s="33"/>
      <c r="O206" s="34"/>
    </row>
    <row r="207" spans="2:15" x14ac:dyDescent="0.3">
      <c r="B207" s="36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8"/>
    </row>
    <row r="208" spans="2:15" x14ac:dyDescent="0.3">
      <c r="B208" s="11" t="s">
        <v>71</v>
      </c>
      <c r="C208" s="25" t="s">
        <v>98</v>
      </c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</row>
    <row r="209" spans="2:15" ht="20.399999999999999" customHeight="1" x14ac:dyDescent="0.3">
      <c r="B209" s="60" t="s">
        <v>53</v>
      </c>
      <c r="C209" s="60"/>
      <c r="D209" s="45" t="s">
        <v>54</v>
      </c>
      <c r="E209" s="45" t="s">
        <v>55</v>
      </c>
      <c r="F209" s="45" t="s">
        <v>56</v>
      </c>
      <c r="G209" s="18" t="s">
        <v>78</v>
      </c>
      <c r="H209" s="18"/>
      <c r="I209" s="18"/>
      <c r="J209" s="18"/>
      <c r="K209" s="18"/>
      <c r="L209" s="18"/>
      <c r="M209" s="18"/>
      <c r="N209" s="18"/>
      <c r="O209" s="18"/>
    </row>
    <row r="210" spans="2:15" x14ac:dyDescent="0.3">
      <c r="B210" s="22" t="s">
        <v>57</v>
      </c>
      <c r="C210" s="22"/>
      <c r="D210" s="43"/>
      <c r="E210" s="43"/>
      <c r="F210" s="43">
        <f t="shared" ref="F210:F224" si="11">IF(D210&lt;=2, 0.8*D210*E210, IF(OR(D210&gt;2, D210&lt;=12), (12*D210-28)*E210, "Outra condição"))</f>
        <v>0</v>
      </c>
      <c r="G210" s="28"/>
      <c r="H210" s="23"/>
      <c r="I210" s="23"/>
      <c r="J210" s="23"/>
      <c r="K210" s="23"/>
      <c r="L210" s="23"/>
      <c r="M210" s="23"/>
      <c r="N210" s="23"/>
      <c r="O210" s="29"/>
    </row>
    <row r="211" spans="2:15" x14ac:dyDescent="0.3">
      <c r="B211" s="22" t="s">
        <v>58</v>
      </c>
      <c r="C211" s="22"/>
      <c r="D211" s="43"/>
      <c r="E211" s="43"/>
      <c r="F211" s="43">
        <f t="shared" si="11"/>
        <v>0</v>
      </c>
      <c r="G211" s="30"/>
      <c r="H211" s="41"/>
      <c r="I211" s="41"/>
      <c r="J211" s="41"/>
      <c r="K211" s="41"/>
      <c r="L211" s="41"/>
      <c r="M211" s="41"/>
      <c r="N211" s="41"/>
      <c r="O211" s="31"/>
    </row>
    <row r="212" spans="2:15" x14ac:dyDescent="0.3">
      <c r="B212" s="22" t="s">
        <v>59</v>
      </c>
      <c r="C212" s="22"/>
      <c r="D212" s="43"/>
      <c r="E212" s="43"/>
      <c r="F212" s="43">
        <f t="shared" si="11"/>
        <v>0</v>
      </c>
      <c r="G212" s="30"/>
      <c r="H212" s="41"/>
      <c r="I212" s="41"/>
      <c r="J212" s="41"/>
      <c r="K212" s="41"/>
      <c r="L212" s="41"/>
      <c r="M212" s="41"/>
      <c r="N212" s="41"/>
      <c r="O212" s="31"/>
    </row>
    <row r="213" spans="2:15" x14ac:dyDescent="0.3">
      <c r="B213" s="22" t="s">
        <v>60</v>
      </c>
      <c r="C213" s="22"/>
      <c r="D213" s="43"/>
      <c r="E213" s="43"/>
      <c r="F213" s="43">
        <f t="shared" si="11"/>
        <v>0</v>
      </c>
      <c r="G213" s="30"/>
      <c r="H213" s="41"/>
      <c r="I213" s="41"/>
      <c r="J213" s="41"/>
      <c r="K213" s="41"/>
      <c r="L213" s="41"/>
      <c r="M213" s="41"/>
      <c r="N213" s="41"/>
      <c r="O213" s="31"/>
    </row>
    <row r="214" spans="2:15" x14ac:dyDescent="0.3">
      <c r="B214" s="22" t="s">
        <v>61</v>
      </c>
      <c r="C214" s="22"/>
      <c r="D214" s="43"/>
      <c r="E214" s="43"/>
      <c r="F214" s="43">
        <f t="shared" si="11"/>
        <v>0</v>
      </c>
      <c r="G214" s="30"/>
      <c r="H214" s="41"/>
      <c r="I214" s="41"/>
      <c r="J214" s="41"/>
      <c r="K214" s="41"/>
      <c r="L214" s="41"/>
      <c r="M214" s="41"/>
      <c r="N214" s="41"/>
      <c r="O214" s="31"/>
    </row>
    <row r="215" spans="2:15" x14ac:dyDescent="0.3">
      <c r="B215" s="22" t="s">
        <v>62</v>
      </c>
      <c r="C215" s="22"/>
      <c r="D215" s="43"/>
      <c r="E215" s="43"/>
      <c r="F215" s="43">
        <f t="shared" si="11"/>
        <v>0</v>
      </c>
      <c r="G215" s="30"/>
      <c r="H215" s="41"/>
      <c r="I215" s="41"/>
      <c r="J215" s="41"/>
      <c r="K215" s="41"/>
      <c r="L215" s="41"/>
      <c r="M215" s="41"/>
      <c r="N215" s="41"/>
      <c r="O215" s="31"/>
    </row>
    <row r="216" spans="2:15" x14ac:dyDescent="0.3">
      <c r="B216" s="22" t="s">
        <v>63</v>
      </c>
      <c r="C216" s="22"/>
      <c r="D216" s="43"/>
      <c r="E216" s="43"/>
      <c r="F216" s="43">
        <f t="shared" si="11"/>
        <v>0</v>
      </c>
      <c r="G216" s="30"/>
      <c r="H216" s="41"/>
      <c r="I216" s="41"/>
      <c r="J216" s="41"/>
      <c r="K216" s="41"/>
      <c r="L216" s="41"/>
      <c r="M216" s="41"/>
      <c r="N216" s="41"/>
      <c r="O216" s="31"/>
    </row>
    <row r="217" spans="2:15" x14ac:dyDescent="0.3">
      <c r="B217" s="22" t="s">
        <v>64</v>
      </c>
      <c r="C217" s="22"/>
      <c r="D217" s="43"/>
      <c r="E217" s="43"/>
      <c r="F217" s="43">
        <f t="shared" si="11"/>
        <v>0</v>
      </c>
      <c r="G217" s="30"/>
      <c r="H217" s="41"/>
      <c r="I217" s="41"/>
      <c r="J217" s="41"/>
      <c r="K217" s="41"/>
      <c r="L217" s="41"/>
      <c r="M217" s="41"/>
      <c r="N217" s="41"/>
      <c r="O217" s="31"/>
    </row>
    <row r="218" spans="2:15" x14ac:dyDescent="0.3">
      <c r="B218" s="22" t="s">
        <v>65</v>
      </c>
      <c r="C218" s="22"/>
      <c r="D218" s="43"/>
      <c r="E218" s="43"/>
      <c r="F218" s="43">
        <f t="shared" si="11"/>
        <v>0</v>
      </c>
      <c r="G218" s="30"/>
      <c r="H218" s="41"/>
      <c r="I218" s="41"/>
      <c r="J218" s="41"/>
      <c r="K218" s="41"/>
      <c r="L218" s="41"/>
      <c r="M218" s="41"/>
      <c r="N218" s="41"/>
      <c r="O218" s="31"/>
    </row>
    <row r="219" spans="2:15" x14ac:dyDescent="0.3">
      <c r="B219" s="22" t="s">
        <v>66</v>
      </c>
      <c r="C219" s="22"/>
      <c r="D219" s="43">
        <v>1</v>
      </c>
      <c r="E219" s="43">
        <v>3</v>
      </c>
      <c r="F219" s="43">
        <f t="shared" si="11"/>
        <v>2.4000000000000004</v>
      </c>
      <c r="G219" s="30"/>
      <c r="H219" s="41"/>
      <c r="I219" s="41"/>
      <c r="J219" s="41"/>
      <c r="K219" s="41"/>
      <c r="L219" s="41"/>
      <c r="M219" s="41"/>
      <c r="N219" s="41"/>
      <c r="O219" s="31"/>
    </row>
    <row r="220" spans="2:15" x14ac:dyDescent="0.3">
      <c r="B220" s="22" t="s">
        <v>1</v>
      </c>
      <c r="C220" s="22"/>
      <c r="D220" s="43">
        <v>1</v>
      </c>
      <c r="E220" s="43">
        <v>3</v>
      </c>
      <c r="F220" s="43">
        <f t="shared" si="11"/>
        <v>2.4000000000000004</v>
      </c>
      <c r="G220" s="30"/>
      <c r="H220" s="41"/>
      <c r="I220" s="41"/>
      <c r="J220" s="41"/>
      <c r="K220" s="41"/>
      <c r="L220" s="41"/>
      <c r="M220" s="41"/>
      <c r="N220" s="41"/>
      <c r="O220" s="31"/>
    </row>
    <row r="221" spans="2:15" x14ac:dyDescent="0.3">
      <c r="B221" s="26" t="s">
        <v>75</v>
      </c>
      <c r="C221" s="27"/>
      <c r="D221" s="43"/>
      <c r="E221" s="43"/>
      <c r="F221" s="43">
        <f t="shared" si="11"/>
        <v>0</v>
      </c>
      <c r="G221" s="30"/>
      <c r="H221" s="41"/>
      <c r="I221" s="41"/>
      <c r="J221" s="41"/>
      <c r="K221" s="41"/>
      <c r="L221" s="41"/>
      <c r="M221" s="41"/>
      <c r="N221" s="41"/>
      <c r="O221" s="31"/>
    </row>
    <row r="222" spans="2:15" x14ac:dyDescent="0.3">
      <c r="B222" s="22" t="s">
        <v>67</v>
      </c>
      <c r="C222" s="22"/>
      <c r="D222" s="43"/>
      <c r="E222" s="43"/>
      <c r="F222" s="43">
        <f t="shared" si="11"/>
        <v>0</v>
      </c>
      <c r="G222" s="30"/>
      <c r="H222" s="41"/>
      <c r="I222" s="41"/>
      <c r="J222" s="41"/>
      <c r="K222" s="41"/>
      <c r="L222" s="41"/>
      <c r="M222" s="41"/>
      <c r="N222" s="41"/>
      <c r="O222" s="31"/>
    </row>
    <row r="223" spans="2:15" x14ac:dyDescent="0.3">
      <c r="B223" s="22" t="s">
        <v>104</v>
      </c>
      <c r="C223" s="22"/>
      <c r="D223" s="43"/>
      <c r="E223" s="43"/>
      <c r="F223" s="43">
        <f t="shared" si="11"/>
        <v>0</v>
      </c>
      <c r="G223" s="30"/>
      <c r="H223" s="41"/>
      <c r="I223" s="41"/>
      <c r="J223" s="41"/>
      <c r="K223" s="41"/>
      <c r="L223" s="41"/>
      <c r="M223" s="41"/>
      <c r="N223" s="41"/>
      <c r="O223" s="31"/>
    </row>
    <row r="224" spans="2:15" x14ac:dyDescent="0.3">
      <c r="B224" s="22" t="s">
        <v>69</v>
      </c>
      <c r="C224" s="22"/>
      <c r="D224" s="43"/>
      <c r="E224" s="43"/>
      <c r="F224" s="43">
        <f t="shared" si="11"/>
        <v>0</v>
      </c>
      <c r="G224" s="30"/>
      <c r="H224" s="41"/>
      <c r="I224" s="41"/>
      <c r="J224" s="41"/>
      <c r="K224" s="41"/>
      <c r="L224" s="41"/>
      <c r="M224" s="41"/>
      <c r="N224" s="41"/>
      <c r="O224" s="31"/>
    </row>
    <row r="225" spans="2:15" x14ac:dyDescent="0.3">
      <c r="B225" s="36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8"/>
    </row>
    <row r="226" spans="2:15" x14ac:dyDescent="0.3">
      <c r="B226" s="11" t="s">
        <v>71</v>
      </c>
      <c r="C226" s="25" t="s">
        <v>115</v>
      </c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</row>
    <row r="227" spans="2:15" x14ac:dyDescent="0.3">
      <c r="B227" s="39" t="s">
        <v>53</v>
      </c>
      <c r="C227" s="39"/>
      <c r="D227" s="45" t="s">
        <v>54</v>
      </c>
      <c r="E227" s="45" t="s">
        <v>55</v>
      </c>
      <c r="F227" s="45" t="s">
        <v>56</v>
      </c>
      <c r="G227" s="25" t="s">
        <v>78</v>
      </c>
      <c r="H227" s="25"/>
      <c r="I227" s="25"/>
      <c r="J227" s="25"/>
      <c r="K227" s="25"/>
      <c r="L227" s="25"/>
      <c r="M227" s="25"/>
      <c r="N227" s="25"/>
      <c r="O227" s="25"/>
    </row>
    <row r="228" spans="2:15" x14ac:dyDescent="0.3">
      <c r="B228" s="22" t="s">
        <v>57</v>
      </c>
      <c r="C228" s="22"/>
      <c r="D228" s="43"/>
      <c r="E228" s="43"/>
      <c r="F228" s="43">
        <f t="shared" ref="F228:F242" si="12">IF(D228&lt;=2, 0.8*D228*E228, IF(OR(D228&gt;2, D228&lt;=12), (12*D228-28)*E228, "Outra condição"))</f>
        <v>0</v>
      </c>
      <c r="G228" s="28"/>
      <c r="H228" s="23"/>
      <c r="I228" s="23"/>
      <c r="J228" s="23"/>
      <c r="K228" s="23"/>
      <c r="L228" s="23"/>
      <c r="M228" s="23"/>
      <c r="N228" s="23"/>
      <c r="O228" s="29"/>
    </row>
    <row r="229" spans="2:15" x14ac:dyDescent="0.3">
      <c r="B229" s="22" t="s">
        <v>58</v>
      </c>
      <c r="C229" s="22"/>
      <c r="D229" s="43"/>
      <c r="E229" s="43"/>
      <c r="F229" s="43">
        <f t="shared" si="12"/>
        <v>0</v>
      </c>
      <c r="G229" s="30"/>
      <c r="H229" s="41"/>
      <c r="I229" s="41"/>
      <c r="J229" s="41"/>
      <c r="K229" s="41"/>
      <c r="L229" s="41"/>
      <c r="M229" s="41"/>
      <c r="N229" s="41"/>
      <c r="O229" s="31"/>
    </row>
    <row r="230" spans="2:15" x14ac:dyDescent="0.3">
      <c r="B230" s="22" t="s">
        <v>59</v>
      </c>
      <c r="C230" s="22"/>
      <c r="D230" s="43"/>
      <c r="E230" s="43"/>
      <c r="F230" s="43">
        <f t="shared" si="12"/>
        <v>0</v>
      </c>
      <c r="G230" s="30"/>
      <c r="H230" s="41"/>
      <c r="I230" s="41"/>
      <c r="J230" s="41"/>
      <c r="K230" s="41"/>
      <c r="L230" s="41"/>
      <c r="M230" s="41"/>
      <c r="N230" s="41"/>
      <c r="O230" s="31"/>
    </row>
    <row r="231" spans="2:15" x14ac:dyDescent="0.3">
      <c r="B231" s="22" t="s">
        <v>60</v>
      </c>
      <c r="C231" s="22"/>
      <c r="D231" s="43"/>
      <c r="E231" s="43"/>
      <c r="F231" s="43">
        <f t="shared" si="12"/>
        <v>0</v>
      </c>
      <c r="G231" s="30"/>
      <c r="H231" s="41"/>
      <c r="I231" s="41"/>
      <c r="J231" s="41"/>
      <c r="K231" s="41"/>
      <c r="L231" s="41"/>
      <c r="M231" s="41"/>
      <c r="N231" s="41"/>
      <c r="O231" s="31"/>
    </row>
    <row r="232" spans="2:15" x14ac:dyDescent="0.3">
      <c r="B232" s="22" t="s">
        <v>61</v>
      </c>
      <c r="C232" s="22"/>
      <c r="D232" s="43"/>
      <c r="E232" s="43"/>
      <c r="F232" s="43">
        <f t="shared" si="12"/>
        <v>0</v>
      </c>
      <c r="G232" s="30"/>
      <c r="H232" s="41"/>
      <c r="I232" s="41"/>
      <c r="J232" s="41"/>
      <c r="K232" s="41"/>
      <c r="L232" s="41"/>
      <c r="M232" s="41"/>
      <c r="N232" s="41"/>
      <c r="O232" s="31"/>
    </row>
    <row r="233" spans="2:15" x14ac:dyDescent="0.3">
      <c r="B233" s="22" t="s">
        <v>62</v>
      </c>
      <c r="C233" s="22"/>
      <c r="D233" s="43"/>
      <c r="E233" s="43"/>
      <c r="F233" s="43">
        <f t="shared" si="12"/>
        <v>0</v>
      </c>
      <c r="G233" s="30"/>
      <c r="H233" s="41"/>
      <c r="I233" s="41"/>
      <c r="J233" s="41"/>
      <c r="K233" s="41"/>
      <c r="L233" s="41"/>
      <c r="M233" s="41"/>
      <c r="N233" s="41"/>
      <c r="O233" s="31"/>
    </row>
    <row r="234" spans="2:15" x14ac:dyDescent="0.3">
      <c r="B234" s="22" t="s">
        <v>63</v>
      </c>
      <c r="C234" s="22"/>
      <c r="D234" s="43"/>
      <c r="E234" s="43"/>
      <c r="F234" s="43">
        <f t="shared" si="12"/>
        <v>0</v>
      </c>
      <c r="G234" s="30"/>
      <c r="H234" s="41"/>
      <c r="I234" s="41"/>
      <c r="J234" s="41"/>
      <c r="K234" s="41"/>
      <c r="L234" s="41"/>
      <c r="M234" s="41"/>
      <c r="N234" s="41"/>
      <c r="O234" s="31"/>
    </row>
    <row r="235" spans="2:15" x14ac:dyDescent="0.3">
      <c r="B235" s="22" t="s">
        <v>64</v>
      </c>
      <c r="C235" s="22"/>
      <c r="D235" s="43"/>
      <c r="E235" s="43"/>
      <c r="F235" s="43">
        <f t="shared" si="12"/>
        <v>0</v>
      </c>
      <c r="G235" s="30"/>
      <c r="H235" s="41"/>
      <c r="I235" s="41"/>
      <c r="J235" s="41"/>
      <c r="K235" s="41"/>
      <c r="L235" s="41"/>
      <c r="M235" s="41"/>
      <c r="N235" s="41"/>
      <c r="O235" s="31"/>
    </row>
    <row r="236" spans="2:15" x14ac:dyDescent="0.3">
      <c r="B236" s="22" t="s">
        <v>65</v>
      </c>
      <c r="C236" s="22"/>
      <c r="D236" s="43"/>
      <c r="E236" s="43"/>
      <c r="F236" s="43">
        <f t="shared" si="12"/>
        <v>0</v>
      </c>
      <c r="G236" s="30"/>
      <c r="H236" s="41"/>
      <c r="I236" s="41"/>
      <c r="J236" s="41"/>
      <c r="K236" s="41"/>
      <c r="L236" s="41"/>
      <c r="M236" s="41"/>
      <c r="N236" s="41"/>
      <c r="O236" s="31"/>
    </row>
    <row r="237" spans="2:15" x14ac:dyDescent="0.3">
      <c r="B237" s="22" t="s">
        <v>66</v>
      </c>
      <c r="C237" s="22"/>
      <c r="D237" s="43">
        <v>0</v>
      </c>
      <c r="E237" s="43">
        <v>0</v>
      </c>
      <c r="F237" s="43">
        <f t="shared" si="12"/>
        <v>0</v>
      </c>
      <c r="G237" s="30"/>
      <c r="H237" s="41"/>
      <c r="I237" s="41"/>
      <c r="J237" s="41"/>
      <c r="K237" s="41"/>
      <c r="L237" s="41"/>
      <c r="M237" s="41"/>
      <c r="N237" s="41"/>
      <c r="O237" s="31"/>
    </row>
    <row r="238" spans="2:15" x14ac:dyDescent="0.3">
      <c r="B238" s="22" t="s">
        <v>1</v>
      </c>
      <c r="C238" s="22"/>
      <c r="D238" s="43">
        <v>0</v>
      </c>
      <c r="E238" s="43">
        <v>0</v>
      </c>
      <c r="F238" s="43">
        <f t="shared" si="12"/>
        <v>0</v>
      </c>
      <c r="G238" s="30"/>
      <c r="H238" s="41"/>
      <c r="I238" s="41"/>
      <c r="J238" s="41"/>
      <c r="K238" s="41"/>
      <c r="L238" s="41"/>
      <c r="M238" s="41"/>
      <c r="N238" s="41"/>
      <c r="O238" s="31"/>
    </row>
    <row r="239" spans="2:15" x14ac:dyDescent="0.3">
      <c r="B239" s="26" t="s">
        <v>68</v>
      </c>
      <c r="C239" s="27"/>
      <c r="D239" s="43"/>
      <c r="E239" s="43"/>
      <c r="F239" s="43">
        <f t="shared" si="12"/>
        <v>0</v>
      </c>
      <c r="G239" s="30"/>
      <c r="H239" s="41"/>
      <c r="I239" s="41"/>
      <c r="J239" s="41"/>
      <c r="K239" s="41"/>
      <c r="L239" s="41"/>
      <c r="M239" s="41"/>
      <c r="N239" s="41"/>
      <c r="O239" s="31"/>
    </row>
    <row r="240" spans="2:15" x14ac:dyDescent="0.3">
      <c r="B240" s="22" t="s">
        <v>69</v>
      </c>
      <c r="C240" s="22"/>
      <c r="D240" s="43"/>
      <c r="E240" s="43"/>
      <c r="F240" s="43">
        <f t="shared" si="12"/>
        <v>0</v>
      </c>
      <c r="G240" s="30"/>
      <c r="H240" s="41"/>
      <c r="I240" s="41"/>
      <c r="J240" s="41"/>
      <c r="K240" s="41"/>
      <c r="L240" s="41"/>
      <c r="M240" s="41"/>
      <c r="N240" s="41"/>
      <c r="O240" s="31"/>
    </row>
    <row r="241" spans="2:15" x14ac:dyDescent="0.3">
      <c r="B241" s="22" t="s">
        <v>114</v>
      </c>
      <c r="C241" s="22"/>
      <c r="D241" s="43"/>
      <c r="E241" s="43"/>
      <c r="F241" s="43">
        <f t="shared" si="12"/>
        <v>0</v>
      </c>
      <c r="G241" s="30"/>
      <c r="H241" s="41"/>
      <c r="I241" s="41"/>
      <c r="J241" s="41"/>
      <c r="K241" s="41"/>
      <c r="L241" s="41"/>
      <c r="M241" s="41"/>
      <c r="N241" s="41"/>
      <c r="O241" s="31"/>
    </row>
    <row r="242" spans="2:15" x14ac:dyDescent="0.3">
      <c r="B242" s="22" t="s">
        <v>69</v>
      </c>
      <c r="C242" s="22"/>
      <c r="D242" s="43"/>
      <c r="E242" s="43"/>
      <c r="F242" s="43">
        <f t="shared" si="12"/>
        <v>0</v>
      </c>
      <c r="G242" s="30"/>
      <c r="H242" s="41"/>
      <c r="I242" s="41"/>
      <c r="J242" s="41"/>
      <c r="K242" s="41"/>
      <c r="L242" s="41"/>
      <c r="M242" s="41"/>
      <c r="N242" s="41"/>
      <c r="O242" s="31"/>
    </row>
    <row r="243" spans="2:15" x14ac:dyDescent="0.3">
      <c r="B243" s="36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8"/>
    </row>
    <row r="244" spans="2:15" ht="18" customHeight="1" x14ac:dyDescent="0.3">
      <c r="B244" s="61" t="s">
        <v>71</v>
      </c>
      <c r="C244" s="18" t="s">
        <v>116</v>
      </c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</row>
    <row r="245" spans="2:15" x14ac:dyDescent="0.3">
      <c r="B245" s="39" t="s">
        <v>53</v>
      </c>
      <c r="C245" s="39"/>
      <c r="D245" s="45" t="s">
        <v>54</v>
      </c>
      <c r="E245" s="45" t="s">
        <v>55</v>
      </c>
      <c r="F245" s="45" t="s">
        <v>56</v>
      </c>
      <c r="G245" s="25" t="s">
        <v>78</v>
      </c>
      <c r="H245" s="25"/>
      <c r="I245" s="25"/>
      <c r="J245" s="25"/>
      <c r="K245" s="25"/>
      <c r="L245" s="25"/>
      <c r="M245" s="25"/>
      <c r="N245" s="25"/>
      <c r="O245" s="25"/>
    </row>
    <row r="246" spans="2:15" x14ac:dyDescent="0.3">
      <c r="B246" s="22" t="s">
        <v>57</v>
      </c>
      <c r="C246" s="22"/>
      <c r="D246" s="43"/>
      <c r="E246" s="43"/>
      <c r="F246" s="43">
        <f t="shared" ref="F246:F260" si="13">IF(D246&lt;=2, 0.8*D246*E246, IF(OR(D246&gt;2, D246&lt;=12), (12*D246-28)*E246, "Outra condição"))</f>
        <v>0</v>
      </c>
      <c r="G246" s="28"/>
      <c r="H246" s="23"/>
      <c r="I246" s="23"/>
      <c r="J246" s="23"/>
      <c r="K246" s="23"/>
      <c r="L246" s="23"/>
      <c r="M246" s="23"/>
      <c r="N246" s="23"/>
      <c r="O246" s="29"/>
    </row>
    <row r="247" spans="2:15" x14ac:dyDescent="0.3">
      <c r="B247" s="22" t="s">
        <v>58</v>
      </c>
      <c r="C247" s="22"/>
      <c r="D247" s="43"/>
      <c r="E247" s="43"/>
      <c r="F247" s="43">
        <f t="shared" si="13"/>
        <v>0</v>
      </c>
      <c r="G247" s="30"/>
      <c r="H247" s="41"/>
      <c r="I247" s="41"/>
      <c r="J247" s="41"/>
      <c r="K247" s="41"/>
      <c r="L247" s="41"/>
      <c r="M247" s="41"/>
      <c r="N247" s="41"/>
      <c r="O247" s="31"/>
    </row>
    <row r="248" spans="2:15" x14ac:dyDescent="0.3">
      <c r="B248" s="22" t="s">
        <v>59</v>
      </c>
      <c r="C248" s="22"/>
      <c r="D248" s="43"/>
      <c r="E248" s="43"/>
      <c r="F248" s="43">
        <f t="shared" si="13"/>
        <v>0</v>
      </c>
      <c r="G248" s="30"/>
      <c r="H248" s="41"/>
      <c r="I248" s="41"/>
      <c r="J248" s="41"/>
      <c r="K248" s="41"/>
      <c r="L248" s="41"/>
      <c r="M248" s="41"/>
      <c r="N248" s="41"/>
      <c r="O248" s="31"/>
    </row>
    <row r="249" spans="2:15" x14ac:dyDescent="0.3">
      <c r="B249" s="22" t="s">
        <v>60</v>
      </c>
      <c r="C249" s="22"/>
      <c r="D249" s="43"/>
      <c r="E249" s="43"/>
      <c r="F249" s="43">
        <f t="shared" si="13"/>
        <v>0</v>
      </c>
      <c r="G249" s="30"/>
      <c r="H249" s="41"/>
      <c r="I249" s="41"/>
      <c r="J249" s="41"/>
      <c r="K249" s="41"/>
      <c r="L249" s="41"/>
      <c r="M249" s="41"/>
      <c r="N249" s="41"/>
      <c r="O249" s="31"/>
    </row>
    <row r="250" spans="2:15" x14ac:dyDescent="0.3">
      <c r="B250" s="22" t="s">
        <v>61</v>
      </c>
      <c r="C250" s="22"/>
      <c r="D250" s="43"/>
      <c r="E250" s="43"/>
      <c r="F250" s="43">
        <f t="shared" si="13"/>
        <v>0</v>
      </c>
      <c r="G250" s="30"/>
      <c r="H250" s="41"/>
      <c r="I250" s="41"/>
      <c r="J250" s="41"/>
      <c r="K250" s="41"/>
      <c r="L250" s="41"/>
      <c r="M250" s="41"/>
      <c r="N250" s="41"/>
      <c r="O250" s="31"/>
    </row>
    <row r="251" spans="2:15" x14ac:dyDescent="0.3">
      <c r="B251" s="22" t="s">
        <v>62</v>
      </c>
      <c r="C251" s="22"/>
      <c r="D251" s="43"/>
      <c r="E251" s="43"/>
      <c r="F251" s="43">
        <f t="shared" si="13"/>
        <v>0</v>
      </c>
      <c r="G251" s="30"/>
      <c r="H251" s="41"/>
      <c r="I251" s="41"/>
      <c r="J251" s="41"/>
      <c r="K251" s="41"/>
      <c r="L251" s="41"/>
      <c r="M251" s="41"/>
      <c r="N251" s="41"/>
      <c r="O251" s="31"/>
    </row>
    <row r="252" spans="2:15" x14ac:dyDescent="0.3">
      <c r="B252" s="22" t="s">
        <v>63</v>
      </c>
      <c r="C252" s="22"/>
      <c r="D252" s="43"/>
      <c r="E252" s="43"/>
      <c r="F252" s="43">
        <f t="shared" si="13"/>
        <v>0</v>
      </c>
      <c r="G252" s="30"/>
      <c r="H252" s="41"/>
      <c r="I252" s="41"/>
      <c r="J252" s="41"/>
      <c r="K252" s="41"/>
      <c r="L252" s="41"/>
      <c r="M252" s="41"/>
      <c r="N252" s="41"/>
      <c r="O252" s="31"/>
    </row>
    <row r="253" spans="2:15" x14ac:dyDescent="0.3">
      <c r="B253" s="22" t="s">
        <v>64</v>
      </c>
      <c r="C253" s="22"/>
      <c r="D253" s="43"/>
      <c r="E253" s="43"/>
      <c r="F253" s="43">
        <f t="shared" si="13"/>
        <v>0</v>
      </c>
      <c r="G253" s="30"/>
      <c r="H253" s="41"/>
      <c r="I253" s="41"/>
      <c r="J253" s="41"/>
      <c r="K253" s="41"/>
      <c r="L253" s="41"/>
      <c r="M253" s="41"/>
      <c r="N253" s="41"/>
      <c r="O253" s="31"/>
    </row>
    <row r="254" spans="2:15" x14ac:dyDescent="0.3">
      <c r="B254" s="22" t="s">
        <v>65</v>
      </c>
      <c r="C254" s="22"/>
      <c r="D254" s="43"/>
      <c r="E254" s="43"/>
      <c r="F254" s="43">
        <f t="shared" si="13"/>
        <v>0</v>
      </c>
      <c r="G254" s="30"/>
      <c r="H254" s="41"/>
      <c r="I254" s="41"/>
      <c r="J254" s="41"/>
      <c r="K254" s="41"/>
      <c r="L254" s="41"/>
      <c r="M254" s="41"/>
      <c r="N254" s="41"/>
      <c r="O254" s="31"/>
    </row>
    <row r="255" spans="2:15" x14ac:dyDescent="0.3">
      <c r="B255" s="22" t="s">
        <v>66</v>
      </c>
      <c r="C255" s="22"/>
      <c r="D255" s="43">
        <v>0</v>
      </c>
      <c r="E255" s="43">
        <v>0</v>
      </c>
      <c r="F255" s="43">
        <f t="shared" si="13"/>
        <v>0</v>
      </c>
      <c r="G255" s="30"/>
      <c r="H255" s="41"/>
      <c r="I255" s="41"/>
      <c r="J255" s="41"/>
      <c r="K255" s="41"/>
      <c r="L255" s="41"/>
      <c r="M255" s="41"/>
      <c r="N255" s="41"/>
      <c r="O255" s="31"/>
    </row>
    <row r="256" spans="2:15" x14ac:dyDescent="0.3">
      <c r="B256" s="22" t="s">
        <v>1</v>
      </c>
      <c r="C256" s="22"/>
      <c r="D256" s="43">
        <v>0</v>
      </c>
      <c r="E256" s="43">
        <v>0</v>
      </c>
      <c r="F256" s="43">
        <f t="shared" si="13"/>
        <v>0</v>
      </c>
      <c r="G256" s="30"/>
      <c r="H256" s="41"/>
      <c r="I256" s="41"/>
      <c r="J256" s="41"/>
      <c r="K256" s="41"/>
      <c r="L256" s="41"/>
      <c r="M256" s="41"/>
      <c r="N256" s="41"/>
      <c r="O256" s="31"/>
    </row>
    <row r="257" spans="2:15" x14ac:dyDescent="0.3">
      <c r="B257" s="26" t="s">
        <v>68</v>
      </c>
      <c r="C257" s="27"/>
      <c r="D257" s="43"/>
      <c r="E257" s="43"/>
      <c r="F257" s="43">
        <f t="shared" si="13"/>
        <v>0</v>
      </c>
      <c r="G257" s="30"/>
      <c r="H257" s="41"/>
      <c r="I257" s="41"/>
      <c r="J257" s="41"/>
      <c r="K257" s="41"/>
      <c r="L257" s="41"/>
      <c r="M257" s="41"/>
      <c r="N257" s="41"/>
      <c r="O257" s="31"/>
    </row>
    <row r="258" spans="2:15" x14ac:dyDescent="0.3">
      <c r="B258" s="22" t="s">
        <v>69</v>
      </c>
      <c r="C258" s="22"/>
      <c r="D258" s="43"/>
      <c r="E258" s="43"/>
      <c r="F258" s="43">
        <f t="shared" si="13"/>
        <v>0</v>
      </c>
      <c r="G258" s="30"/>
      <c r="H258" s="41"/>
      <c r="I258" s="41"/>
      <c r="J258" s="41"/>
      <c r="K258" s="41"/>
      <c r="L258" s="41"/>
      <c r="M258" s="41"/>
      <c r="N258" s="41"/>
      <c r="O258" s="31"/>
    </row>
    <row r="259" spans="2:15" x14ac:dyDescent="0.3">
      <c r="B259" s="22" t="s">
        <v>114</v>
      </c>
      <c r="C259" s="22"/>
      <c r="D259" s="43"/>
      <c r="E259" s="43"/>
      <c r="F259" s="43">
        <f t="shared" si="13"/>
        <v>0</v>
      </c>
      <c r="G259" s="30"/>
      <c r="H259" s="41"/>
      <c r="I259" s="41"/>
      <c r="J259" s="41"/>
      <c r="K259" s="41"/>
      <c r="L259" s="41"/>
      <c r="M259" s="41"/>
      <c r="N259" s="41"/>
      <c r="O259" s="31"/>
    </row>
    <row r="260" spans="2:15" x14ac:dyDescent="0.3">
      <c r="B260" s="22" t="s">
        <v>69</v>
      </c>
      <c r="C260" s="22"/>
      <c r="D260" s="43"/>
      <c r="E260" s="43"/>
      <c r="F260" s="43">
        <f t="shared" si="13"/>
        <v>0</v>
      </c>
      <c r="G260" s="30"/>
      <c r="H260" s="41"/>
      <c r="I260" s="41"/>
      <c r="J260" s="41"/>
      <c r="K260" s="41"/>
      <c r="L260" s="41"/>
      <c r="M260" s="41"/>
      <c r="N260" s="41"/>
      <c r="O260" s="31"/>
    </row>
    <row r="261" spans="2:15" x14ac:dyDescent="0.3">
      <c r="B261" s="36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8"/>
    </row>
    <row r="262" spans="2:15" x14ac:dyDescent="0.3">
      <c r="B262" s="11" t="s">
        <v>71</v>
      </c>
      <c r="C262" s="47" t="s">
        <v>88</v>
      </c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9"/>
    </row>
    <row r="263" spans="2:15" x14ac:dyDescent="0.3">
      <c r="B263" s="47" t="s">
        <v>53</v>
      </c>
      <c r="C263" s="49"/>
      <c r="D263" s="12" t="s">
        <v>54</v>
      </c>
      <c r="E263" s="12" t="s">
        <v>55</v>
      </c>
      <c r="F263" s="12" t="s">
        <v>56</v>
      </c>
      <c r="G263" s="47" t="s">
        <v>78</v>
      </c>
      <c r="H263" s="48"/>
      <c r="I263" s="48"/>
      <c r="J263" s="48"/>
      <c r="K263" s="48"/>
      <c r="L263" s="48"/>
      <c r="M263" s="48"/>
      <c r="N263" s="48"/>
      <c r="O263" s="49"/>
    </row>
    <row r="264" spans="2:15" x14ac:dyDescent="0.3">
      <c r="B264" s="22" t="s">
        <v>57</v>
      </c>
      <c r="C264" s="22"/>
      <c r="D264" s="43"/>
      <c r="E264" s="43"/>
      <c r="F264" s="43">
        <f t="shared" ref="F264:F277" si="14">IF(D264&lt;=2, 0.8*D264*E264, IF(OR(D264&gt;2, D264&lt;=12), (12*D264-28)*E264, "Outra condição"))</f>
        <v>0</v>
      </c>
      <c r="G264" s="28"/>
      <c r="H264" s="23"/>
      <c r="I264" s="23"/>
      <c r="J264" s="23"/>
      <c r="K264" s="23"/>
      <c r="L264" s="23"/>
      <c r="M264" s="23"/>
      <c r="N264" s="23"/>
      <c r="O264" s="29"/>
    </row>
    <row r="265" spans="2:15" x14ac:dyDescent="0.3">
      <c r="B265" s="22" t="s">
        <v>58</v>
      </c>
      <c r="C265" s="22"/>
      <c r="D265" s="43"/>
      <c r="E265" s="43"/>
      <c r="F265" s="43">
        <f t="shared" si="14"/>
        <v>0</v>
      </c>
      <c r="G265" s="30"/>
      <c r="H265" s="41"/>
      <c r="I265" s="41"/>
      <c r="J265" s="41"/>
      <c r="K265" s="41"/>
      <c r="L265" s="41"/>
      <c r="M265" s="41"/>
      <c r="N265" s="41"/>
      <c r="O265" s="31"/>
    </row>
    <row r="266" spans="2:15" x14ac:dyDescent="0.3">
      <c r="B266" s="22" t="s">
        <v>59</v>
      </c>
      <c r="C266" s="22"/>
      <c r="D266" s="43"/>
      <c r="E266" s="43"/>
      <c r="F266" s="43">
        <f t="shared" si="14"/>
        <v>0</v>
      </c>
      <c r="G266" s="30"/>
      <c r="H266" s="41"/>
      <c r="I266" s="41"/>
      <c r="J266" s="41"/>
      <c r="K266" s="41"/>
      <c r="L266" s="41"/>
      <c r="M266" s="41"/>
      <c r="N266" s="41"/>
      <c r="O266" s="31"/>
    </row>
    <row r="267" spans="2:15" x14ac:dyDescent="0.3">
      <c r="B267" s="22" t="s">
        <v>60</v>
      </c>
      <c r="C267" s="22"/>
      <c r="D267" s="43"/>
      <c r="E267" s="43"/>
      <c r="F267" s="43">
        <f t="shared" si="14"/>
        <v>0</v>
      </c>
      <c r="G267" s="30"/>
      <c r="H267" s="41"/>
      <c r="I267" s="41"/>
      <c r="J267" s="41"/>
      <c r="K267" s="41"/>
      <c r="L267" s="41"/>
      <c r="M267" s="41"/>
      <c r="N267" s="41"/>
      <c r="O267" s="31"/>
    </row>
    <row r="268" spans="2:15" x14ac:dyDescent="0.3">
      <c r="B268" s="22" t="s">
        <v>61</v>
      </c>
      <c r="C268" s="22"/>
      <c r="D268" s="43"/>
      <c r="E268" s="43"/>
      <c r="F268" s="43">
        <f t="shared" si="14"/>
        <v>0</v>
      </c>
      <c r="G268" s="30"/>
      <c r="H268" s="41"/>
      <c r="I268" s="41"/>
      <c r="J268" s="41"/>
      <c r="K268" s="41"/>
      <c r="L268" s="41"/>
      <c r="M268" s="41"/>
      <c r="N268" s="41"/>
      <c r="O268" s="31"/>
    </row>
    <row r="269" spans="2:15" x14ac:dyDescent="0.3">
      <c r="B269" s="22" t="s">
        <v>62</v>
      </c>
      <c r="C269" s="22"/>
      <c r="D269" s="43"/>
      <c r="E269" s="43"/>
      <c r="F269" s="43">
        <f t="shared" si="14"/>
        <v>0</v>
      </c>
      <c r="G269" s="30"/>
      <c r="H269" s="41"/>
      <c r="I269" s="41"/>
      <c r="J269" s="41"/>
      <c r="K269" s="41"/>
      <c r="L269" s="41"/>
      <c r="M269" s="41"/>
      <c r="N269" s="41"/>
      <c r="O269" s="31"/>
    </row>
    <row r="270" spans="2:15" x14ac:dyDescent="0.3">
      <c r="B270" s="22" t="s">
        <v>63</v>
      </c>
      <c r="C270" s="22"/>
      <c r="D270" s="43"/>
      <c r="E270" s="43"/>
      <c r="F270" s="43">
        <f t="shared" si="14"/>
        <v>0</v>
      </c>
      <c r="G270" s="30"/>
      <c r="H270" s="41"/>
      <c r="I270" s="41"/>
      <c r="J270" s="41"/>
      <c r="K270" s="41"/>
      <c r="L270" s="41"/>
      <c r="M270" s="41"/>
      <c r="N270" s="41"/>
      <c r="O270" s="31"/>
    </row>
    <row r="271" spans="2:15" x14ac:dyDescent="0.3">
      <c r="B271" s="22" t="s">
        <v>64</v>
      </c>
      <c r="C271" s="22"/>
      <c r="D271" s="43"/>
      <c r="E271" s="43"/>
      <c r="F271" s="43">
        <f t="shared" si="14"/>
        <v>0</v>
      </c>
      <c r="G271" s="32"/>
      <c r="H271" s="33"/>
      <c r="I271" s="33"/>
      <c r="J271" s="33"/>
      <c r="K271" s="33"/>
      <c r="L271" s="33"/>
      <c r="M271" s="33"/>
      <c r="N271" s="33"/>
      <c r="O271" s="34"/>
    </row>
    <row r="272" spans="2:15" ht="21" customHeight="1" x14ac:dyDescent="0.3">
      <c r="B272" s="22" t="s">
        <v>65</v>
      </c>
      <c r="C272" s="22"/>
      <c r="D272" s="43"/>
      <c r="E272" s="43"/>
      <c r="F272" s="43">
        <f t="shared" si="14"/>
        <v>0</v>
      </c>
      <c r="G272" s="28"/>
      <c r="H272" s="23"/>
      <c r="I272" s="23"/>
      <c r="J272" s="23"/>
      <c r="K272" s="23"/>
      <c r="L272" s="23"/>
      <c r="M272" s="23"/>
      <c r="N272" s="23"/>
      <c r="O272" s="29"/>
    </row>
    <row r="273" spans="2:17" ht="22.8" customHeight="1" x14ac:dyDescent="0.3">
      <c r="B273" s="22" t="s">
        <v>66</v>
      </c>
      <c r="C273" s="22"/>
      <c r="D273" s="43"/>
      <c r="E273" s="43"/>
      <c r="F273" s="43">
        <f t="shared" si="14"/>
        <v>0</v>
      </c>
      <c r="G273" s="30"/>
      <c r="H273" s="41"/>
      <c r="I273" s="41"/>
      <c r="J273" s="41"/>
      <c r="K273" s="41"/>
      <c r="L273" s="41"/>
      <c r="M273" s="41"/>
      <c r="N273" s="41"/>
      <c r="O273" s="31"/>
    </row>
    <row r="274" spans="2:17" x14ac:dyDescent="0.3">
      <c r="B274" s="22" t="s">
        <v>1</v>
      </c>
      <c r="C274" s="22"/>
      <c r="D274" s="43"/>
      <c r="E274" s="43"/>
      <c r="F274" s="43">
        <f t="shared" si="14"/>
        <v>0</v>
      </c>
      <c r="G274" s="30"/>
      <c r="H274" s="41"/>
      <c r="I274" s="41"/>
      <c r="J274" s="41"/>
      <c r="K274" s="41"/>
      <c r="L274" s="41"/>
      <c r="M274" s="41"/>
      <c r="N274" s="41"/>
      <c r="O274" s="31"/>
    </row>
    <row r="275" spans="2:17" x14ac:dyDescent="0.3">
      <c r="B275" s="26" t="s">
        <v>75</v>
      </c>
      <c r="C275" s="27"/>
      <c r="D275" s="43"/>
      <c r="E275" s="43"/>
      <c r="F275" s="43">
        <f t="shared" si="14"/>
        <v>0</v>
      </c>
      <c r="G275" s="30"/>
      <c r="H275" s="41"/>
      <c r="I275" s="41"/>
      <c r="J275" s="41"/>
      <c r="K275" s="41"/>
      <c r="L275" s="41"/>
      <c r="M275" s="41"/>
      <c r="N275" s="41"/>
      <c r="O275" s="31"/>
    </row>
    <row r="276" spans="2:17" x14ac:dyDescent="0.3">
      <c r="B276" s="22" t="s">
        <v>67</v>
      </c>
      <c r="C276" s="22"/>
      <c r="D276" s="43">
        <v>2</v>
      </c>
      <c r="E276" s="43">
        <v>3</v>
      </c>
      <c r="F276" s="43">
        <f t="shared" si="14"/>
        <v>4.8000000000000007</v>
      </c>
      <c r="G276" s="30"/>
      <c r="H276" s="41"/>
      <c r="I276" s="41"/>
      <c r="J276" s="41"/>
      <c r="K276" s="41"/>
      <c r="L276" s="41"/>
      <c r="M276" s="41"/>
      <c r="N276" s="41"/>
      <c r="O276" s="31"/>
    </row>
    <row r="277" spans="2:17" x14ac:dyDescent="0.3">
      <c r="B277" s="22" t="s">
        <v>103</v>
      </c>
      <c r="C277" s="22"/>
      <c r="D277" s="43">
        <v>3</v>
      </c>
      <c r="E277" s="43">
        <v>3</v>
      </c>
      <c r="F277" s="43">
        <f t="shared" si="14"/>
        <v>24</v>
      </c>
      <c r="G277" s="30"/>
      <c r="H277" s="41"/>
      <c r="I277" s="41"/>
      <c r="J277" s="41"/>
      <c r="K277" s="41"/>
      <c r="L277" s="41"/>
      <c r="M277" s="41"/>
      <c r="N277" s="41"/>
      <c r="O277" s="31"/>
    </row>
    <row r="278" spans="2:17" x14ac:dyDescent="0.3">
      <c r="B278" s="36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8"/>
    </row>
    <row r="279" spans="2:17" x14ac:dyDescent="0.3">
      <c r="B279" s="11" t="s">
        <v>71</v>
      </c>
      <c r="C279" s="25" t="s">
        <v>99</v>
      </c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</row>
    <row r="280" spans="2:17" x14ac:dyDescent="0.3">
      <c r="B280" s="25" t="s">
        <v>53</v>
      </c>
      <c r="C280" s="25"/>
      <c r="D280" s="12" t="s">
        <v>54</v>
      </c>
      <c r="E280" s="12" t="s">
        <v>55</v>
      </c>
      <c r="F280" s="12" t="s">
        <v>56</v>
      </c>
      <c r="G280" s="25" t="s">
        <v>78</v>
      </c>
      <c r="H280" s="25"/>
      <c r="I280" s="25"/>
      <c r="J280" s="25"/>
      <c r="K280" s="25"/>
      <c r="L280" s="25"/>
      <c r="M280" s="25"/>
      <c r="N280" s="25"/>
      <c r="O280" s="25"/>
    </row>
    <row r="281" spans="2:17" ht="41.4" customHeight="1" x14ac:dyDescent="0.3">
      <c r="B281" s="42" t="s">
        <v>100</v>
      </c>
      <c r="C281" s="42"/>
      <c r="D281" s="43"/>
      <c r="E281" s="43"/>
      <c r="F281" s="43">
        <f t="shared" ref="F281:F283" si="15">IF(D281&lt;=2, 0.8*D281*E281, IF(OR(D281&gt;2, D281&lt;=12), (12*D281-28)*E281, "Outra condição"))</f>
        <v>0</v>
      </c>
      <c r="G281" s="28"/>
      <c r="H281" s="23"/>
      <c r="I281" s="23"/>
      <c r="J281" s="23"/>
      <c r="K281" s="23"/>
      <c r="L281" s="23"/>
      <c r="M281" s="23"/>
      <c r="N281" s="23"/>
      <c r="O281" s="29"/>
    </row>
    <row r="282" spans="2:17" ht="44.4" customHeight="1" x14ac:dyDescent="0.3">
      <c r="B282" s="42" t="s">
        <v>101</v>
      </c>
      <c r="C282" s="42"/>
      <c r="D282" s="43">
        <v>1</v>
      </c>
      <c r="E282" s="43">
        <v>5</v>
      </c>
      <c r="F282" s="43">
        <f t="shared" si="15"/>
        <v>4</v>
      </c>
      <c r="G282" s="30"/>
      <c r="H282" s="41"/>
      <c r="I282" s="41"/>
      <c r="J282" s="41"/>
      <c r="K282" s="41"/>
      <c r="L282" s="41"/>
      <c r="M282" s="41"/>
      <c r="N282" s="41"/>
      <c r="O282" s="31"/>
    </row>
    <row r="283" spans="2:17" ht="55.2" customHeight="1" x14ac:dyDescent="0.3">
      <c r="B283" s="42" t="s">
        <v>102</v>
      </c>
      <c r="C283" s="42"/>
      <c r="D283" s="43">
        <v>1</v>
      </c>
      <c r="E283" s="43">
        <v>5</v>
      </c>
      <c r="F283" s="43">
        <f t="shared" si="15"/>
        <v>4</v>
      </c>
      <c r="G283" s="30"/>
      <c r="H283" s="41"/>
      <c r="I283" s="41"/>
      <c r="J283" s="41"/>
      <c r="K283" s="41"/>
      <c r="L283" s="41"/>
      <c r="M283" s="41"/>
      <c r="N283" s="41"/>
      <c r="O283" s="31"/>
    </row>
    <row r="284" spans="2:17" x14ac:dyDescent="0.3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</row>
    <row r="285" spans="2:17" x14ac:dyDescent="0.3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</row>
    <row r="286" spans="2:17" x14ac:dyDescent="0.3">
      <c r="B286" s="14" t="s">
        <v>82</v>
      </c>
      <c r="C286" s="14"/>
      <c r="D286" s="14"/>
      <c r="E286" s="14"/>
      <c r="F286" s="14"/>
      <c r="G286" s="14" t="s">
        <v>79</v>
      </c>
      <c r="H286" s="14"/>
      <c r="I286" s="14" t="s">
        <v>89</v>
      </c>
      <c r="J286" s="14"/>
      <c r="K286" s="14" t="s">
        <v>80</v>
      </c>
      <c r="L286" s="14"/>
      <c r="M286" s="14" t="s">
        <v>90</v>
      </c>
      <c r="N286" s="14" t="s">
        <v>81</v>
      </c>
      <c r="O286" s="14"/>
      <c r="P286" s="14" t="s">
        <v>129</v>
      </c>
      <c r="Q286" s="14" t="s">
        <v>130</v>
      </c>
    </row>
    <row r="287" spans="2:17" x14ac:dyDescent="0.3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2:17" x14ac:dyDescent="0.3">
      <c r="B288" s="22" t="s">
        <v>83</v>
      </c>
      <c r="C288" s="22"/>
      <c r="D288" s="22"/>
      <c r="E288" s="22"/>
      <c r="F288" s="22"/>
      <c r="G288" s="17">
        <f>SUM(F5:F19)</f>
        <v>2.4000000000000004</v>
      </c>
      <c r="H288" s="17"/>
      <c r="I288" s="17">
        <f>LARGE(F5:F19,1)</f>
        <v>2.4000000000000004</v>
      </c>
      <c r="J288" s="17"/>
      <c r="K288" s="17">
        <f>(I288*(1+(G288-I288)/G288))</f>
        <v>2.4000000000000004</v>
      </c>
      <c r="L288" s="17"/>
      <c r="M288" s="46">
        <f>LARGE(K288:L291,1)</f>
        <v>2.4000000000000004</v>
      </c>
      <c r="N288" s="46">
        <v>7.72</v>
      </c>
      <c r="O288" s="46"/>
      <c r="P288" s="8">
        <v>5</v>
      </c>
      <c r="Q288" s="19">
        <f>P288*N288</f>
        <v>38.6</v>
      </c>
    </row>
    <row r="289" spans="2:17" x14ac:dyDescent="0.3">
      <c r="B289" s="22" t="s">
        <v>51</v>
      </c>
      <c r="C289" s="22"/>
      <c r="D289" s="22"/>
      <c r="E289" s="22"/>
      <c r="F289" s="22"/>
      <c r="G289" s="17">
        <f>SUM(F23:F37)</f>
        <v>2.4000000000000004</v>
      </c>
      <c r="H289" s="17"/>
      <c r="I289" s="17">
        <f>LARGE(F23:F37,1)</f>
        <v>2.4000000000000004</v>
      </c>
      <c r="J289" s="17"/>
      <c r="K289" s="17">
        <f t="shared" ref="K289:K303" si="16">(I289*(1+(G289-I289)/G289))</f>
        <v>2.4000000000000004</v>
      </c>
      <c r="L289" s="17"/>
      <c r="M289" s="46"/>
      <c r="N289" s="46"/>
      <c r="O289" s="46"/>
      <c r="P289" s="8">
        <v>5</v>
      </c>
      <c r="Q289" s="21"/>
    </row>
    <row r="290" spans="2:17" x14ac:dyDescent="0.3">
      <c r="B290" s="22" t="s">
        <v>106</v>
      </c>
      <c r="C290" s="22"/>
      <c r="D290" s="22"/>
      <c r="E290" s="22"/>
      <c r="F290" s="22"/>
      <c r="G290" s="17">
        <f>SUM(F41:F55)</f>
        <v>2.4000000000000004</v>
      </c>
      <c r="H290" s="17"/>
      <c r="I290" s="17">
        <f>LARGE(F41:F55,1)</f>
        <v>2.4000000000000004</v>
      </c>
      <c r="J290" s="17"/>
      <c r="K290" s="17">
        <f t="shared" si="16"/>
        <v>2.4000000000000004</v>
      </c>
      <c r="L290" s="17"/>
      <c r="M290" s="46"/>
      <c r="N290" s="46"/>
      <c r="O290" s="46"/>
      <c r="P290" s="8">
        <v>5</v>
      </c>
      <c r="Q290" s="21"/>
    </row>
    <row r="291" spans="2:17" x14ac:dyDescent="0.3">
      <c r="B291" s="22" t="s">
        <v>107</v>
      </c>
      <c r="C291" s="22"/>
      <c r="D291" s="22"/>
      <c r="E291" s="22"/>
      <c r="F291" s="22"/>
      <c r="G291" s="17">
        <f>SUM(F59:F73)</f>
        <v>2.4000000000000004</v>
      </c>
      <c r="H291" s="17"/>
      <c r="I291" s="17">
        <f>LARGE(F59:F73,1)</f>
        <v>2.4000000000000004</v>
      </c>
      <c r="J291" s="17"/>
      <c r="K291" s="17">
        <f t="shared" si="16"/>
        <v>2.4000000000000004</v>
      </c>
      <c r="L291" s="17"/>
      <c r="M291" s="46"/>
      <c r="N291" s="46"/>
      <c r="O291" s="46"/>
      <c r="P291" s="8">
        <v>5</v>
      </c>
      <c r="Q291" s="20"/>
    </row>
    <row r="292" spans="2:17" x14ac:dyDescent="0.3">
      <c r="B292" s="22" t="s">
        <v>84</v>
      </c>
      <c r="C292" s="22"/>
      <c r="D292" s="22"/>
      <c r="E292" s="22"/>
      <c r="F292" s="22"/>
      <c r="G292" s="17">
        <f>SUM(F77:F92)</f>
        <v>4.8000000000000007</v>
      </c>
      <c r="H292" s="17"/>
      <c r="I292" s="17">
        <f>LARGE(F77:F92,1)</f>
        <v>2.4000000000000004</v>
      </c>
      <c r="J292" s="17"/>
      <c r="K292" s="17">
        <f t="shared" si="16"/>
        <v>3.6000000000000005</v>
      </c>
      <c r="L292" s="17"/>
      <c r="M292" s="19">
        <f>LARGE(K292:L298,1)</f>
        <v>3.6000000000000005</v>
      </c>
      <c r="N292" s="51">
        <f>M292*(SQRT(1+(SUM(K292:L298)-M292)/SUM(K292:L298)))</f>
        <v>4.9059730358585778</v>
      </c>
      <c r="O292" s="52"/>
      <c r="P292" s="8">
        <v>4</v>
      </c>
      <c r="Q292" s="66">
        <f>P294*N292</f>
        <v>24.529865179292891</v>
      </c>
    </row>
    <row r="293" spans="2:17" x14ac:dyDescent="0.3">
      <c r="B293" s="22" t="s">
        <v>47</v>
      </c>
      <c r="C293" s="22"/>
      <c r="D293" s="22"/>
      <c r="E293" s="22"/>
      <c r="F293" s="22"/>
      <c r="G293" s="17">
        <f>SUM(F96:F111)</f>
        <v>4.8000000000000007</v>
      </c>
      <c r="H293" s="17"/>
      <c r="I293" s="17">
        <f>LARGE(F96:F111,1)</f>
        <v>2.4000000000000004</v>
      </c>
      <c r="J293" s="17"/>
      <c r="K293" s="17">
        <f t="shared" si="16"/>
        <v>3.6000000000000005</v>
      </c>
      <c r="L293" s="17"/>
      <c r="M293" s="21"/>
      <c r="N293" s="53"/>
      <c r="O293" s="54"/>
      <c r="P293" s="8">
        <v>4</v>
      </c>
      <c r="Q293" s="67"/>
    </row>
    <row r="294" spans="2:17" x14ac:dyDescent="0.3">
      <c r="B294" s="22" t="s">
        <v>108</v>
      </c>
      <c r="C294" s="22"/>
      <c r="D294" s="22"/>
      <c r="E294" s="22"/>
      <c r="F294" s="22"/>
      <c r="G294" s="17">
        <f>SUM(F115:F130)</f>
        <v>4.8000000000000007</v>
      </c>
      <c r="H294" s="17"/>
      <c r="I294" s="17">
        <f>LARGE(F115:F130,1)</f>
        <v>2.4000000000000004</v>
      </c>
      <c r="J294" s="17"/>
      <c r="K294" s="17">
        <f t="shared" si="16"/>
        <v>3.6000000000000005</v>
      </c>
      <c r="L294" s="17"/>
      <c r="M294" s="21"/>
      <c r="N294" s="53"/>
      <c r="O294" s="54"/>
      <c r="P294" s="8">
        <v>5</v>
      </c>
      <c r="Q294" s="67"/>
    </row>
    <row r="295" spans="2:17" x14ac:dyDescent="0.3">
      <c r="B295" s="22" t="s">
        <v>109</v>
      </c>
      <c r="C295" s="22"/>
      <c r="D295" s="22"/>
      <c r="E295" s="22"/>
      <c r="F295" s="22"/>
      <c r="G295" s="17">
        <f>SUM(F134:F149)</f>
        <v>4.8000000000000007</v>
      </c>
      <c r="H295" s="17"/>
      <c r="I295" s="17">
        <f>LARGE(F134:F149,1)</f>
        <v>2.4000000000000004</v>
      </c>
      <c r="J295" s="17"/>
      <c r="K295" s="17">
        <f t="shared" si="16"/>
        <v>3.6000000000000005</v>
      </c>
      <c r="L295" s="17"/>
      <c r="M295" s="21"/>
      <c r="N295" s="53"/>
      <c r="O295" s="54"/>
      <c r="P295" s="8">
        <v>5</v>
      </c>
      <c r="Q295" s="67"/>
    </row>
    <row r="296" spans="2:17" x14ac:dyDescent="0.3">
      <c r="B296" s="22" t="s">
        <v>110</v>
      </c>
      <c r="C296" s="22"/>
      <c r="D296" s="22"/>
      <c r="E296" s="22"/>
      <c r="F296" s="22"/>
      <c r="G296" s="17">
        <f>SUM(F153:F168)</f>
        <v>4.8000000000000007</v>
      </c>
      <c r="H296" s="17"/>
      <c r="I296" s="17">
        <f>LARGE(F153:F168,1)</f>
        <v>2.4000000000000004</v>
      </c>
      <c r="J296" s="17"/>
      <c r="K296" s="17">
        <f t="shared" si="16"/>
        <v>3.6000000000000005</v>
      </c>
      <c r="L296" s="17"/>
      <c r="M296" s="21"/>
      <c r="N296" s="53"/>
      <c r="O296" s="54"/>
      <c r="P296" s="8">
        <v>5</v>
      </c>
      <c r="Q296" s="67"/>
    </row>
    <row r="297" spans="2:17" x14ac:dyDescent="0.3">
      <c r="B297" s="22" t="s">
        <v>111</v>
      </c>
      <c r="C297" s="22"/>
      <c r="D297" s="22"/>
      <c r="E297" s="22"/>
      <c r="F297" s="22"/>
      <c r="G297" s="17">
        <f>SUM(F172:F187)</f>
        <v>4.8000000000000007</v>
      </c>
      <c r="H297" s="17"/>
      <c r="I297" s="17">
        <f>LARGE(F172:F187,1)</f>
        <v>2.4000000000000004</v>
      </c>
      <c r="J297" s="17"/>
      <c r="K297" s="17">
        <f t="shared" si="16"/>
        <v>3.6000000000000005</v>
      </c>
      <c r="L297" s="17"/>
      <c r="M297" s="21"/>
      <c r="N297" s="53"/>
      <c r="O297" s="54"/>
      <c r="P297" s="8">
        <v>5</v>
      </c>
      <c r="Q297" s="67"/>
    </row>
    <row r="298" spans="2:17" x14ac:dyDescent="0.3">
      <c r="B298" s="22" t="s">
        <v>112</v>
      </c>
      <c r="C298" s="22"/>
      <c r="D298" s="22"/>
      <c r="E298" s="22"/>
      <c r="F298" s="22"/>
      <c r="G298" s="17">
        <f>SUM(F191:F206)</f>
        <v>4.8000000000000007</v>
      </c>
      <c r="H298" s="17"/>
      <c r="I298" s="17">
        <f>LARGE(F191:F206,1)</f>
        <v>2.4000000000000004</v>
      </c>
      <c r="J298" s="17"/>
      <c r="K298" s="17">
        <f t="shared" si="16"/>
        <v>3.6000000000000005</v>
      </c>
      <c r="L298" s="17"/>
      <c r="M298" s="20"/>
      <c r="N298" s="55"/>
      <c r="O298" s="56"/>
      <c r="P298" s="8">
        <v>5</v>
      </c>
      <c r="Q298" s="68"/>
    </row>
    <row r="299" spans="2:17" x14ac:dyDescent="0.3">
      <c r="B299" s="22" t="s">
        <v>113</v>
      </c>
      <c r="C299" s="22"/>
      <c r="D299" s="22"/>
      <c r="E299" s="22"/>
      <c r="F299" s="22"/>
      <c r="G299" s="17">
        <f>SUM(F210:F224)</f>
        <v>4.8000000000000007</v>
      </c>
      <c r="H299" s="17"/>
      <c r="I299" s="17">
        <f>LARGE(F210:F224,1)</f>
        <v>2.4000000000000004</v>
      </c>
      <c r="J299" s="17"/>
      <c r="K299" s="17">
        <f t="shared" si="16"/>
        <v>3.6000000000000005</v>
      </c>
      <c r="L299" s="17"/>
      <c r="M299" s="43">
        <f>K299</f>
        <v>3.6000000000000005</v>
      </c>
      <c r="N299" s="57">
        <f>M299*SQRT(1+(K299-M299/K299))</f>
        <v>6.8305197459637013</v>
      </c>
      <c r="O299" s="57"/>
      <c r="P299" s="8">
        <v>3</v>
      </c>
      <c r="Q299" s="69">
        <f>P299*N299</f>
        <v>20.491559237891103</v>
      </c>
    </row>
    <row r="300" spans="2:17" x14ac:dyDescent="0.3">
      <c r="B300" s="22" t="s">
        <v>85</v>
      </c>
      <c r="C300" s="22"/>
      <c r="D300" s="22"/>
      <c r="E300" s="22"/>
      <c r="F300" s="22"/>
      <c r="G300" s="17">
        <f>SUM(F228:F242)</f>
        <v>0</v>
      </c>
      <c r="H300" s="17"/>
      <c r="I300" s="17">
        <f>LARGE(F228:F242,1)</f>
        <v>0</v>
      </c>
      <c r="J300" s="17"/>
      <c r="K300" s="17">
        <v>0</v>
      </c>
      <c r="L300" s="17"/>
      <c r="M300" s="46">
        <f>LARGE(K300:K301,1)</f>
        <v>0</v>
      </c>
      <c r="N300" s="46">
        <v>0</v>
      </c>
      <c r="O300" s="46"/>
      <c r="P300" s="8">
        <v>4</v>
      </c>
      <c r="Q300" s="19">
        <f>P300*N300</f>
        <v>0</v>
      </c>
    </row>
    <row r="301" spans="2:17" x14ac:dyDescent="0.3">
      <c r="B301" s="22" t="s">
        <v>86</v>
      </c>
      <c r="C301" s="22"/>
      <c r="D301" s="22"/>
      <c r="E301" s="22"/>
      <c r="F301" s="22"/>
      <c r="G301" s="17">
        <f>SUM(F246:F260)</f>
        <v>0</v>
      </c>
      <c r="H301" s="17"/>
      <c r="I301" s="17">
        <f>LARGE(F246:F260,1)</f>
        <v>0</v>
      </c>
      <c r="J301" s="17"/>
      <c r="K301" s="17">
        <v>0</v>
      </c>
      <c r="L301" s="17"/>
      <c r="M301" s="46"/>
      <c r="N301" s="46"/>
      <c r="O301" s="46"/>
      <c r="P301" s="8">
        <v>4</v>
      </c>
      <c r="Q301" s="20"/>
    </row>
    <row r="302" spans="2:17" x14ac:dyDescent="0.3">
      <c r="B302" s="22" t="s">
        <v>87</v>
      </c>
      <c r="C302" s="22"/>
      <c r="D302" s="22"/>
      <c r="E302" s="22"/>
      <c r="F302" s="22"/>
      <c r="G302" s="17">
        <f>SUM(F264:F277)</f>
        <v>28.8</v>
      </c>
      <c r="H302" s="17"/>
      <c r="I302" s="17">
        <f>LARGE(F264:F277,1)</f>
        <v>24</v>
      </c>
      <c r="J302" s="17"/>
      <c r="K302" s="17">
        <f t="shared" si="16"/>
        <v>28</v>
      </c>
      <c r="L302" s="17"/>
      <c r="M302" s="50">
        <f>K302</f>
        <v>28</v>
      </c>
      <c r="N302" s="57">
        <f>M302*SQRT(1+(K302-M302/K302))</f>
        <v>148.16207341961709</v>
      </c>
      <c r="O302" s="57"/>
      <c r="P302" s="8">
        <v>4</v>
      </c>
      <c r="Q302" s="69">
        <f>P302*N302</f>
        <v>592.64829367846835</v>
      </c>
    </row>
    <row r="303" spans="2:17" x14ac:dyDescent="0.3">
      <c r="B303" s="22" t="s">
        <v>117</v>
      </c>
      <c r="C303" s="22"/>
      <c r="D303" s="22"/>
      <c r="E303" s="22"/>
      <c r="F303" s="22"/>
      <c r="G303" s="17">
        <f>SUM(F281:F283)</f>
        <v>8</v>
      </c>
      <c r="H303" s="17"/>
      <c r="I303" s="17">
        <f>LARGE(F281:F283,1)</f>
        <v>4</v>
      </c>
      <c r="J303" s="17"/>
      <c r="K303" s="17">
        <f t="shared" si="16"/>
        <v>6</v>
      </c>
      <c r="L303" s="17"/>
      <c r="M303" s="8">
        <f>K303</f>
        <v>6</v>
      </c>
      <c r="N303" s="57">
        <f>M303*SQRT(1+(K303-M303/K303))</f>
        <v>14.696938456699067</v>
      </c>
      <c r="O303" s="57"/>
      <c r="P303" s="8">
        <v>4</v>
      </c>
      <c r="Q303" s="69">
        <f>P303*N303</f>
        <v>58.787753826796269</v>
      </c>
    </row>
    <row r="304" spans="2:17" x14ac:dyDescent="0.3"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5"/>
      <c r="M304" s="63" t="s">
        <v>128</v>
      </c>
      <c r="N304" s="70">
        <f>Q304/P304</f>
        <v>35.002736758211839</v>
      </c>
      <c r="O304" s="70"/>
      <c r="P304" s="43">
        <f>SUM(5+5+3+4+4)</f>
        <v>21</v>
      </c>
      <c r="Q304" s="69">
        <f>SUM(Q288:Q303)</f>
        <v>735.0574719224486</v>
      </c>
    </row>
    <row r="305" spans="2:17" x14ac:dyDescent="0.3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</row>
    <row r="306" spans="2:17" s="76" customFormat="1" ht="28.2" customHeight="1" x14ac:dyDescent="0.3">
      <c r="B306" s="74" t="s">
        <v>131</v>
      </c>
      <c r="C306" s="74"/>
      <c r="D306" s="75" t="s">
        <v>133</v>
      </c>
      <c r="E306" s="75"/>
      <c r="F306" s="74" t="s">
        <v>132</v>
      </c>
      <c r="G306" s="74"/>
      <c r="H306" s="74"/>
      <c r="I306" s="74"/>
      <c r="J306" s="77" t="s">
        <v>134</v>
      </c>
      <c r="K306" s="77"/>
      <c r="L306" s="77"/>
      <c r="M306" s="77"/>
      <c r="N306" s="77"/>
      <c r="O306" s="77"/>
      <c r="P306" s="77"/>
      <c r="Q306" s="77"/>
    </row>
  </sheetData>
  <mergeCells count="421">
    <mergeCell ref="B306:C306"/>
    <mergeCell ref="D306:E306"/>
    <mergeCell ref="F306:I306"/>
    <mergeCell ref="J306:Q306"/>
    <mergeCell ref="B305:Q305"/>
    <mergeCell ref="Q1:AL106"/>
    <mergeCell ref="N304:O304"/>
    <mergeCell ref="P286:P287"/>
    <mergeCell ref="Q286:Q287"/>
    <mergeCell ref="B304:L304"/>
    <mergeCell ref="Q288:Q291"/>
    <mergeCell ref="Q292:Q298"/>
    <mergeCell ref="Q300:Q301"/>
    <mergeCell ref="B243:O243"/>
    <mergeCell ref="B261:O261"/>
    <mergeCell ref="B303:F303"/>
    <mergeCell ref="G303:H303"/>
    <mergeCell ref="I303:J303"/>
    <mergeCell ref="K303:L303"/>
    <mergeCell ref="N303:O303"/>
    <mergeCell ref="M292:M298"/>
    <mergeCell ref="N292:O298"/>
    <mergeCell ref="B245:C245"/>
    <mergeCell ref="G245:O245"/>
    <mergeCell ref="B246:C246"/>
    <mergeCell ref="G246:O260"/>
    <mergeCell ref="B247:C247"/>
    <mergeCell ref="B248:C248"/>
    <mergeCell ref="B249:C249"/>
    <mergeCell ref="B250:C250"/>
    <mergeCell ref="C244:O24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72:C272"/>
    <mergeCell ref="G272:O277"/>
    <mergeCell ref="B273:C273"/>
    <mergeCell ref="B274:C274"/>
    <mergeCell ref="B275:C275"/>
    <mergeCell ref="B276:C276"/>
    <mergeCell ref="B277:C277"/>
    <mergeCell ref="B278:O278"/>
    <mergeCell ref="B225:O225"/>
    <mergeCell ref="C262:O262"/>
    <mergeCell ref="B263:C263"/>
    <mergeCell ref="G263:O263"/>
    <mergeCell ref="B264:C264"/>
    <mergeCell ref="G264:O271"/>
    <mergeCell ref="B265:C265"/>
    <mergeCell ref="B266:C266"/>
    <mergeCell ref="B267:C267"/>
    <mergeCell ref="B268:C268"/>
    <mergeCell ref="B269:C269"/>
    <mergeCell ref="B270:C270"/>
    <mergeCell ref="B271:C271"/>
    <mergeCell ref="C226:O226"/>
    <mergeCell ref="B227:C227"/>
    <mergeCell ref="G227:O227"/>
    <mergeCell ref="B228:C228"/>
    <mergeCell ref="G228:O242"/>
    <mergeCell ref="B229:C229"/>
    <mergeCell ref="B230:C230"/>
    <mergeCell ref="B231:C231"/>
    <mergeCell ref="B232:C232"/>
    <mergeCell ref="B233:C233"/>
    <mergeCell ref="B234:C234"/>
    <mergeCell ref="B210:C210"/>
    <mergeCell ref="G210:O224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188:O188"/>
    <mergeCell ref="G115:O130"/>
    <mergeCell ref="G134:O149"/>
    <mergeCell ref="G153:O168"/>
    <mergeCell ref="G172:O187"/>
    <mergeCell ref="G191:O206"/>
    <mergeCell ref="C208:O208"/>
    <mergeCell ref="B209:C209"/>
    <mergeCell ref="G209:O209"/>
    <mergeCell ref="B207:O207"/>
    <mergeCell ref="C189:O189"/>
    <mergeCell ref="B190:C190"/>
    <mergeCell ref="G190:O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71:C71"/>
    <mergeCell ref="B72:C72"/>
    <mergeCell ref="B73:C73"/>
    <mergeCell ref="B74:O74"/>
    <mergeCell ref="C113:O113"/>
    <mergeCell ref="B114:C114"/>
    <mergeCell ref="G114:O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C39:O39"/>
    <mergeCell ref="B40:C40"/>
    <mergeCell ref="G40:O40"/>
    <mergeCell ref="B41:C41"/>
    <mergeCell ref="G41:I55"/>
    <mergeCell ref="J41:L55"/>
    <mergeCell ref="B42:C42"/>
    <mergeCell ref="B43:C43"/>
    <mergeCell ref="B44:C44"/>
    <mergeCell ref="B45:C45"/>
    <mergeCell ref="B46:C46"/>
    <mergeCell ref="B47:C47"/>
    <mergeCell ref="B48:C48"/>
    <mergeCell ref="B49:C49"/>
    <mergeCell ref="M49:O55"/>
    <mergeCell ref="B50:C50"/>
    <mergeCell ref="B51:C51"/>
    <mergeCell ref="B52:C52"/>
    <mergeCell ref="B53:C53"/>
    <mergeCell ref="B54:C54"/>
    <mergeCell ref="B55:C55"/>
    <mergeCell ref="B4:C4"/>
    <mergeCell ref="B5:C5"/>
    <mergeCell ref="B6:C6"/>
    <mergeCell ref="B1:O1"/>
    <mergeCell ref="M5:O12"/>
    <mergeCell ref="G5:I19"/>
    <mergeCell ref="J5:L19"/>
    <mergeCell ref="G23:I37"/>
    <mergeCell ref="J23:L37"/>
    <mergeCell ref="B13:C13"/>
    <mergeCell ref="B14:C14"/>
    <mergeCell ref="B15:C15"/>
    <mergeCell ref="B16:C16"/>
    <mergeCell ref="B17:C17"/>
    <mergeCell ref="B18:C18"/>
    <mergeCell ref="B7:C7"/>
    <mergeCell ref="B8:C8"/>
    <mergeCell ref="B9:C9"/>
    <mergeCell ref="B10:C10"/>
    <mergeCell ref="B11:C11"/>
    <mergeCell ref="B12:C12"/>
    <mergeCell ref="B27:C27"/>
    <mergeCell ref="B28:C28"/>
    <mergeCell ref="B29:C29"/>
    <mergeCell ref="B30:C30"/>
    <mergeCell ref="B31:C31"/>
    <mergeCell ref="B19:C19"/>
    <mergeCell ref="B22:C22"/>
    <mergeCell ref="B23:C23"/>
    <mergeCell ref="B24:C24"/>
    <mergeCell ref="B25:C25"/>
    <mergeCell ref="B20:F20"/>
    <mergeCell ref="B86:C86"/>
    <mergeCell ref="B87:C87"/>
    <mergeCell ref="B89:C89"/>
    <mergeCell ref="B90:C90"/>
    <mergeCell ref="B91:C91"/>
    <mergeCell ref="B92:C92"/>
    <mergeCell ref="B80:C80"/>
    <mergeCell ref="B81:C81"/>
    <mergeCell ref="B82:C82"/>
    <mergeCell ref="B83:C83"/>
    <mergeCell ref="B84:C84"/>
    <mergeCell ref="B85:C85"/>
    <mergeCell ref="B99:C99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112:O112"/>
    <mergeCell ref="B105:C105"/>
    <mergeCell ref="B106:C106"/>
    <mergeCell ref="B108:C108"/>
    <mergeCell ref="B109:C109"/>
    <mergeCell ref="B110:C110"/>
    <mergeCell ref="G96:I111"/>
    <mergeCell ref="J96:L111"/>
    <mergeCell ref="G281:O283"/>
    <mergeCell ref="G59:I73"/>
    <mergeCell ref="J59:L73"/>
    <mergeCell ref="M59:O66"/>
    <mergeCell ref="B60:C60"/>
    <mergeCell ref="B61:C61"/>
    <mergeCell ref="B62:C62"/>
    <mergeCell ref="B63:C63"/>
    <mergeCell ref="B64:C64"/>
    <mergeCell ref="B65:C65"/>
    <mergeCell ref="B66:C66"/>
    <mergeCell ref="B128:C128"/>
    <mergeCell ref="B169:O169"/>
    <mergeCell ref="B131:O131"/>
    <mergeCell ref="C132:O132"/>
    <mergeCell ref="B133:C133"/>
    <mergeCell ref="G133:O133"/>
    <mergeCell ref="B134:C134"/>
    <mergeCell ref="B107:C107"/>
    <mergeCell ref="B88:C88"/>
    <mergeCell ref="B93:O93"/>
    <mergeCell ref="C94:O94"/>
    <mergeCell ref="G95:O95"/>
    <mergeCell ref="B154:C154"/>
    <mergeCell ref="B155:C155"/>
    <mergeCell ref="B156:C156"/>
    <mergeCell ref="B157:C157"/>
    <mergeCell ref="B146:C146"/>
    <mergeCell ref="B147:C147"/>
    <mergeCell ref="B148:C148"/>
    <mergeCell ref="B140:C140"/>
    <mergeCell ref="B141:C141"/>
    <mergeCell ref="B142:C142"/>
    <mergeCell ref="B143:C143"/>
    <mergeCell ref="B144:C144"/>
    <mergeCell ref="B145:C145"/>
    <mergeCell ref="B135:C135"/>
    <mergeCell ref="B136:C136"/>
    <mergeCell ref="B137:C137"/>
    <mergeCell ref="B138:C138"/>
    <mergeCell ref="B139:C139"/>
    <mergeCell ref="B164:C164"/>
    <mergeCell ref="B165:C165"/>
    <mergeCell ref="B166:C166"/>
    <mergeCell ref="B167:C167"/>
    <mergeCell ref="B158:C158"/>
    <mergeCell ref="B159:C159"/>
    <mergeCell ref="B160:C160"/>
    <mergeCell ref="B161:C161"/>
    <mergeCell ref="B162:C162"/>
    <mergeCell ref="B163:C163"/>
    <mergeCell ref="M13:O19"/>
    <mergeCell ref="G20:O20"/>
    <mergeCell ref="B2:O2"/>
    <mergeCell ref="C21:O21"/>
    <mergeCell ref="B258:C258"/>
    <mergeCell ref="B260:C260"/>
    <mergeCell ref="C3:O3"/>
    <mergeCell ref="G4:O4"/>
    <mergeCell ref="B252:C252"/>
    <mergeCell ref="B253:C253"/>
    <mergeCell ref="B254:C254"/>
    <mergeCell ref="B255:C255"/>
    <mergeCell ref="B256:C256"/>
    <mergeCell ref="B257:C257"/>
    <mergeCell ref="B280:C280"/>
    <mergeCell ref="B281:C281"/>
    <mergeCell ref="B282:C282"/>
    <mergeCell ref="B283:C283"/>
    <mergeCell ref="B251:C251"/>
    <mergeCell ref="G22:O22"/>
    <mergeCell ref="B38:O38"/>
    <mergeCell ref="C75:O75"/>
    <mergeCell ref="G76:O76"/>
    <mergeCell ref="M41:O48"/>
    <mergeCell ref="M23:O30"/>
    <mergeCell ref="M31:O37"/>
    <mergeCell ref="B76:C76"/>
    <mergeCell ref="B77:C77"/>
    <mergeCell ref="B78:C78"/>
    <mergeCell ref="B79:C79"/>
    <mergeCell ref="B32:C32"/>
    <mergeCell ref="B33:C33"/>
    <mergeCell ref="B34:C34"/>
    <mergeCell ref="B35:C35"/>
    <mergeCell ref="B36:C36"/>
    <mergeCell ref="B37:C37"/>
    <mergeCell ref="B26:C26"/>
    <mergeCell ref="M96:O103"/>
    <mergeCell ref="M104:O111"/>
    <mergeCell ref="G77:I92"/>
    <mergeCell ref="J77:O85"/>
    <mergeCell ref="J86:O92"/>
    <mergeCell ref="B56:O56"/>
    <mergeCell ref="C57:O57"/>
    <mergeCell ref="B58:C58"/>
    <mergeCell ref="G58:O58"/>
    <mergeCell ref="B59:C59"/>
    <mergeCell ref="B67:C67"/>
    <mergeCell ref="M67:O73"/>
    <mergeCell ref="B68:C68"/>
    <mergeCell ref="B69:C69"/>
    <mergeCell ref="B70:C70"/>
    <mergeCell ref="B153:C153"/>
    <mergeCell ref="B129:C129"/>
    <mergeCell ref="C151:O151"/>
    <mergeCell ref="B152:C152"/>
    <mergeCell ref="G152:O152"/>
    <mergeCell ref="B150:O150"/>
    <mergeCell ref="G280:O280"/>
    <mergeCell ref="B259:C259"/>
    <mergeCell ref="C279:O279"/>
    <mergeCell ref="C170:O170"/>
    <mergeCell ref="B171:C171"/>
    <mergeCell ref="G171:O171"/>
    <mergeCell ref="B172:C172"/>
    <mergeCell ref="B173:C173"/>
    <mergeCell ref="B174:C174"/>
    <mergeCell ref="B175:C175"/>
    <mergeCell ref="B176:C176"/>
    <mergeCell ref="B177:C177"/>
    <mergeCell ref="B178:C178"/>
    <mergeCell ref="B302:F302"/>
    <mergeCell ref="B288:F288"/>
    <mergeCell ref="B289:F289"/>
    <mergeCell ref="B292:F292"/>
    <mergeCell ref="B293:F293"/>
    <mergeCell ref="B294:F294"/>
    <mergeCell ref="B295:F295"/>
    <mergeCell ref="B284:O285"/>
    <mergeCell ref="B286:F287"/>
    <mergeCell ref="B290:F290"/>
    <mergeCell ref="B291:F291"/>
    <mergeCell ref="B297:F297"/>
    <mergeCell ref="B298:F298"/>
    <mergeCell ref="G297:H297"/>
    <mergeCell ref="G298:H298"/>
    <mergeCell ref="I297:J297"/>
    <mergeCell ref="K297:L297"/>
    <mergeCell ref="I298:J298"/>
    <mergeCell ref="K298:L298"/>
    <mergeCell ref="B299:F299"/>
    <mergeCell ref="G299:H299"/>
    <mergeCell ref="I299:J299"/>
    <mergeCell ref="G286:H287"/>
    <mergeCell ref="K286:L287"/>
    <mergeCell ref="I286:J287"/>
    <mergeCell ref="N286:O287"/>
    <mergeCell ref="I288:J288"/>
    <mergeCell ref="M286:M287"/>
    <mergeCell ref="B296:F296"/>
    <mergeCell ref="B300:F300"/>
    <mergeCell ref="B301:F301"/>
    <mergeCell ref="K299:L299"/>
    <mergeCell ref="N299:O299"/>
    <mergeCell ref="G290:H290"/>
    <mergeCell ref="I290:J290"/>
    <mergeCell ref="K290:L290"/>
    <mergeCell ref="G291:H291"/>
    <mergeCell ref="I291:J291"/>
    <mergeCell ref="K291:L291"/>
    <mergeCell ref="M288:M291"/>
    <mergeCell ref="N288:O291"/>
    <mergeCell ref="K289:L289"/>
    <mergeCell ref="K292:L292"/>
    <mergeCell ref="K293:L293"/>
    <mergeCell ref="K294:L294"/>
    <mergeCell ref="K295:L295"/>
    <mergeCell ref="K296:L296"/>
    <mergeCell ref="I289:J289"/>
    <mergeCell ref="I292:J292"/>
    <mergeCell ref="I293:J293"/>
    <mergeCell ref="I294:J294"/>
    <mergeCell ref="I295:J295"/>
    <mergeCell ref="I296:J296"/>
    <mergeCell ref="G300:H300"/>
    <mergeCell ref="G301:H301"/>
    <mergeCell ref="G302:H302"/>
    <mergeCell ref="N300:O301"/>
    <mergeCell ref="M300:M301"/>
    <mergeCell ref="N302:O302"/>
    <mergeCell ref="G288:H288"/>
    <mergeCell ref="G289:H289"/>
    <mergeCell ref="G292:H292"/>
    <mergeCell ref="G293:H293"/>
    <mergeCell ref="G294:H294"/>
    <mergeCell ref="G295:H295"/>
    <mergeCell ref="G296:H296"/>
    <mergeCell ref="K300:L300"/>
    <mergeCell ref="K301:L301"/>
    <mergeCell ref="K302:L302"/>
    <mergeCell ref="I300:J300"/>
    <mergeCell ref="I301:J301"/>
    <mergeCell ref="I302:J302"/>
    <mergeCell ref="K288:L288"/>
  </mergeCells>
  <phoneticPr fontId="2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DA OAE</vt:lpstr>
      <vt:lpstr>METODO DNIT - 010 - 2004</vt:lpstr>
      <vt:lpstr>METODOLOGIA GDE-UNB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ENG-MARCUS</dc:creator>
  <cp:lastModifiedBy>ENG-MARCUS</cp:lastModifiedBy>
  <dcterms:created xsi:type="dcterms:W3CDTF">2024-11-13T16:08:11Z</dcterms:created>
  <dcterms:modified xsi:type="dcterms:W3CDTF">2024-11-20T22:04:40Z</dcterms:modified>
</cp:coreProperties>
</file>