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E:\Academics\Fall 2019\OR541\"/>
    </mc:Choice>
  </mc:AlternateContent>
  <xr:revisionPtr revIDLastSave="0" documentId="13_ncr:1_{86A70876-5001-4700-AFD6-8F82B48135B5}" xr6:coauthVersionLast="45" xr6:coauthVersionMax="45" xr10:uidLastSave="{00000000-0000-0000-0000-000000000000}"/>
  <bookViews>
    <workbookView xWindow="4020" yWindow="705" windowWidth="23040" windowHeight="14325" xr2:uid="{00000000-000D-0000-FFFF-FFFF00000000}"/>
  </bookViews>
  <sheets>
    <sheet name="Model" sheetId="1" r:id="rId1"/>
    <sheet name="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4" i="1" l="1"/>
  <c r="D74" i="1"/>
  <c r="C74" i="1"/>
  <c r="B74" i="1"/>
  <c r="B62" i="1"/>
  <c r="B61" i="1"/>
  <c r="B60" i="1"/>
  <c r="B57" i="1"/>
  <c r="B56" i="1"/>
  <c r="B55" i="1"/>
  <c r="B52" i="1"/>
  <c r="B51" i="1"/>
  <c r="B50" i="1"/>
  <c r="B49" i="1"/>
</calcChain>
</file>

<file path=xl/sharedStrings.xml><?xml version="1.0" encoding="utf-8"?>
<sst xmlns="http://schemas.openxmlformats.org/spreadsheetml/2006/main" count="115" uniqueCount="69">
  <si>
    <t>Save Federal Travel Dollars</t>
  </si>
  <si>
    <t>no specified per-diem rate</t>
  </si>
  <si>
    <t>airfare</t>
  </si>
  <si>
    <t>lodging</t>
  </si>
  <si>
    <t>meals</t>
  </si>
  <si>
    <t>Applicable Expenses</t>
  </si>
  <si>
    <t>Incidental Expenses</t>
  </si>
  <si>
    <t>rental cars</t>
  </si>
  <si>
    <t>meeting-facility</t>
  </si>
  <si>
    <t>equipment rental</t>
  </si>
  <si>
    <t>Identified Expenses</t>
  </si>
  <si>
    <t>Constraints</t>
  </si>
  <si>
    <t>Model</t>
  </si>
  <si>
    <t>1. Travelers with permanent duty stations (PDSs) greater than 100 statute miles from the site will fly to the training event site; otherwise, they will drive. (Considering only fly or drive)</t>
  </si>
  <si>
    <t>2. The driving rate is $ 0.31 per mile</t>
  </si>
  <si>
    <t>3. If traveling by flight, the Meals and Incidental cost will be the number of meeting days plus 0.5. Otherwise, if driving, the cost will coordinately the number of meeting days minus 0.5 days.</t>
  </si>
  <si>
    <t>4. If traveling by flight, the lodging cost will be the same as the number of meeting days. Otherwise, if driving, the cost will coordinately the number of meeting days minus 1 day.</t>
  </si>
  <si>
    <t>Table 1: Travel costs for Atlanta, Chicago, Springfield, and St. Louis in 2001. The Defense Logistics Agency now updates this information yearly.</t>
  </si>
  <si>
    <t>Origin City</t>
  </si>
  <si>
    <t>Number of Travelers</t>
  </si>
  <si>
    <t>Meals and</t>
  </si>
  <si>
    <t xml:space="preserve"> Incidental Expenses/Day</t>
  </si>
  <si>
    <t>Lodging/Day</t>
  </si>
  <si>
    <t>Atlanta, Georgia</t>
  </si>
  <si>
    <t>Chicago, Illinois</t>
  </si>
  <si>
    <t>Springfield, Illinois</t>
  </si>
  <si>
    <t>St. Louis, Missouri</t>
  </si>
  <si>
    <t>Route</t>
  </si>
  <si>
    <t>Round Trip</t>
  </si>
  <si>
    <t>Travel Cost/ Person</t>
  </si>
  <si>
    <t>Cab Fare to Central Airport Point</t>
  </si>
  <si>
    <t>Atlanta (ATL) - Chicago (ORD)</t>
  </si>
  <si>
    <t>Atlanta (ATL) - St. Louis (STL)</t>
  </si>
  <si>
    <t>N/A</t>
  </si>
  <si>
    <t>Atlanta (ATL) - Springfield (SPI)</t>
  </si>
  <si>
    <t>Chicago (ORD) - Springfield (SPI)</t>
  </si>
  <si>
    <t>Chicago (ORD) - St. Louis (STL)</t>
  </si>
  <si>
    <t>Springfield (SPI) - St. Louis (STL)</t>
  </si>
  <si>
    <t>Total cost for holding the meeting in St. Louis:</t>
  </si>
  <si>
    <t>Transportation costs from all points of origin:</t>
  </si>
  <si>
    <t>Transportation costs from Atlanta</t>
  </si>
  <si>
    <t>(#ATL passengers)*(ATL-STL airfare)</t>
  </si>
  <si>
    <t>Transportation costs from Chicago</t>
  </si>
  <si>
    <t>(#ORD passengers)*(ORD-STL airfare)</t>
  </si>
  <si>
    <t>Transporation costs from Springfield</t>
  </si>
  <si>
    <t>(#SPI passengers)*(SPI-STL mileage allowance) = (2 people)*(168 miles/person*($.31/mile))</t>
  </si>
  <si>
    <t>Total transporation cost</t>
  </si>
  <si>
    <t>Meals and incidental expenses as per Joint Travel Regulations</t>
  </si>
  <si>
    <t>M &amp; IE cost of passengers flying to St. Louis</t>
  </si>
  <si>
    <t>(Total number of passengers flying to St. Louis)*(St. Louis M and IE)*(# of days-0.5 (assuming the meeting is more than one day))=(5 people)*($42/day per person)*(4.5 days)</t>
  </si>
  <si>
    <t>M &amp; IE cost of passengers driving to St. Louis</t>
  </si>
  <si>
    <t>(Total number of passengers driving to St. Louis)*(St. Louis M and IE)*(# of days-0.5 (assuming the meeting is more than one day))=(5 people)*($42/day per person)*(4.5 days)</t>
  </si>
  <si>
    <t>Total M &amp; IE cost</t>
  </si>
  <si>
    <t>Lodging costs for people that fly (assuming the arrive the day before the meeting and depart the day the meetings ends)</t>
  </si>
  <si>
    <t>Lodging costs for flying passengers</t>
  </si>
  <si>
    <t xml:space="preserve">(Total number of people who fly to STL)*(STL maximum logding rate)*(# of days for the training event) = (5 people)*($75/day per person)*(4 days)  </t>
  </si>
  <si>
    <t>Lodging costs for driving passengers</t>
  </si>
  <si>
    <t xml:space="preserve">(Total number of people who drive to STL)*(STL maximum logding rate)*(# of days for the training event-1) = (2 people)*($75/day per person)*(3 days)  </t>
  </si>
  <si>
    <t>Total lodging cost</t>
  </si>
  <si>
    <t>Total cost to hold the training event in St. Louis</t>
  </si>
  <si>
    <t>Table 2: Aggegating the costs of travel, meals and incidental expenses, and lodging for all possible location</t>
  </si>
  <si>
    <t>City</t>
  </si>
  <si>
    <t>Travel</t>
  </si>
  <si>
    <t>M and IE</t>
  </si>
  <si>
    <t>Lodging</t>
  </si>
  <si>
    <t>Total</t>
  </si>
  <si>
    <t>Formular</t>
  </si>
  <si>
    <t>M IE</t>
  </si>
  <si>
    <t>Meeting in St. Louis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</si>
</sst>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7" x14ac:knownFonts="1">
    <font>
      <sz val="11"/>
      <color theme="1"/>
      <name val="Calibri"/>
      <family val="2"/>
      <scheme val="minor"/>
    </font>
    <font>
      <b/>
      <sz val="11"/>
      <color theme="1"/>
      <name val="Calibri"/>
      <family val="2"/>
      <scheme val="minor"/>
    </font>
    <font>
      <sz val="11"/>
      <color theme="0"/>
      <name val="Calibri"/>
      <family val="2"/>
      <scheme val="minor"/>
    </font>
    <font>
      <b/>
      <sz val="36"/>
      <color theme="3"/>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CE4D6"/>
        <bgColor rgb="FF000000"/>
      </patternFill>
    </fill>
    <fill>
      <patternFill patternType="solid">
        <fgColor rgb="FFD0CECE"/>
        <bgColor rgb="FF000000"/>
      </patternFill>
    </fill>
    <fill>
      <patternFill patternType="solid">
        <fgColor theme="5"/>
        <bgColor indexed="64"/>
      </patternFill>
    </fill>
    <fill>
      <patternFill patternType="solid">
        <fgColor theme="8" tint="0.79998168889431442"/>
        <bgColor rgb="FF000000"/>
      </patternFill>
    </fill>
    <fill>
      <patternFill patternType="solid">
        <fgColor theme="9" tint="0.79998168889431442"/>
        <bgColor rgb="FF000000"/>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style="thin">
        <color indexed="64"/>
      </top>
      <bottom/>
      <diagonal/>
    </border>
  </borders>
  <cellStyleXfs count="1">
    <xf numFmtId="0" fontId="0" fillId="0" borderId="0"/>
  </cellStyleXfs>
  <cellXfs count="41">
    <xf numFmtId="0" fontId="0" fillId="0" borderId="0" xfId="0"/>
    <xf numFmtId="0" fontId="4" fillId="0" borderId="0" xfId="0" applyFont="1"/>
    <xf numFmtId="0" fontId="4" fillId="0" borderId="0" xfId="0" applyFont="1" applyAlignment="1">
      <alignment horizontal="left" vertical="center" indent="5"/>
    </xf>
    <xf numFmtId="0" fontId="4" fillId="0" borderId="0" xfId="0" applyFont="1" applyAlignment="1">
      <alignment vertical="center"/>
    </xf>
    <xf numFmtId="0" fontId="5" fillId="0" borderId="0" xfId="0" applyFont="1" applyAlignment="1">
      <alignment vertical="center"/>
    </xf>
    <xf numFmtId="0" fontId="4" fillId="3" borderId="0" xfId="0" applyFont="1" applyFill="1"/>
    <xf numFmtId="0" fontId="5" fillId="3" borderId="2" xfId="0" applyFont="1" applyFill="1" applyBorder="1" applyAlignment="1">
      <alignment wrapText="1"/>
    </xf>
    <xf numFmtId="0" fontId="5" fillId="3" borderId="3" xfId="0" applyFont="1" applyFill="1" applyBorder="1" applyAlignment="1">
      <alignment wrapText="1"/>
    </xf>
    <xf numFmtId="0" fontId="4" fillId="3" borderId="1" xfId="0" applyFont="1" applyFill="1" applyBorder="1"/>
    <xf numFmtId="6" fontId="4" fillId="3" borderId="1" xfId="0" applyNumberFormat="1" applyFont="1" applyFill="1" applyBorder="1"/>
    <xf numFmtId="0" fontId="5" fillId="4" borderId="0" xfId="0" applyFont="1" applyFill="1"/>
    <xf numFmtId="0" fontId="6" fillId="4" borderId="0" xfId="0" applyFont="1" applyFill="1"/>
    <xf numFmtId="0" fontId="4" fillId="4" borderId="0" xfId="0" applyFont="1" applyFill="1"/>
    <xf numFmtId="6" fontId="4" fillId="4" borderId="0" xfId="0" applyNumberFormat="1" applyFont="1" applyFill="1"/>
    <xf numFmtId="8" fontId="4" fillId="4" borderId="0" xfId="0" applyNumberFormat="1" applyFont="1" applyFill="1"/>
    <xf numFmtId="0" fontId="5" fillId="3" borderId="1" xfId="0" applyFont="1" applyFill="1" applyBorder="1"/>
    <xf numFmtId="6" fontId="5" fillId="3" borderId="1" xfId="0" applyNumberFormat="1" applyFont="1" applyFill="1" applyBorder="1"/>
    <xf numFmtId="0" fontId="1" fillId="0" borderId="0" xfId="0" applyFont="1"/>
    <xf numFmtId="0" fontId="4" fillId="3" borderId="0" xfId="0" applyFont="1" applyFill="1" applyBorder="1"/>
    <xf numFmtId="0" fontId="6" fillId="6" borderId="0" xfId="0" applyFont="1" applyFill="1"/>
    <xf numFmtId="0" fontId="4" fillId="6" borderId="0" xfId="0" applyFont="1" applyFill="1"/>
    <xf numFmtId="6" fontId="4" fillId="6" borderId="0" xfId="0" applyNumberFormat="1" applyFont="1" applyFill="1"/>
    <xf numFmtId="8" fontId="4" fillId="6" borderId="0" xfId="0" applyNumberFormat="1" applyFont="1" applyFill="1"/>
    <xf numFmtId="0" fontId="4" fillId="7" borderId="1" xfId="0" applyFont="1" applyFill="1" applyBorder="1"/>
    <xf numFmtId="6" fontId="4" fillId="7" borderId="1" xfId="0" applyNumberFormat="1" applyFont="1" applyFill="1" applyBorder="1"/>
    <xf numFmtId="0" fontId="5" fillId="7" borderId="2" xfId="0" applyFont="1" applyFill="1" applyBorder="1" applyAlignment="1">
      <alignment wrapText="1"/>
    </xf>
    <xf numFmtId="0" fontId="5" fillId="7" borderId="3" xfId="0" applyFont="1" applyFill="1" applyBorder="1" applyAlignment="1">
      <alignment wrapText="1"/>
    </xf>
    <xf numFmtId="0" fontId="5" fillId="7" borderId="2" xfId="0" applyFont="1" applyFill="1" applyBorder="1"/>
    <xf numFmtId="0" fontId="5" fillId="7" borderId="3" xfId="0" applyFont="1" applyFill="1" applyBorder="1"/>
    <xf numFmtId="0" fontId="2" fillId="2" borderId="0" xfId="0" applyFont="1" applyFill="1" applyAlignment="1">
      <alignment horizontal="center"/>
    </xf>
    <xf numFmtId="0" fontId="2" fillId="5" borderId="0" xfId="0" applyFont="1" applyFill="1" applyAlignment="1">
      <alignment horizontal="center"/>
    </xf>
    <xf numFmtId="0" fontId="3" fillId="0" borderId="0" xfId="0" applyFont="1" applyAlignment="1">
      <alignment horizontal="center"/>
    </xf>
    <xf numFmtId="0" fontId="1" fillId="0" borderId="0" xfId="0" applyFont="1" applyAlignment="1">
      <alignment horizontal="left"/>
    </xf>
    <xf numFmtId="0" fontId="5" fillId="7" borderId="6" xfId="0" applyFont="1" applyFill="1" applyBorder="1" applyAlignment="1">
      <alignment horizontal="center" wrapText="1"/>
    </xf>
    <xf numFmtId="0" fontId="5" fillId="7" borderId="3" xfId="0" applyFont="1" applyFill="1" applyBorder="1" applyAlignment="1">
      <alignment horizontal="center" wrapText="1"/>
    </xf>
    <xf numFmtId="0" fontId="4" fillId="0" borderId="0" xfId="0" applyFont="1"/>
    <xf numFmtId="0" fontId="4" fillId="0" borderId="4" xfId="0" applyFont="1" applyBorder="1"/>
    <xf numFmtId="0" fontId="5" fillId="3" borderId="2" xfId="0" applyFont="1" applyFill="1" applyBorder="1"/>
    <xf numFmtId="0" fontId="5" fillId="3" borderId="3" xfId="0" applyFont="1" applyFill="1" applyBorder="1"/>
    <xf numFmtId="0" fontId="4" fillId="3" borderId="5" xfId="0" applyFont="1" applyFill="1" applyBorder="1"/>
    <xf numFmtId="0" fontId="4"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9525</xdr:rowOff>
    </xdr:from>
    <xdr:to>
      <xdr:col>1</xdr:col>
      <xdr:colOff>923925</xdr:colOff>
      <xdr:row>27</xdr:row>
      <xdr:rowOff>96209</xdr:rowOff>
    </xdr:to>
    <xdr:pic>
      <xdr:nvPicPr>
        <xdr:cNvPr id="2" name="Picture 1">
          <a:extLst>
            <a:ext uri="{FF2B5EF4-FFF2-40B4-BE49-F238E27FC236}">
              <a16:creationId xmlns:a16="http://schemas.microsoft.com/office/drawing/2014/main" id="{6D372526-696C-4B7B-B98E-64E6CAFC8029}"/>
            </a:ext>
          </a:extLst>
        </xdr:cNvPr>
        <xdr:cNvPicPr>
          <a:picLocks noChangeAspect="1"/>
        </xdr:cNvPicPr>
      </xdr:nvPicPr>
      <xdr:blipFill>
        <a:blip xmlns:r="http://schemas.openxmlformats.org/officeDocument/2006/relationships" r:embed="rId1"/>
        <a:stretch>
          <a:fillRect/>
        </a:stretch>
      </xdr:blipFill>
      <xdr:spPr>
        <a:xfrm>
          <a:off x="0" y="3286125"/>
          <a:ext cx="2600325" cy="2372684"/>
        </a:xfrm>
        <a:prstGeom prst="rect">
          <a:avLst/>
        </a:prstGeom>
      </xdr:spPr>
    </xdr:pic>
    <xdr:clientData/>
  </xdr:twoCellAnchor>
  <xdr:twoCellAnchor>
    <xdr:from>
      <xdr:col>9</xdr:col>
      <xdr:colOff>238125</xdr:colOff>
      <xdr:row>38</xdr:row>
      <xdr:rowOff>485775</xdr:rowOff>
    </xdr:from>
    <xdr:to>
      <xdr:col>11</xdr:col>
      <xdr:colOff>9525</xdr:colOff>
      <xdr:row>43</xdr:row>
      <xdr:rowOff>95251</xdr:rowOff>
    </xdr:to>
    <xdr:sp macro="" textlink="">
      <xdr:nvSpPr>
        <xdr:cNvPr id="3" name="Flowchart: Connector 2">
          <a:extLst>
            <a:ext uri="{FF2B5EF4-FFF2-40B4-BE49-F238E27FC236}">
              <a16:creationId xmlns:a16="http://schemas.microsoft.com/office/drawing/2014/main" id="{6569001D-458C-4302-AB0B-7269A176AAD1}"/>
            </a:ext>
          </a:extLst>
        </xdr:cNvPr>
        <xdr:cNvSpPr/>
      </xdr:nvSpPr>
      <xdr:spPr>
        <a:xfrm>
          <a:off x="8267700" y="8334375"/>
          <a:ext cx="990600" cy="94297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1100"/>
            <a:t>Atlanta</a:t>
          </a:r>
        </a:p>
      </xdr:txBody>
    </xdr:sp>
    <xdr:clientData/>
  </xdr:twoCellAnchor>
  <xdr:twoCellAnchor>
    <xdr:from>
      <xdr:col>5</xdr:col>
      <xdr:colOff>581026</xdr:colOff>
      <xdr:row>30</xdr:row>
      <xdr:rowOff>171450</xdr:rowOff>
    </xdr:from>
    <xdr:to>
      <xdr:col>6</xdr:col>
      <xdr:colOff>466725</xdr:colOff>
      <xdr:row>35</xdr:row>
      <xdr:rowOff>142875</xdr:rowOff>
    </xdr:to>
    <xdr:sp macro="" textlink="">
      <xdr:nvSpPr>
        <xdr:cNvPr id="4" name="Flowchart: Connector 3">
          <a:extLst>
            <a:ext uri="{FF2B5EF4-FFF2-40B4-BE49-F238E27FC236}">
              <a16:creationId xmlns:a16="http://schemas.microsoft.com/office/drawing/2014/main" id="{0858EF00-A4E3-4406-9826-167E77B2B43F}"/>
            </a:ext>
          </a:extLst>
        </xdr:cNvPr>
        <xdr:cNvSpPr/>
      </xdr:nvSpPr>
      <xdr:spPr>
        <a:xfrm>
          <a:off x="5667376" y="6305550"/>
          <a:ext cx="1000124" cy="923925"/>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1100"/>
            <a:t>Chicago</a:t>
          </a:r>
        </a:p>
      </xdr:txBody>
    </xdr:sp>
    <xdr:clientData/>
  </xdr:twoCellAnchor>
  <xdr:twoCellAnchor>
    <xdr:from>
      <xdr:col>9</xdr:col>
      <xdr:colOff>247649</xdr:colOff>
      <xdr:row>30</xdr:row>
      <xdr:rowOff>142876</xdr:rowOff>
    </xdr:from>
    <xdr:to>
      <xdr:col>11</xdr:col>
      <xdr:colOff>0</xdr:colOff>
      <xdr:row>35</xdr:row>
      <xdr:rowOff>152402</xdr:rowOff>
    </xdr:to>
    <xdr:sp macro="" textlink="">
      <xdr:nvSpPr>
        <xdr:cNvPr id="5" name="Flowchart: Connector 4">
          <a:extLst>
            <a:ext uri="{FF2B5EF4-FFF2-40B4-BE49-F238E27FC236}">
              <a16:creationId xmlns:a16="http://schemas.microsoft.com/office/drawing/2014/main" id="{5AE19BEB-6034-4C1B-BAEF-3457C13BC503}"/>
            </a:ext>
          </a:extLst>
        </xdr:cNvPr>
        <xdr:cNvSpPr/>
      </xdr:nvSpPr>
      <xdr:spPr>
        <a:xfrm>
          <a:off x="8277224" y="6276976"/>
          <a:ext cx="971551" cy="9620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1100"/>
            <a:t>Spring-</a:t>
          </a:r>
        </a:p>
        <a:p>
          <a:pPr algn="l"/>
          <a:r>
            <a:rPr lang="en-US" sz="1100"/>
            <a:t>field</a:t>
          </a:r>
        </a:p>
      </xdr:txBody>
    </xdr:sp>
    <xdr:clientData/>
  </xdr:twoCellAnchor>
  <xdr:twoCellAnchor>
    <xdr:from>
      <xdr:col>5</xdr:col>
      <xdr:colOff>581024</xdr:colOff>
      <xdr:row>38</xdr:row>
      <xdr:rowOff>466725</xdr:rowOff>
    </xdr:from>
    <xdr:to>
      <xdr:col>6</xdr:col>
      <xdr:colOff>466724</xdr:colOff>
      <xdr:row>43</xdr:row>
      <xdr:rowOff>76200</xdr:rowOff>
    </xdr:to>
    <xdr:sp macro="" textlink="">
      <xdr:nvSpPr>
        <xdr:cNvPr id="6" name="Flowchart: Connector 5">
          <a:extLst>
            <a:ext uri="{FF2B5EF4-FFF2-40B4-BE49-F238E27FC236}">
              <a16:creationId xmlns:a16="http://schemas.microsoft.com/office/drawing/2014/main" id="{C23958AE-D3FB-4986-A861-9712FA908895}"/>
            </a:ext>
          </a:extLst>
        </xdr:cNvPr>
        <xdr:cNvSpPr/>
      </xdr:nvSpPr>
      <xdr:spPr>
        <a:xfrm>
          <a:off x="5667374" y="8315325"/>
          <a:ext cx="1000125" cy="942975"/>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1100"/>
            <a:t>St.Louis</a:t>
          </a:r>
        </a:p>
      </xdr:txBody>
    </xdr:sp>
    <xdr:clientData/>
  </xdr:twoCellAnchor>
  <xdr:twoCellAnchor>
    <xdr:from>
      <xdr:col>6</xdr:col>
      <xdr:colOff>466725</xdr:colOff>
      <xdr:row>33</xdr:row>
      <xdr:rowOff>52389</xdr:rowOff>
    </xdr:from>
    <xdr:to>
      <xdr:col>9</xdr:col>
      <xdr:colOff>247649</xdr:colOff>
      <xdr:row>33</xdr:row>
      <xdr:rowOff>61913</xdr:rowOff>
    </xdr:to>
    <xdr:cxnSp macro="">
      <xdr:nvCxnSpPr>
        <xdr:cNvPr id="8" name="Straight Arrow Connector 7">
          <a:extLst>
            <a:ext uri="{FF2B5EF4-FFF2-40B4-BE49-F238E27FC236}">
              <a16:creationId xmlns:a16="http://schemas.microsoft.com/office/drawing/2014/main" id="{F2B918FE-D65E-442C-9ED8-BF474BDF0324}"/>
            </a:ext>
          </a:extLst>
        </xdr:cNvPr>
        <xdr:cNvCxnSpPr>
          <a:stCxn id="4" idx="6"/>
          <a:endCxn id="5" idx="2"/>
        </xdr:cNvCxnSpPr>
      </xdr:nvCxnSpPr>
      <xdr:spPr>
        <a:xfrm flipV="1">
          <a:off x="6667500" y="6757989"/>
          <a:ext cx="1609724" cy="9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320260</xdr:colOff>
      <xdr:row>35</xdr:row>
      <xdr:rowOff>7569</xdr:rowOff>
    </xdr:from>
    <xdr:to>
      <xdr:col>9</xdr:col>
      <xdr:colOff>383195</xdr:colOff>
      <xdr:row>39</xdr:row>
      <xdr:rowOff>52371</xdr:rowOff>
    </xdr:to>
    <xdr:cxnSp macro="">
      <xdr:nvCxnSpPr>
        <xdr:cNvPr id="10" name="Straight Arrow Connector 9">
          <a:extLst>
            <a:ext uri="{FF2B5EF4-FFF2-40B4-BE49-F238E27FC236}">
              <a16:creationId xmlns:a16="http://schemas.microsoft.com/office/drawing/2014/main" id="{9CC2E035-21A8-4A37-B168-D7BF41EF43A1}"/>
            </a:ext>
          </a:extLst>
        </xdr:cNvPr>
        <xdr:cNvCxnSpPr>
          <a:stCxn id="3" idx="1"/>
          <a:endCxn id="4" idx="5"/>
        </xdr:cNvCxnSpPr>
      </xdr:nvCxnSpPr>
      <xdr:spPr>
        <a:xfrm flipH="1" flipV="1">
          <a:off x="6521035" y="7094169"/>
          <a:ext cx="1891735" cy="13783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466724</xdr:colOff>
      <xdr:row>40</xdr:row>
      <xdr:rowOff>176213</xdr:rowOff>
    </xdr:from>
    <xdr:to>
      <xdr:col>9</xdr:col>
      <xdr:colOff>238125</xdr:colOff>
      <xdr:row>41</xdr:row>
      <xdr:rowOff>4763</xdr:rowOff>
    </xdr:to>
    <xdr:cxnSp macro="">
      <xdr:nvCxnSpPr>
        <xdr:cNvPr id="12" name="Straight Arrow Connector 11">
          <a:extLst>
            <a:ext uri="{FF2B5EF4-FFF2-40B4-BE49-F238E27FC236}">
              <a16:creationId xmlns:a16="http://schemas.microsoft.com/office/drawing/2014/main" id="{00A44724-5494-4EB8-B554-6DACFBC423BD}"/>
            </a:ext>
          </a:extLst>
        </xdr:cNvPr>
        <xdr:cNvCxnSpPr>
          <a:stCxn id="3" idx="2"/>
          <a:endCxn id="6" idx="6"/>
        </xdr:cNvCxnSpPr>
      </xdr:nvCxnSpPr>
      <xdr:spPr>
        <a:xfrm flipH="1" flipV="1">
          <a:off x="6667499" y="8786813"/>
          <a:ext cx="1600201"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123825</xdr:colOff>
      <xdr:row>35</xdr:row>
      <xdr:rowOff>152402</xdr:rowOff>
    </xdr:from>
    <xdr:to>
      <xdr:col>10</xdr:col>
      <xdr:colOff>123825</xdr:colOff>
      <xdr:row>38</xdr:row>
      <xdr:rowOff>485775</xdr:rowOff>
    </xdr:to>
    <xdr:cxnSp macro="">
      <xdr:nvCxnSpPr>
        <xdr:cNvPr id="14" name="Straight Arrow Connector 13">
          <a:extLst>
            <a:ext uri="{FF2B5EF4-FFF2-40B4-BE49-F238E27FC236}">
              <a16:creationId xmlns:a16="http://schemas.microsoft.com/office/drawing/2014/main" id="{3AA0755B-91DA-4657-8590-2785C3AFBFAB}"/>
            </a:ext>
          </a:extLst>
        </xdr:cNvPr>
        <xdr:cNvCxnSpPr>
          <a:stCxn id="3" idx="0"/>
          <a:endCxn id="5" idx="4"/>
        </xdr:cNvCxnSpPr>
      </xdr:nvCxnSpPr>
      <xdr:spPr>
        <a:xfrm flipV="1">
          <a:off x="8763000" y="7239002"/>
          <a:ext cx="0" cy="10953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1081087</xdr:colOff>
      <xdr:row>35</xdr:row>
      <xdr:rowOff>142875</xdr:rowOff>
    </xdr:from>
    <xdr:to>
      <xdr:col>5</xdr:col>
      <xdr:colOff>1081088</xdr:colOff>
      <xdr:row>38</xdr:row>
      <xdr:rowOff>466725</xdr:rowOff>
    </xdr:to>
    <xdr:cxnSp macro="">
      <xdr:nvCxnSpPr>
        <xdr:cNvPr id="16" name="Straight Arrow Connector 15">
          <a:extLst>
            <a:ext uri="{FF2B5EF4-FFF2-40B4-BE49-F238E27FC236}">
              <a16:creationId xmlns:a16="http://schemas.microsoft.com/office/drawing/2014/main" id="{D32F9EB7-E452-4383-901B-584BC1A746D1}"/>
            </a:ext>
          </a:extLst>
        </xdr:cNvPr>
        <xdr:cNvCxnSpPr>
          <a:stCxn id="4" idx="4"/>
          <a:endCxn id="6" idx="0"/>
        </xdr:cNvCxnSpPr>
      </xdr:nvCxnSpPr>
      <xdr:spPr>
        <a:xfrm flipH="1">
          <a:off x="6167437" y="7229475"/>
          <a:ext cx="1"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320259</xdr:colOff>
      <xdr:row>35</xdr:row>
      <xdr:rowOff>11517</xdr:rowOff>
    </xdr:from>
    <xdr:to>
      <xdr:col>9</xdr:col>
      <xdr:colOff>389929</xdr:colOff>
      <xdr:row>39</xdr:row>
      <xdr:rowOff>33320</xdr:rowOff>
    </xdr:to>
    <xdr:cxnSp macro="">
      <xdr:nvCxnSpPr>
        <xdr:cNvPr id="18" name="Straight Arrow Connector 17">
          <a:extLst>
            <a:ext uri="{FF2B5EF4-FFF2-40B4-BE49-F238E27FC236}">
              <a16:creationId xmlns:a16="http://schemas.microsoft.com/office/drawing/2014/main" id="{311416FC-6C35-4ACD-8271-FBADC5BE7F48}"/>
            </a:ext>
          </a:extLst>
        </xdr:cNvPr>
        <xdr:cNvCxnSpPr>
          <a:stCxn id="5" idx="3"/>
          <a:endCxn id="6" idx="7"/>
        </xdr:cNvCxnSpPr>
      </xdr:nvCxnSpPr>
      <xdr:spPr>
        <a:xfrm flipH="1">
          <a:off x="6521034" y="7098117"/>
          <a:ext cx="1898470" cy="13553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35</xdr:row>
      <xdr:rowOff>114300</xdr:rowOff>
    </xdr:from>
    <xdr:to>
      <xdr:col>9</xdr:col>
      <xdr:colOff>266700</xdr:colOff>
      <xdr:row>39</xdr:row>
      <xdr:rowOff>161925</xdr:rowOff>
    </xdr:to>
    <xdr:cxnSp macro="">
      <xdr:nvCxnSpPr>
        <xdr:cNvPr id="20" name="Straight Arrow Connector 19">
          <a:extLst>
            <a:ext uri="{FF2B5EF4-FFF2-40B4-BE49-F238E27FC236}">
              <a16:creationId xmlns:a16="http://schemas.microsoft.com/office/drawing/2014/main" id="{2468513C-9A9E-4A6C-B9D6-96136DE94E1D}"/>
            </a:ext>
          </a:extLst>
        </xdr:cNvPr>
        <xdr:cNvCxnSpPr/>
      </xdr:nvCxnSpPr>
      <xdr:spPr>
        <a:xfrm>
          <a:off x="6410325" y="7200900"/>
          <a:ext cx="1885950" cy="1381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466725</xdr:colOff>
      <xdr:row>34</xdr:row>
      <xdr:rowOff>28575</xdr:rowOff>
    </xdr:from>
    <xdr:to>
      <xdr:col>9</xdr:col>
      <xdr:colOff>266700</xdr:colOff>
      <xdr:row>34</xdr:row>
      <xdr:rowOff>28575</xdr:rowOff>
    </xdr:to>
    <xdr:cxnSp macro="">
      <xdr:nvCxnSpPr>
        <xdr:cNvPr id="22" name="Straight Arrow Connector 21">
          <a:extLst>
            <a:ext uri="{FF2B5EF4-FFF2-40B4-BE49-F238E27FC236}">
              <a16:creationId xmlns:a16="http://schemas.microsoft.com/office/drawing/2014/main" id="{2A91359C-4704-4EB2-9D2C-10DA9D9E82FB}"/>
            </a:ext>
          </a:extLst>
        </xdr:cNvPr>
        <xdr:cNvCxnSpPr/>
      </xdr:nvCxnSpPr>
      <xdr:spPr>
        <a:xfrm flipH="1">
          <a:off x="6667500" y="6924675"/>
          <a:ext cx="1628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276225</xdr:colOff>
      <xdr:row>35</xdr:row>
      <xdr:rowOff>171450</xdr:rowOff>
    </xdr:from>
    <xdr:to>
      <xdr:col>10</xdr:col>
      <xdr:colOff>276225</xdr:colOff>
      <xdr:row>38</xdr:row>
      <xdr:rowOff>457200</xdr:rowOff>
    </xdr:to>
    <xdr:cxnSp macro="">
      <xdr:nvCxnSpPr>
        <xdr:cNvPr id="24" name="Straight Arrow Connector 23">
          <a:extLst>
            <a:ext uri="{FF2B5EF4-FFF2-40B4-BE49-F238E27FC236}">
              <a16:creationId xmlns:a16="http://schemas.microsoft.com/office/drawing/2014/main" id="{FECD0548-5EFA-4A97-8F87-74217737F877}"/>
            </a:ext>
          </a:extLst>
        </xdr:cNvPr>
        <xdr:cNvCxnSpPr/>
      </xdr:nvCxnSpPr>
      <xdr:spPr>
        <a:xfrm>
          <a:off x="8915400" y="7258050"/>
          <a:ext cx="0" cy="1047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41</xdr:row>
      <xdr:rowOff>142875</xdr:rowOff>
    </xdr:from>
    <xdr:to>
      <xdr:col>9</xdr:col>
      <xdr:colOff>209550</xdr:colOff>
      <xdr:row>41</xdr:row>
      <xdr:rowOff>142875</xdr:rowOff>
    </xdr:to>
    <xdr:cxnSp macro="">
      <xdr:nvCxnSpPr>
        <xdr:cNvPr id="26" name="Straight Arrow Connector 25">
          <a:extLst>
            <a:ext uri="{FF2B5EF4-FFF2-40B4-BE49-F238E27FC236}">
              <a16:creationId xmlns:a16="http://schemas.microsoft.com/office/drawing/2014/main" id="{28A5BB88-3DCB-4D35-B70B-40591C0DD3E8}"/>
            </a:ext>
          </a:extLst>
        </xdr:cNvPr>
        <xdr:cNvCxnSpPr/>
      </xdr:nvCxnSpPr>
      <xdr:spPr>
        <a:xfrm>
          <a:off x="6677025" y="8943975"/>
          <a:ext cx="1562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952500</xdr:colOff>
      <xdr:row>35</xdr:row>
      <xdr:rowOff>152400</xdr:rowOff>
    </xdr:from>
    <xdr:to>
      <xdr:col>5</xdr:col>
      <xdr:colOff>952500</xdr:colOff>
      <xdr:row>38</xdr:row>
      <xdr:rowOff>447675</xdr:rowOff>
    </xdr:to>
    <xdr:cxnSp macro="">
      <xdr:nvCxnSpPr>
        <xdr:cNvPr id="28" name="Straight Arrow Connector 27">
          <a:extLst>
            <a:ext uri="{FF2B5EF4-FFF2-40B4-BE49-F238E27FC236}">
              <a16:creationId xmlns:a16="http://schemas.microsoft.com/office/drawing/2014/main" id="{6A4D9B0D-7391-42E7-8E59-C38072878CD6}"/>
            </a:ext>
          </a:extLst>
        </xdr:cNvPr>
        <xdr:cNvCxnSpPr/>
      </xdr:nvCxnSpPr>
      <xdr:spPr>
        <a:xfrm flipV="1">
          <a:off x="6038850" y="7239000"/>
          <a:ext cx="0" cy="1057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247650</xdr:colOff>
      <xdr:row>34</xdr:row>
      <xdr:rowOff>133350</xdr:rowOff>
    </xdr:from>
    <xdr:to>
      <xdr:col>9</xdr:col>
      <xdr:colOff>257175</xdr:colOff>
      <xdr:row>38</xdr:row>
      <xdr:rowOff>495300</xdr:rowOff>
    </xdr:to>
    <xdr:cxnSp macro="">
      <xdr:nvCxnSpPr>
        <xdr:cNvPr id="30" name="Straight Arrow Connector 29">
          <a:extLst>
            <a:ext uri="{FF2B5EF4-FFF2-40B4-BE49-F238E27FC236}">
              <a16:creationId xmlns:a16="http://schemas.microsoft.com/office/drawing/2014/main" id="{6A5750CC-C44F-45B9-B3DB-90D852FEA913}"/>
            </a:ext>
          </a:extLst>
        </xdr:cNvPr>
        <xdr:cNvCxnSpPr/>
      </xdr:nvCxnSpPr>
      <xdr:spPr>
        <a:xfrm flipV="1">
          <a:off x="6448425" y="7029450"/>
          <a:ext cx="1838325" cy="1314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5"/>
  <sheetViews>
    <sheetView tabSelected="1" topLeftCell="A55" workbookViewId="0">
      <selection activeCell="B67" sqref="B67"/>
    </sheetView>
  </sheetViews>
  <sheetFormatPr defaultRowHeight="15" x14ac:dyDescent="0.25"/>
  <cols>
    <col min="1" max="1" width="25.140625" customWidth="1"/>
    <col min="2" max="2" width="19.42578125" bestFit="1" customWidth="1"/>
    <col min="3" max="3" width="9.5703125" customWidth="1"/>
    <col min="4" max="4" width="10.140625" bestFit="1" customWidth="1"/>
    <col min="5" max="5" width="15.28515625" bestFit="1" customWidth="1"/>
    <col min="6" max="6" width="16.7109375" customWidth="1"/>
  </cols>
  <sheetData>
    <row r="1" spans="1:6" ht="48" customHeight="1" x14ac:dyDescent="0.7">
      <c r="A1" s="31" t="s">
        <v>0</v>
      </c>
      <c r="B1" s="31"/>
      <c r="C1" s="31"/>
      <c r="D1" s="31"/>
      <c r="E1" s="31"/>
      <c r="F1" s="31"/>
    </row>
    <row r="2" spans="1:6" x14ac:dyDescent="0.25">
      <c r="A2" s="32" t="s">
        <v>10</v>
      </c>
      <c r="B2" s="32"/>
      <c r="C2" s="32"/>
      <c r="D2" s="32"/>
      <c r="E2" s="32"/>
      <c r="F2" s="32"/>
    </row>
    <row r="3" spans="1:6" x14ac:dyDescent="0.25">
      <c r="A3" s="29" t="s">
        <v>5</v>
      </c>
      <c r="B3" s="29"/>
      <c r="C3" s="29"/>
      <c r="D3" s="30" t="s">
        <v>6</v>
      </c>
      <c r="E3" s="30"/>
      <c r="F3" s="30"/>
    </row>
    <row r="4" spans="1:6" x14ac:dyDescent="0.25">
      <c r="A4" t="s">
        <v>2</v>
      </c>
      <c r="B4" t="s">
        <v>3</v>
      </c>
      <c r="C4" t="s">
        <v>4</v>
      </c>
      <c r="D4" t="s">
        <v>7</v>
      </c>
      <c r="E4" t="s">
        <v>8</v>
      </c>
      <c r="F4" t="s">
        <v>9</v>
      </c>
    </row>
    <row r="6" spans="1:6" x14ac:dyDescent="0.25">
      <c r="A6" t="s">
        <v>1</v>
      </c>
    </row>
    <row r="7" spans="1:6" x14ac:dyDescent="0.25">
      <c r="A7">
        <v>85</v>
      </c>
    </row>
    <row r="9" spans="1:6" x14ac:dyDescent="0.25">
      <c r="A9" s="32" t="s">
        <v>11</v>
      </c>
      <c r="B9" s="32"/>
      <c r="C9" s="32"/>
      <c r="D9" s="32"/>
      <c r="E9" s="32"/>
      <c r="F9" s="32"/>
    </row>
    <row r="10" spans="1:6" x14ac:dyDescent="0.25">
      <c r="A10" s="3" t="s">
        <v>13</v>
      </c>
    </row>
    <row r="11" spans="1:6" x14ac:dyDescent="0.25">
      <c r="A11" s="3" t="s">
        <v>14</v>
      </c>
    </row>
    <row r="12" spans="1:6" x14ac:dyDescent="0.25">
      <c r="A12" s="3" t="s">
        <v>15</v>
      </c>
    </row>
    <row r="13" spans="1:6" x14ac:dyDescent="0.25">
      <c r="A13" s="3" t="s">
        <v>16</v>
      </c>
    </row>
    <row r="14" spans="1:6" x14ac:dyDescent="0.25">
      <c r="A14" s="2"/>
    </row>
    <row r="15" spans="1:6" x14ac:dyDescent="0.25">
      <c r="A15" s="4" t="s">
        <v>66</v>
      </c>
    </row>
    <row r="29" spans="1:4" x14ac:dyDescent="0.25">
      <c r="A29" s="17" t="s">
        <v>12</v>
      </c>
    </row>
    <row r="31" spans="1:4" x14ac:dyDescent="0.25">
      <c r="A31" s="27" t="s">
        <v>18</v>
      </c>
      <c r="B31" s="27" t="s">
        <v>19</v>
      </c>
      <c r="C31" s="33" t="s">
        <v>67</v>
      </c>
      <c r="D31" s="27" t="s">
        <v>22</v>
      </c>
    </row>
    <row r="32" spans="1:4" x14ac:dyDescent="0.25">
      <c r="A32" s="28"/>
      <c r="B32" s="28"/>
      <c r="C32" s="34"/>
      <c r="D32" s="28"/>
    </row>
    <row r="33" spans="1:4" x14ac:dyDescent="0.25">
      <c r="A33" s="23" t="s">
        <v>23</v>
      </c>
      <c r="B33" s="23">
        <v>2</v>
      </c>
      <c r="C33" s="24">
        <v>38</v>
      </c>
      <c r="D33" s="23">
        <v>97</v>
      </c>
    </row>
    <row r="34" spans="1:4" x14ac:dyDescent="0.25">
      <c r="A34" s="23" t="s">
        <v>24</v>
      </c>
      <c r="B34" s="23">
        <v>3</v>
      </c>
      <c r="C34" s="24">
        <v>42</v>
      </c>
      <c r="D34" s="23">
        <v>120</v>
      </c>
    </row>
    <row r="35" spans="1:4" x14ac:dyDescent="0.25">
      <c r="A35" s="23" t="s">
        <v>25</v>
      </c>
      <c r="B35" s="23">
        <v>2</v>
      </c>
      <c r="C35" s="24">
        <v>30</v>
      </c>
      <c r="D35" s="23">
        <v>55</v>
      </c>
    </row>
    <row r="36" spans="1:4" x14ac:dyDescent="0.25">
      <c r="A36" s="23" t="s">
        <v>26</v>
      </c>
      <c r="B36" s="23">
        <v>4</v>
      </c>
      <c r="C36" s="24">
        <v>42</v>
      </c>
      <c r="D36" s="23">
        <v>75</v>
      </c>
    </row>
    <row r="38" spans="1:4" x14ac:dyDescent="0.25">
      <c r="A38" s="27" t="s">
        <v>27</v>
      </c>
      <c r="B38" s="25" t="s">
        <v>28</v>
      </c>
      <c r="C38" s="27" t="s">
        <v>30</v>
      </c>
    </row>
    <row r="39" spans="1:4" x14ac:dyDescent="0.25">
      <c r="A39" s="28"/>
      <c r="B39" s="26" t="s">
        <v>29</v>
      </c>
      <c r="C39" s="28"/>
    </row>
    <row r="40" spans="1:4" x14ac:dyDescent="0.25">
      <c r="A40" s="23" t="s">
        <v>31</v>
      </c>
      <c r="B40" s="24">
        <v>148</v>
      </c>
      <c r="C40" s="23">
        <v>8</v>
      </c>
    </row>
    <row r="41" spans="1:4" x14ac:dyDescent="0.25">
      <c r="A41" s="23" t="s">
        <v>32</v>
      </c>
      <c r="B41" s="24">
        <v>204</v>
      </c>
      <c r="C41" s="23">
        <v>0</v>
      </c>
    </row>
    <row r="42" spans="1:4" x14ac:dyDescent="0.25">
      <c r="A42" s="23" t="s">
        <v>34</v>
      </c>
      <c r="B42" s="24">
        <v>254</v>
      </c>
      <c r="C42" s="23">
        <v>0</v>
      </c>
    </row>
    <row r="43" spans="1:4" x14ac:dyDescent="0.25">
      <c r="A43" s="23" t="s">
        <v>35</v>
      </c>
      <c r="B43" s="24">
        <v>106</v>
      </c>
      <c r="C43" s="23">
        <v>8</v>
      </c>
    </row>
    <row r="44" spans="1:4" x14ac:dyDescent="0.25">
      <c r="A44" s="23" t="s">
        <v>36</v>
      </c>
      <c r="B44" s="24">
        <v>70</v>
      </c>
      <c r="C44" s="23">
        <v>8</v>
      </c>
    </row>
    <row r="45" spans="1:4" x14ac:dyDescent="0.25">
      <c r="A45" s="23" t="s">
        <v>37</v>
      </c>
      <c r="B45" s="24">
        <v>52</v>
      </c>
      <c r="C45" s="23">
        <v>0</v>
      </c>
    </row>
    <row r="47" spans="1:4" x14ac:dyDescent="0.25">
      <c r="A47" s="18" t="s">
        <v>68</v>
      </c>
    </row>
    <row r="48" spans="1:4" x14ac:dyDescent="0.25">
      <c r="A48" s="19" t="s">
        <v>39</v>
      </c>
      <c r="B48" s="20"/>
    </row>
    <row r="49" spans="1:2" x14ac:dyDescent="0.25">
      <c r="A49" s="20" t="s">
        <v>40</v>
      </c>
      <c r="B49" s="21">
        <f>B33*B41</f>
        <v>408</v>
      </c>
    </row>
    <row r="50" spans="1:2" x14ac:dyDescent="0.25">
      <c r="A50" s="20" t="s">
        <v>42</v>
      </c>
      <c r="B50" s="21">
        <f>B34*B44</f>
        <v>210</v>
      </c>
    </row>
    <row r="51" spans="1:2" x14ac:dyDescent="0.25">
      <c r="A51" s="20" t="s">
        <v>44</v>
      </c>
      <c r="B51" s="22">
        <f>B35*B45</f>
        <v>104</v>
      </c>
    </row>
    <row r="52" spans="1:2" x14ac:dyDescent="0.25">
      <c r="A52" s="20" t="s">
        <v>46</v>
      </c>
      <c r="B52" s="21">
        <f>SUM(B49:B51)</f>
        <v>722</v>
      </c>
    </row>
    <row r="54" spans="1:2" x14ac:dyDescent="0.25">
      <c r="A54" s="19" t="s">
        <v>47</v>
      </c>
      <c r="B54" s="20"/>
    </row>
    <row r="55" spans="1:2" x14ac:dyDescent="0.25">
      <c r="A55" s="20" t="s">
        <v>48</v>
      </c>
      <c r="B55" s="22">
        <f>4.5*SUM(B33,B34)*C36</f>
        <v>945</v>
      </c>
    </row>
    <row r="56" spans="1:2" x14ac:dyDescent="0.25">
      <c r="A56" s="20" t="s">
        <v>50</v>
      </c>
      <c r="B56" s="22">
        <f>3.5*B35*C36</f>
        <v>294</v>
      </c>
    </row>
    <row r="57" spans="1:2" x14ac:dyDescent="0.25">
      <c r="A57" s="20" t="s">
        <v>52</v>
      </c>
      <c r="B57" s="22">
        <f>SUM(B55:B56)</f>
        <v>1239</v>
      </c>
    </row>
    <row r="59" spans="1:2" x14ac:dyDescent="0.25">
      <c r="A59" s="19" t="s">
        <v>53</v>
      </c>
      <c r="B59" s="20"/>
    </row>
    <row r="60" spans="1:2" x14ac:dyDescent="0.25">
      <c r="A60" s="20" t="s">
        <v>54</v>
      </c>
      <c r="B60" s="21">
        <f>4*SUM(B33,B34)*D36</f>
        <v>1500</v>
      </c>
    </row>
    <row r="61" spans="1:2" x14ac:dyDescent="0.25">
      <c r="A61" s="20" t="s">
        <v>56</v>
      </c>
      <c r="B61" s="21">
        <f>3*B35*D36</f>
        <v>450</v>
      </c>
    </row>
    <row r="62" spans="1:2" x14ac:dyDescent="0.25">
      <c r="A62" s="20" t="s">
        <v>58</v>
      </c>
      <c r="B62" s="21">
        <f>SUM(B60:B61)</f>
        <v>1950</v>
      </c>
    </row>
    <row r="70" spans="1:5" x14ac:dyDescent="0.25">
      <c r="A70" s="5" t="s">
        <v>60</v>
      </c>
      <c r="B70" s="5"/>
      <c r="C70" s="5"/>
      <c r="D70" s="5"/>
      <c r="E70" s="5"/>
    </row>
    <row r="71" spans="1:5" x14ac:dyDescent="0.25">
      <c r="A71" s="15" t="s">
        <v>61</v>
      </c>
      <c r="B71" s="15" t="s">
        <v>62</v>
      </c>
      <c r="C71" s="15" t="s">
        <v>63</v>
      </c>
      <c r="D71" s="15" t="s">
        <v>64</v>
      </c>
      <c r="E71" s="15" t="s">
        <v>65</v>
      </c>
    </row>
    <row r="72" spans="1:5" x14ac:dyDescent="0.25">
      <c r="A72" s="8" t="s">
        <v>23</v>
      </c>
      <c r="B72" s="9">
        <v>1768</v>
      </c>
      <c r="C72" s="9">
        <v>1539</v>
      </c>
      <c r="D72" s="9">
        <v>3492</v>
      </c>
      <c r="E72" s="9">
        <v>6799</v>
      </c>
    </row>
    <row r="73" spans="1:5" x14ac:dyDescent="0.25">
      <c r="A73" s="8" t="s">
        <v>24</v>
      </c>
      <c r="B73" s="9">
        <v>788</v>
      </c>
      <c r="C73" s="9">
        <v>1512</v>
      </c>
      <c r="D73" s="9">
        <v>3840</v>
      </c>
      <c r="E73" s="9">
        <v>6140</v>
      </c>
    </row>
    <row r="74" spans="1:5" x14ac:dyDescent="0.25">
      <c r="A74" s="8" t="s">
        <v>26</v>
      </c>
      <c r="B74" s="9">
        <f>B52</f>
        <v>722</v>
      </c>
      <c r="C74" s="9">
        <f>B57</f>
        <v>1239</v>
      </c>
      <c r="D74" s="9">
        <f>B62</f>
        <v>1950</v>
      </c>
      <c r="E74" s="9">
        <f>SUM(B74:D74)</f>
        <v>3911</v>
      </c>
    </row>
    <row r="75" spans="1:5" x14ac:dyDescent="0.25">
      <c r="A75" s="8" t="s">
        <v>25</v>
      </c>
      <c r="B75" s="9">
        <v>1034</v>
      </c>
      <c r="C75" s="9">
        <v>1095</v>
      </c>
      <c r="D75" s="9">
        <v>1760</v>
      </c>
      <c r="E75" s="16">
        <v>3889</v>
      </c>
    </row>
  </sheetData>
  <mergeCells count="11">
    <mergeCell ref="A38:A39"/>
    <mergeCell ref="C38:C39"/>
    <mergeCell ref="A3:C3"/>
    <mergeCell ref="D3:F3"/>
    <mergeCell ref="A1:F1"/>
    <mergeCell ref="A2:F2"/>
    <mergeCell ref="A9:F9"/>
    <mergeCell ref="A31:A32"/>
    <mergeCell ref="B31:B32"/>
    <mergeCell ref="D31:D32"/>
    <mergeCell ref="C31:C3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0A19-6ADA-40EB-BD64-3896D32FE7E7}">
  <dimension ref="A1:P43"/>
  <sheetViews>
    <sheetView topLeftCell="A16" workbookViewId="0">
      <selection activeCell="A36" sqref="A36"/>
    </sheetView>
  </sheetViews>
  <sheetFormatPr defaultRowHeight="15" x14ac:dyDescent="0.25"/>
  <cols>
    <col min="2" max="2" width="40.85546875" customWidth="1"/>
    <col min="3" max="3" width="19.42578125" bestFit="1" customWidth="1"/>
    <col min="4" max="4" width="46.5703125" customWidth="1"/>
    <col min="5" max="5" width="18.85546875" customWidth="1"/>
  </cols>
  <sheetData>
    <row r="1" spans="1:16" x14ac:dyDescent="0.25">
      <c r="A1" s="1"/>
      <c r="B1" s="5" t="s">
        <v>17</v>
      </c>
      <c r="C1" s="5"/>
      <c r="D1" s="5"/>
      <c r="E1" s="5"/>
      <c r="F1" s="1"/>
      <c r="G1" s="1"/>
      <c r="H1" s="1"/>
      <c r="I1" s="1"/>
      <c r="J1" s="1"/>
      <c r="K1" s="1"/>
      <c r="L1" s="1"/>
      <c r="M1" s="1"/>
      <c r="N1" s="1"/>
      <c r="O1" s="1"/>
      <c r="P1" s="1"/>
    </row>
    <row r="2" spans="1:16" x14ac:dyDescent="0.25">
      <c r="A2" s="36"/>
      <c r="B2" s="37" t="s">
        <v>18</v>
      </c>
      <c r="C2" s="37" t="s">
        <v>19</v>
      </c>
      <c r="D2" s="6" t="s">
        <v>20</v>
      </c>
      <c r="E2" s="37" t="s">
        <v>22</v>
      </c>
      <c r="F2" s="40"/>
      <c r="G2" s="35"/>
      <c r="H2" s="35"/>
      <c r="I2" s="35"/>
      <c r="J2" s="35"/>
      <c r="K2" s="35"/>
      <c r="L2" s="35"/>
      <c r="M2" s="35"/>
      <c r="N2" s="35"/>
      <c r="O2" s="35"/>
      <c r="P2" s="35"/>
    </row>
    <row r="3" spans="1:16" x14ac:dyDescent="0.25">
      <c r="A3" s="36"/>
      <c r="B3" s="38"/>
      <c r="C3" s="38"/>
      <c r="D3" s="7" t="s">
        <v>21</v>
      </c>
      <c r="E3" s="38"/>
      <c r="F3" s="40"/>
      <c r="G3" s="35"/>
      <c r="H3" s="35"/>
      <c r="I3" s="35"/>
      <c r="J3" s="35"/>
      <c r="K3" s="35"/>
      <c r="L3" s="35"/>
      <c r="M3" s="35"/>
      <c r="N3" s="35"/>
      <c r="O3" s="35"/>
      <c r="P3" s="35"/>
    </row>
    <row r="4" spans="1:16" x14ac:dyDescent="0.25">
      <c r="A4" s="1"/>
      <c r="B4" s="8" t="s">
        <v>23</v>
      </c>
      <c r="C4" s="8">
        <v>2</v>
      </c>
      <c r="D4" s="9">
        <v>38</v>
      </c>
      <c r="E4" s="8">
        <v>97</v>
      </c>
      <c r="F4" s="1"/>
      <c r="G4" s="1"/>
      <c r="H4" s="1"/>
      <c r="I4" s="1"/>
      <c r="J4" s="1"/>
      <c r="K4" s="1"/>
      <c r="L4" s="1"/>
      <c r="M4" s="1"/>
      <c r="N4" s="1"/>
      <c r="O4" s="1"/>
      <c r="P4" s="1"/>
    </row>
    <row r="5" spans="1:16" x14ac:dyDescent="0.25">
      <c r="A5" s="1"/>
      <c r="B5" s="8" t="s">
        <v>24</v>
      </c>
      <c r="C5" s="8">
        <v>3</v>
      </c>
      <c r="D5" s="9">
        <v>42</v>
      </c>
      <c r="E5" s="8">
        <v>120</v>
      </c>
      <c r="F5" s="1"/>
      <c r="G5" s="1"/>
      <c r="H5" s="1"/>
      <c r="I5" s="1"/>
      <c r="J5" s="1"/>
      <c r="K5" s="1"/>
      <c r="L5" s="1"/>
      <c r="M5" s="1"/>
      <c r="N5" s="1"/>
      <c r="O5" s="1"/>
      <c r="P5" s="1"/>
    </row>
    <row r="6" spans="1:16" x14ac:dyDescent="0.25">
      <c r="A6" s="1"/>
      <c r="B6" s="8" t="s">
        <v>25</v>
      </c>
      <c r="C6" s="8">
        <v>2</v>
      </c>
      <c r="D6" s="9">
        <v>30</v>
      </c>
      <c r="E6" s="8">
        <v>55</v>
      </c>
      <c r="F6" s="1"/>
      <c r="G6" s="1"/>
      <c r="H6" s="1"/>
      <c r="I6" s="1"/>
      <c r="J6" s="1"/>
      <c r="K6" s="1"/>
      <c r="L6" s="1"/>
      <c r="M6" s="1"/>
      <c r="N6" s="1"/>
      <c r="O6" s="1"/>
      <c r="P6" s="1"/>
    </row>
    <row r="7" spans="1:16" x14ac:dyDescent="0.25">
      <c r="A7" s="1"/>
      <c r="B7" s="8" t="s">
        <v>26</v>
      </c>
      <c r="C7" s="8">
        <v>4</v>
      </c>
      <c r="D7" s="9">
        <v>42</v>
      </c>
      <c r="E7" s="8">
        <v>75</v>
      </c>
      <c r="F7" s="1"/>
      <c r="G7" s="1"/>
      <c r="H7" s="1"/>
      <c r="I7" s="1"/>
      <c r="J7" s="1"/>
      <c r="K7" s="1"/>
      <c r="L7" s="1"/>
      <c r="M7" s="1"/>
      <c r="N7" s="1"/>
      <c r="O7" s="1"/>
      <c r="P7" s="1"/>
    </row>
    <row r="8" spans="1:16" x14ac:dyDescent="0.25">
      <c r="A8" s="1"/>
      <c r="B8" s="5"/>
      <c r="C8" s="5"/>
      <c r="D8" s="5"/>
      <c r="E8" s="5"/>
      <c r="F8" s="1"/>
      <c r="G8" s="1"/>
      <c r="H8" s="1"/>
      <c r="I8" s="1"/>
      <c r="J8" s="1"/>
      <c r="K8" s="1"/>
      <c r="L8" s="1"/>
      <c r="M8" s="1"/>
      <c r="N8" s="1"/>
      <c r="O8" s="1"/>
      <c r="P8" s="1"/>
    </row>
    <row r="9" spans="1:16" x14ac:dyDescent="0.25">
      <c r="A9" s="1"/>
      <c r="B9" s="5"/>
      <c r="C9" s="5"/>
      <c r="D9" s="5"/>
      <c r="E9" s="5"/>
      <c r="F9" s="1"/>
      <c r="G9" s="1"/>
      <c r="H9" s="1"/>
      <c r="I9" s="1"/>
      <c r="J9" s="1"/>
      <c r="K9" s="1"/>
      <c r="L9" s="1"/>
      <c r="M9" s="1"/>
      <c r="N9" s="1"/>
      <c r="O9" s="1"/>
      <c r="P9" s="1"/>
    </row>
    <row r="10" spans="1:16" x14ac:dyDescent="0.25">
      <c r="A10" s="36"/>
      <c r="B10" s="37" t="s">
        <v>27</v>
      </c>
      <c r="C10" s="6" t="s">
        <v>28</v>
      </c>
      <c r="D10" s="37" t="s">
        <v>30</v>
      </c>
      <c r="E10" s="39"/>
      <c r="F10" s="35"/>
      <c r="G10" s="35"/>
      <c r="H10" s="35"/>
      <c r="I10" s="35"/>
      <c r="J10" s="35"/>
      <c r="K10" s="35"/>
      <c r="L10" s="35"/>
      <c r="M10" s="35"/>
      <c r="N10" s="35"/>
      <c r="O10" s="35"/>
      <c r="P10" s="35"/>
    </row>
    <row r="11" spans="1:16" x14ac:dyDescent="0.25">
      <c r="A11" s="36"/>
      <c r="B11" s="38"/>
      <c r="C11" s="7" t="s">
        <v>29</v>
      </c>
      <c r="D11" s="38"/>
      <c r="E11" s="39"/>
      <c r="F11" s="35"/>
      <c r="G11" s="35"/>
      <c r="H11" s="35"/>
      <c r="I11" s="35"/>
      <c r="J11" s="35"/>
      <c r="K11" s="35"/>
      <c r="L11" s="35"/>
      <c r="M11" s="35"/>
      <c r="N11" s="35"/>
      <c r="O11" s="35"/>
      <c r="P11" s="35"/>
    </row>
    <row r="12" spans="1:16" x14ac:dyDescent="0.25">
      <c r="A12" s="1"/>
      <c r="B12" s="8" t="s">
        <v>31</v>
      </c>
      <c r="C12" s="9">
        <v>148</v>
      </c>
      <c r="D12" s="8">
        <v>8</v>
      </c>
      <c r="E12" s="5"/>
      <c r="F12" s="1"/>
      <c r="G12" s="1"/>
      <c r="H12" s="1"/>
      <c r="I12" s="1"/>
      <c r="J12" s="1"/>
      <c r="K12" s="1"/>
      <c r="L12" s="1"/>
      <c r="M12" s="1"/>
      <c r="N12" s="1"/>
      <c r="O12" s="1"/>
      <c r="P12" s="1"/>
    </row>
    <row r="13" spans="1:16" x14ac:dyDescent="0.25">
      <c r="A13" s="1"/>
      <c r="B13" s="8" t="s">
        <v>32</v>
      </c>
      <c r="C13" s="9">
        <v>204</v>
      </c>
      <c r="D13" s="8" t="s">
        <v>33</v>
      </c>
      <c r="E13" s="5"/>
      <c r="F13" s="1"/>
      <c r="G13" s="1"/>
      <c r="H13" s="1"/>
      <c r="I13" s="1"/>
      <c r="J13" s="1"/>
      <c r="K13" s="1"/>
      <c r="L13" s="1"/>
      <c r="M13" s="1"/>
      <c r="N13" s="1"/>
      <c r="O13" s="1"/>
      <c r="P13" s="1"/>
    </row>
    <row r="14" spans="1:16" x14ac:dyDescent="0.25">
      <c r="A14" s="1"/>
      <c r="B14" s="8" t="s">
        <v>34</v>
      </c>
      <c r="C14" s="9">
        <v>254</v>
      </c>
      <c r="D14" s="8" t="s">
        <v>33</v>
      </c>
      <c r="E14" s="5"/>
      <c r="F14" s="1"/>
      <c r="G14" s="1"/>
      <c r="H14" s="1"/>
      <c r="I14" s="1"/>
      <c r="J14" s="1"/>
      <c r="K14" s="1"/>
      <c r="L14" s="1"/>
      <c r="M14" s="1"/>
      <c r="N14" s="1"/>
      <c r="O14" s="1"/>
      <c r="P14" s="1"/>
    </row>
    <row r="15" spans="1:16" x14ac:dyDescent="0.25">
      <c r="A15" s="1"/>
      <c r="B15" s="8" t="s">
        <v>35</v>
      </c>
      <c r="C15" s="9">
        <v>106</v>
      </c>
      <c r="D15" s="8">
        <v>8</v>
      </c>
      <c r="E15" s="5"/>
      <c r="F15" s="1"/>
      <c r="G15" s="1"/>
      <c r="H15" s="1"/>
      <c r="I15" s="1"/>
      <c r="J15" s="1"/>
      <c r="K15" s="1"/>
      <c r="L15" s="1"/>
      <c r="M15" s="1"/>
      <c r="N15" s="1"/>
      <c r="O15" s="1"/>
      <c r="P15" s="1"/>
    </row>
    <row r="16" spans="1:16" x14ac:dyDescent="0.25">
      <c r="A16" s="1"/>
      <c r="B16" s="8" t="s">
        <v>36</v>
      </c>
      <c r="C16" s="9">
        <v>70</v>
      </c>
      <c r="D16" s="8">
        <v>8</v>
      </c>
      <c r="E16" s="5"/>
      <c r="F16" s="1"/>
      <c r="G16" s="1"/>
      <c r="H16" s="1"/>
      <c r="I16" s="1"/>
      <c r="J16" s="1"/>
      <c r="K16" s="1"/>
      <c r="L16" s="1"/>
      <c r="M16" s="1"/>
      <c r="N16" s="1"/>
      <c r="O16" s="1"/>
      <c r="P16" s="1"/>
    </row>
    <row r="17" spans="1:16" x14ac:dyDescent="0.25">
      <c r="A17" s="1"/>
      <c r="B17" s="8" t="s">
        <v>37</v>
      </c>
      <c r="C17" s="9">
        <v>52</v>
      </c>
      <c r="D17" s="8" t="s">
        <v>33</v>
      </c>
      <c r="E17" s="5"/>
      <c r="F17" s="1"/>
      <c r="G17" s="1"/>
      <c r="H17" s="1"/>
      <c r="I17" s="1"/>
      <c r="J17" s="1"/>
      <c r="K17" s="1"/>
      <c r="L17" s="1"/>
      <c r="M17" s="1"/>
      <c r="N17" s="1"/>
      <c r="O17" s="1"/>
      <c r="P17" s="1"/>
    </row>
    <row r="18" spans="1:16" x14ac:dyDescent="0.25">
      <c r="A18" s="1"/>
      <c r="B18" s="1"/>
      <c r="C18" s="1"/>
      <c r="D18" s="1"/>
      <c r="E18" s="1"/>
      <c r="F18" s="1"/>
      <c r="G18" s="1"/>
      <c r="H18" s="1"/>
      <c r="I18" s="1"/>
      <c r="J18" s="1"/>
      <c r="K18" s="1"/>
      <c r="L18" s="1"/>
      <c r="M18" s="1"/>
      <c r="N18" s="1"/>
      <c r="O18" s="1"/>
      <c r="P18" s="1"/>
    </row>
    <row r="19" spans="1:16" x14ac:dyDescent="0.25">
      <c r="A19" s="1"/>
      <c r="B19" s="10" t="s">
        <v>38</v>
      </c>
      <c r="C19" s="1"/>
      <c r="D19" s="1"/>
      <c r="E19" s="1"/>
      <c r="F19" s="1"/>
      <c r="G19" s="1"/>
      <c r="H19" s="1"/>
      <c r="I19" s="1"/>
      <c r="J19" s="1"/>
      <c r="K19" s="1"/>
      <c r="L19" s="1"/>
      <c r="M19" s="1"/>
      <c r="N19" s="1"/>
      <c r="O19" s="1"/>
      <c r="P19" s="1"/>
    </row>
    <row r="20" spans="1:16" x14ac:dyDescent="0.25">
      <c r="A20" s="1"/>
      <c r="B20" s="11" t="s">
        <v>39</v>
      </c>
      <c r="C20" s="12"/>
      <c r="D20" s="12"/>
      <c r="E20" s="12"/>
      <c r="F20" s="12"/>
      <c r="G20" s="12"/>
      <c r="H20" s="12"/>
      <c r="I20" s="12"/>
      <c r="J20" s="12"/>
      <c r="K20" s="12"/>
      <c r="L20" s="12"/>
      <c r="M20" s="12"/>
      <c r="N20" s="12"/>
      <c r="O20" s="12"/>
      <c r="P20" s="12"/>
    </row>
    <row r="21" spans="1:16" x14ac:dyDescent="0.25">
      <c r="A21" s="1"/>
      <c r="B21" s="12" t="s">
        <v>40</v>
      </c>
      <c r="C21" s="13">
        <v>408</v>
      </c>
      <c r="D21" s="12" t="s">
        <v>41</v>
      </c>
      <c r="E21" s="12"/>
      <c r="F21" s="12"/>
      <c r="G21" s="12"/>
      <c r="H21" s="12"/>
      <c r="I21" s="12"/>
      <c r="J21" s="12"/>
      <c r="K21" s="12"/>
      <c r="L21" s="12"/>
      <c r="M21" s="12"/>
      <c r="N21" s="12"/>
      <c r="O21" s="12"/>
      <c r="P21" s="12"/>
    </row>
    <row r="22" spans="1:16" x14ac:dyDescent="0.25">
      <c r="A22" s="1"/>
      <c r="B22" s="12" t="s">
        <v>42</v>
      </c>
      <c r="C22" s="13">
        <v>210</v>
      </c>
      <c r="D22" s="12" t="s">
        <v>43</v>
      </c>
      <c r="E22" s="12"/>
      <c r="F22" s="12"/>
      <c r="G22" s="12"/>
      <c r="H22" s="12"/>
      <c r="I22" s="12"/>
      <c r="J22" s="12"/>
      <c r="K22" s="12"/>
      <c r="L22" s="12"/>
      <c r="M22" s="12"/>
      <c r="N22" s="12"/>
      <c r="O22" s="12"/>
      <c r="P22" s="12"/>
    </row>
    <row r="23" spans="1:16" x14ac:dyDescent="0.25">
      <c r="A23" s="1"/>
      <c r="B23" s="12" t="s">
        <v>44</v>
      </c>
      <c r="C23" s="14">
        <v>104.16</v>
      </c>
      <c r="D23" s="12" t="s">
        <v>45</v>
      </c>
      <c r="E23" s="12"/>
      <c r="F23" s="12"/>
      <c r="G23" s="12"/>
      <c r="H23" s="12"/>
      <c r="I23" s="12"/>
      <c r="J23" s="12"/>
      <c r="K23" s="12"/>
      <c r="L23" s="12"/>
      <c r="M23" s="12"/>
      <c r="N23" s="12"/>
      <c r="O23" s="12"/>
      <c r="P23" s="12"/>
    </row>
    <row r="24" spans="1:16" x14ac:dyDescent="0.25">
      <c r="A24" s="1"/>
      <c r="B24" s="12" t="s">
        <v>46</v>
      </c>
      <c r="C24" s="13">
        <v>722</v>
      </c>
      <c r="D24" s="12"/>
      <c r="E24" s="12"/>
      <c r="F24" s="12"/>
      <c r="G24" s="12"/>
      <c r="H24" s="12"/>
      <c r="I24" s="12"/>
      <c r="J24" s="12"/>
      <c r="K24" s="12"/>
      <c r="L24" s="12"/>
      <c r="M24" s="12"/>
      <c r="N24" s="12"/>
      <c r="O24" s="12"/>
      <c r="P24" s="12"/>
    </row>
    <row r="25" spans="1:16" x14ac:dyDescent="0.25">
      <c r="A25" s="1"/>
      <c r="B25" s="12"/>
      <c r="C25" s="12"/>
      <c r="D25" s="12"/>
      <c r="E25" s="12"/>
      <c r="F25" s="12"/>
      <c r="G25" s="12"/>
      <c r="H25" s="12"/>
      <c r="I25" s="12"/>
      <c r="J25" s="12"/>
      <c r="K25" s="12"/>
      <c r="L25" s="12"/>
      <c r="M25" s="12"/>
      <c r="N25" s="12"/>
      <c r="O25" s="12"/>
      <c r="P25" s="12"/>
    </row>
    <row r="26" spans="1:16" x14ac:dyDescent="0.25">
      <c r="A26" s="1"/>
      <c r="B26" s="11" t="s">
        <v>47</v>
      </c>
      <c r="C26" s="12"/>
      <c r="D26" s="12"/>
      <c r="E26" s="12"/>
      <c r="F26" s="12"/>
      <c r="G26" s="12"/>
      <c r="H26" s="12"/>
      <c r="I26" s="12"/>
      <c r="J26" s="12"/>
      <c r="K26" s="12"/>
      <c r="L26" s="12"/>
      <c r="M26" s="12"/>
      <c r="N26" s="12"/>
      <c r="O26" s="12"/>
      <c r="P26" s="12"/>
    </row>
    <row r="27" spans="1:16" x14ac:dyDescent="0.25">
      <c r="A27" s="1"/>
      <c r="B27" s="12" t="s">
        <v>48</v>
      </c>
      <c r="C27" s="14">
        <v>945</v>
      </c>
      <c r="D27" s="12" t="s">
        <v>49</v>
      </c>
      <c r="E27" s="12"/>
      <c r="F27" s="12"/>
      <c r="G27" s="12"/>
      <c r="H27" s="12"/>
      <c r="I27" s="12"/>
      <c r="J27" s="12"/>
      <c r="K27" s="12"/>
      <c r="L27" s="12"/>
      <c r="M27" s="12"/>
      <c r="N27" s="12"/>
      <c r="O27" s="12"/>
      <c r="P27" s="12"/>
    </row>
    <row r="28" spans="1:16" x14ac:dyDescent="0.25">
      <c r="A28" s="1"/>
      <c r="B28" s="12" t="s">
        <v>50</v>
      </c>
      <c r="C28" s="14">
        <v>294</v>
      </c>
      <c r="D28" s="12" t="s">
        <v>51</v>
      </c>
      <c r="E28" s="12"/>
      <c r="F28" s="12"/>
      <c r="G28" s="12"/>
      <c r="H28" s="12"/>
      <c r="I28" s="12"/>
      <c r="J28" s="12"/>
      <c r="K28" s="12"/>
      <c r="L28" s="12"/>
      <c r="M28" s="12"/>
      <c r="N28" s="12"/>
      <c r="O28" s="12"/>
      <c r="P28" s="12"/>
    </row>
    <row r="29" spans="1:16" x14ac:dyDescent="0.25">
      <c r="A29" s="1"/>
      <c r="B29" s="12" t="s">
        <v>52</v>
      </c>
      <c r="C29" s="14">
        <v>1239</v>
      </c>
      <c r="D29" s="12"/>
      <c r="E29" s="12"/>
      <c r="F29" s="12"/>
      <c r="G29" s="12"/>
      <c r="H29" s="12"/>
      <c r="I29" s="12"/>
      <c r="J29" s="12"/>
      <c r="K29" s="12"/>
      <c r="L29" s="12"/>
      <c r="M29" s="12"/>
      <c r="N29" s="12"/>
      <c r="O29" s="12"/>
      <c r="P29" s="12"/>
    </row>
    <row r="30" spans="1:16" x14ac:dyDescent="0.25">
      <c r="A30" s="1"/>
      <c r="B30" s="12"/>
      <c r="C30" s="12"/>
      <c r="D30" s="12"/>
      <c r="E30" s="12"/>
      <c r="F30" s="12"/>
      <c r="G30" s="12"/>
      <c r="H30" s="12"/>
      <c r="I30" s="12"/>
      <c r="J30" s="12"/>
      <c r="K30" s="12"/>
      <c r="L30" s="12"/>
      <c r="M30" s="12"/>
      <c r="N30" s="12"/>
      <c r="O30" s="12"/>
      <c r="P30" s="12"/>
    </row>
    <row r="31" spans="1:16" x14ac:dyDescent="0.25">
      <c r="A31" s="1"/>
      <c r="B31" s="11" t="s">
        <v>53</v>
      </c>
      <c r="C31" s="12"/>
      <c r="D31" s="12"/>
      <c r="E31" s="12"/>
      <c r="F31" s="12"/>
      <c r="G31" s="12"/>
      <c r="H31" s="12"/>
      <c r="I31" s="12"/>
      <c r="J31" s="12"/>
      <c r="K31" s="12"/>
      <c r="L31" s="12"/>
      <c r="M31" s="12"/>
      <c r="N31" s="12"/>
      <c r="O31" s="12"/>
      <c r="P31" s="12"/>
    </row>
    <row r="32" spans="1:16" x14ac:dyDescent="0.25">
      <c r="A32" s="1"/>
      <c r="B32" s="12" t="s">
        <v>54</v>
      </c>
      <c r="C32" s="13">
        <v>1500</v>
      </c>
      <c r="D32" s="12" t="s">
        <v>55</v>
      </c>
      <c r="E32" s="12"/>
      <c r="F32" s="12"/>
      <c r="G32" s="12"/>
      <c r="H32" s="12"/>
      <c r="I32" s="12"/>
      <c r="J32" s="12"/>
      <c r="K32" s="12"/>
      <c r="L32" s="12"/>
      <c r="M32" s="12"/>
      <c r="N32" s="12"/>
      <c r="O32" s="12"/>
      <c r="P32" s="12"/>
    </row>
    <row r="33" spans="1:16" x14ac:dyDescent="0.25">
      <c r="A33" s="1"/>
      <c r="B33" s="12" t="s">
        <v>56</v>
      </c>
      <c r="C33" s="13">
        <v>450</v>
      </c>
      <c r="D33" s="12" t="s">
        <v>57</v>
      </c>
      <c r="E33" s="12"/>
      <c r="F33" s="12"/>
      <c r="G33" s="12"/>
      <c r="H33" s="12"/>
      <c r="I33" s="12"/>
      <c r="J33" s="12"/>
      <c r="K33" s="12"/>
      <c r="L33" s="12"/>
      <c r="M33" s="12"/>
      <c r="N33" s="12"/>
      <c r="O33" s="12"/>
      <c r="P33" s="12"/>
    </row>
    <row r="34" spans="1:16" x14ac:dyDescent="0.25">
      <c r="A34" s="1"/>
      <c r="B34" s="12" t="s">
        <v>58</v>
      </c>
      <c r="C34" s="13">
        <v>1950</v>
      </c>
      <c r="D34" s="12"/>
      <c r="E34" s="12"/>
      <c r="F34" s="12"/>
      <c r="G34" s="12"/>
      <c r="H34" s="12"/>
      <c r="I34" s="12"/>
      <c r="J34" s="12"/>
      <c r="K34" s="12"/>
      <c r="L34" s="12"/>
      <c r="M34" s="12"/>
      <c r="N34" s="12"/>
      <c r="O34" s="12"/>
      <c r="P34" s="12"/>
    </row>
    <row r="35" spans="1:16" x14ac:dyDescent="0.25">
      <c r="A35" s="1"/>
      <c r="B35" s="1"/>
      <c r="C35" s="1"/>
      <c r="D35" s="1"/>
      <c r="E35" s="1"/>
      <c r="F35" s="1"/>
      <c r="G35" s="1"/>
      <c r="H35" s="1"/>
      <c r="I35" s="1"/>
      <c r="J35" s="1"/>
      <c r="K35" s="1"/>
      <c r="L35" s="1"/>
      <c r="M35" s="1"/>
      <c r="N35" s="1"/>
      <c r="O35" s="1"/>
      <c r="P35" s="1"/>
    </row>
    <row r="36" spans="1:16" x14ac:dyDescent="0.25">
      <c r="A36" s="1"/>
      <c r="B36" s="12" t="s">
        <v>59</v>
      </c>
      <c r="C36" s="14">
        <v>3911.2</v>
      </c>
      <c r="D36" s="1"/>
      <c r="E36" s="1"/>
      <c r="F36" s="1"/>
      <c r="G36" s="1"/>
      <c r="H36" s="1"/>
      <c r="I36" s="1"/>
      <c r="J36" s="1"/>
      <c r="K36" s="1"/>
      <c r="L36" s="1"/>
      <c r="M36" s="1"/>
      <c r="N36" s="1"/>
      <c r="O36" s="1"/>
      <c r="P36" s="1"/>
    </row>
    <row r="37" spans="1:16" x14ac:dyDescent="0.25">
      <c r="A37" s="1"/>
      <c r="B37" s="1"/>
      <c r="C37" s="1"/>
      <c r="D37" s="1"/>
      <c r="E37" s="1"/>
      <c r="F37" s="1"/>
      <c r="G37" s="1"/>
      <c r="H37" s="1"/>
      <c r="I37" s="1"/>
      <c r="J37" s="1"/>
      <c r="K37" s="1"/>
      <c r="L37" s="1"/>
      <c r="M37" s="1"/>
      <c r="N37" s="1"/>
      <c r="O37" s="1"/>
      <c r="P37" s="1"/>
    </row>
    <row r="38" spans="1:16" x14ac:dyDescent="0.25">
      <c r="A38" s="1"/>
      <c r="B38" s="5" t="s">
        <v>60</v>
      </c>
      <c r="C38" s="5"/>
      <c r="D38" s="5"/>
      <c r="E38" s="5"/>
      <c r="F38" s="5"/>
      <c r="G38" s="1"/>
      <c r="H38" s="1"/>
      <c r="I38" s="1"/>
      <c r="J38" s="1"/>
      <c r="K38" s="1"/>
      <c r="L38" s="1"/>
      <c r="M38" s="1"/>
      <c r="N38" s="1"/>
      <c r="O38" s="1"/>
      <c r="P38" s="1"/>
    </row>
    <row r="39" spans="1:16" x14ac:dyDescent="0.25">
      <c r="A39" s="1"/>
      <c r="B39" s="15" t="s">
        <v>61</v>
      </c>
      <c r="C39" s="15" t="s">
        <v>62</v>
      </c>
      <c r="D39" s="15" t="s">
        <v>63</v>
      </c>
      <c r="E39" s="15" t="s">
        <v>64</v>
      </c>
      <c r="F39" s="15" t="s">
        <v>65</v>
      </c>
      <c r="G39" s="1"/>
      <c r="H39" s="1"/>
      <c r="I39" s="1"/>
      <c r="J39" s="1"/>
      <c r="K39" s="1"/>
      <c r="L39" s="1"/>
      <c r="M39" s="1"/>
      <c r="N39" s="1"/>
      <c r="O39" s="1"/>
      <c r="P39" s="1"/>
    </row>
    <row r="40" spans="1:16" x14ac:dyDescent="0.25">
      <c r="A40" s="1"/>
      <c r="B40" s="8" t="s">
        <v>23</v>
      </c>
      <c r="C40" s="9">
        <v>1768</v>
      </c>
      <c r="D40" s="9">
        <v>1539</v>
      </c>
      <c r="E40" s="9">
        <v>3492</v>
      </c>
      <c r="F40" s="9">
        <v>6799</v>
      </c>
      <c r="G40" s="1"/>
      <c r="H40" s="1"/>
      <c r="I40" s="1"/>
      <c r="J40" s="1"/>
      <c r="K40" s="1"/>
      <c r="L40" s="1"/>
      <c r="M40" s="1"/>
      <c r="N40" s="1"/>
      <c r="O40" s="1"/>
      <c r="P40" s="1"/>
    </row>
    <row r="41" spans="1:16" x14ac:dyDescent="0.25">
      <c r="A41" s="1"/>
      <c r="B41" s="8" t="s">
        <v>24</v>
      </c>
      <c r="C41" s="9">
        <v>788</v>
      </c>
      <c r="D41" s="9">
        <v>1512</v>
      </c>
      <c r="E41" s="9">
        <v>3840</v>
      </c>
      <c r="F41" s="9">
        <v>6140</v>
      </c>
      <c r="G41" s="1"/>
      <c r="H41" s="1"/>
      <c r="I41" s="1"/>
      <c r="J41" s="1"/>
      <c r="K41" s="1"/>
      <c r="L41" s="1"/>
      <c r="M41" s="1"/>
      <c r="N41" s="1"/>
      <c r="O41" s="1"/>
      <c r="P41" s="1"/>
    </row>
    <row r="42" spans="1:16" x14ac:dyDescent="0.25">
      <c r="A42" s="1"/>
      <c r="B42" s="8" t="s">
        <v>26</v>
      </c>
      <c r="C42" s="9">
        <v>722</v>
      </c>
      <c r="D42" s="9">
        <v>1239</v>
      </c>
      <c r="E42" s="9">
        <v>1950</v>
      </c>
      <c r="F42" s="9">
        <v>3911</v>
      </c>
      <c r="G42" s="1"/>
      <c r="H42" s="1"/>
      <c r="I42" s="1"/>
      <c r="J42" s="1"/>
      <c r="K42" s="1"/>
      <c r="L42" s="1"/>
      <c r="M42" s="1"/>
      <c r="N42" s="1"/>
      <c r="O42" s="1"/>
      <c r="P42" s="1"/>
    </row>
    <row r="43" spans="1:16" x14ac:dyDescent="0.25">
      <c r="A43" s="1"/>
      <c r="B43" s="8" t="s">
        <v>25</v>
      </c>
      <c r="C43" s="9">
        <v>1034</v>
      </c>
      <c r="D43" s="9">
        <v>1095</v>
      </c>
      <c r="E43" s="9">
        <v>1760</v>
      </c>
      <c r="F43" s="16">
        <v>3889</v>
      </c>
      <c r="G43" s="1"/>
      <c r="H43" s="1"/>
      <c r="I43" s="1"/>
      <c r="J43" s="1"/>
      <c r="K43" s="1"/>
      <c r="L43" s="1"/>
      <c r="M43" s="1"/>
      <c r="N43" s="1"/>
      <c r="O43" s="1"/>
      <c r="P43" s="1"/>
    </row>
  </sheetData>
  <mergeCells count="30">
    <mergeCell ref="G2:G3"/>
    <mergeCell ref="A2:A3"/>
    <mergeCell ref="B2:B3"/>
    <mergeCell ref="C2:C3"/>
    <mergeCell ref="E2:E3"/>
    <mergeCell ref="F2:F3"/>
    <mergeCell ref="N2:N3"/>
    <mergeCell ref="O2:O3"/>
    <mergeCell ref="P2:P3"/>
    <mergeCell ref="A10:A11"/>
    <mergeCell ref="B10:B11"/>
    <mergeCell ref="D10:D11"/>
    <mergeCell ref="E10:E11"/>
    <mergeCell ref="F10:F11"/>
    <mergeCell ref="G10:G11"/>
    <mergeCell ref="H10:H11"/>
    <mergeCell ref="H2:H3"/>
    <mergeCell ref="I2:I3"/>
    <mergeCell ref="J2:J3"/>
    <mergeCell ref="K2:K3"/>
    <mergeCell ref="L2:L3"/>
    <mergeCell ref="M2:M3"/>
    <mergeCell ref="O10:O11"/>
    <mergeCell ref="P10:P11"/>
    <mergeCell ref="I10:I11"/>
    <mergeCell ref="J10:J11"/>
    <mergeCell ref="K10:K11"/>
    <mergeCell ref="L10:L11"/>
    <mergeCell ref="M10:M11"/>
    <mergeCell ref="N10:N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 Han</dc:creator>
  <cp:lastModifiedBy>wmwms</cp:lastModifiedBy>
  <dcterms:created xsi:type="dcterms:W3CDTF">2015-06-05T18:17:20Z</dcterms:created>
  <dcterms:modified xsi:type="dcterms:W3CDTF">2019-11-19T03:14:07Z</dcterms:modified>
</cp:coreProperties>
</file>