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17c5cefea12b2f66/桌面/Portfolio/"/>
    </mc:Choice>
  </mc:AlternateContent>
  <xr:revisionPtr revIDLastSave="0" documentId="8_{E750E3B6-AB43-46B6-8FEE-1936C94EF92A}" xr6:coauthVersionLast="47" xr6:coauthVersionMax="47" xr10:uidLastSave="{00000000-0000-0000-0000-000000000000}"/>
  <bookViews>
    <workbookView xWindow="22932" yWindow="-108" windowWidth="23256" windowHeight="12576" activeTab="2" xr2:uid="{ADF93DF5-0ABA-410B-A80D-337C86AAD110}"/>
  </bookViews>
  <sheets>
    <sheet name="Analysis" sheetId="3" r:id="rId1"/>
    <sheet name="Raw data" sheetId="1" r:id="rId2"/>
    <sheet name="dashboard" sheetId="2" r:id="rId3"/>
  </sheets>
  <externalReferences>
    <externalReference r:id="rId4"/>
  </externalReferences>
  <definedNames>
    <definedName name="_xlchart.v1.0" hidden="1">Analysis!$K$36:$K$43</definedName>
    <definedName name="_xlchart.v1.1" hidden="1">Analysis!$L$35</definedName>
    <definedName name="_xlchart.v1.2" hidden="1">Analysis!$L$36:$L$43</definedName>
    <definedName name="_xlchart.v1.3" hidden="1">Analysis!$B$36:$C$48</definedName>
    <definedName name="_xlchart.v1.4" hidden="1">Analysis!$D$35</definedName>
    <definedName name="_xlchart.v1.5" hidden="1">Analysis!$D$36:$D$48</definedName>
    <definedName name="_xlchart.v1.6" hidden="1">Analysis!$B$36:$C$48</definedName>
    <definedName name="_xlchart.v1.7" hidden="1">Analysis!$D$35</definedName>
    <definedName name="_xlchart.v1.8" hidden="1">Analysis!$D$36:$D$48</definedName>
    <definedName name="Categories">[1]!TblDV[Sub-category]</definedName>
    <definedName name="Slicer_Category">#N/A</definedName>
    <definedName name="Slicer_Date">#N/A</definedName>
  </definedNames>
  <calcPr calcId="191029"/>
  <pivotCaches>
    <pivotCache cacheId="56"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6" i="3" l="1" a="1"/>
  <c r="E16" i="3" s="1"/>
  <c r="E51" i="3" a="1"/>
  <c r="E51" i="3" s="1"/>
  <c r="J32" i="2"/>
  <c r="L32" i="2"/>
  <c r="J33" i="2"/>
  <c r="L33" i="2"/>
  <c r="J34" i="2"/>
  <c r="L34" i="2"/>
  <c r="J35" i="2"/>
  <c r="L35" i="2"/>
  <c r="J36" i="2"/>
  <c r="L36" i="2"/>
  <c r="J487" i="1"/>
  <c r="I487" i="1"/>
  <c r="G487" i="1"/>
  <c r="J486" i="1"/>
  <c r="I486" i="1"/>
  <c r="G486" i="1"/>
  <c r="J485" i="1"/>
  <c r="I485" i="1"/>
  <c r="G485" i="1"/>
  <c r="J484" i="1"/>
  <c r="I484" i="1"/>
  <c r="G484" i="1"/>
  <c r="J483" i="1"/>
  <c r="I483" i="1"/>
  <c r="G483" i="1"/>
  <c r="J482" i="1"/>
  <c r="I482" i="1"/>
  <c r="G482" i="1"/>
  <c r="J481" i="1"/>
  <c r="I481" i="1"/>
  <c r="G481" i="1"/>
  <c r="J480" i="1"/>
  <c r="I480" i="1"/>
  <c r="G480" i="1"/>
  <c r="J479" i="1"/>
  <c r="I479" i="1"/>
  <c r="G479" i="1"/>
  <c r="J478" i="1"/>
  <c r="I478" i="1"/>
  <c r="G478" i="1"/>
  <c r="J477" i="1"/>
  <c r="I477" i="1"/>
  <c r="G477" i="1"/>
  <c r="J476" i="1"/>
  <c r="I476" i="1"/>
  <c r="G476" i="1"/>
  <c r="J475" i="1"/>
  <c r="I475" i="1"/>
  <c r="G475" i="1"/>
  <c r="J474" i="1"/>
  <c r="I474" i="1"/>
  <c r="G474" i="1"/>
  <c r="J473" i="1"/>
  <c r="I473" i="1"/>
  <c r="G473" i="1"/>
  <c r="J472" i="1"/>
  <c r="I472" i="1"/>
  <c r="G472" i="1"/>
  <c r="J471" i="1"/>
  <c r="I471" i="1"/>
  <c r="G471" i="1"/>
  <c r="J470" i="1"/>
  <c r="I470" i="1"/>
  <c r="G470" i="1"/>
  <c r="J469" i="1"/>
  <c r="I469" i="1"/>
  <c r="G469" i="1"/>
  <c r="J468" i="1"/>
  <c r="I468" i="1"/>
  <c r="G468" i="1"/>
  <c r="J467" i="1"/>
  <c r="I467" i="1"/>
  <c r="G467" i="1"/>
  <c r="J466" i="1"/>
  <c r="I466" i="1"/>
  <c r="G466" i="1"/>
  <c r="J465" i="1"/>
  <c r="I465" i="1"/>
  <c r="G465" i="1"/>
  <c r="J464" i="1"/>
  <c r="I464" i="1"/>
  <c r="G464" i="1"/>
  <c r="J463" i="1"/>
  <c r="I463" i="1"/>
  <c r="G463" i="1"/>
  <c r="J462" i="1"/>
  <c r="I462" i="1"/>
  <c r="G462" i="1"/>
  <c r="J461" i="1"/>
  <c r="I461" i="1"/>
  <c r="G461" i="1"/>
  <c r="J460" i="1"/>
  <c r="I460" i="1"/>
  <c r="G460" i="1"/>
  <c r="J459" i="1"/>
  <c r="I459" i="1"/>
  <c r="G459" i="1"/>
  <c r="J458" i="1"/>
  <c r="I458" i="1"/>
  <c r="G458" i="1"/>
  <c r="J457" i="1"/>
  <c r="I457" i="1"/>
  <c r="G457" i="1"/>
  <c r="J456" i="1"/>
  <c r="I456" i="1"/>
  <c r="G456" i="1"/>
  <c r="J455" i="1"/>
  <c r="I455" i="1"/>
  <c r="G455" i="1"/>
  <c r="J454" i="1"/>
  <c r="I454" i="1"/>
  <c r="G454" i="1"/>
  <c r="J453" i="1"/>
  <c r="I453" i="1"/>
  <c r="G453" i="1"/>
  <c r="J452" i="1"/>
  <c r="I452" i="1"/>
  <c r="G452" i="1"/>
  <c r="J451" i="1"/>
  <c r="I451" i="1"/>
  <c r="G451" i="1"/>
  <c r="J450" i="1"/>
  <c r="I450" i="1"/>
  <c r="G450" i="1"/>
  <c r="J449" i="1"/>
  <c r="I449" i="1"/>
  <c r="G449" i="1"/>
  <c r="J448" i="1"/>
  <c r="I448" i="1"/>
  <c r="G448" i="1"/>
  <c r="J447" i="1"/>
  <c r="I447" i="1"/>
  <c r="G447" i="1"/>
  <c r="J446" i="1"/>
  <c r="I446" i="1"/>
  <c r="G446" i="1"/>
  <c r="J445" i="1"/>
  <c r="I445" i="1"/>
  <c r="G445" i="1"/>
  <c r="J444" i="1"/>
  <c r="I444" i="1"/>
  <c r="G444" i="1"/>
  <c r="J443" i="1"/>
  <c r="I443" i="1"/>
  <c r="G443" i="1"/>
  <c r="J442" i="1"/>
  <c r="I442" i="1"/>
  <c r="G442" i="1"/>
  <c r="J441" i="1"/>
  <c r="I441" i="1"/>
  <c r="G441" i="1"/>
  <c r="J440" i="1"/>
  <c r="I440" i="1"/>
  <c r="G440" i="1"/>
  <c r="J439" i="1"/>
  <c r="I439" i="1"/>
  <c r="G439" i="1"/>
  <c r="J438" i="1"/>
  <c r="I438" i="1"/>
  <c r="G438" i="1"/>
  <c r="J437" i="1"/>
  <c r="I437" i="1"/>
  <c r="G437" i="1"/>
  <c r="J436" i="1"/>
  <c r="I436" i="1"/>
  <c r="G436" i="1"/>
  <c r="J435" i="1"/>
  <c r="I435" i="1"/>
  <c r="G435" i="1"/>
  <c r="J434" i="1"/>
  <c r="I434" i="1"/>
  <c r="G434" i="1"/>
  <c r="J433" i="1"/>
  <c r="I433" i="1"/>
  <c r="G433" i="1"/>
  <c r="J432" i="1"/>
  <c r="I432" i="1"/>
  <c r="G432" i="1"/>
  <c r="J431" i="1"/>
  <c r="I431" i="1"/>
  <c r="G431" i="1"/>
  <c r="J430" i="1"/>
  <c r="I430" i="1"/>
  <c r="G430" i="1"/>
  <c r="J429" i="1"/>
  <c r="I429" i="1"/>
  <c r="G429" i="1"/>
  <c r="J428" i="1"/>
  <c r="I428" i="1"/>
  <c r="G428" i="1"/>
  <c r="J427" i="1"/>
  <c r="I427" i="1"/>
  <c r="G427" i="1"/>
  <c r="J426" i="1"/>
  <c r="I426" i="1"/>
  <c r="G426" i="1"/>
  <c r="J425" i="1"/>
  <c r="I425" i="1"/>
  <c r="G425" i="1"/>
  <c r="J424" i="1"/>
  <c r="I424" i="1"/>
  <c r="G424" i="1"/>
  <c r="J423" i="1"/>
  <c r="I423" i="1"/>
  <c r="G423" i="1"/>
  <c r="J422" i="1"/>
  <c r="I422" i="1"/>
  <c r="G422" i="1"/>
  <c r="J421" i="1"/>
  <c r="I421" i="1"/>
  <c r="G421" i="1"/>
  <c r="J420" i="1"/>
  <c r="I420" i="1"/>
  <c r="G420" i="1"/>
  <c r="J419" i="1"/>
  <c r="I419" i="1"/>
  <c r="G419" i="1"/>
  <c r="J418" i="1"/>
  <c r="I418" i="1"/>
  <c r="G418" i="1"/>
  <c r="J417" i="1"/>
  <c r="I417" i="1"/>
  <c r="G417" i="1"/>
  <c r="J416" i="1"/>
  <c r="I416" i="1"/>
  <c r="G416" i="1"/>
  <c r="J415" i="1"/>
  <c r="I415" i="1"/>
  <c r="G415" i="1"/>
  <c r="J414" i="1"/>
  <c r="I414" i="1"/>
  <c r="G414" i="1"/>
  <c r="J413" i="1"/>
  <c r="I413" i="1"/>
  <c r="G413" i="1"/>
  <c r="J412" i="1"/>
  <c r="I412" i="1"/>
  <c r="G412" i="1"/>
  <c r="J411" i="1"/>
  <c r="I411" i="1"/>
  <c r="G411" i="1"/>
  <c r="J410" i="1"/>
  <c r="I410" i="1"/>
  <c r="G410" i="1"/>
  <c r="J409" i="1"/>
  <c r="I409" i="1"/>
  <c r="G409" i="1"/>
  <c r="J408" i="1"/>
  <c r="I408" i="1"/>
  <c r="G408" i="1"/>
  <c r="J407" i="1"/>
  <c r="I407" i="1"/>
  <c r="G407" i="1"/>
  <c r="J406" i="1"/>
  <c r="I406" i="1"/>
  <c r="G406" i="1"/>
  <c r="J405" i="1"/>
  <c r="I405" i="1"/>
  <c r="G405" i="1"/>
  <c r="J404" i="1"/>
  <c r="I404" i="1"/>
  <c r="G404" i="1"/>
  <c r="J403" i="1"/>
  <c r="I403" i="1"/>
  <c r="G403" i="1"/>
  <c r="J402" i="1"/>
  <c r="I402" i="1"/>
  <c r="G402" i="1"/>
  <c r="J401" i="1"/>
  <c r="I401" i="1"/>
  <c r="G401" i="1"/>
  <c r="J400" i="1"/>
  <c r="I400" i="1"/>
  <c r="G400" i="1"/>
  <c r="J399" i="1"/>
  <c r="I399" i="1"/>
  <c r="G399" i="1"/>
  <c r="J398" i="1"/>
  <c r="I398" i="1"/>
  <c r="G398" i="1"/>
  <c r="J397" i="1"/>
  <c r="I397" i="1"/>
  <c r="G397" i="1"/>
  <c r="J396" i="1"/>
  <c r="I396" i="1"/>
  <c r="G396" i="1"/>
  <c r="J395" i="1"/>
  <c r="I395" i="1"/>
  <c r="G395" i="1"/>
  <c r="J394" i="1"/>
  <c r="I394" i="1"/>
  <c r="G394" i="1"/>
  <c r="J393" i="1"/>
  <c r="I393" i="1"/>
  <c r="G393" i="1"/>
  <c r="J392" i="1"/>
  <c r="I392" i="1"/>
  <c r="G392" i="1"/>
  <c r="J391" i="1"/>
  <c r="I391" i="1"/>
  <c r="G391" i="1"/>
  <c r="J390" i="1"/>
  <c r="I390" i="1"/>
  <c r="G390" i="1"/>
  <c r="J389" i="1"/>
  <c r="I389" i="1"/>
  <c r="G389" i="1"/>
  <c r="J388" i="1"/>
  <c r="I388" i="1"/>
  <c r="G388" i="1"/>
  <c r="J387" i="1"/>
  <c r="I387" i="1"/>
  <c r="G387" i="1"/>
  <c r="J386" i="1"/>
  <c r="I386" i="1"/>
  <c r="G386" i="1"/>
  <c r="J385" i="1"/>
  <c r="I385" i="1"/>
  <c r="G385" i="1"/>
  <c r="J384" i="1"/>
  <c r="I384" i="1"/>
  <c r="G384" i="1"/>
  <c r="J383" i="1"/>
  <c r="I383" i="1"/>
  <c r="G383" i="1"/>
  <c r="J382" i="1"/>
  <c r="I382" i="1"/>
  <c r="G382" i="1"/>
  <c r="J381" i="1"/>
  <c r="I381" i="1"/>
  <c r="G381" i="1"/>
  <c r="J380" i="1"/>
  <c r="I380" i="1"/>
  <c r="G380" i="1"/>
  <c r="J379" i="1"/>
  <c r="I379" i="1"/>
  <c r="G379" i="1"/>
  <c r="J378" i="1"/>
  <c r="I378" i="1"/>
  <c r="G378" i="1"/>
  <c r="J377" i="1"/>
  <c r="I377" i="1"/>
  <c r="G377" i="1"/>
  <c r="J376" i="1"/>
  <c r="I376" i="1"/>
  <c r="G376" i="1"/>
  <c r="J375" i="1"/>
  <c r="I375" i="1"/>
  <c r="G375" i="1"/>
  <c r="J374" i="1"/>
  <c r="I374" i="1"/>
  <c r="G374" i="1"/>
  <c r="J373" i="1"/>
  <c r="I373" i="1"/>
  <c r="G373" i="1"/>
  <c r="J372" i="1"/>
  <c r="I372" i="1"/>
  <c r="G372" i="1"/>
  <c r="J371" i="1"/>
  <c r="I371" i="1"/>
  <c r="G371" i="1"/>
  <c r="J370" i="1"/>
  <c r="I370" i="1"/>
  <c r="G370" i="1"/>
  <c r="J369" i="1"/>
  <c r="I369" i="1"/>
  <c r="G369" i="1"/>
  <c r="J368" i="1"/>
  <c r="I368" i="1"/>
  <c r="G368" i="1"/>
  <c r="J367" i="1"/>
  <c r="I367" i="1"/>
  <c r="G367" i="1"/>
  <c r="J366" i="1"/>
  <c r="I366" i="1"/>
  <c r="G366" i="1"/>
  <c r="J365" i="1"/>
  <c r="I365" i="1"/>
  <c r="G365" i="1"/>
  <c r="J364" i="1"/>
  <c r="I364" i="1"/>
  <c r="G364" i="1"/>
  <c r="J363" i="1"/>
  <c r="I363" i="1"/>
  <c r="G363" i="1"/>
  <c r="J362" i="1"/>
  <c r="I362" i="1"/>
  <c r="G362" i="1"/>
  <c r="J361" i="1"/>
  <c r="I361" i="1"/>
  <c r="G361" i="1"/>
  <c r="J360" i="1"/>
  <c r="I360" i="1"/>
  <c r="G360" i="1"/>
  <c r="J359" i="1"/>
  <c r="I359" i="1"/>
  <c r="G359" i="1"/>
  <c r="J358" i="1"/>
  <c r="I358" i="1"/>
  <c r="G358" i="1"/>
  <c r="J357" i="1"/>
  <c r="I357" i="1"/>
  <c r="G357" i="1"/>
  <c r="J356" i="1"/>
  <c r="I356" i="1"/>
  <c r="G356" i="1"/>
  <c r="J355" i="1"/>
  <c r="I355" i="1"/>
  <c r="G355" i="1"/>
  <c r="J354" i="1"/>
  <c r="I354" i="1"/>
  <c r="G354" i="1"/>
  <c r="J353" i="1"/>
  <c r="I353" i="1"/>
  <c r="G353" i="1"/>
  <c r="J352" i="1"/>
  <c r="I352" i="1"/>
  <c r="G352" i="1"/>
  <c r="J351" i="1"/>
  <c r="I351" i="1"/>
  <c r="G351" i="1"/>
  <c r="J350" i="1"/>
  <c r="I350" i="1"/>
  <c r="G350" i="1"/>
  <c r="J349" i="1"/>
  <c r="I349" i="1"/>
  <c r="G349" i="1"/>
  <c r="J348" i="1"/>
  <c r="I348" i="1"/>
  <c r="G348" i="1"/>
  <c r="J347" i="1"/>
  <c r="I347" i="1"/>
  <c r="G347" i="1"/>
  <c r="J346" i="1"/>
  <c r="I346" i="1"/>
  <c r="G346" i="1"/>
  <c r="J345" i="1"/>
  <c r="I345" i="1"/>
  <c r="G345" i="1"/>
  <c r="J344" i="1"/>
  <c r="I344" i="1"/>
  <c r="G344" i="1"/>
  <c r="J343" i="1"/>
  <c r="I343" i="1"/>
  <c r="G343" i="1"/>
  <c r="J342" i="1"/>
  <c r="I342" i="1"/>
  <c r="G342" i="1"/>
  <c r="J341" i="1"/>
  <c r="I341" i="1"/>
  <c r="G341" i="1"/>
  <c r="J340" i="1"/>
  <c r="I340" i="1"/>
  <c r="G340" i="1"/>
  <c r="J339" i="1"/>
  <c r="I339" i="1"/>
  <c r="G339" i="1"/>
  <c r="J338" i="1"/>
  <c r="I338" i="1"/>
  <c r="G338" i="1"/>
  <c r="J337" i="1"/>
  <c r="I337" i="1"/>
  <c r="G337" i="1"/>
  <c r="J336" i="1"/>
  <c r="I336" i="1"/>
  <c r="G336" i="1"/>
  <c r="J335" i="1"/>
  <c r="I335" i="1"/>
  <c r="G335" i="1"/>
  <c r="J334" i="1"/>
  <c r="I334" i="1"/>
  <c r="G334" i="1"/>
  <c r="J333" i="1"/>
  <c r="I333" i="1"/>
  <c r="G333" i="1"/>
  <c r="J332" i="1"/>
  <c r="I332" i="1"/>
  <c r="G332" i="1"/>
  <c r="J331" i="1"/>
  <c r="I331" i="1"/>
  <c r="G331" i="1"/>
  <c r="J330" i="1"/>
  <c r="I330" i="1"/>
  <c r="G330" i="1"/>
  <c r="J329" i="1"/>
  <c r="I329" i="1"/>
  <c r="G329" i="1"/>
  <c r="J328" i="1"/>
  <c r="I328" i="1"/>
  <c r="G328" i="1"/>
  <c r="J327" i="1"/>
  <c r="I327" i="1"/>
  <c r="G327" i="1"/>
  <c r="J326" i="1"/>
  <c r="I326" i="1"/>
  <c r="G326" i="1"/>
  <c r="J325" i="1"/>
  <c r="I325" i="1"/>
  <c r="G325" i="1"/>
  <c r="J324" i="1"/>
  <c r="I324" i="1"/>
  <c r="G324" i="1"/>
  <c r="J323" i="1"/>
  <c r="I323" i="1"/>
  <c r="G323" i="1"/>
  <c r="J322" i="1"/>
  <c r="I322" i="1"/>
  <c r="G322" i="1"/>
  <c r="J321" i="1"/>
  <c r="I321" i="1"/>
  <c r="G321" i="1"/>
  <c r="J320" i="1"/>
  <c r="I320" i="1"/>
  <c r="G320" i="1"/>
  <c r="J319" i="1"/>
  <c r="I319" i="1"/>
  <c r="G319" i="1"/>
  <c r="J318" i="1"/>
  <c r="I318" i="1"/>
  <c r="G318" i="1"/>
  <c r="J317" i="1"/>
  <c r="I317" i="1"/>
  <c r="G317" i="1"/>
  <c r="J316" i="1"/>
  <c r="I316" i="1"/>
  <c r="G316" i="1"/>
  <c r="J315" i="1"/>
  <c r="I315" i="1"/>
  <c r="G315" i="1"/>
  <c r="J314" i="1"/>
  <c r="I314" i="1"/>
  <c r="G314" i="1"/>
  <c r="J313" i="1"/>
  <c r="I313" i="1"/>
  <c r="G313" i="1"/>
  <c r="J312" i="1"/>
  <c r="I312" i="1"/>
  <c r="G312" i="1"/>
  <c r="J311" i="1"/>
  <c r="I311" i="1"/>
  <c r="G311" i="1"/>
  <c r="J310" i="1"/>
  <c r="I310" i="1"/>
  <c r="G310" i="1"/>
  <c r="J309" i="1"/>
  <c r="I309" i="1"/>
  <c r="G309" i="1"/>
  <c r="J308" i="1"/>
  <c r="I308" i="1"/>
  <c r="G308" i="1"/>
  <c r="J307" i="1"/>
  <c r="I307" i="1"/>
  <c r="G307" i="1"/>
  <c r="J306" i="1"/>
  <c r="I306" i="1"/>
  <c r="G306" i="1"/>
  <c r="J305" i="1"/>
  <c r="I305" i="1"/>
  <c r="G305" i="1"/>
  <c r="J304" i="1"/>
  <c r="I304" i="1"/>
  <c r="G304" i="1"/>
  <c r="J303" i="1"/>
  <c r="I303" i="1"/>
  <c r="G303" i="1"/>
  <c r="J302" i="1"/>
  <c r="I302" i="1"/>
  <c r="G302" i="1"/>
  <c r="J301" i="1"/>
  <c r="I301" i="1"/>
  <c r="G301" i="1"/>
  <c r="J300" i="1"/>
  <c r="I300" i="1"/>
  <c r="G300" i="1"/>
  <c r="J299" i="1"/>
  <c r="I299" i="1"/>
  <c r="G299" i="1"/>
  <c r="J298" i="1"/>
  <c r="I298" i="1"/>
  <c r="G298" i="1"/>
  <c r="J297" i="1"/>
  <c r="I297" i="1"/>
  <c r="G297" i="1"/>
  <c r="J296" i="1"/>
  <c r="I296" i="1"/>
  <c r="G296" i="1"/>
  <c r="J295" i="1"/>
  <c r="I295" i="1"/>
  <c r="G295" i="1"/>
  <c r="J294" i="1"/>
  <c r="I294" i="1"/>
  <c r="G294" i="1"/>
  <c r="J293" i="1"/>
  <c r="I293" i="1"/>
  <c r="G293" i="1"/>
  <c r="J292" i="1"/>
  <c r="I292" i="1"/>
  <c r="G292" i="1"/>
  <c r="J291" i="1"/>
  <c r="I291" i="1"/>
  <c r="G291" i="1"/>
  <c r="J290" i="1"/>
  <c r="I290" i="1"/>
  <c r="G290" i="1"/>
  <c r="J289" i="1"/>
  <c r="I289" i="1"/>
  <c r="G289" i="1"/>
  <c r="J288" i="1"/>
  <c r="I288" i="1"/>
  <c r="G288" i="1"/>
  <c r="J287" i="1"/>
  <c r="I287" i="1"/>
  <c r="G287" i="1"/>
  <c r="J286" i="1"/>
  <c r="I286" i="1"/>
  <c r="G286" i="1"/>
  <c r="J285" i="1"/>
  <c r="I285" i="1"/>
  <c r="G285" i="1"/>
  <c r="J284" i="1"/>
  <c r="I284" i="1"/>
  <c r="G284" i="1"/>
  <c r="J283" i="1"/>
  <c r="I283" i="1"/>
  <c r="G283" i="1"/>
  <c r="J282" i="1"/>
  <c r="I282" i="1"/>
  <c r="G282" i="1"/>
  <c r="J281" i="1"/>
  <c r="I281" i="1"/>
  <c r="G281" i="1"/>
  <c r="J280" i="1"/>
  <c r="I280" i="1"/>
  <c r="G280" i="1"/>
  <c r="J279" i="1"/>
  <c r="I279" i="1"/>
  <c r="G279" i="1"/>
  <c r="J278" i="1"/>
  <c r="I278" i="1"/>
  <c r="G278" i="1"/>
  <c r="J277" i="1"/>
  <c r="I277" i="1"/>
  <c r="G277" i="1"/>
  <c r="J276" i="1"/>
  <c r="I276" i="1"/>
  <c r="G276" i="1"/>
  <c r="J275" i="1"/>
  <c r="I275" i="1"/>
  <c r="G275" i="1"/>
  <c r="J274" i="1"/>
  <c r="I274" i="1"/>
  <c r="G274" i="1"/>
  <c r="J273" i="1"/>
  <c r="I273" i="1"/>
  <c r="G273" i="1"/>
  <c r="J272" i="1"/>
  <c r="I272" i="1"/>
  <c r="G272" i="1"/>
  <c r="J271" i="1"/>
  <c r="I271" i="1"/>
  <c r="G271" i="1"/>
  <c r="J270" i="1"/>
  <c r="I270" i="1"/>
  <c r="G270" i="1"/>
  <c r="J269" i="1"/>
  <c r="I269" i="1"/>
  <c r="G269" i="1"/>
  <c r="J268" i="1"/>
  <c r="I268" i="1"/>
  <c r="G268" i="1"/>
  <c r="J267" i="1"/>
  <c r="I267" i="1"/>
  <c r="G267" i="1"/>
  <c r="J266" i="1"/>
  <c r="I266" i="1"/>
  <c r="G266" i="1"/>
  <c r="J265" i="1"/>
  <c r="I265" i="1"/>
  <c r="G265" i="1"/>
  <c r="J264" i="1"/>
  <c r="I264" i="1"/>
  <c r="G264" i="1"/>
  <c r="J263" i="1"/>
  <c r="I263" i="1"/>
  <c r="G263" i="1"/>
  <c r="J262" i="1"/>
  <c r="I262" i="1"/>
  <c r="G262" i="1"/>
  <c r="J261" i="1"/>
  <c r="I261" i="1"/>
  <c r="G261" i="1"/>
  <c r="J260" i="1"/>
  <c r="I260" i="1"/>
  <c r="G260" i="1"/>
  <c r="J259" i="1"/>
  <c r="I259" i="1"/>
  <c r="G259" i="1"/>
  <c r="J258" i="1"/>
  <c r="I258" i="1"/>
  <c r="G258" i="1"/>
  <c r="J257" i="1"/>
  <c r="I257" i="1"/>
  <c r="G257" i="1"/>
  <c r="J256" i="1"/>
  <c r="I256" i="1"/>
  <c r="G256" i="1"/>
  <c r="J255" i="1"/>
  <c r="I255" i="1"/>
  <c r="G255" i="1"/>
  <c r="J254" i="1"/>
  <c r="I254" i="1"/>
  <c r="G254" i="1"/>
  <c r="J253" i="1"/>
  <c r="I253" i="1"/>
  <c r="G253" i="1"/>
  <c r="J252" i="1"/>
  <c r="I252" i="1"/>
  <c r="G252" i="1"/>
  <c r="J251" i="1"/>
  <c r="I251" i="1"/>
  <c r="G251" i="1"/>
  <c r="J250" i="1"/>
  <c r="I250" i="1"/>
  <c r="G250" i="1"/>
  <c r="J249" i="1"/>
  <c r="I249" i="1"/>
  <c r="G249" i="1"/>
  <c r="J248" i="1"/>
  <c r="I248" i="1"/>
  <c r="G248" i="1"/>
  <c r="J247" i="1"/>
  <c r="I247" i="1"/>
  <c r="G247" i="1"/>
  <c r="J246" i="1"/>
  <c r="I246" i="1"/>
  <c r="G246" i="1"/>
  <c r="J245" i="1"/>
  <c r="I245" i="1"/>
  <c r="G245" i="1"/>
  <c r="J244" i="1"/>
  <c r="I244" i="1"/>
  <c r="G244" i="1"/>
  <c r="J243" i="1"/>
  <c r="I243" i="1"/>
  <c r="G243" i="1"/>
  <c r="J242" i="1"/>
  <c r="I242" i="1"/>
  <c r="G242" i="1"/>
  <c r="J241" i="1"/>
  <c r="I241" i="1"/>
  <c r="G241" i="1"/>
  <c r="J240" i="1"/>
  <c r="I240" i="1"/>
  <c r="G240" i="1"/>
  <c r="J239" i="1"/>
  <c r="I239" i="1"/>
  <c r="G239" i="1"/>
  <c r="J238" i="1"/>
  <c r="I238" i="1"/>
  <c r="G238" i="1"/>
  <c r="J237" i="1"/>
  <c r="I237" i="1"/>
  <c r="G237" i="1"/>
  <c r="J236" i="1"/>
  <c r="I236" i="1"/>
  <c r="G236" i="1"/>
  <c r="J235" i="1"/>
  <c r="I235" i="1"/>
  <c r="G235" i="1"/>
  <c r="J234" i="1"/>
  <c r="I234" i="1"/>
  <c r="G234" i="1"/>
  <c r="J233" i="1"/>
  <c r="I233" i="1"/>
  <c r="G233" i="1"/>
  <c r="J232" i="1"/>
  <c r="I232" i="1"/>
  <c r="G232" i="1"/>
  <c r="J231" i="1"/>
  <c r="I231" i="1"/>
  <c r="G231" i="1"/>
  <c r="J230" i="1"/>
  <c r="I230" i="1"/>
  <c r="G230" i="1"/>
  <c r="J229" i="1"/>
  <c r="I229" i="1"/>
  <c r="G229" i="1"/>
  <c r="J228" i="1"/>
  <c r="I228" i="1"/>
  <c r="G228" i="1"/>
  <c r="J227" i="1"/>
  <c r="I227" i="1"/>
  <c r="G227" i="1"/>
  <c r="J226" i="1"/>
  <c r="I226" i="1"/>
  <c r="G226" i="1"/>
  <c r="J225" i="1"/>
  <c r="I225" i="1"/>
  <c r="G225" i="1"/>
  <c r="J224" i="1"/>
  <c r="I224" i="1"/>
  <c r="G224" i="1"/>
  <c r="J223" i="1"/>
  <c r="I223" i="1"/>
  <c r="G223" i="1"/>
  <c r="J222" i="1"/>
  <c r="I222" i="1"/>
  <c r="G222" i="1"/>
  <c r="J221" i="1"/>
  <c r="I221" i="1"/>
  <c r="G221" i="1"/>
  <c r="J220" i="1"/>
  <c r="I220" i="1"/>
  <c r="G220" i="1"/>
  <c r="J219" i="1"/>
  <c r="I219" i="1"/>
  <c r="G219" i="1"/>
  <c r="J218" i="1"/>
  <c r="I218" i="1"/>
  <c r="G218" i="1"/>
  <c r="J217" i="1"/>
  <c r="I217" i="1"/>
  <c r="G217" i="1"/>
  <c r="J216" i="1"/>
  <c r="I216" i="1"/>
  <c r="G216" i="1"/>
  <c r="J215" i="1"/>
  <c r="I215" i="1"/>
  <c r="G215" i="1"/>
  <c r="J214" i="1"/>
  <c r="I214" i="1"/>
  <c r="G214" i="1"/>
  <c r="J213" i="1"/>
  <c r="I213" i="1"/>
  <c r="G213" i="1"/>
  <c r="J212" i="1"/>
  <c r="I212" i="1"/>
  <c r="G212" i="1"/>
  <c r="J211" i="1"/>
  <c r="I211" i="1"/>
  <c r="G211" i="1"/>
  <c r="J210" i="1"/>
  <c r="I210" i="1"/>
  <c r="G210" i="1"/>
  <c r="J209" i="1"/>
  <c r="I209" i="1"/>
  <c r="G209" i="1"/>
  <c r="J208" i="1"/>
  <c r="I208" i="1"/>
  <c r="G208" i="1"/>
  <c r="J207" i="1"/>
  <c r="I207" i="1"/>
  <c r="G207" i="1"/>
  <c r="J206" i="1"/>
  <c r="I206" i="1"/>
  <c r="G206" i="1"/>
  <c r="J205" i="1"/>
  <c r="I205" i="1"/>
  <c r="G205" i="1"/>
  <c r="J204" i="1"/>
  <c r="I204" i="1"/>
  <c r="G204" i="1"/>
  <c r="J203" i="1"/>
  <c r="I203" i="1"/>
  <c r="G203" i="1"/>
  <c r="J202" i="1"/>
  <c r="I202" i="1"/>
  <c r="G202" i="1"/>
  <c r="J201" i="1"/>
  <c r="I201" i="1"/>
  <c r="G201" i="1"/>
  <c r="J200" i="1"/>
  <c r="I200" i="1"/>
  <c r="G200" i="1"/>
  <c r="J199" i="1"/>
  <c r="I199" i="1"/>
  <c r="G199" i="1"/>
  <c r="J198" i="1"/>
  <c r="I198" i="1"/>
  <c r="G198" i="1"/>
  <c r="J197" i="1"/>
  <c r="I197" i="1"/>
  <c r="G197" i="1"/>
  <c r="J196" i="1"/>
  <c r="I196" i="1"/>
  <c r="G196" i="1"/>
  <c r="J195" i="1"/>
  <c r="I195" i="1"/>
  <c r="G195" i="1"/>
  <c r="J194" i="1"/>
  <c r="I194" i="1"/>
  <c r="G194" i="1"/>
  <c r="J193" i="1"/>
  <c r="I193" i="1"/>
  <c r="G193" i="1"/>
  <c r="J192" i="1"/>
  <c r="I192" i="1"/>
  <c r="G192" i="1"/>
  <c r="J191" i="1"/>
  <c r="I191" i="1"/>
  <c r="G191" i="1"/>
  <c r="J190" i="1"/>
  <c r="I190" i="1"/>
  <c r="G190" i="1"/>
  <c r="J189" i="1"/>
  <c r="I189" i="1"/>
  <c r="G189" i="1"/>
  <c r="J188" i="1"/>
  <c r="I188" i="1"/>
  <c r="G188" i="1"/>
  <c r="J187" i="1"/>
  <c r="I187" i="1"/>
  <c r="G187" i="1"/>
  <c r="J186" i="1"/>
  <c r="I186" i="1"/>
  <c r="G186" i="1"/>
  <c r="J185" i="1"/>
  <c r="I185" i="1"/>
  <c r="G185" i="1"/>
  <c r="J184" i="1"/>
  <c r="I184" i="1"/>
  <c r="G184" i="1"/>
  <c r="J183" i="1"/>
  <c r="I183" i="1"/>
  <c r="G183" i="1"/>
  <c r="J182" i="1"/>
  <c r="I182" i="1"/>
  <c r="G182" i="1"/>
  <c r="J181" i="1"/>
  <c r="I181" i="1"/>
  <c r="G181" i="1"/>
  <c r="J180" i="1"/>
  <c r="I180" i="1"/>
  <c r="G180" i="1"/>
  <c r="J179" i="1"/>
  <c r="I179" i="1"/>
  <c r="G179" i="1"/>
  <c r="J178" i="1"/>
  <c r="I178" i="1"/>
  <c r="G178" i="1"/>
  <c r="J177" i="1"/>
  <c r="I177" i="1"/>
  <c r="G177" i="1"/>
  <c r="J176" i="1"/>
  <c r="I176" i="1"/>
  <c r="G176" i="1"/>
  <c r="J175" i="1"/>
  <c r="I175" i="1"/>
  <c r="G175" i="1"/>
  <c r="J174" i="1"/>
  <c r="I174" i="1"/>
  <c r="G174" i="1"/>
  <c r="J173" i="1"/>
  <c r="I173" i="1"/>
  <c r="G173" i="1"/>
  <c r="J172" i="1"/>
  <c r="I172" i="1"/>
  <c r="G172" i="1"/>
  <c r="J171" i="1"/>
  <c r="I171" i="1"/>
  <c r="G171" i="1"/>
  <c r="J170" i="1"/>
  <c r="I170" i="1"/>
  <c r="G170" i="1"/>
  <c r="J169" i="1"/>
  <c r="I169" i="1"/>
  <c r="G169" i="1"/>
  <c r="J168" i="1"/>
  <c r="I168" i="1"/>
  <c r="G168" i="1"/>
  <c r="J167" i="1"/>
  <c r="I167" i="1"/>
  <c r="G167" i="1"/>
  <c r="J166" i="1"/>
  <c r="I166" i="1"/>
  <c r="G166" i="1"/>
  <c r="J165" i="1"/>
  <c r="I165" i="1"/>
  <c r="G165" i="1"/>
  <c r="J164" i="1"/>
  <c r="I164" i="1"/>
  <c r="G164" i="1"/>
  <c r="J163" i="1"/>
  <c r="I163" i="1"/>
  <c r="G163" i="1"/>
  <c r="J162" i="1"/>
  <c r="I162" i="1"/>
  <c r="G162" i="1"/>
  <c r="J161" i="1"/>
  <c r="I161" i="1"/>
  <c r="G161" i="1"/>
  <c r="J160" i="1"/>
  <c r="I160" i="1"/>
  <c r="G160" i="1"/>
  <c r="J159" i="1"/>
  <c r="I159" i="1"/>
  <c r="G159" i="1"/>
  <c r="J158" i="1"/>
  <c r="I158" i="1"/>
  <c r="G158" i="1"/>
  <c r="J157" i="1"/>
  <c r="I157" i="1"/>
  <c r="G157" i="1"/>
  <c r="J156" i="1"/>
  <c r="I156" i="1"/>
  <c r="G156" i="1"/>
  <c r="J155" i="1"/>
  <c r="I155" i="1"/>
  <c r="G155" i="1"/>
  <c r="J154" i="1"/>
  <c r="I154" i="1"/>
  <c r="G154" i="1"/>
  <c r="J153" i="1"/>
  <c r="I153" i="1"/>
  <c r="G153" i="1"/>
  <c r="J152" i="1"/>
  <c r="I152" i="1"/>
  <c r="G152" i="1"/>
  <c r="J151" i="1"/>
  <c r="I151" i="1"/>
  <c r="G151" i="1"/>
  <c r="J150" i="1"/>
  <c r="I150" i="1"/>
  <c r="G150" i="1"/>
  <c r="J149" i="1"/>
  <c r="I149" i="1"/>
  <c r="G149" i="1"/>
  <c r="J148" i="1"/>
  <c r="I148" i="1"/>
  <c r="G148" i="1"/>
  <c r="J147" i="1"/>
  <c r="I147" i="1"/>
  <c r="G147" i="1"/>
  <c r="J146" i="1"/>
  <c r="I146" i="1"/>
  <c r="G146" i="1"/>
  <c r="J145" i="1"/>
  <c r="I145" i="1"/>
  <c r="G145" i="1"/>
  <c r="J144" i="1"/>
  <c r="I144" i="1"/>
  <c r="G144" i="1"/>
  <c r="J143" i="1"/>
  <c r="I143" i="1"/>
  <c r="G143" i="1"/>
  <c r="J142" i="1"/>
  <c r="I142" i="1"/>
  <c r="G142" i="1"/>
  <c r="J141" i="1"/>
  <c r="I141" i="1"/>
  <c r="G141" i="1"/>
  <c r="J140" i="1"/>
  <c r="I140" i="1"/>
  <c r="G140" i="1"/>
  <c r="J139" i="1"/>
  <c r="I139" i="1"/>
  <c r="G139" i="1"/>
  <c r="J138" i="1"/>
  <c r="I138" i="1"/>
  <c r="G138" i="1"/>
  <c r="J137" i="1"/>
  <c r="I137" i="1"/>
  <c r="G137" i="1"/>
  <c r="J136" i="1"/>
  <c r="I136" i="1"/>
  <c r="G136" i="1"/>
  <c r="J135" i="1"/>
  <c r="I135" i="1"/>
  <c r="G135" i="1"/>
  <c r="J134" i="1"/>
  <c r="I134" i="1"/>
  <c r="G134" i="1"/>
  <c r="J133" i="1"/>
  <c r="I133" i="1"/>
  <c r="G133" i="1"/>
  <c r="J132" i="1"/>
  <c r="I132" i="1"/>
  <c r="G132" i="1"/>
  <c r="J131" i="1"/>
  <c r="I131" i="1"/>
  <c r="G131" i="1"/>
  <c r="J130" i="1"/>
  <c r="I130" i="1"/>
  <c r="G130" i="1"/>
  <c r="J129" i="1"/>
  <c r="I129" i="1"/>
  <c r="G129" i="1"/>
  <c r="J128" i="1"/>
  <c r="I128" i="1"/>
  <c r="G128" i="1"/>
  <c r="J127" i="1"/>
  <c r="I127" i="1"/>
  <c r="G127" i="1"/>
  <c r="J126" i="1"/>
  <c r="I126" i="1"/>
  <c r="G126" i="1"/>
  <c r="J125" i="1"/>
  <c r="I125" i="1"/>
  <c r="G125" i="1"/>
  <c r="J124" i="1"/>
  <c r="I124" i="1"/>
  <c r="G124" i="1"/>
  <c r="J123" i="1"/>
  <c r="I123" i="1"/>
  <c r="G123" i="1"/>
  <c r="J122" i="1"/>
  <c r="I122" i="1"/>
  <c r="G122" i="1"/>
  <c r="J121" i="1"/>
  <c r="I121" i="1"/>
  <c r="G121" i="1"/>
  <c r="J120" i="1"/>
  <c r="I120" i="1"/>
  <c r="G120" i="1"/>
  <c r="J119" i="1"/>
  <c r="I119" i="1"/>
  <c r="G119" i="1"/>
  <c r="J118" i="1"/>
  <c r="I118" i="1"/>
  <c r="G118" i="1"/>
  <c r="J117" i="1"/>
  <c r="I117" i="1"/>
  <c r="G117" i="1"/>
  <c r="J116" i="1"/>
  <c r="I116" i="1"/>
  <c r="G116" i="1"/>
  <c r="J115" i="1"/>
  <c r="I115" i="1"/>
  <c r="G115" i="1"/>
  <c r="J114" i="1"/>
  <c r="I114" i="1"/>
  <c r="G114" i="1"/>
  <c r="J113" i="1"/>
  <c r="I113" i="1"/>
  <c r="G113" i="1"/>
  <c r="J112" i="1"/>
  <c r="I112" i="1"/>
  <c r="G112" i="1"/>
  <c r="J111" i="1"/>
  <c r="I111" i="1"/>
  <c r="G111" i="1"/>
  <c r="J110" i="1"/>
  <c r="I110" i="1"/>
  <c r="G110" i="1"/>
  <c r="J109" i="1"/>
  <c r="I109" i="1"/>
  <c r="G109" i="1"/>
  <c r="J108" i="1"/>
  <c r="I108" i="1"/>
  <c r="G108" i="1"/>
  <c r="J107" i="1"/>
  <c r="I107" i="1"/>
  <c r="G107" i="1"/>
  <c r="J106" i="1"/>
  <c r="I106" i="1"/>
  <c r="G106" i="1"/>
  <c r="J105" i="1"/>
  <c r="I105" i="1"/>
  <c r="G105" i="1"/>
  <c r="J104" i="1"/>
  <c r="I104" i="1"/>
  <c r="G104" i="1"/>
  <c r="J103" i="1"/>
  <c r="I103" i="1"/>
  <c r="G103" i="1"/>
  <c r="J102" i="1"/>
  <c r="I102" i="1"/>
  <c r="G102" i="1"/>
  <c r="J101" i="1"/>
  <c r="I101" i="1"/>
  <c r="G101" i="1"/>
  <c r="J100" i="1"/>
  <c r="I100" i="1"/>
  <c r="G100" i="1"/>
  <c r="J99" i="1"/>
  <c r="I99" i="1"/>
  <c r="G99" i="1"/>
  <c r="J98" i="1"/>
  <c r="I98" i="1"/>
  <c r="G98" i="1"/>
  <c r="J97" i="1"/>
  <c r="I97" i="1"/>
  <c r="G97" i="1"/>
  <c r="J96" i="1"/>
  <c r="I96" i="1"/>
  <c r="G96" i="1"/>
  <c r="J95" i="1"/>
  <c r="I95" i="1"/>
  <c r="G95" i="1"/>
  <c r="J94" i="1"/>
  <c r="I94" i="1"/>
  <c r="G94" i="1"/>
  <c r="J93" i="1"/>
  <c r="I93" i="1"/>
  <c r="G93" i="1"/>
  <c r="J92" i="1"/>
  <c r="I92" i="1"/>
  <c r="G92" i="1"/>
  <c r="J91" i="1"/>
  <c r="I91" i="1"/>
  <c r="G91" i="1"/>
  <c r="J90" i="1"/>
  <c r="I90" i="1"/>
  <c r="G90" i="1"/>
  <c r="J89" i="1"/>
  <c r="I89" i="1"/>
  <c r="G89" i="1"/>
  <c r="J88" i="1"/>
  <c r="I88" i="1"/>
  <c r="G88" i="1"/>
  <c r="J87" i="1"/>
  <c r="I87" i="1"/>
  <c r="G87" i="1"/>
  <c r="J86" i="1"/>
  <c r="I86" i="1"/>
  <c r="G86" i="1"/>
  <c r="J85" i="1"/>
  <c r="I85" i="1"/>
  <c r="G85" i="1"/>
  <c r="J84" i="1"/>
  <c r="I84" i="1"/>
  <c r="G84" i="1"/>
  <c r="J83" i="1"/>
  <c r="I83" i="1"/>
  <c r="G83" i="1"/>
  <c r="J82" i="1"/>
  <c r="I82" i="1"/>
  <c r="G82" i="1"/>
  <c r="J81" i="1"/>
  <c r="I81" i="1"/>
  <c r="G81" i="1"/>
  <c r="J80" i="1"/>
  <c r="I80" i="1"/>
  <c r="G80" i="1"/>
  <c r="J79" i="1"/>
  <c r="I79" i="1"/>
  <c r="G79" i="1"/>
  <c r="J78" i="1"/>
  <c r="I78" i="1"/>
  <c r="G78" i="1"/>
  <c r="J77" i="1"/>
  <c r="I77" i="1"/>
  <c r="G77" i="1"/>
  <c r="J76" i="1"/>
  <c r="I76" i="1"/>
  <c r="G76" i="1"/>
  <c r="J75" i="1"/>
  <c r="I75" i="1"/>
  <c r="G75" i="1"/>
  <c r="J74" i="1"/>
  <c r="I74" i="1"/>
  <c r="G74" i="1"/>
  <c r="J73" i="1"/>
  <c r="I73" i="1"/>
  <c r="G73" i="1"/>
  <c r="J72" i="1"/>
  <c r="I72" i="1"/>
  <c r="G72" i="1"/>
  <c r="J71" i="1"/>
  <c r="I71" i="1"/>
  <c r="G71" i="1"/>
  <c r="J70" i="1"/>
  <c r="I70" i="1"/>
  <c r="G70" i="1"/>
  <c r="J69" i="1"/>
  <c r="I69" i="1"/>
  <c r="G69" i="1"/>
  <c r="J68" i="1"/>
  <c r="I68" i="1"/>
  <c r="G68" i="1"/>
  <c r="J67" i="1"/>
  <c r="I67" i="1"/>
  <c r="G67" i="1"/>
  <c r="J66" i="1"/>
  <c r="I66" i="1"/>
  <c r="G66" i="1"/>
  <c r="J65" i="1"/>
  <c r="I65" i="1"/>
  <c r="G65" i="1"/>
  <c r="J64" i="1"/>
  <c r="I64" i="1"/>
  <c r="G64" i="1"/>
  <c r="J63" i="1"/>
  <c r="I63" i="1"/>
  <c r="G63" i="1"/>
  <c r="J62" i="1"/>
  <c r="I62" i="1"/>
  <c r="G62" i="1"/>
  <c r="J61" i="1"/>
  <c r="I61" i="1"/>
  <c r="G61" i="1"/>
  <c r="J60" i="1"/>
  <c r="I60" i="1"/>
  <c r="G60" i="1"/>
  <c r="J59" i="1"/>
  <c r="I59" i="1"/>
  <c r="G59" i="1"/>
  <c r="J58" i="1"/>
  <c r="I58" i="1"/>
  <c r="G58" i="1"/>
  <c r="J57" i="1"/>
  <c r="I57" i="1"/>
  <c r="G57" i="1"/>
  <c r="J56" i="1"/>
  <c r="I56" i="1"/>
  <c r="G56" i="1"/>
  <c r="J55" i="1"/>
  <c r="I55" i="1"/>
  <c r="G55" i="1"/>
  <c r="J54" i="1"/>
  <c r="I54" i="1"/>
  <c r="G54" i="1"/>
  <c r="J53" i="1"/>
  <c r="I53" i="1"/>
  <c r="G53" i="1"/>
  <c r="J52" i="1"/>
  <c r="I52" i="1"/>
  <c r="G52" i="1"/>
  <c r="J51" i="1"/>
  <c r="I51" i="1"/>
  <c r="G51" i="1"/>
  <c r="J50" i="1"/>
  <c r="I50" i="1"/>
  <c r="G50" i="1"/>
  <c r="J49" i="1"/>
  <c r="I49" i="1"/>
  <c r="G49" i="1"/>
  <c r="J48" i="1"/>
  <c r="I48" i="1"/>
  <c r="G48" i="1"/>
  <c r="J47" i="1"/>
  <c r="I47" i="1"/>
  <c r="G47" i="1"/>
  <c r="J46" i="1"/>
  <c r="I46" i="1"/>
  <c r="G46" i="1"/>
  <c r="J45" i="1"/>
  <c r="I45" i="1"/>
  <c r="G45" i="1"/>
  <c r="J44" i="1"/>
  <c r="I44" i="1"/>
  <c r="G44" i="1"/>
  <c r="J43" i="1"/>
  <c r="I43" i="1"/>
  <c r="G43" i="1"/>
  <c r="J42" i="1"/>
  <c r="I42" i="1"/>
  <c r="G42" i="1"/>
  <c r="J41" i="1"/>
  <c r="I41" i="1"/>
  <c r="G41" i="1"/>
  <c r="J40" i="1"/>
  <c r="I40" i="1"/>
  <c r="G40" i="1"/>
  <c r="J39" i="1"/>
  <c r="I39" i="1"/>
  <c r="G39" i="1"/>
  <c r="J38" i="1"/>
  <c r="I38" i="1"/>
  <c r="G38" i="1"/>
  <c r="J37" i="1"/>
  <c r="I37" i="1"/>
  <c r="G37" i="1"/>
  <c r="J36" i="1"/>
  <c r="I36" i="1"/>
  <c r="G36" i="1"/>
  <c r="J35" i="1"/>
  <c r="I35" i="1"/>
  <c r="G35" i="1"/>
  <c r="J34" i="1"/>
  <c r="I34" i="1"/>
  <c r="G34" i="1"/>
  <c r="J33" i="1"/>
  <c r="I33" i="1"/>
  <c r="G33" i="1"/>
  <c r="J32" i="1"/>
  <c r="I32" i="1"/>
  <c r="G32" i="1"/>
  <c r="J31" i="1"/>
  <c r="I31" i="1"/>
  <c r="G31" i="1"/>
  <c r="J30" i="1"/>
  <c r="I30" i="1"/>
  <c r="G30" i="1"/>
  <c r="J29" i="1"/>
  <c r="I29" i="1"/>
  <c r="G29" i="1"/>
  <c r="J28" i="1"/>
  <c r="I28" i="1"/>
  <c r="G28" i="1"/>
  <c r="J27" i="1"/>
  <c r="I27" i="1"/>
  <c r="G27" i="1"/>
  <c r="J26" i="1"/>
  <c r="I26" i="1"/>
  <c r="G26" i="1"/>
  <c r="J25" i="1"/>
  <c r="I25" i="1"/>
  <c r="G25" i="1"/>
  <c r="J24" i="1"/>
  <c r="I24" i="1"/>
  <c r="G24" i="1"/>
  <c r="J23" i="1"/>
  <c r="I23" i="1"/>
  <c r="G23" i="1"/>
  <c r="J22" i="1"/>
  <c r="I22" i="1"/>
  <c r="G22" i="1"/>
  <c r="J21" i="1"/>
  <c r="I21" i="1"/>
  <c r="G21" i="1"/>
  <c r="J20" i="1"/>
  <c r="I20" i="1"/>
  <c r="G20" i="1"/>
  <c r="J19" i="1"/>
  <c r="I19" i="1"/>
  <c r="G19" i="1"/>
  <c r="J18" i="1"/>
  <c r="I18" i="1"/>
  <c r="G18" i="1"/>
  <c r="J17" i="1"/>
  <c r="I17" i="1"/>
  <c r="G17" i="1"/>
  <c r="J16" i="1"/>
  <c r="I16" i="1"/>
  <c r="G16" i="1"/>
  <c r="J15" i="1"/>
  <c r="I15" i="1"/>
  <c r="G15" i="1"/>
  <c r="J14" i="1"/>
  <c r="I14" i="1"/>
  <c r="G14" i="1"/>
  <c r="J13" i="1"/>
  <c r="I13" i="1"/>
  <c r="G13" i="1"/>
  <c r="J12" i="1"/>
  <c r="I12" i="1"/>
  <c r="G12" i="1"/>
  <c r="J11" i="1"/>
  <c r="I11" i="1"/>
  <c r="G11" i="1"/>
  <c r="J10" i="1"/>
  <c r="I10" i="1"/>
  <c r="G10" i="1"/>
  <c r="J9" i="1"/>
  <c r="I9" i="1"/>
  <c r="G9" i="1"/>
  <c r="J8" i="1"/>
  <c r="I8" i="1"/>
  <c r="G8" i="1"/>
  <c r="J7" i="1"/>
  <c r="I7" i="1"/>
  <c r="G7" i="1"/>
  <c r="J6" i="1"/>
  <c r="I6" i="1"/>
  <c r="G6" i="1"/>
  <c r="J5" i="1"/>
  <c r="I5" i="1"/>
  <c r="G5" i="1"/>
  <c r="J4" i="1"/>
  <c r="I4" i="1"/>
  <c r="G4" i="1"/>
  <c r="J3" i="1"/>
  <c r="I3" i="1"/>
  <c r="G3" i="1"/>
  <c r="J2" i="1"/>
  <c r="I2" i="1"/>
  <c r="G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<sst xmlns="http://schemas.openxmlformats.org/spreadsheetml/2006/main" count="2080" uniqueCount="83">
  <si>
    <t>Account</t>
  </si>
  <si>
    <t>Date</t>
  </si>
  <si>
    <t>Description</t>
  </si>
  <si>
    <t>Debit</t>
  </si>
  <si>
    <t>Credit</t>
  </si>
  <si>
    <t>Amount</t>
  </si>
  <si>
    <t>Sub-category</t>
  </si>
  <si>
    <t>Category</t>
  </si>
  <si>
    <t>Category Type</t>
  </si>
  <si>
    <t>Ground</t>
  </si>
  <si>
    <t>Coffee</t>
  </si>
  <si>
    <t>Checking</t>
  </si>
  <si>
    <t>ACME Pty Ltd</t>
  </si>
  <si>
    <t>Salary</t>
  </si>
  <si>
    <t>Estate Mgt.</t>
  </si>
  <si>
    <t>Rent</t>
  </si>
  <si>
    <t>Finance Co.</t>
  </si>
  <si>
    <t>MV Loan</t>
  </si>
  <si>
    <t>Green's</t>
  </si>
  <si>
    <t>Groceries</t>
  </si>
  <si>
    <t>Elec. Co.</t>
  </si>
  <si>
    <t>Gas/Electrics</t>
  </si>
  <si>
    <t>Fuel. Co</t>
  </si>
  <si>
    <t>MV Fuel</t>
  </si>
  <si>
    <t>Event Cinemas</t>
  </si>
  <si>
    <t>Entertainment</t>
  </si>
  <si>
    <t>Fashionistas</t>
  </si>
  <si>
    <t>Clothes</t>
  </si>
  <si>
    <t>Joe's Grill</t>
  </si>
  <si>
    <t>Restaurant</t>
  </si>
  <si>
    <t>Taxi Co.</t>
  </si>
  <si>
    <t>Taxi</t>
  </si>
  <si>
    <t>Muscle Beach</t>
  </si>
  <si>
    <t>Gym</t>
  </si>
  <si>
    <t>Phone Co.</t>
  </si>
  <si>
    <t>Phone</t>
  </si>
  <si>
    <t>Streaming Co.</t>
  </si>
  <si>
    <t>Pizza Pomodoro</t>
  </si>
  <si>
    <t>Golden Arches</t>
  </si>
  <si>
    <t>Worldvision</t>
  </si>
  <si>
    <t>Donation</t>
  </si>
  <si>
    <t>Foodary</t>
  </si>
  <si>
    <t>Sum of Debit</t>
  </si>
  <si>
    <t>Row Labels</t>
  </si>
  <si>
    <t>Grand Total</t>
  </si>
  <si>
    <t>Charity</t>
  </si>
  <si>
    <t>Dining Out</t>
  </si>
  <si>
    <t>Discretionary</t>
  </si>
  <si>
    <t>Living Expenses</t>
  </si>
  <si>
    <t>Transport</t>
  </si>
  <si>
    <t>Sam's Gifts</t>
  </si>
  <si>
    <t>Gifts</t>
  </si>
  <si>
    <t>Ted's Trainers</t>
  </si>
  <si>
    <t>Global Fashion</t>
  </si>
  <si>
    <t>Village Medical</t>
  </si>
  <si>
    <t>Doctor</t>
  </si>
  <si>
    <t>Sports Co.</t>
  </si>
  <si>
    <t>BW Club</t>
  </si>
  <si>
    <t>Home Decorator</t>
  </si>
  <si>
    <t>Furnishings</t>
  </si>
  <si>
    <t>Ticketek</t>
  </si>
  <si>
    <t>Fodary</t>
  </si>
  <si>
    <t>Feb</t>
  </si>
  <si>
    <t>Mar</t>
  </si>
  <si>
    <t>Apr</t>
  </si>
  <si>
    <t>May</t>
  </si>
  <si>
    <t>Jun</t>
  </si>
  <si>
    <t>Jul</t>
  </si>
  <si>
    <t>Aug</t>
  </si>
  <si>
    <t>Sep</t>
  </si>
  <si>
    <t>Oct</t>
  </si>
  <si>
    <t>(All)</t>
  </si>
  <si>
    <t xml:space="preserve">Net </t>
  </si>
  <si>
    <t>Sum of Amount</t>
  </si>
  <si>
    <t>Smile Dental</t>
  </si>
  <si>
    <t>Dentist</t>
  </si>
  <si>
    <t>Account2</t>
  </si>
  <si>
    <t>Jan</t>
  </si>
  <si>
    <t>Expense</t>
  </si>
  <si>
    <t>Medical</t>
  </si>
  <si>
    <t>Column Labels</t>
  </si>
  <si>
    <t>Net</t>
  </si>
  <si>
    <t>Top 5 Categories in Selected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</si>
</sst>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quot;$&quot;#,##0"/>
    <numFmt numFmtId="167" formatCode="[$-F800]dddd\,\ mmmm\ dd\,\ yyyy"/>
  </numFmts>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1" fillId="0" borderId="1" xfId="0" applyFont="1" applyBorder="1"/>
    <xf numFmtId="0" fontId="1" fillId="2" borderId="1" xfId="0" applyFont="1" applyFill="1" applyBorder="1"/>
    <xf numFmtId="14" fontId="0" fillId="0" borderId="0" xfId="0" applyNumberFormat="1"/>
    <xf numFmtId="0" fontId="0" fillId="3" borderId="0" xfId="0" applyFill="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horizontal="center"/>
    </xf>
    <xf numFmtId="167" fontId="0" fillId="0" borderId="0" xfId="0" applyNumberFormat="1"/>
    <xf numFmtId="0" fontId="0" fillId="2" borderId="0" xfId="0" applyFill="1"/>
    <xf numFmtId="1" fontId="0" fillId="0" borderId="0" xfId="0" applyNumberFormat="1"/>
    <xf numFmtId="0" fontId="0" fillId="0" borderId="0" xfId="0" applyAlignment="1">
      <alignment horizontal="left" vertical="center"/>
    </xf>
    <xf numFmtId="0" fontId="2" fillId="0" borderId="0" xfId="0" applyFont="1"/>
  </cellXfs>
  <cellStyles count="1">
    <cellStyle name="Normal" xfId="0" builtinId="0"/>
  </cellStyles>
  <dxfs count="9">
    <dxf>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numFmt numFmtId="19" formatCode="m/d/yyyy"/>
    </dxf>
    <dxf>
      <numFmt numFmtId="19" formatCode="m/d/yyyy"/>
    </dxf>
    <dxf>
      <fill>
        <patternFill patternType="solid">
          <fgColor indexed="64"/>
          <bgColor theme="9" tint="0.79998168889431442"/>
        </patternFill>
      </fill>
    </dxf>
    <dxf>
      <border outline="0">
        <bottom style="thin">
          <color indexed="64"/>
        </bottom>
      </border>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CF6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[Finance expense intereactive dashboard.xlsx]Analysis!PivotTable2</c:name>
    <c:fmtId val="2"/>
  </c:pivotSource>
  <c:chart>
    <c:title>
      <c:tx>
        <c:rich>
          <a:bodyPr rot="0" spcFirstLastPara="1" vertOverflow="ellipsis" vert="horz" wrap="square" anchor="ctr" anchorCtr="1"/>
          <a:lstStyle/>
          <a:p>
            <a:pPr>
              <a:defRPr sz="14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r>
              <a:rPr lang="en-US" b="0" cap="none" spc="0">
                <a:ln w="0"/>
                <a:solidFill>
                  <a:schemeClr val="tx1">
                    <a:lumMod val="75000"/>
                    <a:lumOff val="25000"/>
                  </a:schemeClr>
                </a:solidFill>
                <a:effectLst>
                  <a:outerShdw blurRad="38100" dist="19050" dir="2700000" algn="tl" rotWithShape="0">
                    <a:schemeClr val="dk1">
                      <a:alpha val="40000"/>
                    </a:schemeClr>
                  </a:outerShdw>
                </a:effectLst>
              </a:rPr>
              <a:t>Total Spend by Account</a:t>
            </a:r>
          </a:p>
        </c:rich>
      </c:tx>
      <c:layout>
        <c:manualLayout>
          <c:xMode val="edge"/>
          <c:yMode val="edge"/>
          <c:x val="0.23542124542124543"/>
          <c:y val="6.4859856381746586E-2"/>
        </c:manualLayout>
      </c:layout>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1"/>
          </a:solidFill>
          <a:ln w="19050">
            <a:noFill/>
          </a:ln>
          <a:effectLst/>
        </c:spPr>
      </c:pivotFmt>
      <c:pivotFmt>
        <c:idx val="6"/>
        <c:spPr>
          <a:solidFill>
            <a:schemeClr val="accent1"/>
          </a:solidFill>
          <a:ln w="19050">
            <a:noFill/>
          </a:ln>
          <a:effectLst/>
        </c:spPr>
      </c:pivotFmt>
    </c:pivotFmts>
    <c:plotArea>
      <c:layout>
        <c:manualLayout>
          <c:layoutTarget val="inner"/>
          <c:xMode val="edge"/>
          <c:yMode val="edge"/>
          <c:x val="0.16687268543486858"/>
          <c:y val="0.1863330887533356"/>
          <c:w val="0.63710063639305359"/>
          <c:h val="0.64684765586499182"/>
        </c:manualLayout>
      </c:layout>
      <c:doughnutChart>
        <c:varyColors val="1"/>
        <c:ser>
          <c:idx val="0"/>
          <c:order val="0"/>
          <c:tx>
            <c:strRef>
              <c:f>Analysis!$B$12</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08AD-4378-B0F9-D8D8C20E6CC7}"/>
              </c:ext>
            </c:extLst>
          </c:dPt>
          <c:dPt>
            <c:idx val="1"/>
            <c:bubble3D val="0"/>
            <c:spPr>
              <a:solidFill>
                <a:schemeClr val="accent2"/>
              </a:solidFill>
              <a:ln w="19050">
                <a:noFill/>
              </a:ln>
              <a:effectLst/>
            </c:spPr>
            <c:extLst>
              <c:ext xmlns:c16="http://schemas.microsoft.com/office/drawing/2014/chart" uri="{C3380CC4-5D6E-409C-BE32-E72D297353CC}">
                <c16:uniqueId val="{00000003-08AD-4378-B0F9-D8D8C20E6CC7}"/>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Analysis!$A$13:$A$15</c:f>
              <c:strCache>
                <c:ptCount val="2"/>
                <c:pt idx="0">
                  <c:v>Checking</c:v>
                </c:pt>
                <c:pt idx="1">
                  <c:v>Credit</c:v>
                </c:pt>
              </c:strCache>
            </c:strRef>
          </c:cat>
          <c:val>
            <c:numRef>
              <c:f>Analysis!$B$13:$B$15</c:f>
              <c:numCache>
                <c:formatCode>"$"#,##0</c:formatCode>
                <c:ptCount val="2"/>
                <c:pt idx="0">
                  <c:v>6753.4000000000015</c:v>
                </c:pt>
                <c:pt idx="1">
                  <c:v>23844.500000000004</c:v>
                </c:pt>
              </c:numCache>
            </c:numRef>
          </c:val>
          <c:extLst>
            <c:ext xmlns:c16="http://schemas.microsoft.com/office/drawing/2014/chart" uri="{C3380CC4-5D6E-409C-BE32-E72D297353CC}">
              <c16:uniqueId val="{00000004-08AD-4378-B0F9-D8D8C20E6CC7}"/>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40000">
          <a:schemeClr val="accent5">
            <a:lumMod val="60000"/>
            <a:lumOff val="40000"/>
          </a:schemeClr>
        </a:gs>
        <a:gs pos="35000">
          <a:schemeClr val="accent5">
            <a:lumMod val="60000"/>
            <a:lumOff val="40000"/>
          </a:schemeClr>
        </a:gs>
        <a:gs pos="0">
          <a:schemeClr val="accent5">
            <a:lumMod val="75000"/>
          </a:schemeClr>
        </a:gs>
        <a:gs pos="96000">
          <a:schemeClr val="accent5">
            <a:lumMod val="75000"/>
          </a:schemeClr>
        </a:gs>
      </a:gsLst>
      <a:lin ang="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 expense intereactive dashboard.xlsx]Analysis!PivotTable5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Income</a:t>
            </a:r>
          </a:p>
        </c:rich>
      </c:tx>
      <c:layout>
        <c:manualLayout>
          <c:xMode val="edge"/>
          <c:yMode val="edge"/>
          <c:x val="1.6144367496231646E-2"/>
          <c:y val="0.2962962962962962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2">
              <a:lumMod val="60000"/>
              <a:lumOff val="40000"/>
            </a:schemeClr>
          </a:solidFill>
          <a:ln>
            <a:noFill/>
          </a:ln>
          <a:effectLst/>
        </c:spPr>
      </c:pivotFmt>
      <c:pivotFmt>
        <c:idx val="2"/>
        <c:spPr>
          <a:solidFill>
            <a:schemeClr val="accent2">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2">
              <a:lumMod val="60000"/>
              <a:lumOff val="40000"/>
            </a:schemeClr>
          </a:solidFill>
          <a:ln>
            <a:solidFill>
              <a:srgbClr val="FCF6FB"/>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990427029309901E-5"/>
          <c:y val="4.1666666666666669E-4"/>
          <c:w val="0.9675369422817659"/>
          <c:h val="0.77736111111111106"/>
        </c:manualLayout>
      </c:layout>
      <c:barChart>
        <c:barDir val="col"/>
        <c:grouping val="clustered"/>
        <c:varyColors val="0"/>
        <c:ser>
          <c:idx val="0"/>
          <c:order val="0"/>
          <c:tx>
            <c:strRef>
              <c:f>Analysis!$E$19</c:f>
              <c:strCache>
                <c:ptCount val="1"/>
                <c:pt idx="0">
                  <c:v>Total</c:v>
                </c:pt>
              </c:strCache>
            </c:strRef>
          </c:tx>
          <c:spPr>
            <a:solidFill>
              <a:schemeClr val="accent2">
                <a:lumMod val="60000"/>
                <a:lumOff val="40000"/>
              </a:schemeClr>
            </a:solidFill>
            <a:ln>
              <a:solidFill>
                <a:srgbClr val="FCF6FB"/>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0"/>
          </c:trendline>
          <c:cat>
            <c:strRef>
              <c:f>Analysis!$D$20:$D$30</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Analysis!$E$20:$E$30</c:f>
              <c:numCache>
                <c:formatCode>General</c:formatCode>
                <c:ptCount val="10"/>
                <c:pt idx="0">
                  <c:v>942</c:v>
                </c:pt>
                <c:pt idx="1">
                  <c:v>1065.3999999999996</c:v>
                </c:pt>
                <c:pt idx="2">
                  <c:v>920.29999999999939</c:v>
                </c:pt>
                <c:pt idx="3">
                  <c:v>931.99999999999977</c:v>
                </c:pt>
                <c:pt idx="4">
                  <c:v>853.89999999999986</c:v>
                </c:pt>
                <c:pt idx="5">
                  <c:v>964.30000000000007</c:v>
                </c:pt>
                <c:pt idx="6">
                  <c:v>905.00000000000045</c:v>
                </c:pt>
                <c:pt idx="7">
                  <c:v>1017.9000000000005</c:v>
                </c:pt>
                <c:pt idx="8">
                  <c:v>882.89999999999952</c:v>
                </c:pt>
                <c:pt idx="9">
                  <c:v>871.30000000000007</c:v>
                </c:pt>
              </c:numCache>
            </c:numRef>
          </c:val>
          <c:extLst>
            <c:ext xmlns:c16="http://schemas.microsoft.com/office/drawing/2014/chart" uri="{C3380CC4-5D6E-409C-BE32-E72D297353CC}">
              <c16:uniqueId val="{00000002-2597-4178-9D31-6D233117AC76}"/>
            </c:ext>
          </c:extLst>
        </c:ser>
        <c:dLbls>
          <c:dLblPos val="outEnd"/>
          <c:showLegendKey val="0"/>
          <c:showVal val="1"/>
          <c:showCatName val="0"/>
          <c:showSerName val="0"/>
          <c:showPercent val="0"/>
          <c:showBubbleSize val="0"/>
        </c:dLbls>
        <c:gapWidth val="50"/>
        <c:overlap val="-27"/>
        <c:axId val="1950337551"/>
        <c:axId val="1950342959"/>
      </c:barChart>
      <c:catAx>
        <c:axId val="1950337551"/>
        <c:scaling>
          <c:orientation val="minMax"/>
        </c:scaling>
        <c:delete val="1"/>
        <c:axPos val="b"/>
        <c:numFmt formatCode="General" sourceLinked="1"/>
        <c:majorTickMark val="out"/>
        <c:minorTickMark val="none"/>
        <c:tickLblPos val="nextTo"/>
        <c:crossAx val="1950342959"/>
        <c:crosses val="autoZero"/>
        <c:auto val="1"/>
        <c:lblAlgn val="ctr"/>
        <c:lblOffset val="100"/>
        <c:noMultiLvlLbl val="0"/>
      </c:catAx>
      <c:valAx>
        <c:axId val="1950342959"/>
        <c:scaling>
          <c:orientation val="minMax"/>
          <c:max val="3200"/>
        </c:scaling>
        <c:delete val="1"/>
        <c:axPos val="l"/>
        <c:numFmt formatCode="General" sourceLinked="1"/>
        <c:majorTickMark val="none"/>
        <c:minorTickMark val="none"/>
        <c:tickLblPos val="nextTo"/>
        <c:crossAx val="195033755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 expense intereactive dashboard.xlsx]Analysis!PivotTable4</c:name>
    <c:fmtId val="6"/>
  </c:pivotSource>
  <c:chart>
    <c:title>
      <c:tx>
        <c:strRef>
          <c:f>Analysis!$E$51</c:f>
          <c:strCache>
            <c:ptCount val="1"/>
            <c:pt idx="0">
              <c:v>All Expenses</c:v>
            </c:pt>
          </c:strCache>
        </c:strRef>
      </c:tx>
      <c:layout>
        <c:manualLayout>
          <c:xMode val="edge"/>
          <c:yMode val="edge"/>
          <c:x val="3.301820096915363E-2"/>
          <c:y val="5.092592592592592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Analysis!$E$51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Analysis!$E$51</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Analysis!$E$51</c:f>
              <c:numCache>
                <c:formatCode>"$"#,##0</c:formatCode>
                <c:ptCount val="10"/>
                <c:pt idx="0">
                  <c:v>3058</c:v>
                </c:pt>
                <c:pt idx="1">
                  <c:v>2934.6000000000004</c:v>
                </c:pt>
                <c:pt idx="2">
                  <c:v>3079.7</c:v>
                </c:pt>
                <c:pt idx="3">
                  <c:v>3068</c:v>
                </c:pt>
                <c:pt idx="4">
                  <c:v>3146.1</c:v>
                </c:pt>
                <c:pt idx="5">
                  <c:v>3035.7</c:v>
                </c:pt>
                <c:pt idx="6">
                  <c:v>3095</c:v>
                </c:pt>
                <c:pt idx="7">
                  <c:v>2982.0999999999995</c:v>
                </c:pt>
                <c:pt idx="8">
                  <c:v>3117.1</c:v>
                </c:pt>
                <c:pt idx="9">
                  <c:v>3128.7</c:v>
                </c:pt>
              </c:numCache>
            </c:numRef>
          </c:val>
          <c:extLst>
            <c:ext xmlns:c16="http://schemas.microsoft.com/office/drawing/2014/chart" uri="{C3380CC4-5D6E-409C-BE32-E72D297353CC}">
              <c16:uniqueId val="{00000000-F818-497E-961F-2B8F388339A7}"/>
            </c:ext>
          </c:extLst>
        </c:ser>
        <c:dLbls>
          <c:dLblPos val="outEnd"/>
          <c:showLegendKey val="0"/>
          <c:showVal val="1"/>
          <c:showCatName val="0"/>
          <c:showSerName val="0"/>
          <c:showPercent val="0"/>
          <c:showBubbleSize val="0"/>
        </c:dLbls>
        <c:gapWidth val="50"/>
        <c:overlap val="-27"/>
        <c:axId val="131392063"/>
        <c:axId val="131376671"/>
      </c:barChart>
      <c:catAx>
        <c:axId val="1313920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376671"/>
        <c:crosses val="autoZero"/>
        <c:auto val="1"/>
        <c:lblAlgn val="ctr"/>
        <c:lblOffset val="100"/>
        <c:noMultiLvlLbl val="0"/>
      </c:catAx>
      <c:valAx>
        <c:axId val="131376671"/>
        <c:scaling>
          <c:orientation val="minMax"/>
          <c:min val="0"/>
        </c:scaling>
        <c:delete val="1"/>
        <c:axPos val="l"/>
        <c:numFmt formatCode="&quot;$&quot;#,##0" sourceLinked="1"/>
        <c:majorTickMark val="none"/>
        <c:minorTickMark val="none"/>
        <c:tickLblPos val="nextTo"/>
        <c:crossAx val="131392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 expense intereactive dashboard.xlsx]Analysis!PivotTable6</c:name>
    <c:fmtId val="9"/>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Analysis!$H$19:$H$20</c:f>
              <c:strCache>
                <c:ptCount val="1"/>
                <c:pt idx="0">
                  <c:v>Living Expenses</c:v>
                </c:pt>
              </c:strCache>
            </c:strRef>
          </c:tx>
          <c:spPr>
            <a:ln w="28575" cap="rnd">
              <a:solidFill>
                <a:schemeClr val="accent1"/>
              </a:solidFill>
              <a:round/>
            </a:ln>
            <a:effectLst/>
          </c:spPr>
          <c:marker>
            <c:symbol val="none"/>
          </c:marker>
          <c:cat>
            <c:strRef>
              <c:f>Analysis!$G$21:$G$30</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Analysis!$H$21:$H$30</c:f>
              <c:numCache>
                <c:formatCode>"$"#,##0</c:formatCode>
                <c:ptCount val="10"/>
                <c:pt idx="0">
                  <c:v>1612</c:v>
                </c:pt>
                <c:pt idx="1">
                  <c:v>1665.9</c:v>
                </c:pt>
                <c:pt idx="2">
                  <c:v>1659</c:v>
                </c:pt>
                <c:pt idx="3">
                  <c:v>1587.3000000000002</c:v>
                </c:pt>
                <c:pt idx="4">
                  <c:v>1642.9999999999998</c:v>
                </c:pt>
                <c:pt idx="5">
                  <c:v>1655.1000000000001</c:v>
                </c:pt>
                <c:pt idx="6">
                  <c:v>1686.1999999999998</c:v>
                </c:pt>
                <c:pt idx="7">
                  <c:v>1570.1</c:v>
                </c:pt>
                <c:pt idx="8">
                  <c:v>1705.4</c:v>
                </c:pt>
                <c:pt idx="9">
                  <c:v>1615.8000000000002</c:v>
                </c:pt>
              </c:numCache>
            </c:numRef>
          </c:val>
          <c:smooth val="0"/>
          <c:extLst>
            <c:ext xmlns:c16="http://schemas.microsoft.com/office/drawing/2014/chart" uri="{C3380CC4-5D6E-409C-BE32-E72D297353CC}">
              <c16:uniqueId val="{00000007-470A-47BB-8DC8-0BC239629071}"/>
            </c:ext>
          </c:extLst>
        </c:ser>
        <c:ser>
          <c:idx val="1"/>
          <c:order val="1"/>
          <c:tx>
            <c:strRef>
              <c:f>Analysis!$I$19:$I$20</c:f>
              <c:strCache>
                <c:ptCount val="1"/>
                <c:pt idx="0">
                  <c:v>Discretionary</c:v>
                </c:pt>
              </c:strCache>
            </c:strRef>
          </c:tx>
          <c:spPr>
            <a:ln w="28575" cap="rnd">
              <a:solidFill>
                <a:schemeClr val="accent2"/>
              </a:solidFill>
              <a:round/>
            </a:ln>
            <a:effectLst/>
          </c:spPr>
          <c:marker>
            <c:symbol val="none"/>
          </c:marker>
          <c:cat>
            <c:strRef>
              <c:f>Analysis!$G$21:$G$30</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Analysis!$I$21:$I$30</c:f>
              <c:numCache>
                <c:formatCode>"$"#,##0</c:formatCode>
                <c:ptCount val="10"/>
                <c:pt idx="0">
                  <c:v>690</c:v>
                </c:pt>
                <c:pt idx="1">
                  <c:v>659.80000000000007</c:v>
                </c:pt>
                <c:pt idx="2">
                  <c:v>704.80000000000007</c:v>
                </c:pt>
                <c:pt idx="3">
                  <c:v>832.6</c:v>
                </c:pt>
                <c:pt idx="4">
                  <c:v>772.7</c:v>
                </c:pt>
                <c:pt idx="5">
                  <c:v>723.19999999999993</c:v>
                </c:pt>
                <c:pt idx="6">
                  <c:v>729.10000000000014</c:v>
                </c:pt>
                <c:pt idx="7">
                  <c:v>735.19999999999993</c:v>
                </c:pt>
                <c:pt idx="8">
                  <c:v>732.9</c:v>
                </c:pt>
                <c:pt idx="9">
                  <c:v>747.30000000000007</c:v>
                </c:pt>
              </c:numCache>
            </c:numRef>
          </c:val>
          <c:smooth val="0"/>
          <c:extLst>
            <c:ext xmlns:c16="http://schemas.microsoft.com/office/drawing/2014/chart" uri="{C3380CC4-5D6E-409C-BE32-E72D297353CC}">
              <c16:uniqueId val="{0000000D-470A-47BB-8DC8-0BC239629071}"/>
            </c:ext>
          </c:extLst>
        </c:ser>
        <c:ser>
          <c:idx val="2"/>
          <c:order val="2"/>
          <c:tx>
            <c:strRef>
              <c:f>Analysis!$J$19:$J$20</c:f>
              <c:strCache>
                <c:ptCount val="1"/>
                <c:pt idx="0">
                  <c:v>Transport</c:v>
                </c:pt>
              </c:strCache>
            </c:strRef>
          </c:tx>
          <c:spPr>
            <a:ln w="28575" cap="rnd">
              <a:solidFill>
                <a:schemeClr val="accent3"/>
              </a:solidFill>
              <a:round/>
            </a:ln>
            <a:effectLst/>
          </c:spPr>
          <c:marker>
            <c:symbol val="none"/>
          </c:marker>
          <c:cat>
            <c:strRef>
              <c:f>Analysis!$G$21:$G$30</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Analysis!$J$21:$J$30</c:f>
              <c:numCache>
                <c:formatCode>"$"#,##0</c:formatCode>
                <c:ptCount val="10"/>
                <c:pt idx="0">
                  <c:v>341</c:v>
                </c:pt>
                <c:pt idx="1">
                  <c:v>345.1</c:v>
                </c:pt>
                <c:pt idx="2">
                  <c:v>348.9</c:v>
                </c:pt>
                <c:pt idx="3">
                  <c:v>353</c:v>
                </c:pt>
                <c:pt idx="4">
                  <c:v>357.2</c:v>
                </c:pt>
                <c:pt idx="5">
                  <c:v>361.3</c:v>
                </c:pt>
                <c:pt idx="6">
                  <c:v>365.40000000000003</c:v>
                </c:pt>
                <c:pt idx="7">
                  <c:v>369.3</c:v>
                </c:pt>
                <c:pt idx="8">
                  <c:v>373.3</c:v>
                </c:pt>
                <c:pt idx="9">
                  <c:v>377.20000000000005</c:v>
                </c:pt>
              </c:numCache>
            </c:numRef>
          </c:val>
          <c:smooth val="0"/>
          <c:extLst>
            <c:ext xmlns:c16="http://schemas.microsoft.com/office/drawing/2014/chart" uri="{C3380CC4-5D6E-409C-BE32-E72D297353CC}">
              <c16:uniqueId val="{00000012-470A-47BB-8DC8-0BC239629071}"/>
            </c:ext>
          </c:extLst>
        </c:ser>
        <c:ser>
          <c:idx val="3"/>
          <c:order val="3"/>
          <c:tx>
            <c:strRef>
              <c:f>Analysis!$K$19:$K$20</c:f>
              <c:strCache>
                <c:ptCount val="1"/>
                <c:pt idx="0">
                  <c:v>Dining Out</c:v>
                </c:pt>
              </c:strCache>
            </c:strRef>
          </c:tx>
          <c:spPr>
            <a:ln w="28575" cap="rnd">
              <a:solidFill>
                <a:schemeClr val="accent4"/>
              </a:solidFill>
              <a:round/>
            </a:ln>
            <a:effectLst/>
          </c:spPr>
          <c:marker>
            <c:symbol val="none"/>
          </c:marker>
          <c:cat>
            <c:strRef>
              <c:f>Analysis!$G$21:$G$30</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Analysis!$K$21:$K$30</c:f>
              <c:numCache>
                <c:formatCode>"$"#,##0</c:formatCode>
                <c:ptCount val="10"/>
                <c:pt idx="0">
                  <c:v>206</c:v>
                </c:pt>
                <c:pt idx="1">
                  <c:v>208.8</c:v>
                </c:pt>
                <c:pt idx="2">
                  <c:v>237</c:v>
                </c:pt>
                <c:pt idx="3">
                  <c:v>240.1</c:v>
                </c:pt>
                <c:pt idx="4">
                  <c:v>243.2</c:v>
                </c:pt>
                <c:pt idx="5">
                  <c:v>241.1</c:v>
                </c:pt>
                <c:pt idx="6">
                  <c:v>259.29999999999995</c:v>
                </c:pt>
                <c:pt idx="7">
                  <c:v>252.5</c:v>
                </c:pt>
                <c:pt idx="8">
                  <c:v>250.5</c:v>
                </c:pt>
                <c:pt idx="9">
                  <c:v>258.39999999999998</c:v>
                </c:pt>
              </c:numCache>
            </c:numRef>
          </c:val>
          <c:smooth val="0"/>
          <c:extLst>
            <c:ext xmlns:c16="http://schemas.microsoft.com/office/drawing/2014/chart" uri="{C3380CC4-5D6E-409C-BE32-E72D297353CC}">
              <c16:uniqueId val="{00000013-470A-47BB-8DC8-0BC239629071}"/>
            </c:ext>
          </c:extLst>
        </c:ser>
        <c:ser>
          <c:idx val="4"/>
          <c:order val="4"/>
          <c:tx>
            <c:strRef>
              <c:f>Analysis!$L$19:$L$20</c:f>
              <c:strCache>
                <c:ptCount val="1"/>
                <c:pt idx="0">
                  <c:v>Charity</c:v>
                </c:pt>
              </c:strCache>
            </c:strRef>
          </c:tx>
          <c:spPr>
            <a:ln w="28575" cap="rnd">
              <a:solidFill>
                <a:schemeClr val="accent5"/>
              </a:solidFill>
              <a:round/>
            </a:ln>
            <a:effectLst/>
          </c:spPr>
          <c:marker>
            <c:symbol val="none"/>
          </c:marker>
          <c:cat>
            <c:strRef>
              <c:f>Analysis!$G$21:$G$30</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Analysis!$L$21:$L$30</c:f>
              <c:numCache>
                <c:formatCode>"$"#,##0</c:formatCode>
                <c:ptCount val="10"/>
                <c:pt idx="0">
                  <c:v>55</c:v>
                </c:pt>
                <c:pt idx="1">
                  <c:v>55</c:v>
                </c:pt>
                <c:pt idx="2">
                  <c:v>55</c:v>
                </c:pt>
                <c:pt idx="3">
                  <c:v>55</c:v>
                </c:pt>
                <c:pt idx="4">
                  <c:v>55</c:v>
                </c:pt>
                <c:pt idx="5">
                  <c:v>55</c:v>
                </c:pt>
                <c:pt idx="6">
                  <c:v>55</c:v>
                </c:pt>
                <c:pt idx="7">
                  <c:v>55</c:v>
                </c:pt>
                <c:pt idx="8">
                  <c:v>55</c:v>
                </c:pt>
                <c:pt idx="9">
                  <c:v>55</c:v>
                </c:pt>
              </c:numCache>
            </c:numRef>
          </c:val>
          <c:smooth val="0"/>
          <c:extLst>
            <c:ext xmlns:c16="http://schemas.microsoft.com/office/drawing/2014/chart" uri="{C3380CC4-5D6E-409C-BE32-E72D297353CC}">
              <c16:uniqueId val="{00000014-470A-47BB-8DC8-0BC239629071}"/>
            </c:ext>
          </c:extLst>
        </c:ser>
        <c:ser>
          <c:idx val="5"/>
          <c:order val="5"/>
          <c:tx>
            <c:strRef>
              <c:f>Analysis!$M$19:$M$20</c:f>
              <c:strCache>
                <c:ptCount val="1"/>
                <c:pt idx="0">
                  <c:v>Medical</c:v>
                </c:pt>
              </c:strCache>
            </c:strRef>
          </c:tx>
          <c:spPr>
            <a:ln w="28575" cap="rnd">
              <a:solidFill>
                <a:schemeClr val="accent6"/>
              </a:solidFill>
              <a:round/>
            </a:ln>
            <a:effectLst/>
          </c:spPr>
          <c:marker>
            <c:symbol val="none"/>
          </c:marker>
          <c:cat>
            <c:strRef>
              <c:f>Analysis!$G$21:$G$30</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Analysis!$M$21:$M$30</c:f>
              <c:numCache>
                <c:formatCode>"$"#,##0</c:formatCode>
                <c:ptCount val="10"/>
                <c:pt idx="0">
                  <c:v>154</c:v>
                </c:pt>
                <c:pt idx="2">
                  <c:v>75</c:v>
                </c:pt>
                <c:pt idx="4">
                  <c:v>75</c:v>
                </c:pt>
                <c:pt idx="9">
                  <c:v>75</c:v>
                </c:pt>
              </c:numCache>
            </c:numRef>
          </c:val>
          <c:smooth val="0"/>
          <c:extLst>
            <c:ext xmlns:c16="http://schemas.microsoft.com/office/drawing/2014/chart" uri="{C3380CC4-5D6E-409C-BE32-E72D297353CC}">
              <c16:uniqueId val="{00000016-470A-47BB-8DC8-0BC239629071}"/>
            </c:ext>
          </c:extLst>
        </c:ser>
        <c:dLbls>
          <c:showLegendKey val="0"/>
          <c:showVal val="0"/>
          <c:showCatName val="0"/>
          <c:showSerName val="0"/>
          <c:showPercent val="0"/>
          <c:showBubbleSize val="0"/>
        </c:dLbls>
        <c:smooth val="0"/>
        <c:axId val="1079885791"/>
        <c:axId val="1079886207"/>
      </c:lineChart>
      <c:catAx>
        <c:axId val="107988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886207"/>
        <c:crosses val="autoZero"/>
        <c:auto val="1"/>
        <c:lblAlgn val="ctr"/>
        <c:lblOffset val="100"/>
        <c:noMultiLvlLbl val="0"/>
      </c:catAx>
      <c:valAx>
        <c:axId val="10798862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88579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
            </a:r>
          </a:p>
        </cx:rich>
      </cx:tx>
    </cx:title>
    <cx:plotArea>
      <cx:plotAreaRegion>
        <cx:series layoutId="treemap" uniqueId="{E4240185-37DD-47AF-844A-7D179497050F}">
          <cx:tx>
            <cx:txData>
              <cx:f>_xlchart.v1.4</cx:f>
              <cx:v>Sum of Debit</cx:v>
            </cx:txData>
          </cx:tx>
          <cx:dataLabels>
            <cx:visibility seriesName="0" categoryName="1" value="1"/>
            <cx:separator>, </cx:separator>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Chart Title</cx:v>
        </cx:txData>
      </cx:tx>
    </cx:title>
    <cx:plotArea>
      <cx:plotAreaRegion>
        <cx:series layoutId="waterfall" uniqueId="{DC588F25-DF5E-452C-B799-0A83DFA54328}">
          <cx:tx>
            <cx:txData>
              <cx:f>_xlchart.v1.1</cx:f>
              <cx:v>Sum of Amount</cx:v>
            </cx:txData>
          </cx:tx>
          <cx:dataLabels pos="outEnd">
            <cx:visibility seriesName="0" categoryName="0" value="1"/>
          </cx:dataLabels>
          <cx:dataId val="0"/>
          <cx:layoutPr>
            <cx:subtotals>
              <cx:idx val="7"/>
            </cx:subtotals>
          </cx:layoutPr>
        </cx:series>
      </cx:plotAreaRegion>
      <cx:axis id="0">
        <cx:catScaling gapWidth="0.5"/>
        <cx:tickLabels/>
        <cx:spPr>
          <a:ln>
            <a:noFill/>
          </a:ln>
        </cx:spPr>
      </cx:axis>
      <cx:axis id="1" hidden="1">
        <cx:valScaling/>
        <cx:tickLabels/>
      </cx:axis>
    </cx:plotArea>
    <cx:legend pos="b" align="ctr" overlay="0"/>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2.xml"/><Relationship Id="rId2" Type="http://schemas.openxmlformats.org/officeDocument/2006/relationships/image" Target="../media/image1.png"/><Relationship Id="rId16" Type="http://schemas.microsoft.com/office/2014/relationships/chartEx" Target="../charts/chartEx2.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microsoft.com/office/2014/relationships/chartEx" Target="../charts/chartEx1.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108585</xdr:colOff>
      <xdr:row>0</xdr:row>
      <xdr:rowOff>1245870</xdr:rowOff>
    </xdr:from>
    <xdr:to>
      <xdr:col>13</xdr:col>
      <xdr:colOff>451485</xdr:colOff>
      <xdr:row>15</xdr:row>
      <xdr:rowOff>64770</xdr:rowOff>
    </xdr:to>
    <xdr:graphicFrame macro="">
      <xdr:nvGraphicFramePr>
        <xdr:cNvPr id="23" name="Chart 22">
          <a:extLst>
            <a:ext uri="{FF2B5EF4-FFF2-40B4-BE49-F238E27FC236}">
              <a16:creationId xmlns:a16="http://schemas.microsoft.com/office/drawing/2014/main" id="{CA80E3E5-29D6-45B0-A6B3-44F75DA835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38100</xdr:rowOff>
    </xdr:from>
    <xdr:to>
      <xdr:col>23</xdr:col>
      <xdr:colOff>561974</xdr:colOff>
      <xdr:row>0</xdr:row>
      <xdr:rowOff>1146811</xdr:rowOff>
    </xdr:to>
    <xdr:sp macro="" textlink="">
      <xdr:nvSpPr>
        <xdr:cNvPr id="2" name="Rectangle: Rounded Corners 1">
          <a:extLst>
            <a:ext uri="{FF2B5EF4-FFF2-40B4-BE49-F238E27FC236}">
              <a16:creationId xmlns:a16="http://schemas.microsoft.com/office/drawing/2014/main" id="{4464BC7A-02C4-B1D5-BE5A-6BC5C7B62C03}"/>
            </a:ext>
          </a:extLst>
        </xdr:cNvPr>
        <xdr:cNvSpPr/>
      </xdr:nvSpPr>
      <xdr:spPr>
        <a:xfrm>
          <a:off x="0" y="38100"/>
          <a:ext cx="14582774" cy="1108711"/>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3600">
              <a:solidFill>
                <a:schemeClr val="bg2">
                  <a:lumMod val="25000"/>
                </a:schemeClr>
              </a:solidFill>
            </a:rPr>
            <a:t>Personal Finance Dashboard</a:t>
          </a:r>
        </a:p>
      </xdr:txBody>
    </xdr:sp>
    <xdr:clientData/>
  </xdr:twoCellAnchor>
  <xdr:twoCellAnchor editAs="oneCell">
    <xdr:from>
      <xdr:col>11</xdr:col>
      <xdr:colOff>293434</xdr:colOff>
      <xdr:row>0</xdr:row>
      <xdr:rowOff>167640</xdr:rowOff>
    </xdr:from>
    <xdr:to>
      <xdr:col>12</xdr:col>
      <xdr:colOff>117483</xdr:colOff>
      <xdr:row>0</xdr:row>
      <xdr:rowOff>643890</xdr:rowOff>
    </xdr:to>
    <xdr:pic>
      <xdr:nvPicPr>
        <xdr:cNvPr id="4" name="Graphic 3" descr="Mortgage outline">
          <a:extLst>
            <a:ext uri="{FF2B5EF4-FFF2-40B4-BE49-F238E27FC236}">
              <a16:creationId xmlns:a16="http://schemas.microsoft.com/office/drawing/2014/main" id="{D0AFA5EA-FBB5-A5B4-6535-E99A1A93BA8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999034" y="167640"/>
          <a:ext cx="441269" cy="459105"/>
        </a:xfrm>
        <a:prstGeom prst="rect">
          <a:avLst/>
        </a:prstGeom>
      </xdr:spPr>
    </xdr:pic>
    <xdr:clientData/>
  </xdr:twoCellAnchor>
  <xdr:twoCellAnchor editAs="oneCell">
    <xdr:from>
      <xdr:col>13</xdr:col>
      <xdr:colOff>525535</xdr:colOff>
      <xdr:row>0</xdr:row>
      <xdr:rowOff>180975</xdr:rowOff>
    </xdr:from>
    <xdr:to>
      <xdr:col>14</xdr:col>
      <xdr:colOff>346140</xdr:colOff>
      <xdr:row>0</xdr:row>
      <xdr:rowOff>643890</xdr:rowOff>
    </xdr:to>
    <xdr:pic>
      <xdr:nvPicPr>
        <xdr:cNvPr id="6" name="Graphic 5" descr="Shopping cart outline">
          <a:extLst>
            <a:ext uri="{FF2B5EF4-FFF2-40B4-BE49-F238E27FC236}">
              <a16:creationId xmlns:a16="http://schemas.microsoft.com/office/drawing/2014/main" id="{AF7F053F-70FA-1D09-7692-BBE1076FC7C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450335" y="180975"/>
          <a:ext cx="437825" cy="459105"/>
        </a:xfrm>
        <a:prstGeom prst="rect">
          <a:avLst/>
        </a:prstGeom>
      </xdr:spPr>
    </xdr:pic>
    <xdr:clientData/>
  </xdr:twoCellAnchor>
  <xdr:twoCellAnchor editAs="oneCell">
    <xdr:from>
      <xdr:col>20</xdr:col>
      <xdr:colOff>251212</xdr:colOff>
      <xdr:row>0</xdr:row>
      <xdr:rowOff>180975</xdr:rowOff>
    </xdr:from>
    <xdr:to>
      <xdr:col>21</xdr:col>
      <xdr:colOff>75261</xdr:colOff>
      <xdr:row>0</xdr:row>
      <xdr:rowOff>643890</xdr:rowOff>
    </xdr:to>
    <xdr:pic>
      <xdr:nvPicPr>
        <xdr:cNvPr id="8" name="Graphic 7" descr="Covered plate outline">
          <a:extLst>
            <a:ext uri="{FF2B5EF4-FFF2-40B4-BE49-F238E27FC236}">
              <a16:creationId xmlns:a16="http://schemas.microsoft.com/office/drawing/2014/main" id="{914B855F-EADE-2C33-8632-5FB70B94900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2443212" y="180975"/>
          <a:ext cx="433649" cy="459105"/>
        </a:xfrm>
        <a:prstGeom prst="rect">
          <a:avLst/>
        </a:prstGeom>
      </xdr:spPr>
    </xdr:pic>
    <xdr:clientData/>
  </xdr:twoCellAnchor>
  <xdr:twoCellAnchor editAs="oneCell">
    <xdr:from>
      <xdr:col>18</xdr:col>
      <xdr:colOff>102182</xdr:colOff>
      <xdr:row>0</xdr:row>
      <xdr:rowOff>179070</xdr:rowOff>
    </xdr:from>
    <xdr:to>
      <xdr:col>18</xdr:col>
      <xdr:colOff>566807</xdr:colOff>
      <xdr:row>0</xdr:row>
      <xdr:rowOff>643890</xdr:rowOff>
    </xdr:to>
    <xdr:pic>
      <xdr:nvPicPr>
        <xdr:cNvPr id="10" name="Graphic 9" descr="First aid kit outline">
          <a:extLst>
            <a:ext uri="{FF2B5EF4-FFF2-40B4-BE49-F238E27FC236}">
              <a16:creationId xmlns:a16="http://schemas.microsoft.com/office/drawing/2014/main" id="{38E2EB82-DD8C-FCEC-9689-8BF8E0DAB88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1074982" y="179070"/>
          <a:ext cx="447480" cy="457200"/>
        </a:xfrm>
        <a:prstGeom prst="rect">
          <a:avLst/>
        </a:prstGeom>
      </xdr:spPr>
    </xdr:pic>
    <xdr:clientData/>
  </xdr:twoCellAnchor>
  <xdr:twoCellAnchor editAs="oneCell">
    <xdr:from>
      <xdr:col>15</xdr:col>
      <xdr:colOff>567697</xdr:colOff>
      <xdr:row>0</xdr:row>
      <xdr:rowOff>179070</xdr:rowOff>
    </xdr:from>
    <xdr:to>
      <xdr:col>16</xdr:col>
      <xdr:colOff>415873</xdr:colOff>
      <xdr:row>0</xdr:row>
      <xdr:rowOff>643890</xdr:rowOff>
    </xdr:to>
    <xdr:pic>
      <xdr:nvPicPr>
        <xdr:cNvPr id="12" name="Graphic 11" descr="Taxi outline">
          <a:extLst>
            <a:ext uri="{FF2B5EF4-FFF2-40B4-BE49-F238E27FC236}">
              <a16:creationId xmlns:a16="http://schemas.microsoft.com/office/drawing/2014/main" id="{D3EC2267-3928-17F8-1E52-DEBD29B0B00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9711697" y="179070"/>
          <a:ext cx="446346" cy="457200"/>
        </a:xfrm>
        <a:prstGeom prst="rect">
          <a:avLst/>
        </a:prstGeom>
      </xdr:spPr>
    </xdr:pic>
    <xdr:clientData/>
  </xdr:twoCellAnchor>
  <xdr:twoCellAnchor>
    <xdr:from>
      <xdr:col>12</xdr:col>
      <xdr:colOff>81915</xdr:colOff>
      <xdr:row>0</xdr:row>
      <xdr:rowOff>306705</xdr:rowOff>
    </xdr:from>
    <xdr:to>
      <xdr:col>13</xdr:col>
      <xdr:colOff>274320</xdr:colOff>
      <xdr:row>0</xdr:row>
      <xdr:rowOff>607695</xdr:rowOff>
    </xdr:to>
    <xdr:sp macro="" textlink="Analysis!B4">
      <xdr:nvSpPr>
        <xdr:cNvPr id="13" name="TextBox 12">
          <a:extLst>
            <a:ext uri="{FF2B5EF4-FFF2-40B4-BE49-F238E27FC236}">
              <a16:creationId xmlns:a16="http://schemas.microsoft.com/office/drawing/2014/main" id="{C3952B8C-003C-1C9F-693C-F254CC7568E7}"/>
            </a:ext>
          </a:extLst>
        </xdr:cNvPr>
        <xdr:cNvSpPr txBox="1"/>
      </xdr:nvSpPr>
      <xdr:spPr>
        <a:xfrm>
          <a:off x="7397115" y="306705"/>
          <a:ext cx="802005" cy="300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E6BB1089-6086-4309-ADF7-584BF15DB00C}" type="TxLink">
            <a:rPr lang="en-US" sz="1400" b="0" i="0" u="none" strike="noStrike">
              <a:ln>
                <a:noFill/>
              </a:ln>
              <a:solidFill>
                <a:schemeClr val="bg2">
                  <a:lumMod val="10000"/>
                </a:schemeClr>
              </a:solidFill>
              <a:latin typeface="Calibri"/>
              <a:cs typeface="Calibri"/>
            </a:rPr>
            <a:pPr algn="l"/>
            <a:t>$16,400</a:t>
          </a:fld>
          <a:endParaRPr lang="en-US" sz="1400">
            <a:ln>
              <a:noFill/>
            </a:ln>
            <a:solidFill>
              <a:schemeClr val="bg2">
                <a:lumMod val="10000"/>
              </a:schemeClr>
            </a:solidFill>
          </a:endParaRPr>
        </a:p>
      </xdr:txBody>
    </xdr:sp>
    <xdr:clientData/>
  </xdr:twoCellAnchor>
  <xdr:twoCellAnchor>
    <xdr:from>
      <xdr:col>13</xdr:col>
      <xdr:colOff>428625</xdr:colOff>
      <xdr:row>0</xdr:row>
      <xdr:rowOff>621030</xdr:rowOff>
    </xdr:from>
    <xdr:to>
      <xdr:col>16</xdr:col>
      <xdr:colOff>76200</xdr:colOff>
      <xdr:row>0</xdr:row>
      <xdr:rowOff>922020</xdr:rowOff>
    </xdr:to>
    <xdr:sp macro="" textlink="">
      <xdr:nvSpPr>
        <xdr:cNvPr id="14" name="TextBox 13">
          <a:extLst>
            <a:ext uri="{FF2B5EF4-FFF2-40B4-BE49-F238E27FC236}">
              <a16:creationId xmlns:a16="http://schemas.microsoft.com/office/drawing/2014/main" id="{B58FB291-B5C1-8EEC-6A3F-A34DC3C7D17F}"/>
            </a:ext>
          </a:extLst>
        </xdr:cNvPr>
        <xdr:cNvSpPr txBox="1"/>
      </xdr:nvSpPr>
      <xdr:spPr>
        <a:xfrm>
          <a:off x="8353425" y="621030"/>
          <a:ext cx="1476375" cy="300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n>
                <a:noFill/>
              </a:ln>
            </a:rPr>
            <a:t>Shopping</a:t>
          </a:r>
        </a:p>
      </xdr:txBody>
    </xdr:sp>
    <xdr:clientData/>
  </xdr:twoCellAnchor>
  <xdr:twoCellAnchor>
    <xdr:from>
      <xdr:col>16</xdr:col>
      <xdr:colOff>375285</xdr:colOff>
      <xdr:row>0</xdr:row>
      <xdr:rowOff>300990</xdr:rowOff>
    </xdr:from>
    <xdr:to>
      <xdr:col>17</xdr:col>
      <xdr:colOff>491490</xdr:colOff>
      <xdr:row>0</xdr:row>
      <xdr:rowOff>603885</xdr:rowOff>
    </xdr:to>
    <xdr:sp macro="" textlink="Analysis!B7">
      <xdr:nvSpPr>
        <xdr:cNvPr id="15" name="TextBox 14">
          <a:extLst>
            <a:ext uri="{FF2B5EF4-FFF2-40B4-BE49-F238E27FC236}">
              <a16:creationId xmlns:a16="http://schemas.microsoft.com/office/drawing/2014/main" id="{62A2ABB8-2268-A99E-3D1B-783EAF6AA20E}"/>
            </a:ext>
          </a:extLst>
        </xdr:cNvPr>
        <xdr:cNvSpPr txBox="1"/>
      </xdr:nvSpPr>
      <xdr:spPr>
        <a:xfrm>
          <a:off x="10128885" y="300990"/>
          <a:ext cx="725805" cy="302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EFEA619-7D55-4543-8EBE-F19E3EA8FB3E}" type="TxLink">
            <a:rPr lang="en-US" sz="1400" b="0" i="0" u="none" strike="noStrike">
              <a:ln>
                <a:noFill/>
              </a:ln>
              <a:solidFill>
                <a:schemeClr val="bg2">
                  <a:lumMod val="10000"/>
                </a:schemeClr>
              </a:solidFill>
              <a:latin typeface="Calibri"/>
              <a:ea typeface="+mn-ea"/>
              <a:cs typeface="Calibri"/>
            </a:rPr>
            <a:pPr marL="0" indent="0"/>
            <a:t>$2,397</a:t>
          </a:fld>
          <a:endParaRPr lang="en-US" sz="1400" b="0" i="0" u="none" strike="noStrike">
            <a:ln>
              <a:noFill/>
            </a:ln>
            <a:solidFill>
              <a:schemeClr val="bg2">
                <a:lumMod val="10000"/>
              </a:schemeClr>
            </a:solidFill>
            <a:latin typeface="Calibri"/>
            <a:ea typeface="+mn-ea"/>
            <a:cs typeface="Calibri"/>
          </a:endParaRPr>
        </a:p>
      </xdr:txBody>
    </xdr:sp>
    <xdr:clientData/>
  </xdr:twoCellAnchor>
  <xdr:twoCellAnchor>
    <xdr:from>
      <xdr:col>15</xdr:col>
      <xdr:colOff>512445</xdr:colOff>
      <xdr:row>0</xdr:row>
      <xdr:rowOff>617220</xdr:rowOff>
    </xdr:from>
    <xdr:to>
      <xdr:col>18</xdr:col>
      <xdr:colOff>163830</xdr:colOff>
      <xdr:row>0</xdr:row>
      <xdr:rowOff>918210</xdr:rowOff>
    </xdr:to>
    <xdr:sp macro="" textlink="">
      <xdr:nvSpPr>
        <xdr:cNvPr id="16" name="TextBox 15">
          <a:extLst>
            <a:ext uri="{FF2B5EF4-FFF2-40B4-BE49-F238E27FC236}">
              <a16:creationId xmlns:a16="http://schemas.microsoft.com/office/drawing/2014/main" id="{6E7972E9-E75D-C94B-A2CA-A68910E8FD10}"/>
            </a:ext>
          </a:extLst>
        </xdr:cNvPr>
        <xdr:cNvSpPr txBox="1"/>
      </xdr:nvSpPr>
      <xdr:spPr>
        <a:xfrm>
          <a:off x="9656445" y="617220"/>
          <a:ext cx="1480185" cy="300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n>
                <a:noFill/>
              </a:ln>
            </a:rPr>
            <a:t>Transportation</a:t>
          </a:r>
        </a:p>
      </xdr:txBody>
    </xdr:sp>
    <xdr:clientData/>
  </xdr:twoCellAnchor>
  <xdr:twoCellAnchor>
    <xdr:from>
      <xdr:col>18</xdr:col>
      <xdr:colOff>521970</xdr:colOff>
      <xdr:row>0</xdr:row>
      <xdr:rowOff>289560</xdr:rowOff>
    </xdr:from>
    <xdr:to>
      <xdr:col>20</xdr:col>
      <xdr:colOff>28575</xdr:colOff>
      <xdr:row>0</xdr:row>
      <xdr:rowOff>592455</xdr:rowOff>
    </xdr:to>
    <xdr:sp macro="" textlink="Analysis!B8">
      <xdr:nvSpPr>
        <xdr:cNvPr id="17" name="TextBox 16">
          <a:extLst>
            <a:ext uri="{FF2B5EF4-FFF2-40B4-BE49-F238E27FC236}">
              <a16:creationId xmlns:a16="http://schemas.microsoft.com/office/drawing/2014/main" id="{B2D7A266-5345-70C1-BA08-1DDB3D9B93AC}"/>
            </a:ext>
          </a:extLst>
        </xdr:cNvPr>
        <xdr:cNvSpPr txBox="1"/>
      </xdr:nvSpPr>
      <xdr:spPr>
        <a:xfrm>
          <a:off x="11494770" y="289560"/>
          <a:ext cx="725805" cy="302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934F804-9679-4977-9C89-61F1EC6675E8}" type="TxLink">
            <a:rPr lang="en-US" sz="1400" b="0" i="0" u="none" strike="noStrike">
              <a:ln>
                <a:noFill/>
              </a:ln>
              <a:solidFill>
                <a:schemeClr val="bg2">
                  <a:lumMod val="10000"/>
                </a:schemeClr>
              </a:solidFill>
              <a:latin typeface="Calibri"/>
              <a:ea typeface="+mn-ea"/>
              <a:cs typeface="Calibri"/>
            </a:rPr>
            <a:pPr marL="0" indent="0"/>
            <a:t>$550</a:t>
          </a:fld>
          <a:endParaRPr lang="en-US" sz="1400" b="0" i="0" u="none" strike="noStrike">
            <a:ln>
              <a:noFill/>
            </a:ln>
            <a:solidFill>
              <a:schemeClr val="bg2">
                <a:lumMod val="10000"/>
              </a:schemeClr>
            </a:solidFill>
            <a:latin typeface="Calibri"/>
            <a:ea typeface="+mn-ea"/>
            <a:cs typeface="Calibri"/>
          </a:endParaRPr>
        </a:p>
      </xdr:txBody>
    </xdr:sp>
    <xdr:clientData/>
  </xdr:twoCellAnchor>
  <xdr:twoCellAnchor>
    <xdr:from>
      <xdr:col>18</xdr:col>
      <xdr:colOff>47625</xdr:colOff>
      <xdr:row>0</xdr:row>
      <xdr:rowOff>615315</xdr:rowOff>
    </xdr:from>
    <xdr:to>
      <xdr:col>20</xdr:col>
      <xdr:colOff>295275</xdr:colOff>
      <xdr:row>0</xdr:row>
      <xdr:rowOff>918210</xdr:rowOff>
    </xdr:to>
    <xdr:sp macro="" textlink="">
      <xdr:nvSpPr>
        <xdr:cNvPr id="18" name="TextBox 17">
          <a:extLst>
            <a:ext uri="{FF2B5EF4-FFF2-40B4-BE49-F238E27FC236}">
              <a16:creationId xmlns:a16="http://schemas.microsoft.com/office/drawing/2014/main" id="{847260D8-6E98-95DE-768D-1EE907A5775C}"/>
            </a:ext>
          </a:extLst>
        </xdr:cNvPr>
        <xdr:cNvSpPr txBox="1"/>
      </xdr:nvSpPr>
      <xdr:spPr>
        <a:xfrm>
          <a:off x="11020425" y="615315"/>
          <a:ext cx="1466850" cy="302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n>
                <a:noFill/>
              </a:ln>
            </a:rPr>
            <a:t>Medical</a:t>
          </a:r>
        </a:p>
      </xdr:txBody>
    </xdr:sp>
    <xdr:clientData/>
  </xdr:twoCellAnchor>
  <xdr:twoCellAnchor>
    <xdr:from>
      <xdr:col>21</xdr:col>
      <xdr:colOff>36195</xdr:colOff>
      <xdr:row>0</xdr:row>
      <xdr:rowOff>331470</xdr:rowOff>
    </xdr:from>
    <xdr:to>
      <xdr:col>22</xdr:col>
      <xdr:colOff>154305</xdr:colOff>
      <xdr:row>0</xdr:row>
      <xdr:rowOff>636270</xdr:rowOff>
    </xdr:to>
    <xdr:sp macro="" textlink="Analysis!B5">
      <xdr:nvSpPr>
        <xdr:cNvPr id="19" name="TextBox 18">
          <a:extLst>
            <a:ext uri="{FF2B5EF4-FFF2-40B4-BE49-F238E27FC236}">
              <a16:creationId xmlns:a16="http://schemas.microsoft.com/office/drawing/2014/main" id="{371F3865-E84A-8726-8840-6D5E14155C63}"/>
            </a:ext>
          </a:extLst>
        </xdr:cNvPr>
        <xdr:cNvSpPr txBox="1"/>
      </xdr:nvSpPr>
      <xdr:spPr>
        <a:xfrm>
          <a:off x="12837795" y="331470"/>
          <a:ext cx="72771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56FD708-59C8-45AD-B6FC-8C4560969C44}" type="TxLink">
            <a:rPr lang="en-US" sz="1400" b="0" i="0" u="none" strike="noStrike">
              <a:ln>
                <a:noFill/>
              </a:ln>
              <a:solidFill>
                <a:schemeClr val="bg2">
                  <a:lumMod val="10000"/>
                </a:schemeClr>
              </a:solidFill>
              <a:latin typeface="Calibri"/>
              <a:ea typeface="+mn-ea"/>
              <a:cs typeface="Calibri"/>
            </a:rPr>
            <a:pPr marL="0" indent="0"/>
            <a:t>$7,328</a:t>
          </a:fld>
          <a:endParaRPr lang="en-US" sz="1400" b="0" i="0" u="none" strike="noStrike">
            <a:ln>
              <a:noFill/>
            </a:ln>
            <a:solidFill>
              <a:schemeClr val="bg2">
                <a:lumMod val="10000"/>
              </a:schemeClr>
            </a:solidFill>
            <a:latin typeface="Calibri"/>
            <a:ea typeface="+mn-ea"/>
            <a:cs typeface="Calibri"/>
          </a:endParaRPr>
        </a:p>
      </xdr:txBody>
    </xdr:sp>
    <xdr:clientData/>
  </xdr:twoCellAnchor>
  <xdr:twoCellAnchor>
    <xdr:from>
      <xdr:col>20</xdr:col>
      <xdr:colOff>160020</xdr:colOff>
      <xdr:row>0</xdr:row>
      <xdr:rowOff>615315</xdr:rowOff>
    </xdr:from>
    <xdr:to>
      <xdr:col>22</xdr:col>
      <xdr:colOff>415290</xdr:colOff>
      <xdr:row>0</xdr:row>
      <xdr:rowOff>918210</xdr:rowOff>
    </xdr:to>
    <xdr:sp macro="" textlink="">
      <xdr:nvSpPr>
        <xdr:cNvPr id="20" name="TextBox 19">
          <a:extLst>
            <a:ext uri="{FF2B5EF4-FFF2-40B4-BE49-F238E27FC236}">
              <a16:creationId xmlns:a16="http://schemas.microsoft.com/office/drawing/2014/main" id="{3B065DBA-C97D-2627-0166-11F952998634}"/>
            </a:ext>
          </a:extLst>
        </xdr:cNvPr>
        <xdr:cNvSpPr txBox="1"/>
      </xdr:nvSpPr>
      <xdr:spPr>
        <a:xfrm>
          <a:off x="12352020" y="615315"/>
          <a:ext cx="1474470" cy="302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n>
                <a:noFill/>
              </a:ln>
            </a:rPr>
            <a:t>Dinning</a:t>
          </a:r>
        </a:p>
      </xdr:txBody>
    </xdr:sp>
    <xdr:clientData/>
  </xdr:twoCellAnchor>
  <xdr:twoCellAnchor>
    <xdr:from>
      <xdr:col>14</xdr:col>
      <xdr:colOff>339090</xdr:colOff>
      <xdr:row>0</xdr:row>
      <xdr:rowOff>295275</xdr:rowOff>
    </xdr:from>
    <xdr:to>
      <xdr:col>15</xdr:col>
      <xdr:colOff>457200</xdr:colOff>
      <xdr:row>0</xdr:row>
      <xdr:rowOff>600075</xdr:rowOff>
    </xdr:to>
    <xdr:sp macro="" textlink="Analysis!B6">
      <xdr:nvSpPr>
        <xdr:cNvPr id="21" name="TextBox 20">
          <a:extLst>
            <a:ext uri="{FF2B5EF4-FFF2-40B4-BE49-F238E27FC236}">
              <a16:creationId xmlns:a16="http://schemas.microsoft.com/office/drawing/2014/main" id="{12171A99-DAE7-4C6F-7081-7C7D29FFBF12}"/>
            </a:ext>
          </a:extLst>
        </xdr:cNvPr>
        <xdr:cNvSpPr txBox="1"/>
      </xdr:nvSpPr>
      <xdr:spPr>
        <a:xfrm>
          <a:off x="8873490" y="295275"/>
          <a:ext cx="72771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1874A6A-19A9-402F-AEB9-18FBBEC57DD2}" type="TxLink">
            <a:rPr lang="en-US" sz="1400" b="0" i="0" u="none" strike="noStrike">
              <a:ln>
                <a:noFill/>
              </a:ln>
              <a:solidFill>
                <a:schemeClr val="bg2">
                  <a:lumMod val="10000"/>
                </a:schemeClr>
              </a:solidFill>
              <a:latin typeface="Calibri"/>
              <a:ea typeface="+mn-ea"/>
              <a:cs typeface="Calibri"/>
            </a:rPr>
            <a:pPr marL="0" indent="0"/>
            <a:t>$3,592</a:t>
          </a:fld>
          <a:endParaRPr lang="en-US" sz="1400" b="0" i="0" u="none" strike="noStrike">
            <a:ln>
              <a:noFill/>
            </a:ln>
            <a:solidFill>
              <a:schemeClr val="bg2">
                <a:lumMod val="10000"/>
              </a:schemeClr>
            </a:solidFill>
            <a:latin typeface="Calibri"/>
            <a:ea typeface="+mn-ea"/>
            <a:cs typeface="Calibri"/>
          </a:endParaRPr>
        </a:p>
      </xdr:txBody>
    </xdr:sp>
    <xdr:clientData/>
  </xdr:twoCellAnchor>
  <xdr:twoCellAnchor>
    <xdr:from>
      <xdr:col>11</xdr:col>
      <xdr:colOff>213360</xdr:colOff>
      <xdr:row>0</xdr:row>
      <xdr:rowOff>615315</xdr:rowOff>
    </xdr:from>
    <xdr:to>
      <xdr:col>13</xdr:col>
      <xdr:colOff>468630</xdr:colOff>
      <xdr:row>0</xdr:row>
      <xdr:rowOff>918210</xdr:rowOff>
    </xdr:to>
    <xdr:sp macro="" textlink="">
      <xdr:nvSpPr>
        <xdr:cNvPr id="22" name="TextBox 21">
          <a:extLst>
            <a:ext uri="{FF2B5EF4-FFF2-40B4-BE49-F238E27FC236}">
              <a16:creationId xmlns:a16="http://schemas.microsoft.com/office/drawing/2014/main" id="{0EAA69E7-46EF-5CDC-8041-C8A5335080AD}"/>
            </a:ext>
          </a:extLst>
        </xdr:cNvPr>
        <xdr:cNvSpPr txBox="1"/>
      </xdr:nvSpPr>
      <xdr:spPr>
        <a:xfrm>
          <a:off x="6918960" y="615315"/>
          <a:ext cx="1474470" cy="302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n>
                <a:noFill/>
              </a:ln>
            </a:rPr>
            <a:t>Living expense</a:t>
          </a:r>
        </a:p>
      </xdr:txBody>
    </xdr:sp>
    <xdr:clientData/>
  </xdr:twoCellAnchor>
  <xdr:twoCellAnchor>
    <xdr:from>
      <xdr:col>0</xdr:col>
      <xdr:colOff>241935</xdr:colOff>
      <xdr:row>10</xdr:row>
      <xdr:rowOff>89536</xdr:rowOff>
    </xdr:from>
    <xdr:to>
      <xdr:col>8</xdr:col>
      <xdr:colOff>457200</xdr:colOff>
      <xdr:row>24</xdr:row>
      <xdr:rowOff>137161</xdr:rowOff>
    </xdr:to>
    <xdr:graphicFrame macro="">
      <xdr:nvGraphicFramePr>
        <xdr:cNvPr id="25" name="Chart 24">
          <a:extLst>
            <a:ext uri="{FF2B5EF4-FFF2-40B4-BE49-F238E27FC236}">
              <a16:creationId xmlns:a16="http://schemas.microsoft.com/office/drawing/2014/main" id="{1730E129-D505-4150-9FA9-131BC9CAAD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83820</xdr:colOff>
      <xdr:row>0</xdr:row>
      <xdr:rowOff>1207770</xdr:rowOff>
    </xdr:from>
    <xdr:to>
      <xdr:col>8</xdr:col>
      <xdr:colOff>447675</xdr:colOff>
      <xdr:row>15</xdr:row>
      <xdr:rowOff>36195</xdr:rowOff>
    </xdr:to>
    <xdr:graphicFrame macro="">
      <xdr:nvGraphicFramePr>
        <xdr:cNvPr id="26" name="Chart 25">
          <a:extLst>
            <a:ext uri="{FF2B5EF4-FFF2-40B4-BE49-F238E27FC236}">
              <a16:creationId xmlns:a16="http://schemas.microsoft.com/office/drawing/2014/main" id="{9691D627-1F8C-4B9C-ABF9-89E141D520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38100</xdr:colOff>
      <xdr:row>0</xdr:row>
      <xdr:rowOff>1184910</xdr:rowOff>
    </xdr:from>
    <xdr:to>
      <xdr:col>8</xdr:col>
      <xdr:colOff>561975</xdr:colOff>
      <xdr:row>22</xdr:row>
      <xdr:rowOff>72390</xdr:rowOff>
    </xdr:to>
    <xdr:sp macro="" textlink="">
      <xdr:nvSpPr>
        <xdr:cNvPr id="27" name="Rectangle: Rounded Corners 26">
          <a:extLst>
            <a:ext uri="{FF2B5EF4-FFF2-40B4-BE49-F238E27FC236}">
              <a16:creationId xmlns:a16="http://schemas.microsoft.com/office/drawing/2014/main" id="{C93F3927-D6E1-830A-B469-E94D41175FA9}"/>
            </a:ext>
          </a:extLst>
        </xdr:cNvPr>
        <xdr:cNvSpPr/>
      </xdr:nvSpPr>
      <xdr:spPr>
        <a:xfrm>
          <a:off x="38100" y="1184910"/>
          <a:ext cx="5400675" cy="4135755"/>
        </a:xfrm>
        <a:prstGeom prst="roundRect">
          <a:avLst/>
        </a:prstGeom>
        <a:noFill/>
        <a:ln>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219077</xdr:colOff>
      <xdr:row>23</xdr:row>
      <xdr:rowOff>123824</xdr:rowOff>
    </xdr:from>
    <xdr:to>
      <xdr:col>8</xdr:col>
      <xdr:colOff>285751</xdr:colOff>
      <xdr:row>37</xdr:row>
      <xdr:rowOff>114299</xdr:rowOff>
    </xdr:to>
    <xdr:graphicFrame macro="">
      <xdr:nvGraphicFramePr>
        <xdr:cNvPr id="28" name="Chart 27">
          <a:extLst>
            <a:ext uri="{FF2B5EF4-FFF2-40B4-BE49-F238E27FC236}">
              <a16:creationId xmlns:a16="http://schemas.microsoft.com/office/drawing/2014/main" id="{17DB3C6B-7381-48DD-A5E5-145044348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113755</xdr:colOff>
      <xdr:row>1</xdr:row>
      <xdr:rowOff>129268</xdr:rowOff>
    </xdr:from>
    <xdr:to>
      <xdr:col>23</xdr:col>
      <xdr:colOff>281124</xdr:colOff>
      <xdr:row>19</xdr:row>
      <xdr:rowOff>186962</xdr:rowOff>
    </xdr:to>
    <mc:AlternateContent xmlns:mc="http://schemas.openxmlformats.org/markup-compatibility/2006">
      <mc:Choice xmlns:cx1="http://schemas.microsoft.com/office/drawing/2015/9/8/chartex" Requires="cx1">
        <xdr:graphicFrame macro="">
          <xdr:nvGraphicFramePr>
            <xdr:cNvPr id="29" name="Chart 28">
              <a:extLst>
                <a:ext uri="{FF2B5EF4-FFF2-40B4-BE49-F238E27FC236}">
                  <a16:creationId xmlns:a16="http://schemas.microsoft.com/office/drawing/2014/main" id="{43DD1863-4074-4A0E-A395-3777D98A20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8648155" y="1381125"/>
              <a:ext cx="5653769" cy="358466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422638</xdr:colOff>
      <xdr:row>0</xdr:row>
      <xdr:rowOff>1210218</xdr:rowOff>
    </xdr:from>
    <xdr:to>
      <xdr:col>24</xdr:col>
      <xdr:colOff>21771</xdr:colOff>
      <xdr:row>19</xdr:row>
      <xdr:rowOff>174170</xdr:rowOff>
    </xdr:to>
    <xdr:sp macro="" textlink="">
      <xdr:nvSpPr>
        <xdr:cNvPr id="30" name="Rectangle: Rounded Corners 29">
          <a:extLst>
            <a:ext uri="{FF2B5EF4-FFF2-40B4-BE49-F238E27FC236}">
              <a16:creationId xmlns:a16="http://schemas.microsoft.com/office/drawing/2014/main" id="{F88C9183-9BD5-7F9A-0EDB-31313C2CB742}"/>
            </a:ext>
          </a:extLst>
        </xdr:cNvPr>
        <xdr:cNvSpPr/>
      </xdr:nvSpPr>
      <xdr:spPr>
        <a:xfrm>
          <a:off x="8347438" y="1210218"/>
          <a:ext cx="6304733" cy="3742781"/>
        </a:xfrm>
        <a:prstGeom prst="roundRect">
          <a:avLst/>
        </a:prstGeom>
        <a:noFill/>
        <a:ln>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219075</xdr:colOff>
      <xdr:row>22</xdr:row>
      <xdr:rowOff>1</xdr:rowOff>
    </xdr:from>
    <xdr:to>
      <xdr:col>23</xdr:col>
      <xdr:colOff>152400</xdr:colOff>
      <xdr:row>37</xdr:row>
      <xdr:rowOff>80011</xdr:rowOff>
    </xdr:to>
    <mc:AlternateContent xmlns:mc="http://schemas.openxmlformats.org/markup-compatibility/2006">
      <mc:Choice xmlns:cx1="http://schemas.microsoft.com/office/drawing/2015/9/8/chartex" Requires="cx1">
        <xdr:graphicFrame macro="">
          <xdr:nvGraphicFramePr>
            <xdr:cNvPr id="31" name="Chart 30">
              <a:extLst>
                <a:ext uri="{FF2B5EF4-FFF2-40B4-BE49-F238E27FC236}">
                  <a16:creationId xmlns:a16="http://schemas.microsoft.com/office/drawing/2014/main" id="{97DAAE9B-922F-4756-9337-31B30B94DC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8753475" y="5248276"/>
              <a:ext cx="5419725" cy="293751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592455</xdr:colOff>
      <xdr:row>20</xdr:row>
      <xdr:rowOff>95250</xdr:rowOff>
    </xdr:from>
    <xdr:to>
      <xdr:col>23</xdr:col>
      <xdr:colOff>521970</xdr:colOff>
      <xdr:row>38</xdr:row>
      <xdr:rowOff>146685</xdr:rowOff>
    </xdr:to>
    <xdr:sp macro="" textlink="">
      <xdr:nvSpPr>
        <xdr:cNvPr id="32" name="Rectangle: Rounded Corners 31">
          <a:extLst>
            <a:ext uri="{FF2B5EF4-FFF2-40B4-BE49-F238E27FC236}">
              <a16:creationId xmlns:a16="http://schemas.microsoft.com/office/drawing/2014/main" id="{66B23E6B-3E37-C118-8D8A-17E1AE8ABF7D}"/>
            </a:ext>
          </a:extLst>
        </xdr:cNvPr>
        <xdr:cNvSpPr/>
      </xdr:nvSpPr>
      <xdr:spPr>
        <a:xfrm>
          <a:off x="8517255" y="4962525"/>
          <a:ext cx="6025515" cy="3480435"/>
        </a:xfrm>
        <a:prstGeom prst="roundRect">
          <a:avLst/>
        </a:prstGeom>
        <a:noFill/>
        <a:ln>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57150</xdr:colOff>
      <xdr:row>30</xdr:row>
      <xdr:rowOff>161925</xdr:rowOff>
    </xdr:from>
    <xdr:to>
      <xdr:col>13</xdr:col>
      <xdr:colOff>386715</xdr:colOff>
      <xdr:row>30</xdr:row>
      <xdr:rowOff>161925</xdr:rowOff>
    </xdr:to>
    <xdr:cxnSp macro="">
      <xdr:nvCxnSpPr>
        <xdr:cNvPr id="38" name="Straight Connector 37">
          <a:extLst>
            <a:ext uri="{FF2B5EF4-FFF2-40B4-BE49-F238E27FC236}">
              <a16:creationId xmlns:a16="http://schemas.microsoft.com/office/drawing/2014/main" id="{7919C379-65C7-3025-CC2F-8B9C36AD1906}"/>
            </a:ext>
          </a:extLst>
        </xdr:cNvPr>
        <xdr:cNvCxnSpPr/>
      </xdr:nvCxnSpPr>
      <xdr:spPr>
        <a:xfrm>
          <a:off x="5543550" y="6934200"/>
          <a:ext cx="276796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300990</xdr:colOff>
      <xdr:row>16</xdr:row>
      <xdr:rowOff>57150</xdr:rowOff>
    </xdr:from>
    <xdr:to>
      <xdr:col>11</xdr:col>
      <xdr:colOff>224790</xdr:colOff>
      <xdr:row>29</xdr:row>
      <xdr:rowOff>26669</xdr:rowOff>
    </xdr:to>
    <mc:AlternateContent xmlns:mc="http://schemas.openxmlformats.org/markup-compatibility/2006">
      <mc:Choice xmlns:a14="http://schemas.microsoft.com/office/drawing/2010/main" Requires="a14">
        <xdr:graphicFrame macro="">
          <xdr:nvGraphicFramePr>
            <xdr:cNvPr id="39" name="Date">
              <a:extLst>
                <a:ext uri="{FF2B5EF4-FFF2-40B4-BE49-F238E27FC236}">
                  <a16:creationId xmlns:a16="http://schemas.microsoft.com/office/drawing/2014/main" id="{9DF71A3C-9132-4298-8324-44A048634A46}"/>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5787390" y="4251960"/>
              <a:ext cx="1143000" cy="25148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379096</xdr:colOff>
      <xdr:row>16</xdr:row>
      <xdr:rowOff>55244</xdr:rowOff>
    </xdr:from>
    <xdr:to>
      <xdr:col>13</xdr:col>
      <xdr:colOff>300264</xdr:colOff>
      <xdr:row>29</xdr:row>
      <xdr:rowOff>22860</xdr:rowOff>
    </xdr:to>
    <mc:AlternateContent xmlns:mc="http://schemas.openxmlformats.org/markup-compatibility/2006">
      <mc:Choice xmlns:a14="http://schemas.microsoft.com/office/drawing/2010/main" Requires="a14">
        <xdr:graphicFrame macro="">
          <xdr:nvGraphicFramePr>
            <xdr:cNvPr id="40" name="Category">
              <a:extLst>
                <a:ext uri="{FF2B5EF4-FFF2-40B4-BE49-F238E27FC236}">
                  <a16:creationId xmlns:a16="http://schemas.microsoft.com/office/drawing/2014/main" id="{DDBB179D-ABF9-486E-9CCE-B5C902FD4DF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7084696" y="4250054"/>
              <a:ext cx="1140368" cy="25148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76200</xdr:colOff>
      <xdr:row>22</xdr:row>
      <xdr:rowOff>123825</xdr:rowOff>
    </xdr:from>
    <xdr:to>
      <xdr:col>9</xdr:col>
      <xdr:colOff>9525</xdr:colOff>
      <xdr:row>39</xdr:row>
      <xdr:rowOff>104775</xdr:rowOff>
    </xdr:to>
    <xdr:sp macro="" textlink="">
      <xdr:nvSpPr>
        <xdr:cNvPr id="41" name="Rectangle: Rounded Corners 40">
          <a:extLst>
            <a:ext uri="{FF2B5EF4-FFF2-40B4-BE49-F238E27FC236}">
              <a16:creationId xmlns:a16="http://schemas.microsoft.com/office/drawing/2014/main" id="{F5041935-659D-7B07-911B-5831B04B43F9}"/>
            </a:ext>
          </a:extLst>
        </xdr:cNvPr>
        <xdr:cNvSpPr/>
      </xdr:nvSpPr>
      <xdr:spPr>
        <a:xfrm>
          <a:off x="76200" y="5372100"/>
          <a:ext cx="5419725" cy="32194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78105</xdr:colOff>
      <xdr:row>22</xdr:row>
      <xdr:rowOff>108585</xdr:rowOff>
    </xdr:from>
    <xdr:to>
      <xdr:col>8</xdr:col>
      <xdr:colOff>590550</xdr:colOff>
      <xdr:row>39</xdr:row>
      <xdr:rowOff>114300</xdr:rowOff>
    </xdr:to>
    <xdr:sp macro="" textlink="">
      <xdr:nvSpPr>
        <xdr:cNvPr id="42" name="Rectangle: Rounded Corners 41">
          <a:extLst>
            <a:ext uri="{FF2B5EF4-FFF2-40B4-BE49-F238E27FC236}">
              <a16:creationId xmlns:a16="http://schemas.microsoft.com/office/drawing/2014/main" id="{52065857-EE2B-5617-C165-00CF8B223BEB}"/>
            </a:ext>
          </a:extLst>
        </xdr:cNvPr>
        <xdr:cNvSpPr/>
      </xdr:nvSpPr>
      <xdr:spPr>
        <a:xfrm>
          <a:off x="78105" y="5356860"/>
          <a:ext cx="5389245" cy="324421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283029</xdr:colOff>
      <xdr:row>22</xdr:row>
      <xdr:rowOff>21772</xdr:rowOff>
    </xdr:from>
    <xdr:to>
      <xdr:col>23</xdr:col>
      <xdr:colOff>413657</xdr:colOff>
      <xdr:row>23</xdr:row>
      <xdr:rowOff>141514</xdr:rowOff>
    </xdr:to>
    <xdr:sp macro="" textlink="Analysis!E16">
      <xdr:nvSpPr>
        <xdr:cNvPr id="44" name="TextBox 43">
          <a:extLst>
            <a:ext uri="{FF2B5EF4-FFF2-40B4-BE49-F238E27FC236}">
              <a16:creationId xmlns:a16="http://schemas.microsoft.com/office/drawing/2014/main" id="{08BEB433-F88C-64B1-C9ED-BF3D1E66A693}"/>
            </a:ext>
          </a:extLst>
        </xdr:cNvPr>
        <xdr:cNvSpPr txBox="1"/>
      </xdr:nvSpPr>
      <xdr:spPr>
        <a:xfrm>
          <a:off x="8817429" y="5388429"/>
          <a:ext cx="5617028" cy="315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3ED0827-8025-41E5-9443-CCF04819B615}" type="TxLink">
            <a:rPr lang="en-US" sz="1100" b="0" i="0" u="none" strike="noStrike">
              <a:solidFill>
                <a:srgbClr val="000000"/>
              </a:solidFill>
              <a:latin typeface="Calibri"/>
              <a:cs typeface="Calibri"/>
            </a:rPr>
            <a:t>Expense  by category - YTD</a:t>
          </a:fld>
          <a:endParaRPr lang="en-US" sz="1100"/>
        </a:p>
      </xdr:txBody>
    </xdr:sp>
    <xdr:clientData/>
  </xdr:twoCellAnchor>
  <xdr:twoCellAnchor>
    <xdr:from>
      <xdr:col>14</xdr:col>
      <xdr:colOff>261257</xdr:colOff>
      <xdr:row>1</xdr:row>
      <xdr:rowOff>130629</xdr:rowOff>
    </xdr:from>
    <xdr:to>
      <xdr:col>23</xdr:col>
      <xdr:colOff>370114</xdr:colOff>
      <xdr:row>3</xdr:row>
      <xdr:rowOff>43543</xdr:rowOff>
    </xdr:to>
    <xdr:sp macro="" textlink="Analysis!E16">
      <xdr:nvSpPr>
        <xdr:cNvPr id="45" name="TextBox 44">
          <a:extLst>
            <a:ext uri="{FF2B5EF4-FFF2-40B4-BE49-F238E27FC236}">
              <a16:creationId xmlns:a16="http://schemas.microsoft.com/office/drawing/2014/main" id="{98F9CA59-ADF7-A6B5-3D64-CCAE8D26CDAF}"/>
            </a:ext>
          </a:extLst>
        </xdr:cNvPr>
        <xdr:cNvSpPr txBox="1"/>
      </xdr:nvSpPr>
      <xdr:spPr>
        <a:xfrm>
          <a:off x="8795657" y="1382486"/>
          <a:ext cx="5595257"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94174A0-9754-42C3-AC30-88FC4C81E45F}" type="TxLink">
            <a:rPr lang="en-US" sz="1100" b="0" i="0" u="none" strike="noStrike">
              <a:solidFill>
                <a:srgbClr val="000000"/>
              </a:solidFill>
              <a:latin typeface="Calibri"/>
              <a:cs typeface="Calibri"/>
            </a:rPr>
            <a:t>Expense  by category - YTD</a:t>
          </a:fld>
          <a:endParaRPr lang="en-US" sz="11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0.34195</cdr:x>
      <cdr:y>0.44612</cdr:y>
    </cdr:from>
    <cdr:to>
      <cdr:x>0.6274</cdr:x>
      <cdr:y>0.55453</cdr:y>
    </cdr:to>
    <cdr:sp macro="" textlink="Analysis!$B$15">
      <cdr:nvSpPr>
        <cdr:cNvPr id="2" name="TextBox 1">
          <a:extLst xmlns:a="http://schemas.openxmlformats.org/drawingml/2006/main">
            <a:ext uri="{FF2B5EF4-FFF2-40B4-BE49-F238E27FC236}">
              <a16:creationId xmlns:a16="http://schemas.microsoft.com/office/drawing/2014/main" id="{9EF5D29A-50F6-AA49-8443-58236F661E7B}"/>
            </a:ext>
          </a:extLst>
        </cdr:cNvPr>
        <cdr:cNvSpPr txBox="1"/>
      </cdr:nvSpPr>
      <cdr:spPr>
        <a:xfrm xmlns:a="http://schemas.openxmlformats.org/drawingml/2006/main">
          <a:off x="951076" y="1222107"/>
          <a:ext cx="793904" cy="29697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pPr algn="ctr"/>
          <a:fld id="{46AAF754-F525-4ADE-9B33-826BDF85A52C}" type="TxLink">
            <a:rPr lang="en-US" sz="1100" b="0" i="0" u="none" strike="noStrike">
              <a:solidFill>
                <a:schemeClr val="bg1"/>
              </a:solidFill>
              <a:latin typeface="Calibri"/>
              <a:cs typeface="Calibri"/>
            </a:rPr>
            <a:t>$30,598</a:t>
          </a:fld>
          <a:endParaRPr lang="en-US" sz="1100">
            <a:solidFill>
              <a:schemeClr val="bg1"/>
            </a:solidFill>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iaoq\Downloads\Personal_Finance_Dashboard_d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Analysis"/>
      <sheetName val="Transactions"/>
      <sheetName val="Data Validation"/>
      <sheetName val="Nov Data"/>
      <sheetName val="More Resources"/>
    </sheetNames>
    <sheetDataSet>
      <sheetData sheetId="0"/>
      <sheetData sheetId="1"/>
      <sheetData sheetId="2"/>
      <sheetData sheetId="3"/>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ndy Miao" refreshedDate="44797.941149305552" createdVersion="8" refreshedVersion="8" minRefreshableVersion="3" recordCount="486" xr:uid="{C14CF842-AEA0-4D8D-9420-9C74EAFB8F64}">
  <cacheSource type="worksheet">
    <worksheetSource name="NovData"/>
  </cacheSource>
  <cacheFields count="10">
    <cacheField name="Account" numFmtId="0">
      <sharedItems containsBlank="1" count="3">
        <s v="Credit"/>
        <s v="Checking"/>
        <m/>
      </sharedItems>
    </cacheField>
    <cacheField name="Account2" numFmtId="0">
      <sharedItems/>
    </cacheField>
    <cacheField name="Date" numFmtId="14">
      <sharedItems containsSemiMixedTypes="0" containsNonDate="0" containsDate="1" containsString="0" minDate="2021-01-04T00:00:00" maxDate="2021-11-01T00:00:00" count="272">
        <d v="2021-01-04T00:00:00"/>
        <d v="2021-01-05T00:00:00"/>
        <d v="2021-01-06T00:00:00"/>
        <d v="2021-01-07T00:00:00"/>
        <d v="2021-01-08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2T00:00:00"/>
        <d v="2021-05-03T00:00:00"/>
        <d v="2021-05-04T00:00:00"/>
        <d v="2021-05-05T00:00:00"/>
        <d v="2021-05-06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1T00:00:00"/>
        <d v="2021-05-30T00:00:00"/>
        <d v="2021-06-01T00:00:00"/>
        <d v="2021-06-03T00:00:00"/>
        <d v="2021-06-04T00:00:00"/>
        <d v="2021-06-05T00:00:00"/>
        <d v="2021-06-06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2T00:00:00"/>
        <d v="2021-08-03T00:00:00"/>
        <d v="2021-08-05T00:00:00"/>
        <d v="2021-08-06T00:00:00"/>
        <d v="2021-08-07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2T00:00:00"/>
        <d v="2021-09-03T00:00:00"/>
        <d v="2021-09-05T00:00:00"/>
        <d v="2021-09-06T00:00:00"/>
        <d v="2021-09-07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3T00:00:00"/>
        <d v="2021-10-04T00:00:00"/>
        <d v="2021-10-06T00:00:00"/>
        <d v="2021-10-07T00:00:00"/>
        <d v="2021-10-08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sharedItems>
      <fieldGroup base="2">
        <rangePr groupBy="months" startDate="2021-01-04T00:00:00" endDate="2021-11-01T00:00:00"/>
        <groupItems count="14">
          <s v="&lt;1/4/2021"/>
          <s v="Jan"/>
          <s v="Feb"/>
          <s v="Mar"/>
          <s v="Apr"/>
          <s v="May"/>
          <s v="Jun"/>
          <s v="Jul"/>
          <s v="Aug"/>
          <s v="Sep"/>
          <s v="Oct"/>
          <s v="Nov"/>
          <s v="Dec"/>
          <s v="&gt;11/1/2021"/>
        </groupItems>
      </fieldGroup>
    </cacheField>
    <cacheField name="Description" numFmtId="0">
      <sharedItems/>
    </cacheField>
    <cacheField name="Debit" numFmtId="0">
      <sharedItems containsString="0" containsBlank="1" containsNumber="1" minValue="5" maxValue="900"/>
    </cacheField>
    <cacheField name="Credit" numFmtId="0">
      <sharedItems containsString="0" containsBlank="1" containsNumber="1" containsInteger="1" minValue="4000" maxValue="4000"/>
    </cacheField>
    <cacheField name="Amount" numFmtId="0">
      <sharedItems containsSemiMixedTypes="0" containsString="0" containsNumber="1" minValue="-900" maxValue="4000"/>
    </cacheField>
    <cacheField name="Sub-category" numFmtId="0">
      <sharedItems count="18">
        <s v="Salary"/>
        <s v="Coffee"/>
        <s v="Rent"/>
        <s v="MV Loan"/>
        <s v="Groceries"/>
        <s v="Gas/Electrics"/>
        <s v="MV Fuel"/>
        <s v="Entertainment"/>
        <s v="Clothes"/>
        <s v="Restaurant"/>
        <s v="Taxi"/>
        <s v="Gym"/>
        <s v="Dentist"/>
        <s v="Phone"/>
        <s v="Gifts"/>
        <s v="Donation"/>
        <s v="Doctor"/>
        <s v="Furnishings"/>
      </sharedItems>
    </cacheField>
    <cacheField name="Category" numFmtId="0">
      <sharedItems count="7">
        <s v="Salary"/>
        <s v="Dining Out"/>
        <s v="Living Expenses"/>
        <s v="Transport"/>
        <s v="Discretionary"/>
        <s v="Medical"/>
        <s v="Charity"/>
      </sharedItems>
    </cacheField>
    <cacheField name="Category Type" numFmtId="0">
      <sharedItems count="2">
        <s v="Income"/>
        <s v="Expense"/>
      </sharedItems>
    </cacheField>
  </cacheFields>
  <extLst>
    <ext xmlns:x14="http://schemas.microsoft.com/office/spreadsheetml/2009/9/main" uri="{725AE2AE-9491-48be-B2B4-4EB974FC3084}">
      <x14:pivotCacheDefinition pivotCacheId="21035205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s v="Checking"/>
    <x v="0"/>
    <s v="ACME Pty Ltd"/>
    <m/>
    <n v="4000"/>
    <n v="4000"/>
    <x v="0"/>
    <x v="0"/>
    <x v="0"/>
  </r>
  <r>
    <x v="1"/>
    <s v="Credit"/>
    <x v="0"/>
    <s v="Ground"/>
    <n v="5"/>
    <m/>
    <n v="-5"/>
    <x v="1"/>
    <x v="1"/>
    <x v="1"/>
  </r>
  <r>
    <x v="1"/>
    <s v="Checking"/>
    <x v="1"/>
    <s v="Estate Mgt."/>
    <n v="900"/>
    <m/>
    <n v="-900"/>
    <x v="2"/>
    <x v="2"/>
    <x v="1"/>
  </r>
  <r>
    <x v="0"/>
    <s v="Checking"/>
    <x v="1"/>
    <s v="Finance Co."/>
    <n v="150"/>
    <m/>
    <n v="-150"/>
    <x v="3"/>
    <x v="3"/>
    <x v="1"/>
  </r>
  <r>
    <x v="0"/>
    <s v="Credit"/>
    <x v="1"/>
    <s v="Ground"/>
    <n v="5"/>
    <m/>
    <n v="-5"/>
    <x v="1"/>
    <x v="1"/>
    <x v="1"/>
  </r>
  <r>
    <x v="0"/>
    <s v="Credit"/>
    <x v="2"/>
    <s v="Ground"/>
    <n v="5"/>
    <m/>
    <n v="-5"/>
    <x v="1"/>
    <x v="1"/>
    <x v="1"/>
  </r>
  <r>
    <x v="0"/>
    <s v="Credit"/>
    <x v="3"/>
    <s v="Ground"/>
    <n v="5"/>
    <m/>
    <n v="-5"/>
    <x v="1"/>
    <x v="1"/>
    <x v="1"/>
  </r>
  <r>
    <x v="0"/>
    <s v="Credit"/>
    <x v="4"/>
    <s v="Ground"/>
    <n v="5"/>
    <m/>
    <n v="-5"/>
    <x v="1"/>
    <x v="1"/>
    <x v="1"/>
  </r>
  <r>
    <x v="1"/>
    <s v="Credit"/>
    <x v="4"/>
    <s v="Green's"/>
    <n v="155"/>
    <m/>
    <n v="-155"/>
    <x v="4"/>
    <x v="2"/>
    <x v="1"/>
  </r>
  <r>
    <x v="0"/>
    <s v="Checking"/>
    <x v="5"/>
    <s v="Elec. Co."/>
    <n v="50"/>
    <m/>
    <n v="-50"/>
    <x v="5"/>
    <x v="2"/>
    <x v="1"/>
  </r>
  <r>
    <x v="0"/>
    <s v="Credit"/>
    <x v="5"/>
    <s v="Ground"/>
    <n v="5"/>
    <m/>
    <n v="-5"/>
    <x v="1"/>
    <x v="1"/>
    <x v="1"/>
  </r>
  <r>
    <x v="0"/>
    <s v="Credit"/>
    <x v="6"/>
    <s v="Ground"/>
    <n v="5"/>
    <m/>
    <n v="-5"/>
    <x v="1"/>
    <x v="1"/>
    <x v="1"/>
  </r>
  <r>
    <x v="0"/>
    <s v="Credit"/>
    <x v="7"/>
    <s v="Fuel. Co"/>
    <n v="77"/>
    <m/>
    <n v="-77"/>
    <x v="6"/>
    <x v="3"/>
    <x v="1"/>
  </r>
  <r>
    <x v="0"/>
    <s v="Credit"/>
    <x v="7"/>
    <s v="Ground"/>
    <n v="5"/>
    <m/>
    <n v="-5"/>
    <x v="1"/>
    <x v="1"/>
    <x v="1"/>
  </r>
  <r>
    <x v="0"/>
    <s v="Credit"/>
    <x v="8"/>
    <s v="Ground"/>
    <n v="5"/>
    <m/>
    <n v="-5"/>
    <x v="1"/>
    <x v="1"/>
    <x v="1"/>
  </r>
  <r>
    <x v="0"/>
    <s v="Credit"/>
    <x v="9"/>
    <s v="Green's"/>
    <n v="135"/>
    <m/>
    <n v="-135"/>
    <x v="4"/>
    <x v="2"/>
    <x v="1"/>
  </r>
  <r>
    <x v="0"/>
    <s v="Credit"/>
    <x v="9"/>
    <s v="Ground"/>
    <n v="5"/>
    <m/>
    <n v="-5"/>
    <x v="1"/>
    <x v="1"/>
    <x v="1"/>
  </r>
  <r>
    <x v="0"/>
    <s v="Credit"/>
    <x v="10"/>
    <s v="Ground"/>
    <n v="5"/>
    <m/>
    <n v="-5"/>
    <x v="1"/>
    <x v="1"/>
    <x v="1"/>
  </r>
  <r>
    <x v="0"/>
    <s v="Credit"/>
    <x v="10"/>
    <s v="Event Cinemas"/>
    <n v="40"/>
    <m/>
    <n v="-40"/>
    <x v="7"/>
    <x v="4"/>
    <x v="1"/>
  </r>
  <r>
    <x v="0"/>
    <s v="Credit"/>
    <x v="10"/>
    <s v="Fashionistas"/>
    <n v="98"/>
    <m/>
    <n v="-98"/>
    <x v="8"/>
    <x v="4"/>
    <x v="1"/>
  </r>
  <r>
    <x v="0"/>
    <s v="Credit"/>
    <x v="10"/>
    <s v="Joe's Grill"/>
    <n v="52"/>
    <m/>
    <n v="-52"/>
    <x v="9"/>
    <x v="1"/>
    <x v="1"/>
  </r>
  <r>
    <x v="1"/>
    <s v="Credit"/>
    <x v="11"/>
    <s v="Taxi Co."/>
    <n v="28"/>
    <m/>
    <n v="-28"/>
    <x v="10"/>
    <x v="3"/>
    <x v="1"/>
  </r>
  <r>
    <x v="0"/>
    <s v="Checking"/>
    <x v="12"/>
    <s v="Muscle Beach"/>
    <n v="30"/>
    <m/>
    <n v="-30"/>
    <x v="11"/>
    <x v="4"/>
    <x v="1"/>
  </r>
  <r>
    <x v="0"/>
    <s v="Credit"/>
    <x v="12"/>
    <s v="Ground"/>
    <n v="5"/>
    <m/>
    <n v="-5"/>
    <x v="1"/>
    <x v="1"/>
    <x v="1"/>
  </r>
  <r>
    <x v="1"/>
    <s v="Credit"/>
    <x v="13"/>
    <s v="Ground"/>
    <n v="5"/>
    <m/>
    <n v="-5"/>
    <x v="1"/>
    <x v="1"/>
    <x v="1"/>
  </r>
  <r>
    <x v="0"/>
    <s v="Checking"/>
    <x v="13"/>
    <s v="Smile Dental"/>
    <n v="154"/>
    <m/>
    <n v="-154"/>
    <x v="12"/>
    <x v="5"/>
    <x v="1"/>
  </r>
  <r>
    <x v="0"/>
    <s v="Checking"/>
    <x v="13"/>
    <s v="Phone Co."/>
    <n v="40"/>
    <m/>
    <n v="-40"/>
    <x v="13"/>
    <x v="2"/>
    <x v="1"/>
  </r>
  <r>
    <x v="0"/>
    <s v="Credit"/>
    <x v="14"/>
    <s v="Sam's Gifts"/>
    <n v="45"/>
    <m/>
    <n v="-45"/>
    <x v="14"/>
    <x v="4"/>
    <x v="1"/>
  </r>
  <r>
    <x v="0"/>
    <s v="Credit"/>
    <x v="14"/>
    <s v="Streaming Co."/>
    <n v="32"/>
    <m/>
    <n v="-32"/>
    <x v="7"/>
    <x v="4"/>
    <x v="1"/>
  </r>
  <r>
    <x v="0"/>
    <s v="Credit"/>
    <x v="14"/>
    <s v="Ground"/>
    <n v="5"/>
    <m/>
    <n v="-5"/>
    <x v="1"/>
    <x v="1"/>
    <x v="1"/>
  </r>
  <r>
    <x v="0"/>
    <s v="Credit"/>
    <x v="15"/>
    <s v="Ground"/>
    <n v="5"/>
    <m/>
    <n v="-5"/>
    <x v="1"/>
    <x v="1"/>
    <x v="1"/>
  </r>
  <r>
    <x v="0"/>
    <s v="Credit"/>
    <x v="16"/>
    <s v="Ground"/>
    <n v="5"/>
    <m/>
    <n v="-5"/>
    <x v="1"/>
    <x v="1"/>
    <x v="1"/>
  </r>
  <r>
    <x v="0"/>
    <s v="Credit"/>
    <x v="16"/>
    <s v="Green's"/>
    <n v="170"/>
    <m/>
    <n v="-170"/>
    <x v="4"/>
    <x v="2"/>
    <x v="1"/>
  </r>
  <r>
    <x v="1"/>
    <s v="Credit"/>
    <x v="17"/>
    <s v="Pizza Pomodoro"/>
    <n v="37"/>
    <m/>
    <n v="-37"/>
    <x v="9"/>
    <x v="1"/>
    <x v="1"/>
  </r>
  <r>
    <x v="0"/>
    <s v="Credit"/>
    <x v="18"/>
    <s v="Golden Arches"/>
    <n v="12"/>
    <m/>
    <n v="-12"/>
    <x v="9"/>
    <x v="1"/>
    <x v="1"/>
  </r>
  <r>
    <x v="0"/>
    <s v="Checking"/>
    <x v="19"/>
    <s v="Worldvision"/>
    <n v="55"/>
    <m/>
    <n v="-55"/>
    <x v="15"/>
    <x v="6"/>
    <x v="1"/>
  </r>
  <r>
    <x v="0"/>
    <s v="Credit"/>
    <x v="19"/>
    <s v="Fuel. Co"/>
    <n v="63"/>
    <m/>
    <n v="-63"/>
    <x v="6"/>
    <x v="3"/>
    <x v="1"/>
  </r>
  <r>
    <x v="0"/>
    <s v="Credit"/>
    <x v="19"/>
    <s v="Ground"/>
    <n v="5"/>
    <m/>
    <n v="-5"/>
    <x v="1"/>
    <x v="1"/>
    <x v="1"/>
  </r>
  <r>
    <x v="0"/>
    <s v="Credit"/>
    <x v="20"/>
    <s v="Ground"/>
    <n v="5"/>
    <m/>
    <n v="-5"/>
    <x v="1"/>
    <x v="1"/>
    <x v="1"/>
  </r>
  <r>
    <x v="0"/>
    <s v="Credit"/>
    <x v="21"/>
    <s v="Ground"/>
    <n v="5"/>
    <m/>
    <n v="-5"/>
    <x v="1"/>
    <x v="1"/>
    <x v="1"/>
  </r>
  <r>
    <x v="0"/>
    <s v="Credit"/>
    <x v="22"/>
    <s v="Ground"/>
    <n v="5"/>
    <m/>
    <n v="-5"/>
    <x v="1"/>
    <x v="1"/>
    <x v="1"/>
  </r>
  <r>
    <x v="0"/>
    <s v="Credit"/>
    <x v="23"/>
    <s v="Ground"/>
    <n v="5"/>
    <m/>
    <n v="-5"/>
    <x v="1"/>
    <x v="1"/>
    <x v="1"/>
  </r>
  <r>
    <x v="0"/>
    <s v="Credit"/>
    <x v="23"/>
    <s v="Green's"/>
    <n v="162"/>
    <m/>
    <n v="-162"/>
    <x v="4"/>
    <x v="2"/>
    <x v="1"/>
  </r>
  <r>
    <x v="0"/>
    <s v="Credit"/>
    <x v="24"/>
    <s v="Ted's Trainers"/>
    <n v="125"/>
    <m/>
    <n v="-125"/>
    <x v="8"/>
    <x v="4"/>
    <x v="1"/>
  </r>
  <r>
    <x v="0"/>
    <s v="Credit"/>
    <x v="24"/>
    <s v="Ticketek"/>
    <n v="175"/>
    <m/>
    <n v="-175"/>
    <x v="7"/>
    <x v="4"/>
    <x v="1"/>
  </r>
  <r>
    <x v="1"/>
    <s v="Credit"/>
    <x v="25"/>
    <s v="Fashionistas"/>
    <n v="145"/>
    <m/>
    <n v="-145"/>
    <x v="8"/>
    <x v="4"/>
    <x v="1"/>
  </r>
  <r>
    <x v="0"/>
    <s v="Credit"/>
    <x v="25"/>
    <s v="Taxi Co."/>
    <n v="23"/>
    <m/>
    <n v="-23"/>
    <x v="10"/>
    <x v="3"/>
    <x v="1"/>
  </r>
  <r>
    <x v="1"/>
    <s v="Checking"/>
    <x v="26"/>
    <s v="ACME Pty Ltd"/>
    <m/>
    <n v="4000"/>
    <n v="4000"/>
    <x v="0"/>
    <x v="0"/>
    <x v="0"/>
  </r>
  <r>
    <x v="1"/>
    <s v="Credit"/>
    <x v="26"/>
    <s v="Ground"/>
    <n v="5"/>
    <m/>
    <n v="-5"/>
    <x v="1"/>
    <x v="1"/>
    <x v="1"/>
  </r>
  <r>
    <x v="0"/>
    <s v="Checking"/>
    <x v="27"/>
    <s v="Estate Mgt."/>
    <n v="900"/>
    <m/>
    <n v="-900"/>
    <x v="2"/>
    <x v="2"/>
    <x v="1"/>
  </r>
  <r>
    <x v="0"/>
    <s v="Checking"/>
    <x v="27"/>
    <s v="Finance Co."/>
    <n v="150"/>
    <m/>
    <n v="-150"/>
    <x v="3"/>
    <x v="3"/>
    <x v="1"/>
  </r>
  <r>
    <x v="0"/>
    <s v="Credit"/>
    <x v="27"/>
    <s v="Ground"/>
    <n v="5"/>
    <m/>
    <n v="-5"/>
    <x v="1"/>
    <x v="1"/>
    <x v="1"/>
  </r>
  <r>
    <x v="0"/>
    <s v="Credit"/>
    <x v="28"/>
    <s v="Ground"/>
    <n v="5"/>
    <m/>
    <n v="-5"/>
    <x v="1"/>
    <x v="1"/>
    <x v="1"/>
  </r>
  <r>
    <x v="0"/>
    <s v="Credit"/>
    <x v="29"/>
    <s v="Ground"/>
    <n v="5"/>
    <m/>
    <n v="-5"/>
    <x v="1"/>
    <x v="1"/>
    <x v="1"/>
  </r>
  <r>
    <x v="1"/>
    <s v="Credit"/>
    <x v="30"/>
    <s v="Ground"/>
    <n v="5"/>
    <m/>
    <n v="-5"/>
    <x v="1"/>
    <x v="1"/>
    <x v="1"/>
  </r>
  <r>
    <x v="0"/>
    <s v="Credit"/>
    <x v="30"/>
    <s v="Green's"/>
    <n v="205"/>
    <m/>
    <n v="-205"/>
    <x v="4"/>
    <x v="2"/>
    <x v="1"/>
  </r>
  <r>
    <x v="0"/>
    <s v="Checking"/>
    <x v="31"/>
    <s v="Elec. Co."/>
    <n v="51.1"/>
    <m/>
    <n v="-51.1"/>
    <x v="5"/>
    <x v="2"/>
    <x v="1"/>
  </r>
  <r>
    <x v="0"/>
    <s v="Credit"/>
    <x v="31"/>
    <s v="Ground"/>
    <n v="5"/>
    <m/>
    <n v="-5"/>
    <x v="1"/>
    <x v="1"/>
    <x v="1"/>
  </r>
  <r>
    <x v="0"/>
    <s v="Credit"/>
    <x v="32"/>
    <s v="Ground"/>
    <n v="5"/>
    <m/>
    <n v="-5"/>
    <x v="1"/>
    <x v="1"/>
    <x v="1"/>
  </r>
  <r>
    <x v="0"/>
    <s v="Credit"/>
    <x v="33"/>
    <s v="Fuel. Co"/>
    <n v="78"/>
    <m/>
    <n v="-78"/>
    <x v="6"/>
    <x v="3"/>
    <x v="1"/>
  </r>
  <r>
    <x v="0"/>
    <s v="Credit"/>
    <x v="33"/>
    <s v="Ground"/>
    <n v="5"/>
    <m/>
    <n v="-5"/>
    <x v="1"/>
    <x v="1"/>
    <x v="1"/>
  </r>
  <r>
    <x v="0"/>
    <s v="Credit"/>
    <x v="34"/>
    <s v="Ground"/>
    <n v="5"/>
    <m/>
    <n v="-5"/>
    <x v="1"/>
    <x v="1"/>
    <x v="1"/>
  </r>
  <r>
    <x v="0"/>
    <s v="Credit"/>
    <x v="35"/>
    <s v="Green's"/>
    <n v="135.9"/>
    <m/>
    <n v="-135.9"/>
    <x v="4"/>
    <x v="2"/>
    <x v="1"/>
  </r>
  <r>
    <x v="0"/>
    <s v="Credit"/>
    <x v="35"/>
    <s v="Ground"/>
    <n v="5"/>
    <m/>
    <n v="-5"/>
    <x v="1"/>
    <x v="1"/>
    <x v="1"/>
  </r>
  <r>
    <x v="0"/>
    <s v="Credit"/>
    <x v="36"/>
    <s v="Ground"/>
    <n v="5"/>
    <m/>
    <n v="-5"/>
    <x v="1"/>
    <x v="1"/>
    <x v="1"/>
  </r>
  <r>
    <x v="0"/>
    <s v="Credit"/>
    <x v="36"/>
    <s v="Event Cinemas"/>
    <n v="40.9"/>
    <m/>
    <n v="-40.9"/>
    <x v="7"/>
    <x v="4"/>
    <x v="1"/>
  </r>
  <r>
    <x v="0"/>
    <s v="Credit"/>
    <x v="36"/>
    <s v="Fashionistas"/>
    <n v="99"/>
    <m/>
    <n v="-99"/>
    <x v="8"/>
    <x v="4"/>
    <x v="1"/>
  </r>
  <r>
    <x v="1"/>
    <s v="Credit"/>
    <x v="36"/>
    <s v="Joe's Grill"/>
    <n v="53"/>
    <m/>
    <n v="-53"/>
    <x v="9"/>
    <x v="1"/>
    <x v="1"/>
  </r>
  <r>
    <x v="0"/>
    <s v="Credit"/>
    <x v="37"/>
    <s v="Taxi Co."/>
    <n v="28.9"/>
    <m/>
    <n v="-28.9"/>
    <x v="10"/>
    <x v="3"/>
    <x v="1"/>
  </r>
  <r>
    <x v="0"/>
    <s v="Checking"/>
    <x v="38"/>
    <s v="Muscle Beach"/>
    <n v="30"/>
    <m/>
    <n v="-30"/>
    <x v="11"/>
    <x v="4"/>
    <x v="1"/>
  </r>
  <r>
    <x v="1"/>
    <s v="Credit"/>
    <x v="38"/>
    <s v="Ground"/>
    <n v="5"/>
    <m/>
    <n v="-5"/>
    <x v="1"/>
    <x v="1"/>
    <x v="1"/>
  </r>
  <r>
    <x v="1"/>
    <s v="Credit"/>
    <x v="39"/>
    <s v="Ground"/>
    <n v="5"/>
    <m/>
    <n v="-5"/>
    <x v="1"/>
    <x v="1"/>
    <x v="1"/>
  </r>
  <r>
    <x v="0"/>
    <s v="Checking"/>
    <x v="39"/>
    <s v="Phone Co."/>
    <n v="40"/>
    <m/>
    <n v="-40"/>
    <x v="13"/>
    <x v="2"/>
    <x v="1"/>
  </r>
  <r>
    <x v="0"/>
    <s v="Credit"/>
    <x v="40"/>
    <s v="Sam's Gifts"/>
    <n v="45.9"/>
    <m/>
    <n v="-45.9"/>
    <x v="14"/>
    <x v="4"/>
    <x v="1"/>
  </r>
  <r>
    <x v="0"/>
    <s v="Credit"/>
    <x v="40"/>
    <s v="Streaming Co."/>
    <n v="35"/>
    <m/>
    <n v="-35"/>
    <x v="7"/>
    <x v="4"/>
    <x v="1"/>
  </r>
  <r>
    <x v="0"/>
    <s v="Credit"/>
    <x v="40"/>
    <s v="Ground"/>
    <n v="5"/>
    <m/>
    <n v="-5"/>
    <x v="1"/>
    <x v="1"/>
    <x v="1"/>
  </r>
  <r>
    <x v="0"/>
    <s v="Credit"/>
    <x v="41"/>
    <s v="Ground"/>
    <n v="5"/>
    <m/>
    <n v="-5"/>
    <x v="1"/>
    <x v="1"/>
    <x v="1"/>
  </r>
  <r>
    <x v="0"/>
    <s v="Credit"/>
    <x v="42"/>
    <s v="Ground"/>
    <n v="5"/>
    <m/>
    <n v="-5"/>
    <x v="1"/>
    <x v="1"/>
    <x v="1"/>
  </r>
  <r>
    <x v="0"/>
    <s v="Credit"/>
    <x v="42"/>
    <s v="Green's"/>
    <n v="171"/>
    <m/>
    <n v="-171"/>
    <x v="4"/>
    <x v="2"/>
    <x v="1"/>
  </r>
  <r>
    <x v="0"/>
    <s v="Credit"/>
    <x v="43"/>
    <s v="Pizza Pomodoro"/>
    <n v="37.9"/>
    <m/>
    <n v="-37.9"/>
    <x v="9"/>
    <x v="1"/>
    <x v="1"/>
  </r>
  <r>
    <x v="1"/>
    <s v="Credit"/>
    <x v="44"/>
    <s v="Golden Arches"/>
    <n v="12.9"/>
    <m/>
    <n v="-12.9"/>
    <x v="9"/>
    <x v="1"/>
    <x v="1"/>
  </r>
  <r>
    <x v="0"/>
    <s v="Checking"/>
    <x v="45"/>
    <s v="Worldvision"/>
    <n v="55"/>
    <m/>
    <n v="-55"/>
    <x v="15"/>
    <x v="6"/>
    <x v="1"/>
  </r>
  <r>
    <x v="0"/>
    <s v="Credit"/>
    <x v="45"/>
    <s v="Fuel. Co"/>
    <n v="64.099999999999994"/>
    <m/>
    <n v="-64.099999999999994"/>
    <x v="6"/>
    <x v="3"/>
    <x v="1"/>
  </r>
  <r>
    <x v="0"/>
    <s v="Credit"/>
    <x v="45"/>
    <s v="Ground"/>
    <n v="5"/>
    <m/>
    <n v="-5"/>
    <x v="1"/>
    <x v="1"/>
    <x v="1"/>
  </r>
  <r>
    <x v="0"/>
    <s v="Credit"/>
    <x v="46"/>
    <s v="Ground"/>
    <n v="5"/>
    <m/>
    <n v="-5"/>
    <x v="1"/>
    <x v="1"/>
    <x v="1"/>
  </r>
  <r>
    <x v="0"/>
    <s v="Credit"/>
    <x v="47"/>
    <s v="Ground"/>
    <n v="5"/>
    <m/>
    <n v="-5"/>
    <x v="1"/>
    <x v="1"/>
    <x v="1"/>
  </r>
  <r>
    <x v="0"/>
    <s v="Credit"/>
    <x v="48"/>
    <s v="Ground"/>
    <n v="5"/>
    <m/>
    <n v="-5"/>
    <x v="1"/>
    <x v="1"/>
    <x v="1"/>
  </r>
  <r>
    <x v="0"/>
    <s v="Credit"/>
    <x v="49"/>
    <s v="Ground"/>
    <n v="5"/>
    <m/>
    <n v="-5"/>
    <x v="1"/>
    <x v="1"/>
    <x v="1"/>
  </r>
  <r>
    <x v="0"/>
    <s v="Credit"/>
    <x v="49"/>
    <s v="Green's"/>
    <n v="162.9"/>
    <m/>
    <n v="-162.9"/>
    <x v="4"/>
    <x v="2"/>
    <x v="1"/>
  </r>
  <r>
    <x v="0"/>
    <s v="Credit"/>
    <x v="50"/>
    <s v="Ted's Trainers"/>
    <n v="125.9"/>
    <m/>
    <n v="-125.9"/>
    <x v="8"/>
    <x v="4"/>
    <x v="1"/>
  </r>
  <r>
    <x v="0"/>
    <s v="Credit"/>
    <x v="50"/>
    <s v="Global Fashion"/>
    <n v="137"/>
    <m/>
    <n v="-137"/>
    <x v="8"/>
    <x v="4"/>
    <x v="1"/>
  </r>
  <r>
    <x v="0"/>
    <s v="Credit"/>
    <x v="51"/>
    <s v="Fashionistas"/>
    <n v="146.1"/>
    <m/>
    <n v="-146.1"/>
    <x v="8"/>
    <x v="4"/>
    <x v="1"/>
  </r>
  <r>
    <x v="0"/>
    <s v="Credit"/>
    <x v="51"/>
    <s v="Taxi Co."/>
    <n v="24.1"/>
    <m/>
    <n v="-24.1"/>
    <x v="10"/>
    <x v="3"/>
    <x v="1"/>
  </r>
  <r>
    <x v="0"/>
    <s v="Checking"/>
    <x v="52"/>
    <s v="ACME Pty Ltd"/>
    <m/>
    <n v="4000"/>
    <n v="4000"/>
    <x v="0"/>
    <x v="0"/>
    <x v="0"/>
  </r>
  <r>
    <x v="0"/>
    <s v="Credit"/>
    <x v="52"/>
    <s v="Ground"/>
    <n v="5"/>
    <m/>
    <n v="-5"/>
    <x v="1"/>
    <x v="1"/>
    <x v="1"/>
  </r>
  <r>
    <x v="1"/>
    <s v="Checking"/>
    <x v="53"/>
    <s v="Estate Mgt."/>
    <n v="900"/>
    <m/>
    <n v="-900"/>
    <x v="2"/>
    <x v="2"/>
    <x v="1"/>
  </r>
  <r>
    <x v="0"/>
    <s v="Checking"/>
    <x v="53"/>
    <s v="Finance Co."/>
    <n v="150"/>
    <m/>
    <n v="-150"/>
    <x v="3"/>
    <x v="3"/>
    <x v="1"/>
  </r>
  <r>
    <x v="1"/>
    <s v="Credit"/>
    <x v="53"/>
    <s v="Ground"/>
    <n v="5"/>
    <m/>
    <n v="-5"/>
    <x v="1"/>
    <x v="1"/>
    <x v="1"/>
  </r>
  <r>
    <x v="1"/>
    <s v="Credit"/>
    <x v="54"/>
    <s v="Ground"/>
    <n v="5"/>
    <m/>
    <n v="-5"/>
    <x v="1"/>
    <x v="1"/>
    <x v="1"/>
  </r>
  <r>
    <x v="0"/>
    <s v="Credit"/>
    <x v="55"/>
    <s v="Ground"/>
    <n v="5"/>
    <m/>
    <n v="-5"/>
    <x v="1"/>
    <x v="1"/>
    <x v="1"/>
  </r>
  <r>
    <x v="0"/>
    <s v="Credit"/>
    <x v="56"/>
    <s v="Ground"/>
    <n v="5"/>
    <m/>
    <n v="-5"/>
    <x v="1"/>
    <x v="1"/>
    <x v="1"/>
  </r>
  <r>
    <x v="0"/>
    <s v="Credit"/>
    <x v="56"/>
    <s v="Green's"/>
    <n v="149"/>
    <m/>
    <n v="-149"/>
    <x v="4"/>
    <x v="2"/>
    <x v="1"/>
  </r>
  <r>
    <x v="0"/>
    <s v="Checking"/>
    <x v="57"/>
    <s v="Elec. Co."/>
    <n v="52.1"/>
    <m/>
    <n v="-52.1"/>
    <x v="5"/>
    <x v="2"/>
    <x v="1"/>
  </r>
  <r>
    <x v="0"/>
    <s v="Credit"/>
    <x v="57"/>
    <s v="Ground"/>
    <n v="5"/>
    <m/>
    <n v="-5"/>
    <x v="1"/>
    <x v="1"/>
    <x v="1"/>
  </r>
  <r>
    <x v="1"/>
    <s v="Credit"/>
    <x v="58"/>
    <s v="Ground"/>
    <n v="5"/>
    <m/>
    <n v="-5"/>
    <x v="1"/>
    <x v="1"/>
    <x v="1"/>
  </r>
  <r>
    <x v="0"/>
    <s v="Credit"/>
    <x v="59"/>
    <s v="Fuel. Co"/>
    <n v="78.900000000000006"/>
    <m/>
    <n v="-78.900000000000006"/>
    <x v="6"/>
    <x v="3"/>
    <x v="1"/>
  </r>
  <r>
    <x v="0"/>
    <s v="Credit"/>
    <x v="59"/>
    <s v="Ground"/>
    <n v="5"/>
    <m/>
    <n v="-5"/>
    <x v="1"/>
    <x v="1"/>
    <x v="1"/>
  </r>
  <r>
    <x v="0"/>
    <s v="Credit"/>
    <x v="60"/>
    <s v="Ground"/>
    <n v="5"/>
    <m/>
    <n v="-5"/>
    <x v="1"/>
    <x v="1"/>
    <x v="1"/>
  </r>
  <r>
    <x v="0"/>
    <s v="Credit"/>
    <x v="61"/>
    <s v="Green's"/>
    <n v="137"/>
    <m/>
    <n v="-137"/>
    <x v="4"/>
    <x v="2"/>
    <x v="1"/>
  </r>
  <r>
    <x v="0"/>
    <s v="Credit"/>
    <x v="61"/>
    <s v="Ground"/>
    <n v="5"/>
    <m/>
    <n v="-5"/>
    <x v="1"/>
    <x v="1"/>
    <x v="1"/>
  </r>
  <r>
    <x v="0"/>
    <s v="Credit"/>
    <x v="62"/>
    <s v="Ground"/>
    <n v="5"/>
    <m/>
    <n v="-5"/>
    <x v="1"/>
    <x v="1"/>
    <x v="1"/>
  </r>
  <r>
    <x v="0"/>
    <s v="Credit"/>
    <x v="62"/>
    <s v="Event Cinemas"/>
    <n v="41.8"/>
    <m/>
    <n v="-41.8"/>
    <x v="7"/>
    <x v="4"/>
    <x v="1"/>
  </r>
  <r>
    <x v="0"/>
    <s v="Credit"/>
    <x v="62"/>
    <s v="Fashionistas"/>
    <n v="99.9"/>
    <m/>
    <n v="-99.9"/>
    <x v="8"/>
    <x v="4"/>
    <x v="1"/>
  </r>
  <r>
    <x v="0"/>
    <s v="Credit"/>
    <x v="62"/>
    <s v="Joe's Grill"/>
    <n v="54"/>
    <m/>
    <n v="-54"/>
    <x v="9"/>
    <x v="1"/>
    <x v="1"/>
  </r>
  <r>
    <x v="0"/>
    <s v="Credit"/>
    <x v="63"/>
    <s v="Taxi Co."/>
    <n v="30"/>
    <m/>
    <n v="-30"/>
    <x v="10"/>
    <x v="3"/>
    <x v="1"/>
  </r>
  <r>
    <x v="0"/>
    <s v="Checking"/>
    <x v="64"/>
    <s v="Muscle Beach"/>
    <n v="30"/>
    <m/>
    <n v="-30"/>
    <x v="11"/>
    <x v="4"/>
    <x v="1"/>
  </r>
  <r>
    <x v="0"/>
    <s v="Credit"/>
    <x v="64"/>
    <s v="Ground"/>
    <n v="5"/>
    <m/>
    <n v="-5"/>
    <x v="1"/>
    <x v="1"/>
    <x v="1"/>
  </r>
  <r>
    <x v="1"/>
    <s v="Credit"/>
    <x v="65"/>
    <s v="Ground"/>
    <n v="5"/>
    <m/>
    <n v="-5"/>
    <x v="1"/>
    <x v="1"/>
    <x v="1"/>
  </r>
  <r>
    <x v="0"/>
    <s v="Checking"/>
    <x v="65"/>
    <s v="Village Medical"/>
    <n v="75"/>
    <m/>
    <n v="-75"/>
    <x v="16"/>
    <x v="5"/>
    <x v="1"/>
  </r>
  <r>
    <x v="0"/>
    <s v="Checking"/>
    <x v="65"/>
    <s v="Phone Co."/>
    <n v="40"/>
    <m/>
    <n v="-40"/>
    <x v="13"/>
    <x v="2"/>
    <x v="1"/>
  </r>
  <r>
    <x v="1"/>
    <s v="Credit"/>
    <x v="66"/>
    <s v="Sam's Gifts"/>
    <n v="46.8"/>
    <m/>
    <n v="-46.8"/>
    <x v="14"/>
    <x v="4"/>
    <x v="1"/>
  </r>
  <r>
    <x v="0"/>
    <s v="Credit"/>
    <x v="66"/>
    <s v="Streaming Co."/>
    <n v="35"/>
    <m/>
    <n v="-35"/>
    <x v="7"/>
    <x v="4"/>
    <x v="1"/>
  </r>
  <r>
    <x v="0"/>
    <s v="Credit"/>
    <x v="66"/>
    <s v="Ground"/>
    <n v="5"/>
    <m/>
    <n v="-5"/>
    <x v="1"/>
    <x v="1"/>
    <x v="1"/>
  </r>
  <r>
    <x v="0"/>
    <s v="Credit"/>
    <x v="67"/>
    <s v="Ground"/>
    <n v="5"/>
    <m/>
    <n v="-5"/>
    <x v="1"/>
    <x v="1"/>
    <x v="1"/>
  </r>
  <r>
    <x v="0"/>
    <s v="Credit"/>
    <x v="68"/>
    <s v="Ground"/>
    <n v="5"/>
    <m/>
    <n v="-5"/>
    <x v="1"/>
    <x v="1"/>
    <x v="1"/>
  </r>
  <r>
    <x v="0"/>
    <s v="Credit"/>
    <x v="68"/>
    <s v="Green's"/>
    <n v="171.9"/>
    <m/>
    <n v="-171.9"/>
    <x v="4"/>
    <x v="2"/>
    <x v="1"/>
  </r>
  <r>
    <x v="0"/>
    <s v="Credit"/>
    <x v="69"/>
    <s v="Pizza Pomodoro"/>
    <n v="39"/>
    <m/>
    <n v="-39"/>
    <x v="9"/>
    <x v="1"/>
    <x v="1"/>
  </r>
  <r>
    <x v="0"/>
    <s v="Credit"/>
    <x v="70"/>
    <s v="Golden Arches"/>
    <n v="14"/>
    <m/>
    <n v="-14"/>
    <x v="9"/>
    <x v="1"/>
    <x v="1"/>
  </r>
  <r>
    <x v="0"/>
    <s v="Checking"/>
    <x v="71"/>
    <s v="Worldvision"/>
    <n v="55"/>
    <m/>
    <n v="-55"/>
    <x v="15"/>
    <x v="6"/>
    <x v="1"/>
  </r>
  <r>
    <x v="1"/>
    <s v="Credit"/>
    <x v="71"/>
    <s v="Fuel. Co"/>
    <n v="65"/>
    <m/>
    <n v="-65"/>
    <x v="6"/>
    <x v="3"/>
    <x v="1"/>
  </r>
  <r>
    <x v="0"/>
    <s v="Credit"/>
    <x v="71"/>
    <s v="Ground"/>
    <n v="5"/>
    <m/>
    <n v="-5"/>
    <x v="1"/>
    <x v="1"/>
    <x v="1"/>
  </r>
  <r>
    <x v="0"/>
    <s v="Credit"/>
    <x v="72"/>
    <s v="Ground"/>
    <n v="5"/>
    <m/>
    <n v="-5"/>
    <x v="1"/>
    <x v="1"/>
    <x v="1"/>
  </r>
  <r>
    <x v="0"/>
    <s v="Credit"/>
    <x v="73"/>
    <s v="Ground"/>
    <n v="5"/>
    <m/>
    <n v="-5"/>
    <x v="1"/>
    <x v="1"/>
    <x v="1"/>
  </r>
  <r>
    <x v="0"/>
    <s v="Credit"/>
    <x v="74"/>
    <s v="Ground"/>
    <n v="5"/>
    <m/>
    <n v="-5"/>
    <x v="1"/>
    <x v="1"/>
    <x v="1"/>
  </r>
  <r>
    <x v="0"/>
    <s v="Credit"/>
    <x v="75"/>
    <s v="Ground"/>
    <n v="5"/>
    <m/>
    <n v="-5"/>
    <x v="1"/>
    <x v="1"/>
    <x v="1"/>
  </r>
  <r>
    <x v="0"/>
    <s v="Credit"/>
    <x v="75"/>
    <s v="Green's"/>
    <n v="209"/>
    <m/>
    <n v="-209"/>
    <x v="4"/>
    <x v="2"/>
    <x v="1"/>
  </r>
  <r>
    <x v="0"/>
    <s v="Credit"/>
    <x v="76"/>
    <s v="Ted's Trainers"/>
    <n v="127"/>
    <m/>
    <n v="-127"/>
    <x v="8"/>
    <x v="4"/>
    <x v="1"/>
  </r>
  <r>
    <x v="0"/>
    <s v="Credit"/>
    <x v="76"/>
    <s v="Sports Co."/>
    <n v="177.2"/>
    <m/>
    <n v="-177.2"/>
    <x v="8"/>
    <x v="4"/>
    <x v="1"/>
  </r>
  <r>
    <x v="0"/>
    <s v="Credit"/>
    <x v="77"/>
    <s v="Fashionistas"/>
    <n v="147.1"/>
    <m/>
    <n v="-147.1"/>
    <x v="8"/>
    <x v="4"/>
    <x v="1"/>
  </r>
  <r>
    <x v="0"/>
    <s v="Credit"/>
    <x v="77"/>
    <s v="Taxi Co."/>
    <n v="25"/>
    <m/>
    <n v="-25"/>
    <x v="10"/>
    <x v="3"/>
    <x v="1"/>
  </r>
  <r>
    <x v="0"/>
    <s v="Credit"/>
    <x v="78"/>
    <s v="Foodary"/>
    <n v="15"/>
    <m/>
    <n v="-15"/>
    <x v="9"/>
    <x v="1"/>
    <x v="1"/>
  </r>
  <r>
    <x v="0"/>
    <s v="Credit"/>
    <x v="79"/>
    <s v="Ground"/>
    <n v="5"/>
    <m/>
    <n v="-5"/>
    <x v="1"/>
    <x v="1"/>
    <x v="1"/>
  </r>
  <r>
    <x v="0"/>
    <s v="Credit"/>
    <x v="80"/>
    <s v="Ground"/>
    <n v="5"/>
    <m/>
    <n v="-5"/>
    <x v="1"/>
    <x v="1"/>
    <x v="1"/>
  </r>
  <r>
    <x v="0"/>
    <s v="Checking"/>
    <x v="81"/>
    <s v="ACME Pty Ltd"/>
    <m/>
    <n v="4000"/>
    <n v="4000"/>
    <x v="0"/>
    <x v="0"/>
    <x v="0"/>
  </r>
  <r>
    <x v="0"/>
    <s v="Credit"/>
    <x v="81"/>
    <s v="Ground"/>
    <n v="5"/>
    <m/>
    <n v="-5"/>
    <x v="1"/>
    <x v="1"/>
    <x v="1"/>
  </r>
  <r>
    <x v="1"/>
    <s v="Checking"/>
    <x v="82"/>
    <s v="Estate Mgt."/>
    <n v="900"/>
    <m/>
    <n v="-900"/>
    <x v="2"/>
    <x v="2"/>
    <x v="1"/>
  </r>
  <r>
    <x v="1"/>
    <s v="Checking"/>
    <x v="82"/>
    <s v="Finance Co."/>
    <n v="150"/>
    <m/>
    <n v="-150"/>
    <x v="3"/>
    <x v="3"/>
    <x v="1"/>
  </r>
  <r>
    <x v="1"/>
    <s v="Credit"/>
    <x v="82"/>
    <s v="Ground"/>
    <n v="5"/>
    <m/>
    <n v="-5"/>
    <x v="1"/>
    <x v="1"/>
    <x v="1"/>
  </r>
  <r>
    <x v="0"/>
    <s v="Credit"/>
    <x v="83"/>
    <s v="Ground"/>
    <n v="5"/>
    <m/>
    <n v="-5"/>
    <x v="1"/>
    <x v="1"/>
    <x v="1"/>
  </r>
  <r>
    <x v="0"/>
    <s v="Credit"/>
    <x v="84"/>
    <s v="Ground"/>
    <n v="5"/>
    <m/>
    <n v="-5"/>
    <x v="1"/>
    <x v="1"/>
    <x v="1"/>
  </r>
  <r>
    <x v="0"/>
    <s v="Credit"/>
    <x v="85"/>
    <s v="Ground"/>
    <n v="5"/>
    <m/>
    <n v="-5"/>
    <x v="1"/>
    <x v="1"/>
    <x v="1"/>
  </r>
  <r>
    <x v="0"/>
    <s v="Credit"/>
    <x v="85"/>
    <s v="Green's"/>
    <n v="158.19999999999999"/>
    <m/>
    <n v="-158.19999999999999"/>
    <x v="4"/>
    <x v="2"/>
    <x v="1"/>
  </r>
  <r>
    <x v="0"/>
    <s v="Checking"/>
    <x v="86"/>
    <s v="Elec. Co."/>
    <n v="53.2"/>
    <m/>
    <n v="-53.2"/>
    <x v="5"/>
    <x v="2"/>
    <x v="1"/>
  </r>
  <r>
    <x v="1"/>
    <s v="Credit"/>
    <x v="86"/>
    <s v="Ground"/>
    <n v="5"/>
    <m/>
    <n v="-5"/>
    <x v="1"/>
    <x v="1"/>
    <x v="1"/>
  </r>
  <r>
    <x v="0"/>
    <s v="Credit"/>
    <x v="87"/>
    <s v="Ground"/>
    <n v="5"/>
    <m/>
    <n v="-5"/>
    <x v="1"/>
    <x v="1"/>
    <x v="1"/>
  </r>
  <r>
    <x v="0"/>
    <s v="Credit"/>
    <x v="88"/>
    <s v="Fuel. Co"/>
    <n v="79.900000000000006"/>
    <m/>
    <n v="-79.900000000000006"/>
    <x v="6"/>
    <x v="3"/>
    <x v="1"/>
  </r>
  <r>
    <x v="0"/>
    <s v="Credit"/>
    <x v="88"/>
    <s v="Ground"/>
    <n v="5"/>
    <m/>
    <n v="-5"/>
    <x v="1"/>
    <x v="1"/>
    <x v="1"/>
  </r>
  <r>
    <x v="0"/>
    <s v="Credit"/>
    <x v="89"/>
    <s v="Ground"/>
    <n v="5"/>
    <m/>
    <n v="-5"/>
    <x v="1"/>
    <x v="1"/>
    <x v="1"/>
  </r>
  <r>
    <x v="0"/>
    <s v="Credit"/>
    <x v="90"/>
    <s v="Green's"/>
    <n v="98"/>
    <m/>
    <n v="-98"/>
    <x v="4"/>
    <x v="2"/>
    <x v="1"/>
  </r>
  <r>
    <x v="0"/>
    <s v="Credit"/>
    <x v="90"/>
    <s v="Ground"/>
    <n v="5"/>
    <m/>
    <n v="-5"/>
    <x v="1"/>
    <x v="1"/>
    <x v="1"/>
  </r>
  <r>
    <x v="0"/>
    <s v="Credit"/>
    <x v="91"/>
    <s v="Ground"/>
    <n v="5"/>
    <m/>
    <n v="-5"/>
    <x v="1"/>
    <x v="1"/>
    <x v="1"/>
  </r>
  <r>
    <x v="0"/>
    <s v="Credit"/>
    <x v="91"/>
    <s v="Event Cinemas"/>
    <n v="42.8"/>
    <m/>
    <n v="-42.8"/>
    <x v="7"/>
    <x v="4"/>
    <x v="1"/>
  </r>
  <r>
    <x v="0"/>
    <s v="Credit"/>
    <x v="91"/>
    <s v="Fashionistas"/>
    <n v="100.9"/>
    <m/>
    <n v="-100.9"/>
    <x v="8"/>
    <x v="4"/>
    <x v="1"/>
  </r>
  <r>
    <x v="0"/>
    <s v="Credit"/>
    <x v="91"/>
    <s v="Joe's Grill"/>
    <n v="54.9"/>
    <m/>
    <n v="-54.9"/>
    <x v="9"/>
    <x v="1"/>
    <x v="1"/>
  </r>
  <r>
    <x v="0"/>
    <s v="Credit"/>
    <x v="92"/>
    <s v="Taxi Co."/>
    <n v="31"/>
    <m/>
    <n v="-31"/>
    <x v="10"/>
    <x v="3"/>
    <x v="1"/>
  </r>
  <r>
    <x v="0"/>
    <s v="Checking"/>
    <x v="93"/>
    <s v="Muscle Beach"/>
    <n v="30"/>
    <m/>
    <n v="-30"/>
    <x v="11"/>
    <x v="4"/>
    <x v="1"/>
  </r>
  <r>
    <x v="1"/>
    <s v="Credit"/>
    <x v="93"/>
    <s v="Ground"/>
    <n v="5"/>
    <m/>
    <n v="-5"/>
    <x v="1"/>
    <x v="1"/>
    <x v="1"/>
  </r>
  <r>
    <x v="0"/>
    <s v="Credit"/>
    <x v="94"/>
    <s v="Ground"/>
    <n v="5"/>
    <m/>
    <n v="-5"/>
    <x v="1"/>
    <x v="1"/>
    <x v="1"/>
  </r>
  <r>
    <x v="0"/>
    <s v="Checking"/>
    <x v="94"/>
    <s v="Phone Co."/>
    <n v="40"/>
    <m/>
    <n v="-40"/>
    <x v="13"/>
    <x v="2"/>
    <x v="1"/>
  </r>
  <r>
    <x v="1"/>
    <s v="Credit"/>
    <x v="95"/>
    <s v="Sam's Gifts"/>
    <n v="47.9"/>
    <m/>
    <n v="-47.9"/>
    <x v="14"/>
    <x v="4"/>
    <x v="1"/>
  </r>
  <r>
    <x v="1"/>
    <s v="Credit"/>
    <x v="95"/>
    <s v="Streaming Co."/>
    <n v="35"/>
    <m/>
    <n v="-35"/>
    <x v="7"/>
    <x v="4"/>
    <x v="1"/>
  </r>
  <r>
    <x v="0"/>
    <s v="Credit"/>
    <x v="95"/>
    <s v="Ground"/>
    <n v="5"/>
    <m/>
    <n v="-5"/>
    <x v="1"/>
    <x v="1"/>
    <x v="1"/>
  </r>
  <r>
    <x v="0"/>
    <s v="Credit"/>
    <x v="96"/>
    <s v="Ground"/>
    <n v="5"/>
    <m/>
    <n v="-5"/>
    <x v="1"/>
    <x v="1"/>
    <x v="1"/>
  </r>
  <r>
    <x v="0"/>
    <s v="Credit"/>
    <x v="97"/>
    <s v="Ground"/>
    <n v="5"/>
    <m/>
    <n v="-5"/>
    <x v="1"/>
    <x v="1"/>
    <x v="1"/>
  </r>
  <r>
    <x v="0"/>
    <s v="Credit"/>
    <x v="97"/>
    <s v="Green's"/>
    <n v="173"/>
    <m/>
    <n v="-173"/>
    <x v="4"/>
    <x v="2"/>
    <x v="1"/>
  </r>
  <r>
    <x v="0"/>
    <s v="Credit"/>
    <x v="98"/>
    <s v="Pizza Pomodoro"/>
    <n v="40.1"/>
    <m/>
    <n v="-40.1"/>
    <x v="9"/>
    <x v="1"/>
    <x v="1"/>
  </r>
  <r>
    <x v="0"/>
    <s v="Credit"/>
    <x v="99"/>
    <s v="Golden Arches"/>
    <n v="15.1"/>
    <m/>
    <n v="-15.1"/>
    <x v="9"/>
    <x v="1"/>
    <x v="1"/>
  </r>
  <r>
    <x v="0"/>
    <s v="Checking"/>
    <x v="100"/>
    <s v="Worldvision"/>
    <n v="55"/>
    <m/>
    <n v="-55"/>
    <x v="15"/>
    <x v="6"/>
    <x v="1"/>
  </r>
  <r>
    <x v="0"/>
    <s v="Credit"/>
    <x v="100"/>
    <s v="Fuel. Co"/>
    <n v="66"/>
    <m/>
    <n v="-66"/>
    <x v="6"/>
    <x v="3"/>
    <x v="1"/>
  </r>
  <r>
    <x v="1"/>
    <s v="Credit"/>
    <x v="100"/>
    <s v="Ground"/>
    <n v="5"/>
    <m/>
    <n v="-5"/>
    <x v="1"/>
    <x v="1"/>
    <x v="1"/>
  </r>
  <r>
    <x v="0"/>
    <s v="Credit"/>
    <x v="101"/>
    <s v="Ground"/>
    <n v="5"/>
    <m/>
    <n v="-5"/>
    <x v="1"/>
    <x v="1"/>
    <x v="1"/>
  </r>
  <r>
    <x v="0"/>
    <s v="Credit"/>
    <x v="102"/>
    <s v="Ground"/>
    <n v="5"/>
    <m/>
    <n v="-5"/>
    <x v="1"/>
    <x v="1"/>
    <x v="1"/>
  </r>
  <r>
    <x v="0"/>
    <s v="Credit"/>
    <x v="103"/>
    <s v="Ground"/>
    <n v="5"/>
    <m/>
    <n v="-5"/>
    <x v="1"/>
    <x v="1"/>
    <x v="1"/>
  </r>
  <r>
    <x v="0"/>
    <s v="Credit"/>
    <x v="104"/>
    <s v="Ground"/>
    <n v="5"/>
    <m/>
    <n v="-5"/>
    <x v="1"/>
    <x v="1"/>
    <x v="1"/>
  </r>
  <r>
    <x v="0"/>
    <s v="Credit"/>
    <x v="104"/>
    <s v="Green's"/>
    <n v="164.9"/>
    <m/>
    <n v="-164.9"/>
    <x v="4"/>
    <x v="2"/>
    <x v="1"/>
  </r>
  <r>
    <x v="0"/>
    <s v="Credit"/>
    <x v="105"/>
    <s v="Ted's Trainers"/>
    <n v="127.9"/>
    <m/>
    <n v="-127.9"/>
    <x v="8"/>
    <x v="4"/>
    <x v="1"/>
  </r>
  <r>
    <x v="0"/>
    <s v="Credit"/>
    <x v="105"/>
    <s v="BW Club"/>
    <n v="300"/>
    <m/>
    <n v="-300"/>
    <x v="7"/>
    <x v="4"/>
    <x v="1"/>
  </r>
  <r>
    <x v="0"/>
    <s v="Credit"/>
    <x v="106"/>
    <s v="Fashionistas"/>
    <n v="148.1"/>
    <m/>
    <n v="-148.1"/>
    <x v="8"/>
    <x v="4"/>
    <x v="1"/>
  </r>
  <r>
    <x v="0"/>
    <s v="Credit"/>
    <x v="106"/>
    <s v="Taxi Co."/>
    <n v="26.1"/>
    <m/>
    <n v="-26.1"/>
    <x v="10"/>
    <x v="3"/>
    <x v="1"/>
  </r>
  <r>
    <x v="0"/>
    <s v="Credit"/>
    <x v="107"/>
    <s v="Foodary"/>
    <n v="15"/>
    <m/>
    <n v="-15"/>
    <x v="9"/>
    <x v="1"/>
    <x v="1"/>
  </r>
  <r>
    <x v="0"/>
    <s v="Credit"/>
    <x v="107"/>
    <s v="Ground"/>
    <n v="5"/>
    <m/>
    <n v="-5"/>
    <x v="1"/>
    <x v="1"/>
    <x v="1"/>
  </r>
  <r>
    <x v="0"/>
    <s v="Credit"/>
    <x v="108"/>
    <s v="Ground"/>
    <n v="5"/>
    <m/>
    <n v="-5"/>
    <x v="1"/>
    <x v="1"/>
    <x v="1"/>
  </r>
  <r>
    <x v="0"/>
    <s v="Credit"/>
    <x v="109"/>
    <s v="Ground"/>
    <n v="5"/>
    <m/>
    <n v="-5"/>
    <x v="1"/>
    <x v="1"/>
    <x v="1"/>
  </r>
  <r>
    <x v="0"/>
    <s v="Checking"/>
    <x v="110"/>
    <s v="ACME Pty Ltd"/>
    <m/>
    <n v="4000"/>
    <n v="4000"/>
    <x v="0"/>
    <x v="0"/>
    <x v="0"/>
  </r>
  <r>
    <x v="1"/>
    <s v="Checking"/>
    <x v="110"/>
    <s v="Estate Mgt."/>
    <n v="900"/>
    <m/>
    <n v="-900"/>
    <x v="2"/>
    <x v="2"/>
    <x v="1"/>
  </r>
  <r>
    <x v="0"/>
    <s v="Checking"/>
    <x v="110"/>
    <s v="Finance Co."/>
    <n v="150"/>
    <m/>
    <n v="-150"/>
    <x v="3"/>
    <x v="3"/>
    <x v="1"/>
  </r>
  <r>
    <x v="1"/>
    <s v="Credit"/>
    <x v="110"/>
    <s v="Ground"/>
    <n v="5"/>
    <m/>
    <n v="-5"/>
    <x v="1"/>
    <x v="1"/>
    <x v="1"/>
  </r>
  <r>
    <x v="1"/>
    <s v="Credit"/>
    <x v="111"/>
    <s v="Ground"/>
    <n v="5"/>
    <m/>
    <n v="-5"/>
    <x v="1"/>
    <x v="1"/>
    <x v="1"/>
  </r>
  <r>
    <x v="0"/>
    <s v="Credit"/>
    <x v="112"/>
    <s v="Ground"/>
    <n v="5"/>
    <m/>
    <n v="-5"/>
    <x v="1"/>
    <x v="1"/>
    <x v="1"/>
  </r>
  <r>
    <x v="0"/>
    <s v="Credit"/>
    <x v="113"/>
    <s v="Ground"/>
    <n v="5"/>
    <m/>
    <n v="-5"/>
    <x v="1"/>
    <x v="1"/>
    <x v="1"/>
  </r>
  <r>
    <x v="0"/>
    <s v="Credit"/>
    <x v="113"/>
    <s v="Green's"/>
    <n v="170"/>
    <m/>
    <n v="-170"/>
    <x v="4"/>
    <x v="2"/>
    <x v="1"/>
  </r>
  <r>
    <x v="0"/>
    <s v="Checking"/>
    <x v="114"/>
    <s v="Elec. Co."/>
    <n v="54.1"/>
    <m/>
    <n v="-54.1"/>
    <x v="5"/>
    <x v="2"/>
    <x v="1"/>
  </r>
  <r>
    <x v="0"/>
    <s v="Credit"/>
    <x v="114"/>
    <s v="Ground"/>
    <n v="5"/>
    <m/>
    <n v="-5"/>
    <x v="1"/>
    <x v="1"/>
    <x v="1"/>
  </r>
  <r>
    <x v="1"/>
    <s v="Credit"/>
    <x v="115"/>
    <s v="Ground"/>
    <n v="5"/>
    <m/>
    <n v="-5"/>
    <x v="1"/>
    <x v="1"/>
    <x v="1"/>
  </r>
  <r>
    <x v="0"/>
    <s v="Credit"/>
    <x v="116"/>
    <s v="Fuel. Co"/>
    <n v="81"/>
    <m/>
    <n v="-81"/>
    <x v="6"/>
    <x v="3"/>
    <x v="1"/>
  </r>
  <r>
    <x v="0"/>
    <s v="Credit"/>
    <x v="116"/>
    <s v="Ground"/>
    <n v="5"/>
    <m/>
    <n v="-5"/>
    <x v="1"/>
    <x v="1"/>
    <x v="1"/>
  </r>
  <r>
    <x v="0"/>
    <s v="Credit"/>
    <x v="117"/>
    <s v="Ground"/>
    <n v="5"/>
    <m/>
    <n v="-5"/>
    <x v="1"/>
    <x v="1"/>
    <x v="1"/>
  </r>
  <r>
    <x v="0"/>
    <s v="Credit"/>
    <x v="118"/>
    <s v="Green's"/>
    <n v="139.1"/>
    <m/>
    <n v="-139.1"/>
    <x v="4"/>
    <x v="2"/>
    <x v="1"/>
  </r>
  <r>
    <x v="0"/>
    <s v="Credit"/>
    <x v="118"/>
    <s v="Ground"/>
    <n v="5"/>
    <m/>
    <n v="-5"/>
    <x v="1"/>
    <x v="1"/>
    <x v="1"/>
  </r>
  <r>
    <x v="0"/>
    <s v="Credit"/>
    <x v="119"/>
    <s v="Ground"/>
    <n v="5"/>
    <m/>
    <n v="-5"/>
    <x v="1"/>
    <x v="1"/>
    <x v="1"/>
  </r>
  <r>
    <x v="0"/>
    <s v="Credit"/>
    <x v="119"/>
    <s v="Event Cinemas"/>
    <n v="43.9"/>
    <m/>
    <n v="-43.9"/>
    <x v="7"/>
    <x v="4"/>
    <x v="1"/>
  </r>
  <r>
    <x v="0"/>
    <s v="Credit"/>
    <x v="119"/>
    <s v="Fashionistas"/>
    <n v="101.80000000000001"/>
    <m/>
    <n v="-101.80000000000001"/>
    <x v="8"/>
    <x v="4"/>
    <x v="1"/>
  </r>
  <r>
    <x v="0"/>
    <s v="Credit"/>
    <x v="119"/>
    <s v="Joe's Grill"/>
    <n v="55.9"/>
    <m/>
    <n v="-55.9"/>
    <x v="9"/>
    <x v="1"/>
    <x v="1"/>
  </r>
  <r>
    <x v="0"/>
    <s v="Credit"/>
    <x v="120"/>
    <s v="Taxi Co."/>
    <n v="32"/>
    <m/>
    <n v="-32"/>
    <x v="10"/>
    <x v="3"/>
    <x v="1"/>
  </r>
  <r>
    <x v="0"/>
    <s v="Checking"/>
    <x v="121"/>
    <s v="Muscle Beach"/>
    <n v="30"/>
    <m/>
    <n v="-30"/>
    <x v="11"/>
    <x v="4"/>
    <x v="1"/>
  </r>
  <r>
    <x v="0"/>
    <s v="Credit"/>
    <x v="121"/>
    <s v="Ground"/>
    <n v="5"/>
    <m/>
    <n v="-5"/>
    <x v="1"/>
    <x v="1"/>
    <x v="1"/>
  </r>
  <r>
    <x v="1"/>
    <s v="Credit"/>
    <x v="122"/>
    <s v="Ground"/>
    <n v="5"/>
    <m/>
    <n v="-5"/>
    <x v="1"/>
    <x v="1"/>
    <x v="1"/>
  </r>
  <r>
    <x v="0"/>
    <s v="Checking"/>
    <x v="122"/>
    <s v="Village Medical"/>
    <n v="75"/>
    <m/>
    <n v="-75"/>
    <x v="16"/>
    <x v="5"/>
    <x v="1"/>
  </r>
  <r>
    <x v="0"/>
    <s v="Checking"/>
    <x v="122"/>
    <s v="Phone Co."/>
    <n v="40"/>
    <m/>
    <n v="-40"/>
    <x v="13"/>
    <x v="2"/>
    <x v="1"/>
  </r>
  <r>
    <x v="1"/>
    <s v="Credit"/>
    <x v="123"/>
    <s v="Sam's Gifts"/>
    <n v="49"/>
    <m/>
    <n v="-49"/>
    <x v="14"/>
    <x v="4"/>
    <x v="1"/>
  </r>
  <r>
    <x v="0"/>
    <s v="Credit"/>
    <x v="123"/>
    <s v="Streaming Co."/>
    <n v="35"/>
    <m/>
    <n v="-35"/>
    <x v="7"/>
    <x v="4"/>
    <x v="1"/>
  </r>
  <r>
    <x v="0"/>
    <s v="Credit"/>
    <x v="123"/>
    <s v="Ground"/>
    <n v="5"/>
    <m/>
    <n v="-5"/>
    <x v="1"/>
    <x v="1"/>
    <x v="1"/>
  </r>
  <r>
    <x v="0"/>
    <s v="Credit"/>
    <x v="124"/>
    <s v="Ground"/>
    <n v="5"/>
    <m/>
    <n v="-5"/>
    <x v="1"/>
    <x v="1"/>
    <x v="1"/>
  </r>
  <r>
    <x v="0"/>
    <s v="Credit"/>
    <x v="125"/>
    <s v="Ground"/>
    <n v="5"/>
    <m/>
    <n v="-5"/>
    <x v="1"/>
    <x v="1"/>
    <x v="1"/>
  </r>
  <r>
    <x v="0"/>
    <s v="Credit"/>
    <x v="125"/>
    <s v="Green's"/>
    <n v="174"/>
    <m/>
    <n v="-174"/>
    <x v="4"/>
    <x v="2"/>
    <x v="1"/>
  </r>
  <r>
    <x v="0"/>
    <s v="Credit"/>
    <x v="126"/>
    <s v="Pizza Pomodoro"/>
    <n v="41.1"/>
    <m/>
    <n v="-41.1"/>
    <x v="9"/>
    <x v="1"/>
    <x v="1"/>
  </r>
  <r>
    <x v="0"/>
    <s v="Credit"/>
    <x v="127"/>
    <s v="Golden Arches"/>
    <n v="16.2"/>
    <m/>
    <n v="-16.2"/>
    <x v="9"/>
    <x v="1"/>
    <x v="1"/>
  </r>
  <r>
    <x v="0"/>
    <s v="Checking"/>
    <x v="128"/>
    <s v="Worldvision"/>
    <n v="55"/>
    <m/>
    <n v="-55"/>
    <x v="15"/>
    <x v="6"/>
    <x v="1"/>
  </r>
  <r>
    <x v="1"/>
    <s v="Credit"/>
    <x v="128"/>
    <s v="Fuel. Co"/>
    <n v="67"/>
    <m/>
    <n v="-67"/>
    <x v="6"/>
    <x v="3"/>
    <x v="1"/>
  </r>
  <r>
    <x v="0"/>
    <s v="Credit"/>
    <x v="128"/>
    <s v="Ground"/>
    <n v="5"/>
    <m/>
    <n v="-5"/>
    <x v="1"/>
    <x v="1"/>
    <x v="1"/>
  </r>
  <r>
    <x v="0"/>
    <s v="Credit"/>
    <x v="129"/>
    <s v="Ground"/>
    <n v="5"/>
    <m/>
    <n v="-5"/>
    <x v="1"/>
    <x v="1"/>
    <x v="1"/>
  </r>
  <r>
    <x v="0"/>
    <s v="Credit"/>
    <x v="130"/>
    <s v="Ground"/>
    <n v="5"/>
    <m/>
    <n v="-5"/>
    <x v="1"/>
    <x v="1"/>
    <x v="1"/>
  </r>
  <r>
    <x v="0"/>
    <s v="Credit"/>
    <x v="131"/>
    <s v="Ground"/>
    <n v="5"/>
    <m/>
    <n v="-5"/>
    <x v="1"/>
    <x v="1"/>
    <x v="1"/>
  </r>
  <r>
    <x v="0"/>
    <s v="Credit"/>
    <x v="132"/>
    <s v="Ground"/>
    <n v="5"/>
    <m/>
    <n v="-5"/>
    <x v="1"/>
    <x v="1"/>
    <x v="1"/>
  </r>
  <r>
    <x v="0"/>
    <s v="Credit"/>
    <x v="132"/>
    <s v="Green's"/>
    <n v="165.8"/>
    <m/>
    <n v="-165.8"/>
    <x v="4"/>
    <x v="2"/>
    <x v="1"/>
  </r>
  <r>
    <x v="0"/>
    <s v="Credit"/>
    <x v="133"/>
    <s v="Ted's Trainers"/>
    <n v="128.80000000000001"/>
    <m/>
    <n v="-128.80000000000001"/>
    <x v="8"/>
    <x v="4"/>
    <x v="1"/>
  </r>
  <r>
    <x v="0"/>
    <s v="Credit"/>
    <x v="133"/>
    <s v="Home Decorator"/>
    <n v="235"/>
    <m/>
    <n v="-235"/>
    <x v="17"/>
    <x v="4"/>
    <x v="1"/>
  </r>
  <r>
    <x v="0"/>
    <s v="Credit"/>
    <x v="134"/>
    <s v="Fashionistas"/>
    <n v="149.19999999999999"/>
    <m/>
    <n v="-149.19999999999999"/>
    <x v="8"/>
    <x v="4"/>
    <x v="1"/>
  </r>
  <r>
    <x v="0"/>
    <s v="Credit"/>
    <x v="134"/>
    <s v="Taxi Co."/>
    <n v="27.200000000000003"/>
    <m/>
    <n v="-27.200000000000003"/>
    <x v="10"/>
    <x v="3"/>
    <x v="1"/>
  </r>
  <r>
    <x v="0"/>
    <s v="Credit"/>
    <x v="135"/>
    <s v="Foodary"/>
    <n v="15"/>
    <m/>
    <n v="-15"/>
    <x v="9"/>
    <x v="1"/>
    <x v="1"/>
  </r>
  <r>
    <x v="0"/>
    <s v="Credit"/>
    <x v="136"/>
    <s v="Ground"/>
    <n v="5"/>
    <m/>
    <n v="-5"/>
    <x v="1"/>
    <x v="1"/>
    <x v="1"/>
  </r>
  <r>
    <x v="0"/>
    <s v="Credit"/>
    <x v="135"/>
    <s v="Ground"/>
    <n v="5"/>
    <m/>
    <n v="-5"/>
    <x v="1"/>
    <x v="1"/>
    <x v="1"/>
  </r>
  <r>
    <x v="0"/>
    <s v="Checking"/>
    <x v="137"/>
    <s v="ACME Pty Ltd"/>
    <m/>
    <n v="4000"/>
    <n v="4000"/>
    <x v="0"/>
    <x v="0"/>
    <x v="0"/>
  </r>
  <r>
    <x v="1"/>
    <s v="Credit"/>
    <x v="138"/>
    <s v="Ground"/>
    <n v="5"/>
    <m/>
    <n v="-5"/>
    <x v="1"/>
    <x v="1"/>
    <x v="1"/>
  </r>
  <r>
    <x v="0"/>
    <s v="Checking"/>
    <x v="138"/>
    <s v="Estate Mgt."/>
    <n v="900"/>
    <m/>
    <n v="-900"/>
    <x v="2"/>
    <x v="2"/>
    <x v="1"/>
  </r>
  <r>
    <x v="1"/>
    <s v="Checking"/>
    <x v="138"/>
    <s v="Finance Co."/>
    <n v="150"/>
    <m/>
    <n v="-150"/>
    <x v="3"/>
    <x v="3"/>
    <x v="1"/>
  </r>
  <r>
    <x v="1"/>
    <s v="Credit"/>
    <x v="138"/>
    <s v="Ground"/>
    <n v="5"/>
    <m/>
    <n v="-5"/>
    <x v="1"/>
    <x v="1"/>
    <x v="1"/>
  </r>
  <r>
    <x v="0"/>
    <s v="Credit"/>
    <x v="139"/>
    <s v="Ground"/>
    <n v="5"/>
    <m/>
    <n v="-5"/>
    <x v="1"/>
    <x v="1"/>
    <x v="1"/>
  </r>
  <r>
    <x v="0"/>
    <s v="Credit"/>
    <x v="140"/>
    <s v="Ground"/>
    <n v="5"/>
    <m/>
    <n v="-5"/>
    <x v="1"/>
    <x v="1"/>
    <x v="1"/>
  </r>
  <r>
    <x v="0"/>
    <s v="Credit"/>
    <x v="141"/>
    <s v="Ground"/>
    <n v="5"/>
    <m/>
    <n v="-5"/>
    <x v="1"/>
    <x v="1"/>
    <x v="1"/>
  </r>
  <r>
    <x v="0"/>
    <s v="Credit"/>
    <x v="141"/>
    <s v="Green's"/>
    <n v="119"/>
    <m/>
    <n v="-119"/>
    <x v="4"/>
    <x v="2"/>
    <x v="1"/>
  </r>
  <r>
    <x v="0"/>
    <s v="Checking"/>
    <x v="142"/>
    <s v="Elec. Co."/>
    <n v="55"/>
    <m/>
    <n v="-55"/>
    <x v="5"/>
    <x v="2"/>
    <x v="1"/>
  </r>
  <r>
    <x v="1"/>
    <s v="Credit"/>
    <x v="142"/>
    <s v="Ground"/>
    <n v="5"/>
    <m/>
    <n v="-5"/>
    <x v="1"/>
    <x v="1"/>
    <x v="1"/>
  </r>
  <r>
    <x v="0"/>
    <s v="Credit"/>
    <x v="143"/>
    <s v="Ground"/>
    <n v="5"/>
    <m/>
    <n v="-5"/>
    <x v="1"/>
    <x v="1"/>
    <x v="1"/>
  </r>
  <r>
    <x v="0"/>
    <s v="Credit"/>
    <x v="144"/>
    <s v="Fuel. Co"/>
    <n v="82.1"/>
    <m/>
    <n v="-82.1"/>
    <x v="6"/>
    <x v="3"/>
    <x v="1"/>
  </r>
  <r>
    <x v="0"/>
    <s v="Credit"/>
    <x v="144"/>
    <s v="Ground"/>
    <n v="5"/>
    <m/>
    <n v="-5"/>
    <x v="1"/>
    <x v="1"/>
    <x v="1"/>
  </r>
  <r>
    <x v="0"/>
    <s v="Credit"/>
    <x v="145"/>
    <s v="Ground"/>
    <n v="5"/>
    <m/>
    <n v="-5"/>
    <x v="1"/>
    <x v="1"/>
    <x v="1"/>
  </r>
  <r>
    <x v="0"/>
    <s v="Credit"/>
    <x v="146"/>
    <s v="Green's"/>
    <n v="140.19999999999999"/>
    <m/>
    <n v="-140.19999999999999"/>
    <x v="4"/>
    <x v="2"/>
    <x v="1"/>
  </r>
  <r>
    <x v="0"/>
    <s v="Credit"/>
    <x v="146"/>
    <s v="Ground"/>
    <n v="5"/>
    <m/>
    <n v="-5"/>
    <x v="1"/>
    <x v="1"/>
    <x v="1"/>
  </r>
  <r>
    <x v="0"/>
    <s v="Credit"/>
    <x v="147"/>
    <s v="Ground"/>
    <n v="5"/>
    <m/>
    <n v="-5"/>
    <x v="1"/>
    <x v="1"/>
    <x v="1"/>
  </r>
  <r>
    <x v="0"/>
    <s v="Credit"/>
    <x v="147"/>
    <s v="Event Cinemas"/>
    <n v="44.9"/>
    <m/>
    <n v="-44.9"/>
    <x v="7"/>
    <x v="4"/>
    <x v="1"/>
  </r>
  <r>
    <x v="0"/>
    <s v="Credit"/>
    <x v="147"/>
    <s v="Fashionistas"/>
    <n v="102.9"/>
    <m/>
    <n v="-102.9"/>
    <x v="8"/>
    <x v="4"/>
    <x v="1"/>
  </r>
  <r>
    <x v="0"/>
    <s v="Credit"/>
    <x v="147"/>
    <s v="Joe's Grill"/>
    <n v="56.9"/>
    <m/>
    <n v="-56.9"/>
    <x v="9"/>
    <x v="1"/>
    <x v="1"/>
  </r>
  <r>
    <x v="0"/>
    <s v="Credit"/>
    <x v="148"/>
    <s v="Taxi Co."/>
    <n v="33.1"/>
    <m/>
    <n v="-33.1"/>
    <x v="10"/>
    <x v="3"/>
    <x v="1"/>
  </r>
  <r>
    <x v="0"/>
    <s v="Checking"/>
    <x v="149"/>
    <s v="Muscle Beach"/>
    <n v="30"/>
    <m/>
    <n v="-30"/>
    <x v="11"/>
    <x v="4"/>
    <x v="1"/>
  </r>
  <r>
    <x v="1"/>
    <s v="Credit"/>
    <x v="149"/>
    <s v="Ground"/>
    <n v="5"/>
    <m/>
    <n v="-5"/>
    <x v="1"/>
    <x v="1"/>
    <x v="1"/>
  </r>
  <r>
    <x v="0"/>
    <s v="Credit"/>
    <x v="150"/>
    <s v="Ground"/>
    <n v="5"/>
    <m/>
    <n v="-5"/>
    <x v="1"/>
    <x v="1"/>
    <x v="1"/>
  </r>
  <r>
    <x v="0"/>
    <s v="Checking"/>
    <x v="150"/>
    <s v="Phone Co."/>
    <n v="40"/>
    <m/>
    <n v="-40"/>
    <x v="13"/>
    <x v="2"/>
    <x v="1"/>
  </r>
  <r>
    <x v="1"/>
    <s v="Credit"/>
    <x v="151"/>
    <s v="Sam's Gifts"/>
    <n v="50.1"/>
    <m/>
    <n v="-50.1"/>
    <x v="14"/>
    <x v="4"/>
    <x v="1"/>
  </r>
  <r>
    <x v="0"/>
    <s v="Credit"/>
    <x v="151"/>
    <s v="Streaming Co."/>
    <n v="35"/>
    <m/>
    <n v="-35"/>
    <x v="7"/>
    <x v="4"/>
    <x v="1"/>
  </r>
  <r>
    <x v="0"/>
    <s v="Credit"/>
    <x v="151"/>
    <s v="Ground"/>
    <n v="5"/>
    <m/>
    <n v="-5"/>
    <x v="1"/>
    <x v="1"/>
    <x v="1"/>
  </r>
  <r>
    <x v="0"/>
    <s v="Credit"/>
    <x v="152"/>
    <s v="Ground"/>
    <n v="5"/>
    <m/>
    <n v="-5"/>
    <x v="1"/>
    <x v="1"/>
    <x v="1"/>
  </r>
  <r>
    <x v="0"/>
    <s v="Credit"/>
    <x v="153"/>
    <s v="Ground"/>
    <n v="5"/>
    <m/>
    <n v="-5"/>
    <x v="1"/>
    <x v="1"/>
    <x v="1"/>
  </r>
  <r>
    <x v="0"/>
    <s v="Credit"/>
    <x v="153"/>
    <s v="Green's"/>
    <n v="234"/>
    <m/>
    <n v="-234"/>
    <x v="4"/>
    <x v="2"/>
    <x v="1"/>
  </r>
  <r>
    <x v="0"/>
    <s v="Credit"/>
    <x v="154"/>
    <s v="Pizza Pomodoro"/>
    <n v="42.1"/>
    <m/>
    <n v="-42.1"/>
    <x v="9"/>
    <x v="1"/>
    <x v="1"/>
  </r>
  <r>
    <x v="0"/>
    <s v="Credit"/>
    <x v="155"/>
    <s v="Golden Arches"/>
    <n v="17.099999999999998"/>
    <m/>
    <n v="-17.099999999999998"/>
    <x v="9"/>
    <x v="1"/>
    <x v="1"/>
  </r>
  <r>
    <x v="0"/>
    <s v="Checking"/>
    <x v="156"/>
    <s v="Worldvision"/>
    <n v="55"/>
    <m/>
    <n v="-55"/>
    <x v="15"/>
    <x v="6"/>
    <x v="1"/>
  </r>
  <r>
    <x v="1"/>
    <s v="Credit"/>
    <x v="156"/>
    <s v="Fuel. Co"/>
    <n v="67.900000000000006"/>
    <m/>
    <n v="-67.900000000000006"/>
    <x v="6"/>
    <x v="3"/>
    <x v="1"/>
  </r>
  <r>
    <x v="0"/>
    <s v="Credit"/>
    <x v="156"/>
    <s v="Ground"/>
    <n v="5"/>
    <m/>
    <n v="-5"/>
    <x v="1"/>
    <x v="1"/>
    <x v="1"/>
  </r>
  <r>
    <x v="0"/>
    <s v="Credit"/>
    <x v="157"/>
    <s v="Ground"/>
    <n v="5"/>
    <m/>
    <n v="-5"/>
    <x v="1"/>
    <x v="1"/>
    <x v="1"/>
  </r>
  <r>
    <x v="0"/>
    <s v="Credit"/>
    <x v="158"/>
    <s v="Ground"/>
    <n v="5"/>
    <m/>
    <n v="-5"/>
    <x v="1"/>
    <x v="1"/>
    <x v="1"/>
  </r>
  <r>
    <x v="0"/>
    <s v="Credit"/>
    <x v="159"/>
    <s v="Ground"/>
    <n v="5"/>
    <m/>
    <n v="-5"/>
    <x v="1"/>
    <x v="1"/>
    <x v="1"/>
  </r>
  <r>
    <x v="0"/>
    <s v="Credit"/>
    <x v="160"/>
    <s v="Ground"/>
    <n v="5"/>
    <m/>
    <n v="-5"/>
    <x v="1"/>
    <x v="1"/>
    <x v="1"/>
  </r>
  <r>
    <x v="0"/>
    <s v="Credit"/>
    <x v="160"/>
    <s v="Green's"/>
    <n v="166.9"/>
    <m/>
    <n v="-166.9"/>
    <x v="4"/>
    <x v="2"/>
    <x v="1"/>
  </r>
  <r>
    <x v="0"/>
    <s v="Credit"/>
    <x v="161"/>
    <s v="Ted's Trainers"/>
    <n v="129.9"/>
    <m/>
    <n v="-129.9"/>
    <x v="8"/>
    <x v="4"/>
    <x v="1"/>
  </r>
  <r>
    <x v="0"/>
    <s v="Credit"/>
    <x v="161"/>
    <s v="Ticketek"/>
    <n v="180.29999999999998"/>
    <m/>
    <n v="-180.29999999999998"/>
    <x v="7"/>
    <x v="4"/>
    <x v="1"/>
  </r>
  <r>
    <x v="0"/>
    <s v="Credit"/>
    <x v="162"/>
    <s v="Fashionistas"/>
    <n v="150.1"/>
    <m/>
    <n v="-150.1"/>
    <x v="8"/>
    <x v="4"/>
    <x v="1"/>
  </r>
  <r>
    <x v="0"/>
    <s v="Credit"/>
    <x v="162"/>
    <s v="Taxi Co."/>
    <n v="28.200000000000003"/>
    <m/>
    <n v="-28.200000000000003"/>
    <x v="10"/>
    <x v="3"/>
    <x v="1"/>
  </r>
  <r>
    <x v="0"/>
    <s v="Credit"/>
    <x v="162"/>
    <s v="Foodary"/>
    <n v="15"/>
    <m/>
    <n v="-15"/>
    <x v="9"/>
    <x v="1"/>
    <x v="1"/>
  </r>
  <r>
    <x v="0"/>
    <s v="Credit"/>
    <x v="163"/>
    <s v="Ground"/>
    <n v="5"/>
    <m/>
    <n v="-5"/>
    <x v="1"/>
    <x v="1"/>
    <x v="1"/>
  </r>
  <r>
    <x v="0"/>
    <s v="Credit"/>
    <x v="164"/>
    <s v="Ground"/>
    <n v="5"/>
    <m/>
    <n v="-5"/>
    <x v="1"/>
    <x v="1"/>
    <x v="1"/>
  </r>
  <r>
    <x v="0"/>
    <s v="Checking"/>
    <x v="165"/>
    <s v="ACME Pty Ltd"/>
    <m/>
    <n v="4000"/>
    <n v="4000"/>
    <x v="0"/>
    <x v="0"/>
    <x v="0"/>
  </r>
  <r>
    <x v="1"/>
    <s v="Credit"/>
    <x v="166"/>
    <s v="Ground"/>
    <n v="5"/>
    <m/>
    <n v="-5"/>
    <x v="1"/>
    <x v="1"/>
    <x v="1"/>
  </r>
  <r>
    <x v="0"/>
    <s v="Checking"/>
    <x v="167"/>
    <s v="Estate Mgt."/>
    <n v="900"/>
    <m/>
    <n v="-900"/>
    <x v="2"/>
    <x v="2"/>
    <x v="1"/>
  </r>
  <r>
    <x v="1"/>
    <s v="Checking"/>
    <x v="167"/>
    <s v="Finance Co."/>
    <n v="150"/>
    <m/>
    <n v="-150"/>
    <x v="3"/>
    <x v="3"/>
    <x v="1"/>
  </r>
  <r>
    <x v="1"/>
    <s v="Credit"/>
    <x v="167"/>
    <s v="Fodary"/>
    <n v="15"/>
    <m/>
    <n v="-15"/>
    <x v="9"/>
    <x v="1"/>
    <x v="1"/>
  </r>
  <r>
    <x v="0"/>
    <s v="Credit"/>
    <x v="167"/>
    <s v="Ground"/>
    <n v="5"/>
    <m/>
    <n v="-5"/>
    <x v="1"/>
    <x v="1"/>
    <x v="1"/>
  </r>
  <r>
    <x v="0"/>
    <s v="Credit"/>
    <x v="168"/>
    <s v="Ground"/>
    <n v="5"/>
    <m/>
    <n v="-5"/>
    <x v="1"/>
    <x v="1"/>
    <x v="1"/>
  </r>
  <r>
    <x v="0"/>
    <s v="Credit"/>
    <x v="169"/>
    <s v="Ground"/>
    <n v="5"/>
    <m/>
    <n v="-5"/>
    <x v="1"/>
    <x v="1"/>
    <x v="1"/>
  </r>
  <r>
    <x v="0"/>
    <s v="Credit"/>
    <x v="169"/>
    <s v="Green's"/>
    <n v="180"/>
    <m/>
    <n v="-180"/>
    <x v="4"/>
    <x v="2"/>
    <x v="1"/>
  </r>
  <r>
    <x v="0"/>
    <s v="Checking"/>
    <x v="170"/>
    <s v="Elec. Co."/>
    <n v="56.1"/>
    <m/>
    <n v="-56.1"/>
    <x v="5"/>
    <x v="2"/>
    <x v="1"/>
  </r>
  <r>
    <x v="1"/>
    <s v="Credit"/>
    <x v="170"/>
    <s v="Ground"/>
    <n v="5"/>
    <m/>
    <n v="-5"/>
    <x v="1"/>
    <x v="1"/>
    <x v="1"/>
  </r>
  <r>
    <x v="0"/>
    <s v="Credit"/>
    <x v="171"/>
    <s v="Ground"/>
    <n v="5"/>
    <m/>
    <n v="-5"/>
    <x v="1"/>
    <x v="1"/>
    <x v="1"/>
  </r>
  <r>
    <x v="0"/>
    <s v="Credit"/>
    <x v="172"/>
    <s v="Fuel. Co"/>
    <n v="83.1"/>
    <m/>
    <n v="-83.1"/>
    <x v="6"/>
    <x v="3"/>
    <x v="1"/>
  </r>
  <r>
    <x v="0"/>
    <s v="Credit"/>
    <x v="172"/>
    <s v="Ground"/>
    <n v="5"/>
    <m/>
    <n v="-5"/>
    <x v="1"/>
    <x v="1"/>
    <x v="1"/>
  </r>
  <r>
    <x v="0"/>
    <s v="Credit"/>
    <x v="173"/>
    <s v="Ground"/>
    <n v="5"/>
    <m/>
    <n v="-5"/>
    <x v="1"/>
    <x v="1"/>
    <x v="1"/>
  </r>
  <r>
    <x v="0"/>
    <s v="Credit"/>
    <x v="174"/>
    <s v="Green's"/>
    <n v="141.1"/>
    <m/>
    <n v="-141.1"/>
    <x v="4"/>
    <x v="2"/>
    <x v="1"/>
  </r>
  <r>
    <x v="0"/>
    <s v="Credit"/>
    <x v="174"/>
    <s v="Ground"/>
    <n v="5"/>
    <m/>
    <n v="-5"/>
    <x v="1"/>
    <x v="1"/>
    <x v="1"/>
  </r>
  <r>
    <x v="0"/>
    <s v="Credit"/>
    <x v="175"/>
    <s v="Ground"/>
    <n v="5"/>
    <m/>
    <n v="-5"/>
    <x v="1"/>
    <x v="1"/>
    <x v="1"/>
  </r>
  <r>
    <x v="0"/>
    <s v="Credit"/>
    <x v="175"/>
    <s v="Event Cinemas"/>
    <n v="45.8"/>
    <m/>
    <n v="-45.8"/>
    <x v="7"/>
    <x v="4"/>
    <x v="1"/>
  </r>
  <r>
    <x v="0"/>
    <s v="Credit"/>
    <x v="175"/>
    <s v="Fashionistas"/>
    <n v="103.80000000000001"/>
    <m/>
    <n v="-103.80000000000001"/>
    <x v="8"/>
    <x v="4"/>
    <x v="1"/>
  </r>
  <r>
    <x v="0"/>
    <s v="Credit"/>
    <x v="175"/>
    <s v="Joe's Grill"/>
    <n v="58"/>
    <m/>
    <n v="-58"/>
    <x v="9"/>
    <x v="1"/>
    <x v="1"/>
  </r>
  <r>
    <x v="0"/>
    <s v="Credit"/>
    <x v="176"/>
    <s v="Taxi Co."/>
    <n v="34.200000000000003"/>
    <m/>
    <n v="-34.200000000000003"/>
    <x v="10"/>
    <x v="3"/>
    <x v="1"/>
  </r>
  <r>
    <x v="0"/>
    <s v="Checking"/>
    <x v="177"/>
    <s v="Muscle Beach"/>
    <n v="30"/>
    <m/>
    <n v="-30"/>
    <x v="11"/>
    <x v="4"/>
    <x v="1"/>
  </r>
  <r>
    <x v="1"/>
    <s v="Credit"/>
    <x v="177"/>
    <s v="Ground"/>
    <n v="5"/>
    <m/>
    <n v="-5"/>
    <x v="1"/>
    <x v="1"/>
    <x v="1"/>
  </r>
  <r>
    <x v="0"/>
    <s v="Credit"/>
    <x v="178"/>
    <s v="Ground"/>
    <n v="5"/>
    <m/>
    <n v="-5"/>
    <x v="1"/>
    <x v="1"/>
    <x v="1"/>
  </r>
  <r>
    <x v="0"/>
    <s v="Checking"/>
    <x v="178"/>
    <s v="Phone Co."/>
    <n v="40"/>
    <m/>
    <n v="-40"/>
    <x v="13"/>
    <x v="2"/>
    <x v="1"/>
  </r>
  <r>
    <x v="1"/>
    <s v="Credit"/>
    <x v="179"/>
    <s v="Sam's Gifts"/>
    <n v="51.1"/>
    <m/>
    <n v="-51.1"/>
    <x v="14"/>
    <x v="4"/>
    <x v="1"/>
  </r>
  <r>
    <x v="0"/>
    <s v="Credit"/>
    <x v="179"/>
    <s v="Streaming Co."/>
    <n v="35"/>
    <m/>
    <n v="-35"/>
    <x v="7"/>
    <x v="4"/>
    <x v="1"/>
  </r>
  <r>
    <x v="0"/>
    <s v="Credit"/>
    <x v="179"/>
    <s v="Ground"/>
    <n v="5"/>
    <m/>
    <n v="-5"/>
    <x v="1"/>
    <x v="1"/>
    <x v="1"/>
  </r>
  <r>
    <x v="0"/>
    <s v="Credit"/>
    <x v="180"/>
    <s v="Ground"/>
    <n v="5"/>
    <m/>
    <n v="-5"/>
    <x v="1"/>
    <x v="1"/>
    <x v="1"/>
  </r>
  <r>
    <x v="0"/>
    <s v="Credit"/>
    <x v="181"/>
    <s v="Ground"/>
    <n v="5"/>
    <m/>
    <n v="-5"/>
    <x v="1"/>
    <x v="1"/>
    <x v="1"/>
  </r>
  <r>
    <x v="0"/>
    <s v="Credit"/>
    <x v="181"/>
    <s v="Green's"/>
    <n v="176"/>
    <m/>
    <n v="-176"/>
    <x v="4"/>
    <x v="2"/>
    <x v="1"/>
  </r>
  <r>
    <x v="0"/>
    <s v="Credit"/>
    <x v="182"/>
    <s v="Pizza Pomodoro"/>
    <n v="43.1"/>
    <m/>
    <n v="-43.1"/>
    <x v="9"/>
    <x v="1"/>
    <x v="1"/>
  </r>
  <r>
    <x v="0"/>
    <s v="Credit"/>
    <x v="183"/>
    <s v="Golden Arches"/>
    <n v="18.2"/>
    <m/>
    <n v="-18.2"/>
    <x v="9"/>
    <x v="1"/>
    <x v="1"/>
  </r>
  <r>
    <x v="0"/>
    <s v="Checking"/>
    <x v="184"/>
    <s v="Worldvision"/>
    <n v="55"/>
    <m/>
    <n v="-55"/>
    <x v="15"/>
    <x v="6"/>
    <x v="1"/>
  </r>
  <r>
    <x v="1"/>
    <s v="Credit"/>
    <x v="184"/>
    <s v="Fuel. Co"/>
    <n v="68.800000000000011"/>
    <m/>
    <n v="-68.800000000000011"/>
    <x v="6"/>
    <x v="3"/>
    <x v="1"/>
  </r>
  <r>
    <x v="0"/>
    <s v="Credit"/>
    <x v="184"/>
    <s v="Ground"/>
    <n v="5"/>
    <m/>
    <n v="-5"/>
    <x v="1"/>
    <x v="1"/>
    <x v="1"/>
  </r>
  <r>
    <x v="0"/>
    <s v="Credit"/>
    <x v="185"/>
    <s v="Ground"/>
    <n v="5"/>
    <m/>
    <n v="-5"/>
    <x v="1"/>
    <x v="1"/>
    <x v="1"/>
  </r>
  <r>
    <x v="0"/>
    <s v="Credit"/>
    <x v="186"/>
    <s v="Ground"/>
    <n v="5"/>
    <m/>
    <n v="-5"/>
    <x v="1"/>
    <x v="1"/>
    <x v="1"/>
  </r>
  <r>
    <x v="0"/>
    <s v="Credit"/>
    <x v="187"/>
    <s v="Ground"/>
    <n v="5"/>
    <m/>
    <n v="-5"/>
    <x v="1"/>
    <x v="1"/>
    <x v="1"/>
  </r>
  <r>
    <x v="0"/>
    <s v="Credit"/>
    <x v="188"/>
    <s v="Ground"/>
    <n v="5"/>
    <m/>
    <n v="-5"/>
    <x v="1"/>
    <x v="1"/>
    <x v="1"/>
  </r>
  <r>
    <x v="0"/>
    <s v="Credit"/>
    <x v="188"/>
    <s v="Green's"/>
    <n v="193"/>
    <m/>
    <n v="-193"/>
    <x v="4"/>
    <x v="2"/>
    <x v="1"/>
  </r>
  <r>
    <x v="0"/>
    <s v="Credit"/>
    <x v="189"/>
    <s v="Ted's Trainers"/>
    <n v="130.80000000000001"/>
    <m/>
    <n v="-130.80000000000001"/>
    <x v="8"/>
    <x v="4"/>
    <x v="1"/>
  </r>
  <r>
    <x v="0"/>
    <s v="Credit"/>
    <x v="189"/>
    <s v="Home Decorator"/>
    <n v="181.39999999999998"/>
    <m/>
    <n v="-181.39999999999998"/>
    <x v="17"/>
    <x v="4"/>
    <x v="1"/>
  </r>
  <r>
    <x v="0"/>
    <s v="Credit"/>
    <x v="190"/>
    <s v="Fashionistas"/>
    <n v="151.19999999999999"/>
    <m/>
    <n v="-151.19999999999999"/>
    <x v="8"/>
    <x v="4"/>
    <x v="1"/>
  </r>
  <r>
    <x v="0"/>
    <s v="Credit"/>
    <x v="190"/>
    <s v="Taxi Co."/>
    <n v="29.300000000000004"/>
    <m/>
    <n v="-29.300000000000004"/>
    <x v="10"/>
    <x v="3"/>
    <x v="1"/>
  </r>
  <r>
    <x v="0"/>
    <s v="Credit"/>
    <x v="190"/>
    <s v="Foodary"/>
    <n v="15"/>
    <m/>
    <n v="-15"/>
    <x v="9"/>
    <x v="1"/>
    <x v="1"/>
  </r>
  <r>
    <x v="0"/>
    <s v="Credit"/>
    <x v="191"/>
    <s v="Ground"/>
    <n v="5"/>
    <m/>
    <n v="-5"/>
    <x v="1"/>
    <x v="1"/>
    <x v="1"/>
  </r>
  <r>
    <x v="0"/>
    <s v="Credit"/>
    <x v="192"/>
    <s v="Ground"/>
    <n v="5"/>
    <m/>
    <n v="-5"/>
    <x v="1"/>
    <x v="1"/>
    <x v="1"/>
  </r>
  <r>
    <x v="0"/>
    <s v="Checking"/>
    <x v="192"/>
    <s v="ACME Pty Ltd"/>
    <m/>
    <n v="4000"/>
    <n v="4000"/>
    <x v="0"/>
    <x v="0"/>
    <x v="0"/>
  </r>
  <r>
    <x v="1"/>
    <s v="Credit"/>
    <x v="193"/>
    <s v="Ground"/>
    <n v="5"/>
    <m/>
    <n v="-5"/>
    <x v="1"/>
    <x v="1"/>
    <x v="1"/>
  </r>
  <r>
    <x v="0"/>
    <s v="Checking"/>
    <x v="194"/>
    <s v="Estate Mgt."/>
    <n v="900"/>
    <m/>
    <n v="-900"/>
    <x v="2"/>
    <x v="2"/>
    <x v="1"/>
  </r>
  <r>
    <x v="1"/>
    <s v="Checking"/>
    <x v="194"/>
    <s v="Finance Co."/>
    <n v="150"/>
    <m/>
    <n v="-150"/>
    <x v="3"/>
    <x v="3"/>
    <x v="1"/>
  </r>
  <r>
    <x v="1"/>
    <s v="Credit"/>
    <x v="194"/>
    <s v="Ground"/>
    <n v="5"/>
    <m/>
    <n v="-5"/>
    <x v="1"/>
    <x v="1"/>
    <x v="1"/>
  </r>
  <r>
    <x v="0"/>
    <s v="Credit"/>
    <x v="194"/>
    <s v="Ground"/>
    <n v="5"/>
    <m/>
    <n v="-5"/>
    <x v="1"/>
    <x v="1"/>
    <x v="1"/>
  </r>
  <r>
    <x v="0"/>
    <s v="Credit"/>
    <x v="195"/>
    <s v="Ground"/>
    <n v="5"/>
    <m/>
    <n v="-5"/>
    <x v="1"/>
    <x v="1"/>
    <x v="1"/>
  </r>
  <r>
    <x v="0"/>
    <s v="Credit"/>
    <x v="196"/>
    <s v="Ground"/>
    <n v="5"/>
    <m/>
    <n v="-5"/>
    <x v="1"/>
    <x v="1"/>
    <x v="1"/>
  </r>
  <r>
    <x v="0"/>
    <s v="Credit"/>
    <x v="196"/>
    <s v="Green's"/>
    <n v="137"/>
    <m/>
    <n v="-137"/>
    <x v="4"/>
    <x v="2"/>
    <x v="1"/>
  </r>
  <r>
    <x v="0"/>
    <s v="Checking"/>
    <x v="197"/>
    <s v="Elec. Co."/>
    <n v="57"/>
    <m/>
    <n v="-57"/>
    <x v="5"/>
    <x v="2"/>
    <x v="1"/>
  </r>
  <r>
    <x v="1"/>
    <s v="Credit"/>
    <x v="197"/>
    <s v="Ground"/>
    <n v="5"/>
    <m/>
    <n v="-5"/>
    <x v="1"/>
    <x v="1"/>
    <x v="1"/>
  </r>
  <r>
    <x v="0"/>
    <s v="Credit"/>
    <x v="198"/>
    <s v="Ground"/>
    <n v="5"/>
    <m/>
    <n v="-5"/>
    <x v="1"/>
    <x v="1"/>
    <x v="1"/>
  </r>
  <r>
    <x v="0"/>
    <s v="Credit"/>
    <x v="199"/>
    <s v="Fuel. Co"/>
    <n v="84.199999999999989"/>
    <m/>
    <n v="-84.199999999999989"/>
    <x v="6"/>
    <x v="3"/>
    <x v="1"/>
  </r>
  <r>
    <x v="0"/>
    <s v="Credit"/>
    <x v="199"/>
    <s v="Ground"/>
    <n v="5"/>
    <m/>
    <n v="-5"/>
    <x v="1"/>
    <x v="1"/>
    <x v="1"/>
  </r>
  <r>
    <x v="0"/>
    <s v="Credit"/>
    <x v="200"/>
    <s v="Ground"/>
    <n v="5"/>
    <m/>
    <n v="-5"/>
    <x v="1"/>
    <x v="1"/>
    <x v="1"/>
  </r>
  <r>
    <x v="0"/>
    <s v="Credit"/>
    <x v="201"/>
    <s v="Green's"/>
    <n v="142.1"/>
    <m/>
    <n v="-142.1"/>
    <x v="4"/>
    <x v="2"/>
    <x v="1"/>
  </r>
  <r>
    <x v="0"/>
    <s v="Credit"/>
    <x v="201"/>
    <s v="Ground"/>
    <n v="5"/>
    <m/>
    <n v="-5"/>
    <x v="1"/>
    <x v="1"/>
    <x v="1"/>
  </r>
  <r>
    <x v="0"/>
    <s v="Credit"/>
    <x v="202"/>
    <s v="Ground"/>
    <n v="5"/>
    <m/>
    <n v="-5"/>
    <x v="1"/>
    <x v="1"/>
    <x v="1"/>
  </r>
  <r>
    <x v="0"/>
    <s v="Credit"/>
    <x v="202"/>
    <s v="Event Cinemas"/>
    <n v="46.8"/>
    <m/>
    <n v="-46.8"/>
    <x v="7"/>
    <x v="4"/>
    <x v="1"/>
  </r>
  <r>
    <x v="0"/>
    <s v="Credit"/>
    <x v="202"/>
    <s v="Fashionistas"/>
    <n v="104.70000000000002"/>
    <m/>
    <n v="-104.70000000000002"/>
    <x v="8"/>
    <x v="4"/>
    <x v="1"/>
  </r>
  <r>
    <x v="0"/>
    <s v="Credit"/>
    <x v="202"/>
    <s v="Joe's Grill"/>
    <n v="59.1"/>
    <m/>
    <n v="-59.1"/>
    <x v="9"/>
    <x v="1"/>
    <x v="1"/>
  </r>
  <r>
    <x v="0"/>
    <s v="Credit"/>
    <x v="203"/>
    <s v="Taxi Co."/>
    <n v="35.1"/>
    <m/>
    <n v="-35.1"/>
    <x v="10"/>
    <x v="3"/>
    <x v="1"/>
  </r>
  <r>
    <x v="0"/>
    <s v="Checking"/>
    <x v="204"/>
    <s v="Muscle Beach"/>
    <n v="30"/>
    <m/>
    <n v="-30"/>
    <x v="11"/>
    <x v="4"/>
    <x v="1"/>
  </r>
  <r>
    <x v="1"/>
    <s v="Credit"/>
    <x v="204"/>
    <s v="Ground"/>
    <n v="5"/>
    <m/>
    <n v="-5"/>
    <x v="1"/>
    <x v="1"/>
    <x v="1"/>
  </r>
  <r>
    <x v="0"/>
    <s v="Credit"/>
    <x v="205"/>
    <s v="Ground"/>
    <n v="5"/>
    <m/>
    <n v="-5"/>
    <x v="1"/>
    <x v="1"/>
    <x v="1"/>
  </r>
  <r>
    <x v="0"/>
    <s v="Checking"/>
    <x v="205"/>
    <s v="Phone Co."/>
    <n v="40"/>
    <m/>
    <n v="-40"/>
    <x v="13"/>
    <x v="2"/>
    <x v="1"/>
  </r>
  <r>
    <x v="1"/>
    <s v="Credit"/>
    <x v="206"/>
    <s v="Sam's Gifts"/>
    <n v="52.1"/>
    <m/>
    <n v="-52.1"/>
    <x v="14"/>
    <x v="4"/>
    <x v="1"/>
  </r>
  <r>
    <x v="0"/>
    <s v="Credit"/>
    <x v="206"/>
    <s v="Streaming Co."/>
    <n v="35"/>
    <m/>
    <n v="-35"/>
    <x v="7"/>
    <x v="4"/>
    <x v="1"/>
  </r>
  <r>
    <x v="0"/>
    <s v="Credit"/>
    <x v="206"/>
    <s v="Ground"/>
    <n v="5"/>
    <m/>
    <n v="-5"/>
    <x v="1"/>
    <x v="1"/>
    <x v="1"/>
  </r>
  <r>
    <x v="0"/>
    <s v="Credit"/>
    <x v="207"/>
    <s v="Ground"/>
    <n v="5"/>
    <m/>
    <n v="-5"/>
    <x v="1"/>
    <x v="1"/>
    <x v="1"/>
  </r>
  <r>
    <x v="0"/>
    <s v="Credit"/>
    <x v="208"/>
    <s v="Ground"/>
    <n v="5"/>
    <m/>
    <n v="-5"/>
    <x v="1"/>
    <x v="1"/>
    <x v="1"/>
  </r>
  <r>
    <x v="0"/>
    <s v="Credit"/>
    <x v="208"/>
    <s v="Green's"/>
    <n v="177"/>
    <m/>
    <n v="-177"/>
    <x v="4"/>
    <x v="2"/>
    <x v="1"/>
  </r>
  <r>
    <x v="0"/>
    <s v="Credit"/>
    <x v="209"/>
    <s v="Pizza Pomodoro"/>
    <n v="44.2"/>
    <m/>
    <n v="-44.2"/>
    <x v="9"/>
    <x v="1"/>
    <x v="1"/>
  </r>
  <r>
    <x v="0"/>
    <s v="Credit"/>
    <x v="210"/>
    <s v="Golden Arches"/>
    <n v="19.2"/>
    <m/>
    <n v="-19.2"/>
    <x v="9"/>
    <x v="1"/>
    <x v="1"/>
  </r>
  <r>
    <x v="0"/>
    <s v="Checking"/>
    <x v="211"/>
    <s v="Worldvision"/>
    <n v="55"/>
    <m/>
    <n v="-55"/>
    <x v="15"/>
    <x v="6"/>
    <x v="1"/>
  </r>
  <r>
    <x v="1"/>
    <s v="Credit"/>
    <x v="211"/>
    <s v="Fuel. Co"/>
    <n v="69.700000000000017"/>
    <m/>
    <n v="-69.700000000000017"/>
    <x v="6"/>
    <x v="3"/>
    <x v="1"/>
  </r>
  <r>
    <x v="0"/>
    <s v="Credit"/>
    <x v="211"/>
    <s v="Ground"/>
    <n v="5"/>
    <m/>
    <n v="-5"/>
    <x v="1"/>
    <x v="1"/>
    <x v="1"/>
  </r>
  <r>
    <x v="0"/>
    <s v="Credit"/>
    <x v="212"/>
    <s v="Ground"/>
    <n v="5"/>
    <m/>
    <n v="-5"/>
    <x v="1"/>
    <x v="1"/>
    <x v="1"/>
  </r>
  <r>
    <x v="0"/>
    <s v="Credit"/>
    <x v="213"/>
    <s v="Ground"/>
    <n v="5"/>
    <m/>
    <n v="-5"/>
    <x v="1"/>
    <x v="1"/>
    <x v="1"/>
  </r>
  <r>
    <x v="0"/>
    <s v="Credit"/>
    <x v="214"/>
    <s v="Ground"/>
    <n v="5"/>
    <m/>
    <n v="-5"/>
    <x v="1"/>
    <x v="1"/>
    <x v="1"/>
  </r>
  <r>
    <x v="0"/>
    <s v="Credit"/>
    <x v="215"/>
    <s v="Ground"/>
    <n v="5"/>
    <m/>
    <n v="-5"/>
    <x v="1"/>
    <x v="1"/>
    <x v="1"/>
  </r>
  <r>
    <x v="0"/>
    <s v="Credit"/>
    <x v="215"/>
    <s v="Green's"/>
    <n v="117"/>
    <m/>
    <n v="-117"/>
    <x v="4"/>
    <x v="2"/>
    <x v="1"/>
  </r>
  <r>
    <x v="0"/>
    <s v="Credit"/>
    <x v="216"/>
    <s v="Ted's Trainers"/>
    <n v="131.9"/>
    <m/>
    <n v="-131.9"/>
    <x v="8"/>
    <x v="4"/>
    <x v="1"/>
  </r>
  <r>
    <x v="0"/>
    <s v="Credit"/>
    <x v="216"/>
    <s v="Ticketek"/>
    <n v="182.39999999999998"/>
    <m/>
    <n v="-182.39999999999998"/>
    <x v="7"/>
    <x v="4"/>
    <x v="1"/>
  </r>
  <r>
    <x v="0"/>
    <s v="Credit"/>
    <x v="217"/>
    <s v="Fashionistas"/>
    <n v="152.29999999999998"/>
    <m/>
    <n v="-152.29999999999998"/>
    <x v="8"/>
    <x v="4"/>
    <x v="1"/>
  </r>
  <r>
    <x v="0"/>
    <s v="Credit"/>
    <x v="217"/>
    <s v="Taxi Co."/>
    <n v="30.300000000000004"/>
    <m/>
    <n v="-30.300000000000004"/>
    <x v="10"/>
    <x v="3"/>
    <x v="1"/>
  </r>
  <r>
    <x v="0"/>
    <s v="Credit"/>
    <x v="217"/>
    <s v="Foodary"/>
    <n v="15"/>
    <m/>
    <n v="-15"/>
    <x v="9"/>
    <x v="1"/>
    <x v="1"/>
  </r>
  <r>
    <x v="0"/>
    <s v="Credit"/>
    <x v="218"/>
    <s v="Ground"/>
    <n v="5"/>
    <m/>
    <n v="-5"/>
    <x v="1"/>
    <x v="1"/>
    <x v="1"/>
  </r>
  <r>
    <x v="0"/>
    <s v="Credit"/>
    <x v="219"/>
    <s v="Ground"/>
    <n v="5"/>
    <m/>
    <n v="-5"/>
    <x v="1"/>
    <x v="1"/>
    <x v="1"/>
  </r>
  <r>
    <x v="0"/>
    <s v="Checking"/>
    <x v="219"/>
    <s v="ACME Pty Ltd"/>
    <m/>
    <n v="4000"/>
    <n v="4000"/>
    <x v="0"/>
    <x v="0"/>
    <x v="0"/>
  </r>
  <r>
    <x v="1"/>
    <s v="Credit"/>
    <x v="220"/>
    <s v="Ground"/>
    <n v="5"/>
    <m/>
    <n v="-5"/>
    <x v="1"/>
    <x v="1"/>
    <x v="1"/>
  </r>
  <r>
    <x v="0"/>
    <s v="Checking"/>
    <x v="221"/>
    <s v="Estate Mgt."/>
    <n v="900"/>
    <m/>
    <n v="-900"/>
    <x v="2"/>
    <x v="2"/>
    <x v="1"/>
  </r>
  <r>
    <x v="1"/>
    <s v="Checking"/>
    <x v="221"/>
    <s v="Finance Co."/>
    <n v="150"/>
    <m/>
    <n v="-150"/>
    <x v="3"/>
    <x v="3"/>
    <x v="1"/>
  </r>
  <r>
    <x v="1"/>
    <s v="Credit"/>
    <x v="221"/>
    <s v="Ground"/>
    <n v="5"/>
    <m/>
    <n v="-5"/>
    <x v="1"/>
    <x v="1"/>
    <x v="1"/>
  </r>
  <r>
    <x v="0"/>
    <s v="Credit"/>
    <x v="221"/>
    <s v="Ground"/>
    <n v="5"/>
    <m/>
    <n v="-5"/>
    <x v="1"/>
    <x v="1"/>
    <x v="1"/>
  </r>
  <r>
    <x v="0"/>
    <s v="Credit"/>
    <x v="222"/>
    <s v="Ground"/>
    <n v="5"/>
    <m/>
    <n v="-5"/>
    <x v="1"/>
    <x v="1"/>
    <x v="1"/>
  </r>
  <r>
    <x v="0"/>
    <s v="Credit"/>
    <x v="223"/>
    <s v="Ground"/>
    <n v="5"/>
    <m/>
    <n v="-5"/>
    <x v="1"/>
    <x v="1"/>
    <x v="1"/>
  </r>
  <r>
    <x v="0"/>
    <s v="Credit"/>
    <x v="223"/>
    <s v="Green's"/>
    <n v="163.39999999999998"/>
    <m/>
    <n v="-163.39999999999998"/>
    <x v="4"/>
    <x v="2"/>
    <x v="1"/>
  </r>
  <r>
    <x v="0"/>
    <s v="Checking"/>
    <x v="224"/>
    <s v="Elec. Co."/>
    <n v="58.1"/>
    <m/>
    <n v="-58.1"/>
    <x v="5"/>
    <x v="2"/>
    <x v="1"/>
  </r>
  <r>
    <x v="1"/>
    <s v="Credit"/>
    <x v="224"/>
    <s v="Ground"/>
    <n v="5"/>
    <m/>
    <n v="-5"/>
    <x v="1"/>
    <x v="1"/>
    <x v="1"/>
  </r>
  <r>
    <x v="0"/>
    <s v="Credit"/>
    <x v="225"/>
    <s v="Ground"/>
    <n v="5"/>
    <m/>
    <n v="-5"/>
    <x v="1"/>
    <x v="1"/>
    <x v="1"/>
  </r>
  <r>
    <x v="0"/>
    <s v="Credit"/>
    <x v="226"/>
    <s v="Fuel. Co"/>
    <n v="85.299999999999983"/>
    <m/>
    <n v="-85.299999999999983"/>
    <x v="6"/>
    <x v="3"/>
    <x v="1"/>
  </r>
  <r>
    <x v="0"/>
    <s v="Credit"/>
    <x v="226"/>
    <s v="Ground"/>
    <n v="5"/>
    <m/>
    <n v="-5"/>
    <x v="1"/>
    <x v="1"/>
    <x v="1"/>
  </r>
  <r>
    <x v="0"/>
    <s v="Credit"/>
    <x v="227"/>
    <s v="Ground"/>
    <n v="5"/>
    <m/>
    <n v="-5"/>
    <x v="1"/>
    <x v="1"/>
    <x v="1"/>
  </r>
  <r>
    <x v="0"/>
    <s v="Credit"/>
    <x v="228"/>
    <s v="Green's"/>
    <n v="143"/>
    <m/>
    <n v="-143"/>
    <x v="4"/>
    <x v="2"/>
    <x v="1"/>
  </r>
  <r>
    <x v="0"/>
    <s v="Credit"/>
    <x v="228"/>
    <s v="Ground"/>
    <n v="5"/>
    <m/>
    <n v="-5"/>
    <x v="1"/>
    <x v="1"/>
    <x v="1"/>
  </r>
  <r>
    <x v="0"/>
    <s v="Credit"/>
    <x v="229"/>
    <s v="Ground"/>
    <n v="5"/>
    <m/>
    <n v="-5"/>
    <x v="1"/>
    <x v="1"/>
    <x v="1"/>
  </r>
  <r>
    <x v="0"/>
    <s v="Credit"/>
    <x v="229"/>
    <s v="Event Cinemas"/>
    <n v="47.8"/>
    <m/>
    <n v="-47.8"/>
    <x v="7"/>
    <x v="4"/>
    <x v="1"/>
  </r>
  <r>
    <x v="0"/>
    <s v="Credit"/>
    <x v="229"/>
    <s v="Fashionistas"/>
    <n v="105.80000000000001"/>
    <m/>
    <n v="-105.80000000000001"/>
    <x v="8"/>
    <x v="4"/>
    <x v="1"/>
  </r>
  <r>
    <x v="0"/>
    <s v="Credit"/>
    <x v="229"/>
    <s v="Joe's Grill"/>
    <n v="60.1"/>
    <m/>
    <n v="-60.1"/>
    <x v="9"/>
    <x v="1"/>
    <x v="1"/>
  </r>
  <r>
    <x v="0"/>
    <s v="Credit"/>
    <x v="230"/>
    <s v="Taxi Co."/>
    <n v="36.200000000000003"/>
    <m/>
    <n v="-36.200000000000003"/>
    <x v="10"/>
    <x v="3"/>
    <x v="1"/>
  </r>
  <r>
    <x v="0"/>
    <s v="Checking"/>
    <x v="231"/>
    <s v="Muscle Beach"/>
    <n v="30"/>
    <m/>
    <n v="-30"/>
    <x v="11"/>
    <x v="4"/>
    <x v="1"/>
  </r>
  <r>
    <x v="1"/>
    <s v="Credit"/>
    <x v="231"/>
    <s v="Ground"/>
    <n v="5"/>
    <m/>
    <n v="-5"/>
    <x v="1"/>
    <x v="1"/>
    <x v="1"/>
  </r>
  <r>
    <x v="0"/>
    <s v="Credit"/>
    <x v="232"/>
    <s v="Ground"/>
    <n v="5"/>
    <m/>
    <n v="-5"/>
    <x v="1"/>
    <x v="1"/>
    <x v="1"/>
  </r>
  <r>
    <x v="0"/>
    <s v="Checking"/>
    <x v="232"/>
    <s v="Phone Co."/>
    <n v="40"/>
    <m/>
    <n v="-40"/>
    <x v="13"/>
    <x v="2"/>
    <x v="1"/>
  </r>
  <r>
    <x v="1"/>
    <s v="Credit"/>
    <x v="233"/>
    <s v="Sam's Gifts"/>
    <n v="53"/>
    <m/>
    <n v="-53"/>
    <x v="14"/>
    <x v="4"/>
    <x v="1"/>
  </r>
  <r>
    <x v="1"/>
    <s v="Credit"/>
    <x v="233"/>
    <s v="Streaming Co."/>
    <n v="35"/>
    <m/>
    <n v="-35"/>
    <x v="7"/>
    <x v="4"/>
    <x v="1"/>
  </r>
  <r>
    <x v="0"/>
    <s v="Credit"/>
    <x v="233"/>
    <s v="Ground"/>
    <n v="5"/>
    <m/>
    <n v="-5"/>
    <x v="1"/>
    <x v="1"/>
    <x v="1"/>
  </r>
  <r>
    <x v="0"/>
    <s v="Credit"/>
    <x v="234"/>
    <s v="Ground"/>
    <n v="5"/>
    <m/>
    <n v="-5"/>
    <x v="1"/>
    <x v="1"/>
    <x v="1"/>
  </r>
  <r>
    <x v="0"/>
    <s v="Credit"/>
    <x v="235"/>
    <s v="Ground"/>
    <n v="5"/>
    <m/>
    <n v="-5"/>
    <x v="1"/>
    <x v="1"/>
    <x v="1"/>
  </r>
  <r>
    <x v="0"/>
    <s v="Credit"/>
    <x v="235"/>
    <s v="Green's"/>
    <n v="177.9"/>
    <m/>
    <n v="-177.9"/>
    <x v="4"/>
    <x v="2"/>
    <x v="1"/>
  </r>
  <r>
    <x v="0"/>
    <s v="Credit"/>
    <x v="236"/>
    <s v="Pizza Pomodoro"/>
    <n v="45.300000000000004"/>
    <m/>
    <n v="-45.300000000000004"/>
    <x v="9"/>
    <x v="1"/>
    <x v="1"/>
  </r>
  <r>
    <x v="0"/>
    <s v="Credit"/>
    <x v="237"/>
    <s v="Golden Arches"/>
    <n v="20.099999999999998"/>
    <m/>
    <n v="-20.099999999999998"/>
    <x v="9"/>
    <x v="1"/>
    <x v="1"/>
  </r>
  <r>
    <x v="0"/>
    <s v="Checking"/>
    <x v="238"/>
    <s v="Worldvision"/>
    <n v="55"/>
    <m/>
    <n v="-55"/>
    <x v="15"/>
    <x v="6"/>
    <x v="1"/>
  </r>
  <r>
    <x v="0"/>
    <s v="Credit"/>
    <x v="238"/>
    <s v="Fuel. Co"/>
    <n v="70.600000000000023"/>
    <m/>
    <n v="-70.600000000000023"/>
    <x v="6"/>
    <x v="3"/>
    <x v="1"/>
  </r>
  <r>
    <x v="1"/>
    <s v="Credit"/>
    <x v="238"/>
    <s v="Ground"/>
    <n v="5"/>
    <m/>
    <n v="-5"/>
    <x v="1"/>
    <x v="1"/>
    <x v="1"/>
  </r>
  <r>
    <x v="0"/>
    <s v="Credit"/>
    <x v="239"/>
    <s v="Ground"/>
    <n v="5"/>
    <m/>
    <n v="-5"/>
    <x v="1"/>
    <x v="1"/>
    <x v="1"/>
  </r>
  <r>
    <x v="0"/>
    <s v="Credit"/>
    <x v="240"/>
    <s v="Ground"/>
    <n v="5"/>
    <m/>
    <n v="-5"/>
    <x v="1"/>
    <x v="1"/>
    <x v="1"/>
  </r>
  <r>
    <x v="0"/>
    <s v="Credit"/>
    <x v="241"/>
    <s v="Ground"/>
    <n v="5"/>
    <m/>
    <n v="-5"/>
    <x v="1"/>
    <x v="1"/>
    <x v="1"/>
  </r>
  <r>
    <x v="0"/>
    <s v="Credit"/>
    <x v="242"/>
    <s v="Ground"/>
    <n v="5"/>
    <m/>
    <n v="-5"/>
    <x v="1"/>
    <x v="1"/>
    <x v="1"/>
  </r>
  <r>
    <x v="0"/>
    <s v="Credit"/>
    <x v="242"/>
    <s v="Green's"/>
    <n v="223"/>
    <m/>
    <n v="-223"/>
    <x v="4"/>
    <x v="2"/>
    <x v="1"/>
  </r>
  <r>
    <x v="0"/>
    <s v="Credit"/>
    <x v="243"/>
    <s v="Ted's Trainers"/>
    <n v="132.9"/>
    <m/>
    <n v="-132.9"/>
    <x v="8"/>
    <x v="4"/>
    <x v="1"/>
  </r>
  <r>
    <x v="0"/>
    <s v="Credit"/>
    <x v="243"/>
    <s v="Global Fashion"/>
    <n v="175"/>
    <m/>
    <n v="-175"/>
    <x v="8"/>
    <x v="4"/>
    <x v="1"/>
  </r>
  <r>
    <x v="0"/>
    <s v="Credit"/>
    <x v="244"/>
    <s v="Fashionistas"/>
    <n v="153.39999999999998"/>
    <m/>
    <n v="-153.39999999999998"/>
    <x v="8"/>
    <x v="4"/>
    <x v="1"/>
  </r>
  <r>
    <x v="0"/>
    <s v="Credit"/>
    <x v="244"/>
    <s v="Taxi Co."/>
    <n v="31.200000000000003"/>
    <m/>
    <n v="-31.200000000000003"/>
    <x v="10"/>
    <x v="3"/>
    <x v="1"/>
  </r>
  <r>
    <x v="0"/>
    <s v="Credit"/>
    <x v="244"/>
    <s v="Foodary"/>
    <n v="15"/>
    <m/>
    <n v="-15"/>
    <x v="9"/>
    <x v="1"/>
    <x v="1"/>
  </r>
  <r>
    <x v="0"/>
    <s v="Credit"/>
    <x v="245"/>
    <s v="Ground"/>
    <n v="5"/>
    <m/>
    <n v="-5"/>
    <x v="1"/>
    <x v="1"/>
    <x v="1"/>
  </r>
  <r>
    <x v="0"/>
    <s v="Credit"/>
    <x v="246"/>
    <s v="Ground"/>
    <n v="5"/>
    <m/>
    <n v="-5"/>
    <x v="1"/>
    <x v="1"/>
    <x v="1"/>
  </r>
  <r>
    <x v="0"/>
    <s v="Checking"/>
    <x v="246"/>
    <s v="ACME Pty Ltd"/>
    <m/>
    <n v="4000"/>
    <n v="4000"/>
    <x v="0"/>
    <x v="0"/>
    <x v="0"/>
  </r>
  <r>
    <x v="0"/>
    <s v="Credit"/>
    <x v="247"/>
    <s v="Ground"/>
    <n v="5"/>
    <m/>
    <n v="-5"/>
    <x v="1"/>
    <x v="1"/>
    <x v="1"/>
  </r>
  <r>
    <x v="1"/>
    <s v="Checking"/>
    <x v="248"/>
    <s v="Estate Mgt."/>
    <n v="900"/>
    <m/>
    <n v="-900"/>
    <x v="2"/>
    <x v="2"/>
    <x v="1"/>
  </r>
  <r>
    <x v="0"/>
    <s v="Checking"/>
    <x v="248"/>
    <s v="Finance Co."/>
    <n v="150"/>
    <m/>
    <n v="-150"/>
    <x v="3"/>
    <x v="3"/>
    <x v="1"/>
  </r>
  <r>
    <x v="1"/>
    <s v="Credit"/>
    <x v="248"/>
    <s v="Ground"/>
    <n v="5"/>
    <m/>
    <n v="-5"/>
    <x v="1"/>
    <x v="1"/>
    <x v="1"/>
  </r>
  <r>
    <x v="1"/>
    <s v="Credit"/>
    <x v="248"/>
    <s v="Ground"/>
    <n v="5"/>
    <m/>
    <n v="-5"/>
    <x v="1"/>
    <x v="1"/>
    <x v="1"/>
  </r>
  <r>
    <x v="0"/>
    <s v="Credit"/>
    <x v="249"/>
    <s v="Ground"/>
    <n v="5"/>
    <m/>
    <n v="-5"/>
    <x v="1"/>
    <x v="1"/>
    <x v="1"/>
  </r>
  <r>
    <x v="0"/>
    <s v="Credit"/>
    <x v="250"/>
    <s v="Ground"/>
    <n v="5"/>
    <m/>
    <n v="-5"/>
    <x v="1"/>
    <x v="1"/>
    <x v="1"/>
  </r>
  <r>
    <x v="0"/>
    <s v="Credit"/>
    <x v="250"/>
    <s v="Green's"/>
    <n v="105"/>
    <m/>
    <n v="-105"/>
    <x v="4"/>
    <x v="2"/>
    <x v="1"/>
  </r>
  <r>
    <x v="0"/>
    <s v="Checking"/>
    <x v="251"/>
    <s v="Elec. Co."/>
    <n v="59"/>
    <m/>
    <n v="-59"/>
    <x v="5"/>
    <x v="2"/>
    <x v="1"/>
  </r>
  <r>
    <x v="0"/>
    <s v="Credit"/>
    <x v="251"/>
    <s v="Ground"/>
    <n v="5"/>
    <m/>
    <n v="-5"/>
    <x v="1"/>
    <x v="1"/>
    <x v="1"/>
  </r>
  <r>
    <x v="1"/>
    <s v="Credit"/>
    <x v="252"/>
    <s v="Ground"/>
    <n v="5"/>
    <m/>
    <n v="-5"/>
    <x v="1"/>
    <x v="1"/>
    <x v="1"/>
  </r>
  <r>
    <x v="0"/>
    <s v="Credit"/>
    <x v="253"/>
    <s v="Fuel. Co"/>
    <n v="86.399999999999977"/>
    <m/>
    <n v="-86.399999999999977"/>
    <x v="6"/>
    <x v="3"/>
    <x v="1"/>
  </r>
  <r>
    <x v="0"/>
    <s v="Credit"/>
    <x v="253"/>
    <s v="Ground"/>
    <n v="5"/>
    <m/>
    <n v="-5"/>
    <x v="1"/>
    <x v="1"/>
    <x v="1"/>
  </r>
  <r>
    <x v="0"/>
    <s v="Credit"/>
    <x v="254"/>
    <s v="Ground"/>
    <n v="5"/>
    <m/>
    <n v="-5"/>
    <x v="1"/>
    <x v="1"/>
    <x v="1"/>
  </r>
  <r>
    <x v="0"/>
    <s v="Credit"/>
    <x v="255"/>
    <s v="Green's"/>
    <n v="143.9"/>
    <m/>
    <n v="-143.9"/>
    <x v="4"/>
    <x v="2"/>
    <x v="1"/>
  </r>
  <r>
    <x v="0"/>
    <s v="Credit"/>
    <x v="255"/>
    <s v="Ground"/>
    <n v="5"/>
    <m/>
    <n v="-5"/>
    <x v="1"/>
    <x v="1"/>
    <x v="1"/>
  </r>
  <r>
    <x v="0"/>
    <s v="Credit"/>
    <x v="256"/>
    <s v="Ground"/>
    <n v="5"/>
    <m/>
    <n v="-5"/>
    <x v="1"/>
    <x v="1"/>
    <x v="1"/>
  </r>
  <r>
    <x v="0"/>
    <s v="Credit"/>
    <x v="256"/>
    <s v="Event Cinemas"/>
    <n v="48.8"/>
    <m/>
    <n v="-48.8"/>
    <x v="7"/>
    <x v="4"/>
    <x v="1"/>
  </r>
  <r>
    <x v="0"/>
    <s v="Credit"/>
    <x v="256"/>
    <s v="Fashionistas"/>
    <n v="106.70000000000002"/>
    <m/>
    <n v="-106.70000000000002"/>
    <x v="8"/>
    <x v="4"/>
    <x v="1"/>
  </r>
  <r>
    <x v="0"/>
    <s v="Credit"/>
    <x v="256"/>
    <s v="Joe's Grill"/>
    <n v="61.1"/>
    <m/>
    <n v="-61.1"/>
    <x v="9"/>
    <x v="1"/>
    <x v="1"/>
  </r>
  <r>
    <x v="0"/>
    <s v="Credit"/>
    <x v="257"/>
    <s v="Taxi Co."/>
    <n v="37.200000000000003"/>
    <m/>
    <n v="-37.200000000000003"/>
    <x v="10"/>
    <x v="3"/>
    <x v="1"/>
  </r>
  <r>
    <x v="0"/>
    <s v="Checking"/>
    <x v="258"/>
    <s v="Muscle Beach"/>
    <n v="30"/>
    <m/>
    <n v="-30"/>
    <x v="11"/>
    <x v="4"/>
    <x v="1"/>
  </r>
  <r>
    <x v="0"/>
    <s v="Credit"/>
    <x v="258"/>
    <s v="Ground"/>
    <n v="5"/>
    <m/>
    <n v="-5"/>
    <x v="1"/>
    <x v="1"/>
    <x v="1"/>
  </r>
  <r>
    <x v="1"/>
    <s v="Credit"/>
    <x v="259"/>
    <s v="Ground"/>
    <n v="5"/>
    <m/>
    <n v="-5"/>
    <x v="1"/>
    <x v="1"/>
    <x v="1"/>
  </r>
  <r>
    <x v="0"/>
    <s v="Checking"/>
    <x v="259"/>
    <s v="Village Medical"/>
    <n v="75"/>
    <m/>
    <n v="-75"/>
    <x v="16"/>
    <x v="5"/>
    <x v="1"/>
  </r>
  <r>
    <x v="0"/>
    <s v="Checking"/>
    <x v="259"/>
    <s v="Phone Co."/>
    <n v="40"/>
    <m/>
    <n v="-40"/>
    <x v="13"/>
    <x v="2"/>
    <x v="1"/>
  </r>
  <r>
    <x v="1"/>
    <s v="Credit"/>
    <x v="260"/>
    <s v="Sam's Gifts"/>
    <n v="54.1"/>
    <m/>
    <n v="-54.1"/>
    <x v="14"/>
    <x v="4"/>
    <x v="1"/>
  </r>
  <r>
    <x v="0"/>
    <s v="Credit"/>
    <x v="260"/>
    <s v="Streaming Co."/>
    <n v="35"/>
    <m/>
    <n v="-35"/>
    <x v="7"/>
    <x v="4"/>
    <x v="1"/>
  </r>
  <r>
    <x v="0"/>
    <s v="Credit"/>
    <x v="260"/>
    <s v="Ground"/>
    <n v="5"/>
    <m/>
    <n v="-5"/>
    <x v="1"/>
    <x v="1"/>
    <x v="1"/>
  </r>
  <r>
    <x v="0"/>
    <s v="Credit"/>
    <x v="261"/>
    <s v="Ground"/>
    <n v="5"/>
    <m/>
    <n v="-5"/>
    <x v="1"/>
    <x v="1"/>
    <x v="1"/>
  </r>
  <r>
    <x v="0"/>
    <s v="Credit"/>
    <x v="262"/>
    <s v="Ground"/>
    <n v="5"/>
    <m/>
    <n v="-5"/>
    <x v="1"/>
    <x v="1"/>
    <x v="1"/>
  </r>
  <r>
    <x v="0"/>
    <s v="Credit"/>
    <x v="262"/>
    <s v="Green's"/>
    <n v="178.9"/>
    <m/>
    <n v="-178.9"/>
    <x v="4"/>
    <x v="2"/>
    <x v="1"/>
  </r>
  <r>
    <x v="0"/>
    <s v="Credit"/>
    <x v="263"/>
    <s v="Pizza Pomodoro"/>
    <n v="46.2"/>
    <m/>
    <n v="-46.2"/>
    <x v="9"/>
    <x v="1"/>
    <x v="1"/>
  </r>
  <r>
    <x v="0"/>
    <s v="Credit"/>
    <x v="264"/>
    <s v="Golden Arches"/>
    <n v="21.099999999999998"/>
    <m/>
    <n v="-21.099999999999998"/>
    <x v="9"/>
    <x v="1"/>
    <x v="1"/>
  </r>
  <r>
    <x v="1"/>
    <s v="Checking"/>
    <x v="265"/>
    <s v="Worldvision"/>
    <n v="55"/>
    <m/>
    <n v="-55"/>
    <x v="15"/>
    <x v="6"/>
    <x v="1"/>
  </r>
  <r>
    <x v="0"/>
    <s v="Credit"/>
    <x v="265"/>
    <s v="Fuel. Co"/>
    <n v="71.500000000000028"/>
    <m/>
    <n v="-71.500000000000028"/>
    <x v="6"/>
    <x v="3"/>
    <x v="1"/>
  </r>
  <r>
    <x v="0"/>
    <s v="Credit"/>
    <x v="265"/>
    <s v="Ground"/>
    <n v="5"/>
    <m/>
    <n v="-5"/>
    <x v="1"/>
    <x v="1"/>
    <x v="1"/>
  </r>
  <r>
    <x v="0"/>
    <s v="Credit"/>
    <x v="266"/>
    <s v="Ground"/>
    <n v="5"/>
    <m/>
    <n v="-5"/>
    <x v="1"/>
    <x v="1"/>
    <x v="1"/>
  </r>
  <r>
    <x v="0"/>
    <s v="Credit"/>
    <x v="267"/>
    <s v="Ground"/>
    <n v="5"/>
    <m/>
    <n v="-5"/>
    <x v="1"/>
    <x v="1"/>
    <x v="1"/>
  </r>
  <r>
    <x v="0"/>
    <s v="Credit"/>
    <x v="268"/>
    <s v="Ground"/>
    <n v="5"/>
    <m/>
    <n v="-5"/>
    <x v="1"/>
    <x v="1"/>
    <x v="1"/>
  </r>
  <r>
    <x v="0"/>
    <s v="Credit"/>
    <x v="269"/>
    <s v="Ground"/>
    <n v="5"/>
    <m/>
    <n v="-5"/>
    <x v="1"/>
    <x v="1"/>
    <x v="1"/>
  </r>
  <r>
    <x v="0"/>
    <s v="Credit"/>
    <x v="269"/>
    <s v="Green's"/>
    <n v="189"/>
    <m/>
    <n v="-189"/>
    <x v="4"/>
    <x v="2"/>
    <x v="1"/>
  </r>
  <r>
    <x v="0"/>
    <s v="Credit"/>
    <x v="270"/>
    <s v="Ted's Trainers"/>
    <n v="133.80000000000001"/>
    <m/>
    <n v="-133.80000000000001"/>
    <x v="8"/>
    <x v="4"/>
    <x v="1"/>
  </r>
  <r>
    <x v="0"/>
    <s v="Credit"/>
    <x v="270"/>
    <s v="Ticketek"/>
    <n v="184.39999999999998"/>
    <m/>
    <n v="-184.39999999999998"/>
    <x v="7"/>
    <x v="4"/>
    <x v="1"/>
  </r>
  <r>
    <x v="0"/>
    <s v="Credit"/>
    <x v="271"/>
    <s v="Fashionistas"/>
    <n v="154.49999999999997"/>
    <m/>
    <n v="-154.49999999999997"/>
    <x v="8"/>
    <x v="4"/>
    <x v="1"/>
  </r>
  <r>
    <x v="2"/>
    <s v="Credit"/>
    <x v="271"/>
    <s v="Taxi Co."/>
    <n v="32.1"/>
    <m/>
    <n v="-32.1"/>
    <x v="10"/>
    <x v="3"/>
    <x v="1"/>
  </r>
  <r>
    <x v="2"/>
    <s v="Credit"/>
    <x v="271"/>
    <s v="Foodary"/>
    <n v="15"/>
    <m/>
    <n v="-15"/>
    <x v="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F502BC-46F9-4B41-8C43-E38285E8DF49}" name="slicer" cacheId="5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51:D57" firstHeaderRow="1" firstDataRow="1" firstDataCol="1" rowPageCount="1" colPageCount="1"/>
  <pivotFields count="1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19">
        <item x="10"/>
        <item x="0"/>
        <item x="9"/>
        <item x="2"/>
        <item x="13"/>
        <item x="3"/>
        <item x="6"/>
        <item x="11"/>
        <item x="4"/>
        <item x="14"/>
        <item x="5"/>
        <item x="17"/>
        <item x="7"/>
        <item x="15"/>
        <item x="16"/>
        <item x="12"/>
        <item x="1"/>
        <item x="8"/>
        <item t="default"/>
      </items>
    </pivotField>
    <pivotField axis="axisRow" showAll="0">
      <items count="8">
        <item x="6"/>
        <item x="1"/>
        <item x="4"/>
        <item x="2"/>
        <item x="0"/>
        <item x="3"/>
        <item x="5"/>
        <item t="default"/>
      </items>
    </pivotField>
    <pivotField axis="axisPage" multipleItemSelectionAllowed="1" showAll="0">
      <items count="3">
        <item x="1"/>
        <item h="1" x="0"/>
        <item t="default"/>
      </items>
    </pivotField>
  </pivotFields>
  <rowFields count="1">
    <field x="8"/>
  </rowFields>
  <rowItems count="6">
    <i>
      <x/>
    </i>
    <i>
      <x v="1"/>
    </i>
    <i>
      <x v="2"/>
    </i>
    <i>
      <x v="3"/>
    </i>
    <i>
      <x v="5"/>
    </i>
    <i>
      <x v="6"/>
    </i>
  </rowItems>
  <colItems count="1">
    <i/>
  </colItems>
  <pageFields count="1">
    <pageField fld="9"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23145C-D538-4EC1-BA14-70897168A02D}" name="PivotTable11" cacheId="5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51:B56" firstHeaderRow="1" firstDataRow="1" firstDataCol="1"/>
  <pivotFields count="10">
    <pivotField showAll="0"/>
    <pivotField showAll="0"/>
    <pivotField numFmtId="14" showAll="0">
      <items count="15">
        <item h="1" x="0"/>
        <item h="1" x="1"/>
        <item h="1" x="2"/>
        <item h="1" x="3"/>
        <item h="1" x="4"/>
        <item h="1" x="5"/>
        <item h="1" x="6"/>
        <item h="1" x="7"/>
        <item x="8"/>
        <item h="1" x="9"/>
        <item h="1" x="10"/>
        <item h="1" x="11"/>
        <item h="1" x="12"/>
        <item h="1" x="13"/>
        <item t="default"/>
      </items>
    </pivotField>
    <pivotField showAll="0"/>
    <pivotField dataField="1" showAll="0"/>
    <pivotField showAll="0"/>
    <pivotField showAll="0"/>
    <pivotField axis="axisRow" showAll="0" measureFilter="1" sortType="descending">
      <items count="19">
        <item x="10"/>
        <item x="0"/>
        <item x="9"/>
        <item x="2"/>
        <item x="13"/>
        <item x="3"/>
        <item x="6"/>
        <item x="11"/>
        <item x="4"/>
        <item x="14"/>
        <item x="5"/>
        <item x="17"/>
        <item x="7"/>
        <item x="15"/>
        <item x="16"/>
        <item x="12"/>
        <item x="1"/>
        <item x="8"/>
        <item t="default"/>
      </items>
      <autoSortScope>
        <pivotArea dataOnly="0" outline="0" fieldPosition="0">
          <references count="1">
            <reference field="4294967294" count="1" selected="0">
              <x v="0"/>
            </reference>
          </references>
        </pivotArea>
      </autoSortScope>
    </pivotField>
    <pivotField showAll="0" sortType="descending">
      <items count="8">
        <item x="6"/>
        <item x="1"/>
        <item x="4"/>
        <item x="2"/>
        <item x="0"/>
        <item x="3"/>
        <item x="5"/>
        <item t="default"/>
      </items>
      <autoSortScope>
        <pivotArea dataOnly="0" outline="0" fieldPosition="0">
          <references count="1">
            <reference field="4294967294" count="1" selected="0">
              <x v="0"/>
            </reference>
          </references>
        </pivotArea>
      </autoSortScope>
    </pivotField>
    <pivotField showAll="0"/>
  </pivotFields>
  <rowFields count="1">
    <field x="7"/>
  </rowFields>
  <rowItems count="5">
    <i>
      <x v="3"/>
    </i>
    <i>
      <x v="8"/>
    </i>
    <i>
      <x v="17"/>
    </i>
    <i>
      <x v="12"/>
    </i>
    <i>
      <x v="5"/>
    </i>
  </rowItems>
  <colItems count="1">
    <i/>
  </colItems>
  <dataFields count="1">
    <dataField name="Sum of Debit" fld="4" baseField="0" baseItem="0" numFmtId="166"/>
  </dataField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2B2EE0-D2E8-4176-BA1F-FE4A494F8696}" name="PivotTable10" cacheId="56" applyNumberFormats="0" applyBorderFormats="0" applyFontFormats="0" applyPatternFormats="0" applyAlignmentFormats="0" applyWidthHeightFormats="1" dataCaption="Values" grandTotalCaption="Net" updatedVersion="8" minRefreshableVersion="3" useAutoFormatting="1" itemPrintTitles="1" createdVersion="8" indent="0" outline="1" outlineData="1" multipleFieldFilters="0">
  <location ref="K35:L43" firstHeaderRow="1" firstDataRow="1" firstDataCol="1" rowPageCount="1" colPageCount="1"/>
  <pivotFields count="10">
    <pivotField showAll="0"/>
    <pivotField showAll="0"/>
    <pivotField axis="axisPage" numFmtId="14" showAll="0">
      <items count="15">
        <item x="0"/>
        <item x="1"/>
        <item x="2"/>
        <item x="3"/>
        <item x="4"/>
        <item x="5"/>
        <item x="6"/>
        <item x="7"/>
        <item x="8"/>
        <item x="9"/>
        <item x="10"/>
        <item x="11"/>
        <item x="12"/>
        <item x="13"/>
        <item t="default"/>
      </items>
    </pivotField>
    <pivotField showAll="0"/>
    <pivotField showAll="0"/>
    <pivotField showAll="0"/>
    <pivotField dataField="1" showAll="0"/>
    <pivotField showAll="0"/>
    <pivotField axis="axisRow" showAll="0">
      <items count="8">
        <item x="0"/>
        <item x="2"/>
        <item x="3"/>
        <item x="1"/>
        <item x="6"/>
        <item x="4"/>
        <item x="5"/>
        <item t="default"/>
      </items>
    </pivotField>
    <pivotField showAll="0"/>
  </pivotFields>
  <rowFields count="1">
    <field x="8"/>
  </rowFields>
  <rowItems count="8">
    <i>
      <x/>
    </i>
    <i>
      <x v="1"/>
    </i>
    <i>
      <x v="2"/>
    </i>
    <i>
      <x v="3"/>
    </i>
    <i>
      <x v="4"/>
    </i>
    <i>
      <x v="5"/>
    </i>
    <i>
      <x v="6"/>
    </i>
    <i t="grand">
      <x/>
    </i>
  </rowItems>
  <colItems count="1">
    <i/>
  </colItems>
  <pageFields count="1">
    <pageField fld="2" hier="-1"/>
  </pageFields>
  <dataFields count="1">
    <dataField name="Sum of Amount" fld="6"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9D479D-E210-44CF-82A3-3EDEC56FF56E}" name="PT Treemap" cacheId="56"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B35:D48" firstHeaderRow="1" firstDataRow="1" firstDataCol="2" rowPageCount="1" colPageCount="1"/>
  <pivotFields count="1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dataField="1" compact="0" outline="0" showAll="0"/>
    <pivotField compact="0" outline="0" showAll="0"/>
    <pivotField compact="0" outline="0" showAll="0"/>
    <pivotField axis="axisRow" compact="0" outline="0" showAll="0">
      <items count="19">
        <item x="8"/>
        <item x="1"/>
        <item x="12"/>
        <item x="16"/>
        <item x="15"/>
        <item x="7"/>
        <item x="17"/>
        <item x="5"/>
        <item x="14"/>
        <item x="4"/>
        <item x="11"/>
        <item x="6"/>
        <item x="3"/>
        <item x="13"/>
        <item x="2"/>
        <item x="9"/>
        <item x="0"/>
        <item x="10"/>
        <item t="default"/>
      </items>
    </pivotField>
    <pivotField axis="axisRow" compact="0" outline="0" showAll="0" defaultSubtotal="0">
      <items count="7">
        <item x="6"/>
        <item x="1"/>
        <item sd="0" x="4"/>
        <item x="2"/>
        <item x="5"/>
        <item x="0"/>
        <item x="3"/>
      </items>
    </pivotField>
    <pivotField axis="axisPage" compact="0" outline="0" multipleItemSelectionAllowed="1" showAll="0">
      <items count="3">
        <item x="1"/>
        <item h="1" x="0"/>
        <item t="default"/>
      </items>
    </pivotField>
  </pivotFields>
  <rowFields count="2">
    <field x="8"/>
    <field x="7"/>
  </rowFields>
  <rowItems count="13">
    <i>
      <x/>
      <x v="4"/>
    </i>
    <i>
      <x v="1"/>
      <x v="1"/>
    </i>
    <i r="1">
      <x v="15"/>
    </i>
    <i>
      <x v="2"/>
    </i>
    <i>
      <x v="3"/>
      <x v="7"/>
    </i>
    <i r="1">
      <x v="9"/>
    </i>
    <i r="1">
      <x v="13"/>
    </i>
    <i r="1">
      <x v="14"/>
    </i>
    <i>
      <x v="4"/>
      <x v="2"/>
    </i>
    <i r="1">
      <x v="3"/>
    </i>
    <i>
      <x v="6"/>
      <x v="11"/>
    </i>
    <i r="1">
      <x v="12"/>
    </i>
    <i r="1">
      <x v="17"/>
    </i>
  </rowItems>
  <colItems count="1">
    <i/>
  </colItems>
  <pageFields count="1">
    <pageField fld="9" hier="-1"/>
  </pageFields>
  <dataFields count="1">
    <dataField name="Sum of Debi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F2A828-2D69-45E2-8E29-4D4CA8215676}" name="PivotTable6" cacheId="5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G19:M30" firstHeaderRow="1" firstDataRow="2" firstDataCol="1" rowPageCount="1" colPageCount="1"/>
  <pivotFields count="10">
    <pivotField showAll="0"/>
    <pivotField showAll="0"/>
    <pivotField axis="axisRow"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axis="axisCol" showAll="0" sortType="descending">
      <items count="8">
        <item x="3"/>
        <item x="0"/>
        <item x="5"/>
        <item x="2"/>
        <item x="4"/>
        <item x="1"/>
        <item x="6"/>
        <item t="default"/>
      </items>
      <autoSortScope>
        <pivotArea dataOnly="0" outline="0" fieldPosition="0">
          <references count="1">
            <reference field="4294967294" count="1" selected="0">
              <x v="0"/>
            </reference>
          </references>
        </pivotArea>
      </autoSortScope>
    </pivotField>
    <pivotField axis="axisPage" multipleItemSelectionAllowed="1" showAll="0">
      <items count="3">
        <item x="1"/>
        <item h="1" x="0"/>
        <item t="default"/>
      </items>
    </pivotField>
  </pivotFields>
  <rowFields count="1">
    <field x="2"/>
  </rowFields>
  <rowItems count="10">
    <i>
      <x v="1"/>
    </i>
    <i>
      <x v="2"/>
    </i>
    <i>
      <x v="3"/>
    </i>
    <i>
      <x v="4"/>
    </i>
    <i>
      <x v="5"/>
    </i>
    <i>
      <x v="6"/>
    </i>
    <i>
      <x v="7"/>
    </i>
    <i>
      <x v="8"/>
    </i>
    <i>
      <x v="9"/>
    </i>
    <i>
      <x v="10"/>
    </i>
  </rowItems>
  <colFields count="1">
    <field x="8"/>
  </colFields>
  <colItems count="6">
    <i>
      <x v="3"/>
    </i>
    <i>
      <x v="4"/>
    </i>
    <i>
      <x/>
    </i>
    <i>
      <x v="5"/>
    </i>
    <i>
      <x v="6"/>
    </i>
    <i>
      <x v="2"/>
    </i>
  </colItems>
  <pageFields count="1">
    <pageField fld="9" hier="-1"/>
  </pageFields>
  <dataFields count="1">
    <dataField name="Sum of Debit" fld="4" baseField="0" baseItem="0" numFmtId="166"/>
  </dataFields>
  <chartFormats count="9">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9" format="12" series="1">
      <pivotArea type="data" outline="0" fieldPosition="0">
        <references count="2">
          <reference field="4294967294" count="1" selected="0">
            <x v="0"/>
          </reference>
          <reference field="8" count="1" selected="0">
            <x v="3"/>
          </reference>
        </references>
      </pivotArea>
    </chartFormat>
    <chartFormat chart="9" format="13" series="1">
      <pivotArea type="data" outline="0" fieldPosition="0">
        <references count="2">
          <reference field="4294967294" count="1" selected="0">
            <x v="0"/>
          </reference>
          <reference field="8" count="1" selected="0">
            <x v="4"/>
          </reference>
        </references>
      </pivotArea>
    </chartFormat>
    <chartFormat chart="9" format="14" series="1">
      <pivotArea type="data" outline="0" fieldPosition="0">
        <references count="2">
          <reference field="4294967294" count="1" selected="0">
            <x v="0"/>
          </reference>
          <reference field="8" count="1" selected="0">
            <x v="0"/>
          </reference>
        </references>
      </pivotArea>
    </chartFormat>
    <chartFormat chart="9" format="15" series="1">
      <pivotArea type="data" outline="0" fieldPosition="0">
        <references count="2">
          <reference field="4294967294" count="1" selected="0">
            <x v="0"/>
          </reference>
          <reference field="8" count="1" selected="0">
            <x v="5"/>
          </reference>
        </references>
      </pivotArea>
    </chartFormat>
    <chartFormat chart="9" format="16" series="1">
      <pivotArea type="data" outline="0" fieldPosition="0">
        <references count="2">
          <reference field="4294967294" count="1" selected="0">
            <x v="0"/>
          </reference>
          <reference field="8" count="1" selected="0">
            <x v="6"/>
          </reference>
        </references>
      </pivotArea>
    </chartFormat>
    <chartFormat chart="9" format="17" series="1">
      <pivotArea type="data" outline="0" fieldPosition="0">
        <references count="2">
          <reference field="4294967294" count="1" selected="0">
            <x v="0"/>
          </reference>
          <reference field="8" count="1" selected="0">
            <x v="2"/>
          </reference>
        </references>
      </pivotArea>
    </chartFormat>
    <chartFormat chart="9"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CC6FBEC-296B-4726-96A7-C4143B504249}" name="PivotTable2"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2:B15" firstHeaderRow="1" firstDataRow="1" firstDataCol="1"/>
  <pivotFields count="10">
    <pivotField axis="axisRow" showAll="0">
      <items count="4">
        <item x="1"/>
        <item x="0"/>
        <item h="1" x="2"/>
        <item t="default"/>
      </items>
    </pivotField>
    <pivotField showAll="0"/>
    <pivotField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pivotField showAll="0"/>
  </pivotFields>
  <rowFields count="1">
    <field x="0"/>
  </rowFields>
  <rowItems count="3">
    <i>
      <x/>
    </i>
    <i>
      <x v="1"/>
    </i>
    <i t="grand">
      <x/>
    </i>
  </rowItems>
  <colItems count="1">
    <i/>
  </colItems>
  <dataFields count="1">
    <dataField name="Sum of Debit" fld="4" baseField="0" baseItem="0" numFmtId="166"/>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F2260C8-69FD-4053-88A9-D383E63A33FF}" name="PivotTable5" cacheId="56" applyNumberFormats="0" applyBorderFormats="0" applyFontFormats="0" applyPatternFormats="0" applyAlignmentFormats="0" applyWidthHeightFormats="1" dataCaption="Values" grandTotalCaption="Net " updatedVersion="8" minRefreshableVersion="3" useAutoFormatting="1" itemPrintTitles="1" createdVersion="8" indent="0" outline="1" outlineData="1" multipleFieldFilters="0" chartFormat="9">
  <location ref="D19:E30" firstHeaderRow="1" firstDataRow="1" firstDataCol="1" rowPageCount="1" colPageCount="1"/>
  <pivotFields count="10">
    <pivotField showAll="0"/>
    <pivotField showAll="0"/>
    <pivotField axis="axisRow" showAll="0">
      <items count="15">
        <item x="0"/>
        <item x="1"/>
        <item x="2"/>
        <item x="3"/>
        <item x="4"/>
        <item x="5"/>
        <item x="6"/>
        <item x="7"/>
        <item x="8"/>
        <item x="9"/>
        <item x="10"/>
        <item x="11"/>
        <item x="12"/>
        <item x="13"/>
        <item t="default"/>
      </items>
    </pivotField>
    <pivotField showAll="0"/>
    <pivotField showAll="0"/>
    <pivotField showAll="0"/>
    <pivotField dataField="1" showAll="0"/>
    <pivotField showAll="0"/>
    <pivotField showAll="0"/>
    <pivotField axis="axisPage" showAll="0">
      <items count="3">
        <item x="1"/>
        <item x="0"/>
        <item t="default"/>
      </items>
    </pivotField>
  </pivotFields>
  <rowFields count="1">
    <field x="2"/>
  </rowFields>
  <rowItems count="11">
    <i>
      <x v="1"/>
    </i>
    <i>
      <x v="2"/>
    </i>
    <i>
      <x v="3"/>
    </i>
    <i>
      <x v="4"/>
    </i>
    <i>
      <x v="5"/>
    </i>
    <i>
      <x v="6"/>
    </i>
    <i>
      <x v="7"/>
    </i>
    <i>
      <x v="8"/>
    </i>
    <i>
      <x v="9"/>
    </i>
    <i>
      <x v="10"/>
    </i>
    <i t="grand">
      <x/>
    </i>
  </rowItems>
  <colItems count="1">
    <i/>
  </colItems>
  <pageFields count="1">
    <pageField fld="9" hier="-1"/>
  </pageFields>
  <dataFields count="1">
    <dataField name="Sum of Amount" fld="6" baseField="0" baseItem="0"/>
  </dataFields>
  <chartFormats count="1">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917AA70-AE61-4E9B-9BED-F245AC6A9AFE}" name="PivotTable4"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9:B30" firstHeaderRow="1" firstDataRow="1" firstDataCol="1" rowPageCount="1" colPageCount="1"/>
  <pivotFields count="10">
    <pivotField showAll="0"/>
    <pivotField showAll="0"/>
    <pivotField axis="axisRow"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pivotField axis="axisPage" showAll="0">
      <items count="3">
        <item x="1"/>
        <item x="0"/>
        <item t="default"/>
      </items>
    </pivotField>
  </pivotFields>
  <rowFields count="1">
    <field x="2"/>
  </rowFields>
  <rowItems count="11">
    <i>
      <x v="1"/>
    </i>
    <i>
      <x v="2"/>
    </i>
    <i>
      <x v="3"/>
    </i>
    <i>
      <x v="4"/>
    </i>
    <i>
      <x v="5"/>
    </i>
    <i>
      <x v="6"/>
    </i>
    <i>
      <x v="7"/>
    </i>
    <i>
      <x v="8"/>
    </i>
    <i>
      <x v="9"/>
    </i>
    <i>
      <x v="10"/>
    </i>
    <i t="grand">
      <x/>
    </i>
  </rowItems>
  <colItems count="1">
    <i/>
  </colItems>
  <pageFields count="1">
    <pageField fld="9" hier="-1"/>
  </pageFields>
  <dataFields count="1">
    <dataField name="Sum of Debit" fld="4" baseField="0" baseItem="0" numFmtId="166"/>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4C367D7-6E33-405A-AE72-0B67FCCA851F}" name="PivotTable1"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10">
    <pivotField showAll="0"/>
    <pivotField showAll="0"/>
    <pivotField numFmtId="14" showAll="0"/>
    <pivotField showAll="0"/>
    <pivotField dataField="1" showAll="0"/>
    <pivotField showAll="0"/>
    <pivotField showAll="0"/>
    <pivotField showAll="0"/>
    <pivotField axis="axisRow" showAll="0" sortType="descending">
      <items count="8">
        <item x="6"/>
        <item x="1"/>
        <item x="4"/>
        <item x="2"/>
        <item x="0"/>
        <item x="3"/>
        <item x="5"/>
        <item t="default"/>
      </items>
      <autoSortScope>
        <pivotArea dataOnly="0" outline="0" fieldPosition="0">
          <references count="1">
            <reference field="4294967294" count="1" selected="0">
              <x v="0"/>
            </reference>
          </references>
        </pivotArea>
      </autoSortScope>
    </pivotField>
    <pivotField showAll="0"/>
  </pivotFields>
  <rowFields count="1">
    <field x="8"/>
  </rowFields>
  <rowItems count="8">
    <i>
      <x v="3"/>
    </i>
    <i>
      <x v="2"/>
    </i>
    <i>
      <x v="5"/>
    </i>
    <i>
      <x v="1"/>
    </i>
    <i>
      <x/>
    </i>
    <i>
      <x v="6"/>
    </i>
    <i>
      <x v="4"/>
    </i>
    <i t="grand">
      <x/>
    </i>
  </rowItems>
  <colItems count="1">
    <i/>
  </colItems>
  <dataFields count="1">
    <dataField name="Sum of Debit" fld="4"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1C15EF93-5837-411B-B2B3-E77EC4827A17}" sourceName="Date">
  <pivotTables>
    <pivotTable tabId="3" name="PT Treemap"/>
    <pivotTable tabId="3" name="PivotTable2"/>
    <pivotTable tabId="3" name="slicer"/>
  </pivotTables>
  <data>
    <tabular pivotCacheId="2103520533">
      <items count="14">
        <i x="1" s="1"/>
        <i x="2" s="1"/>
        <i x="3" s="1"/>
        <i x="4" s="1"/>
        <i x="5" s="1"/>
        <i x="6" s="1"/>
        <i x="7" s="1"/>
        <i x="8" s="1"/>
        <i x="9" s="1"/>
        <i x="10" s="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3D24918-E2FF-4BC9-A0AA-3A2F57BB63F0}" sourceName="Category">
  <pivotTables>
    <pivotTable tabId="3" name="PT Treemap"/>
    <pivotTable tabId="3" name="PivotTable1"/>
    <pivotTable tabId="3" name="PivotTable11"/>
    <pivotTable tabId="3" name="PivotTable10"/>
    <pivotTable tabId="3" name="PivotTable6"/>
    <pivotTable tabId="3" name="slicer"/>
  </pivotTables>
  <data>
    <tabular pivotCacheId="2103520533">
      <items count="7">
        <i x="6" s="1"/>
        <i x="1" s="1"/>
        <i x="4" s="1"/>
        <i x="2" s="1"/>
        <i x="5" s="1"/>
        <i x="0" s="1"/>
        <i x="3"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6B85C825-6A24-4916-8C76-044E74A65B92}" cache="Slicer_Date" caption="Month" columnCount="2" rowHeight="241300"/>
  <slicer name="Category" xr10:uid="{9C7A1BCF-E16C-48A1-A7FD-63F0A574FAB6}"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849229-7C7C-4CC7-A03B-26935A483954}" name="NovData" displayName="NovData" ref="A1:J487" totalsRowShown="0" headerRowDxfId="8" headerRowBorderDxfId="7">
  <autoFilter ref="A1:J487" xr:uid="{FC849229-7C7C-4CC7-A03B-26935A483954}"/>
  <sortState xmlns:xlrd2="http://schemas.microsoft.com/office/spreadsheetml/2017/richdata2" ref="A2:I485">
    <sortCondition ref="B1:B485"/>
  </sortState>
  <tableColumns count="10">
    <tableColumn id="1" xr3:uid="{F4F4DB58-4FE8-4478-A003-D0AA75D6AE0A}" name="Account"/>
    <tableColumn id="2" xr3:uid="{ECA88BFD-84E5-4E9E-A520-95C6B7341B0C}" name="Account2" dataDxfId="5"/>
    <tableColumn id="3" xr3:uid="{98DEDB56-74A1-4DB4-806B-EF899552481C}" name="Date" dataDxfId="4"/>
    <tableColumn id="4" xr3:uid="{BF9B5CB7-0964-4244-9B75-6CD64DD65718}" name="Description"/>
    <tableColumn id="5" xr3:uid="{934760E3-AB9B-4F75-8D65-A092AACD92A9}" name="Debit"/>
    <tableColumn id="6" xr3:uid="{BF2A123E-289E-460E-935E-AAE7C87AB051}" name="Credit" dataDxfId="6"/>
    <tableColumn id="7" xr3:uid="{FE6E37CD-EA17-45DC-9685-733430A5ED72}" name="Amount" dataDxfId="3">
      <calculatedColumnFormula>F2-E2</calculatedColumnFormula>
    </tableColumn>
    <tableColumn id="8" xr3:uid="{69556F55-C153-4494-9653-DB0E2080331C}" name="Sub-category" dataDxfId="2"/>
    <tableColumn id="9" xr3:uid="{A7BD4EA8-DB28-4523-9AE5-565881A09F0E}" name="Category" dataDxfId="1">
      <calculatedColumnFormula>_xlfn.XLOOKUP([1]!Transactions[[#This Row],[Sub-category]], [1]!TblDV[Sub-category],[1]!TblDV[Category],"")</calculatedColumnFormula>
    </tableColumn>
    <tableColumn id="10" xr3:uid="{0BFA2424-CB3B-4D5E-84EF-C232157B88E6}" name="Category Type" dataDxfId="0">
      <calculatedColumnFormula>_xlfn.XLOOKUP([1]!Transactions[[#This Row],[Sub-category]], [1]!TblDV[Sub-category],[1]!TblDV[Category Type],"")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8BED8-CD4C-4F43-B05C-502CEC0A6CB5}">
  <dimension ref="A3:O57"/>
  <sheetViews>
    <sheetView topLeftCell="A10" workbookViewId="0">
      <selection activeCell="D24" sqref="D24"/>
    </sheetView>
  </sheetViews>
  <sheetFormatPr defaultRowHeight="15" x14ac:dyDescent="0.25"/>
  <cols>
    <col min="1" max="1" width="14" bestFit="1" customWidth="1"/>
    <col min="2" max="2" width="12.42578125" bestFit="1" customWidth="1"/>
    <col min="3" max="3" width="14.85546875" bestFit="1" customWidth="1"/>
    <col min="4" max="4" width="15" bestFit="1" customWidth="1"/>
    <col min="5" max="5" width="49.5703125" bestFit="1" customWidth="1"/>
    <col min="6" max="6" width="15" bestFit="1" customWidth="1"/>
    <col min="7" max="7" width="13.7109375" bestFit="1" customWidth="1"/>
    <col min="8" max="8" width="16.28515625" bestFit="1" customWidth="1"/>
    <col min="9" max="9" width="12.7109375" bestFit="1" customWidth="1"/>
    <col min="10" max="10" width="9.42578125" bestFit="1" customWidth="1"/>
    <col min="11" max="11" width="10.42578125" bestFit="1" customWidth="1"/>
    <col min="12" max="12" width="7.28515625" bestFit="1" customWidth="1"/>
    <col min="13" max="13" width="8.140625" bestFit="1" customWidth="1"/>
    <col min="14" max="14" width="6.28515625" bestFit="1" customWidth="1"/>
    <col min="15" max="15" width="11.28515625" bestFit="1" customWidth="1"/>
  </cols>
  <sheetData>
    <row r="3" spans="1:5" x14ac:dyDescent="0.25">
      <c r="A3" s="6" t="s">
        <v>43</v>
      </c>
      <c r="B3" t="s">
        <v>42</v>
      </c>
    </row>
    <row r="4" spans="1:5" x14ac:dyDescent="0.25">
      <c r="A4" s="7" t="s">
        <v>48</v>
      </c>
      <c r="B4" s="8">
        <v>16399.800000000003</v>
      </c>
    </row>
    <row r="5" spans="1:5" x14ac:dyDescent="0.25">
      <c r="A5" s="7" t="s">
        <v>47</v>
      </c>
      <c r="B5" s="8">
        <v>7327.6000000000013</v>
      </c>
    </row>
    <row r="6" spans="1:5" x14ac:dyDescent="0.25">
      <c r="A6" s="7" t="s">
        <v>49</v>
      </c>
      <c r="B6" s="8">
        <v>3591.6999999999989</v>
      </c>
    </row>
    <row r="7" spans="1:5" x14ac:dyDescent="0.25">
      <c r="A7" s="7" t="s">
        <v>46</v>
      </c>
      <c r="B7" s="8">
        <v>2396.8999999999992</v>
      </c>
    </row>
    <row r="8" spans="1:5" x14ac:dyDescent="0.25">
      <c r="A8" s="7" t="s">
        <v>45</v>
      </c>
      <c r="B8" s="8">
        <v>550</v>
      </c>
    </row>
    <row r="9" spans="1:5" x14ac:dyDescent="0.25">
      <c r="A9" s="7" t="s">
        <v>79</v>
      </c>
      <c r="B9" s="8">
        <v>379</v>
      </c>
    </row>
    <row r="10" spans="1:5" x14ac:dyDescent="0.25">
      <c r="A10" s="7" t="s">
        <v>13</v>
      </c>
      <c r="B10" s="8"/>
    </row>
    <row r="11" spans="1:5" x14ac:dyDescent="0.25">
      <c r="A11" s="7" t="s">
        <v>44</v>
      </c>
      <c r="B11" s="8">
        <v>30645</v>
      </c>
    </row>
    <row r="12" spans="1:5" x14ac:dyDescent="0.25">
      <c r="A12" s="6" t="s">
        <v>43</v>
      </c>
      <c r="B12" t="s">
        <v>42</v>
      </c>
    </row>
    <row r="13" spans="1:5" x14ac:dyDescent="0.25">
      <c r="A13" s="7" t="s">
        <v>11</v>
      </c>
      <c r="B13" s="8">
        <v>6753.4000000000015</v>
      </c>
    </row>
    <row r="14" spans="1:5" x14ac:dyDescent="0.25">
      <c r="A14" s="7" t="s">
        <v>4</v>
      </c>
      <c r="B14" s="8">
        <v>23844.500000000004</v>
      </c>
    </row>
    <row r="15" spans="1:5" x14ac:dyDescent="0.25">
      <c r="A15" s="7" t="s">
        <v>44</v>
      </c>
      <c r="B15" s="8">
        <v>30597.900000000005</v>
      </c>
    </row>
    <row r="16" spans="1:5" x14ac:dyDescent="0.25">
      <c r="E16" t="str" cm="1">
        <f t="array" ref="E16">"Expense  by category - "&amp;_xlfn.IFS(E17="(ALL)", "YTD", E17 = "(Multiple Items)","Multiple Periods", TRUE, E17)</f>
        <v>Expense  by category - YTD</v>
      </c>
    </row>
    <row r="17" spans="1:13" x14ac:dyDescent="0.25">
      <c r="A17" s="6" t="s">
        <v>8</v>
      </c>
      <c r="B17" t="s">
        <v>71</v>
      </c>
      <c r="D17" s="6" t="s">
        <v>8</v>
      </c>
      <c r="E17" t="s">
        <v>71</v>
      </c>
      <c r="G17" s="6" t="s">
        <v>8</v>
      </c>
      <c r="H17" t="s">
        <v>78</v>
      </c>
    </row>
    <row r="19" spans="1:13" x14ac:dyDescent="0.25">
      <c r="A19" s="6" t="s">
        <v>43</v>
      </c>
      <c r="B19" t="s">
        <v>42</v>
      </c>
      <c r="D19" s="6" t="s">
        <v>43</v>
      </c>
      <c r="E19" t="s">
        <v>73</v>
      </c>
      <c r="G19" s="6" t="s">
        <v>42</v>
      </c>
      <c r="H19" s="6" t="s">
        <v>80</v>
      </c>
    </row>
    <row r="20" spans="1:13" x14ac:dyDescent="0.25">
      <c r="A20" s="7" t="s">
        <v>77</v>
      </c>
      <c r="B20" s="8">
        <v>3058</v>
      </c>
      <c r="D20" s="7" t="s">
        <v>77</v>
      </c>
      <c r="E20" s="5">
        <v>942</v>
      </c>
      <c r="G20" s="6" t="s">
        <v>43</v>
      </c>
      <c r="H20" t="s">
        <v>48</v>
      </c>
      <c r="I20" t="s">
        <v>47</v>
      </c>
      <c r="J20" t="s">
        <v>49</v>
      </c>
      <c r="K20" t="s">
        <v>46</v>
      </c>
      <c r="L20" t="s">
        <v>45</v>
      </c>
      <c r="M20" t="s">
        <v>79</v>
      </c>
    </row>
    <row r="21" spans="1:13" x14ac:dyDescent="0.25">
      <c r="A21" s="7" t="s">
        <v>62</v>
      </c>
      <c r="B21" s="8">
        <v>2934.6000000000004</v>
      </c>
      <c r="D21" s="7" t="s">
        <v>62</v>
      </c>
      <c r="E21" s="5">
        <v>1065.3999999999996</v>
      </c>
      <c r="G21" s="7" t="s">
        <v>77</v>
      </c>
      <c r="H21" s="8">
        <v>1612</v>
      </c>
      <c r="I21" s="8">
        <v>690</v>
      </c>
      <c r="J21" s="8">
        <v>341</v>
      </c>
      <c r="K21" s="8">
        <v>206</v>
      </c>
      <c r="L21" s="8">
        <v>55</v>
      </c>
      <c r="M21" s="8">
        <v>154</v>
      </c>
    </row>
    <row r="22" spans="1:13" x14ac:dyDescent="0.25">
      <c r="A22" s="7" t="s">
        <v>63</v>
      </c>
      <c r="B22" s="8">
        <v>3079.7</v>
      </c>
      <c r="D22" s="7" t="s">
        <v>63</v>
      </c>
      <c r="E22" s="5">
        <v>920.29999999999939</v>
      </c>
      <c r="G22" s="7" t="s">
        <v>62</v>
      </c>
      <c r="H22" s="8">
        <v>1665.9</v>
      </c>
      <c r="I22" s="8">
        <v>659.80000000000007</v>
      </c>
      <c r="J22" s="8">
        <v>345.1</v>
      </c>
      <c r="K22" s="8">
        <v>208.8</v>
      </c>
      <c r="L22" s="8">
        <v>55</v>
      </c>
      <c r="M22" s="8"/>
    </row>
    <row r="23" spans="1:13" x14ac:dyDescent="0.25">
      <c r="A23" s="7" t="s">
        <v>64</v>
      </c>
      <c r="B23" s="8">
        <v>3068</v>
      </c>
      <c r="D23" s="7" t="s">
        <v>64</v>
      </c>
      <c r="E23" s="5">
        <v>931.99999999999977</v>
      </c>
      <c r="G23" s="7" t="s">
        <v>63</v>
      </c>
      <c r="H23" s="8">
        <v>1659</v>
      </c>
      <c r="I23" s="8">
        <v>704.80000000000007</v>
      </c>
      <c r="J23" s="8">
        <v>348.9</v>
      </c>
      <c r="K23" s="8">
        <v>237</v>
      </c>
      <c r="L23" s="8">
        <v>55</v>
      </c>
      <c r="M23" s="8">
        <v>75</v>
      </c>
    </row>
    <row r="24" spans="1:13" x14ac:dyDescent="0.25">
      <c r="A24" s="7" t="s">
        <v>65</v>
      </c>
      <c r="B24" s="8">
        <v>3146.1</v>
      </c>
      <c r="D24" s="7" t="s">
        <v>65</v>
      </c>
      <c r="E24" s="5">
        <v>853.89999999999986</v>
      </c>
      <c r="G24" s="7" t="s">
        <v>64</v>
      </c>
      <c r="H24" s="8">
        <v>1587.3000000000002</v>
      </c>
      <c r="I24" s="8">
        <v>832.6</v>
      </c>
      <c r="J24" s="8">
        <v>353</v>
      </c>
      <c r="K24" s="8">
        <v>240.1</v>
      </c>
      <c r="L24" s="8">
        <v>55</v>
      </c>
      <c r="M24" s="8"/>
    </row>
    <row r="25" spans="1:13" x14ac:dyDescent="0.25">
      <c r="A25" s="7" t="s">
        <v>66</v>
      </c>
      <c r="B25" s="8">
        <v>3035.7</v>
      </c>
      <c r="D25" s="7" t="s">
        <v>66</v>
      </c>
      <c r="E25" s="5">
        <v>964.30000000000007</v>
      </c>
      <c r="G25" s="7" t="s">
        <v>65</v>
      </c>
      <c r="H25" s="8">
        <v>1642.9999999999998</v>
      </c>
      <c r="I25" s="8">
        <v>772.7</v>
      </c>
      <c r="J25" s="8">
        <v>357.2</v>
      </c>
      <c r="K25" s="8">
        <v>243.2</v>
      </c>
      <c r="L25" s="8">
        <v>55</v>
      </c>
      <c r="M25" s="8">
        <v>75</v>
      </c>
    </row>
    <row r="26" spans="1:13" x14ac:dyDescent="0.25">
      <c r="A26" s="7" t="s">
        <v>67</v>
      </c>
      <c r="B26" s="8">
        <v>3095</v>
      </c>
      <c r="D26" s="7" t="s">
        <v>67</v>
      </c>
      <c r="E26" s="5">
        <v>905.00000000000045</v>
      </c>
      <c r="G26" s="7" t="s">
        <v>66</v>
      </c>
      <c r="H26" s="8">
        <v>1655.1000000000001</v>
      </c>
      <c r="I26" s="8">
        <v>723.19999999999993</v>
      </c>
      <c r="J26" s="8">
        <v>361.3</v>
      </c>
      <c r="K26" s="8">
        <v>241.1</v>
      </c>
      <c r="L26" s="8">
        <v>55</v>
      </c>
      <c r="M26" s="8"/>
    </row>
    <row r="27" spans="1:13" x14ac:dyDescent="0.25">
      <c r="A27" s="7" t="s">
        <v>68</v>
      </c>
      <c r="B27" s="8">
        <v>2982.0999999999995</v>
      </c>
      <c r="D27" s="7" t="s">
        <v>68</v>
      </c>
      <c r="E27" s="5">
        <v>1017.9000000000005</v>
      </c>
      <c r="G27" s="7" t="s">
        <v>67</v>
      </c>
      <c r="H27" s="8">
        <v>1686.1999999999998</v>
      </c>
      <c r="I27" s="8">
        <v>729.10000000000014</v>
      </c>
      <c r="J27" s="8">
        <v>365.40000000000003</v>
      </c>
      <c r="K27" s="8">
        <v>259.29999999999995</v>
      </c>
      <c r="L27" s="8">
        <v>55</v>
      </c>
      <c r="M27" s="8"/>
    </row>
    <row r="28" spans="1:13" x14ac:dyDescent="0.25">
      <c r="A28" s="7" t="s">
        <v>69</v>
      </c>
      <c r="B28" s="8">
        <v>3117.1</v>
      </c>
      <c r="D28" s="7" t="s">
        <v>69</v>
      </c>
      <c r="E28" s="5">
        <v>882.89999999999952</v>
      </c>
      <c r="G28" s="7" t="s">
        <v>68</v>
      </c>
      <c r="H28" s="8">
        <v>1570.1</v>
      </c>
      <c r="I28" s="8">
        <v>735.19999999999993</v>
      </c>
      <c r="J28" s="8">
        <v>369.3</v>
      </c>
      <c r="K28" s="8">
        <v>252.5</v>
      </c>
      <c r="L28" s="8">
        <v>55</v>
      </c>
      <c r="M28" s="8"/>
    </row>
    <row r="29" spans="1:13" x14ac:dyDescent="0.25">
      <c r="A29" s="7" t="s">
        <v>70</v>
      </c>
      <c r="B29" s="8">
        <v>3128.7</v>
      </c>
      <c r="D29" s="7" t="s">
        <v>70</v>
      </c>
      <c r="E29" s="5">
        <v>871.30000000000007</v>
      </c>
      <c r="G29" s="7" t="s">
        <v>69</v>
      </c>
      <c r="H29" s="8">
        <v>1705.4</v>
      </c>
      <c r="I29" s="8">
        <v>732.9</v>
      </c>
      <c r="J29" s="8">
        <v>373.3</v>
      </c>
      <c r="K29" s="8">
        <v>250.5</v>
      </c>
      <c r="L29" s="8">
        <v>55</v>
      </c>
      <c r="M29" s="8"/>
    </row>
    <row r="30" spans="1:13" x14ac:dyDescent="0.25">
      <c r="A30" s="7" t="s">
        <v>44</v>
      </c>
      <c r="B30" s="8">
        <v>30644.999999999996</v>
      </c>
      <c r="D30" s="7" t="s">
        <v>72</v>
      </c>
      <c r="E30" s="5">
        <v>9354.9999999999982</v>
      </c>
      <c r="G30" s="7" t="s">
        <v>70</v>
      </c>
      <c r="H30" s="8">
        <v>1615.8000000000002</v>
      </c>
      <c r="I30" s="8">
        <v>747.30000000000007</v>
      </c>
      <c r="J30" s="8">
        <v>377.20000000000005</v>
      </c>
      <c r="K30" s="8">
        <v>258.39999999999998</v>
      </c>
      <c r="L30" s="8">
        <v>55</v>
      </c>
      <c r="M30" s="8">
        <v>75</v>
      </c>
    </row>
    <row r="33" spans="2:15" x14ac:dyDescent="0.25">
      <c r="B33" s="6" t="s">
        <v>8</v>
      </c>
      <c r="C33" t="s">
        <v>78</v>
      </c>
      <c r="K33" s="6" t="s">
        <v>1</v>
      </c>
      <c r="L33" t="s">
        <v>71</v>
      </c>
    </row>
    <row r="35" spans="2:15" x14ac:dyDescent="0.25">
      <c r="B35" s="6" t="s">
        <v>7</v>
      </c>
      <c r="C35" s="6" t="s">
        <v>6</v>
      </c>
      <c r="D35" t="s">
        <v>42</v>
      </c>
      <c r="K35" s="6" t="s">
        <v>43</v>
      </c>
      <c r="L35" t="s">
        <v>73</v>
      </c>
      <c r="N35" t="s">
        <v>43</v>
      </c>
      <c r="O35" t="s">
        <v>73</v>
      </c>
    </row>
    <row r="36" spans="2:15" x14ac:dyDescent="0.25">
      <c r="B36" t="s">
        <v>45</v>
      </c>
      <c r="C36" t="s">
        <v>40</v>
      </c>
      <c r="D36" s="5">
        <v>550</v>
      </c>
      <c r="K36" s="7" t="s">
        <v>13</v>
      </c>
      <c r="L36" s="12">
        <v>40000</v>
      </c>
      <c r="N36" t="s">
        <v>13</v>
      </c>
      <c r="O36">
        <v>40000</v>
      </c>
    </row>
    <row r="37" spans="2:15" x14ac:dyDescent="0.25">
      <c r="B37" t="s">
        <v>46</v>
      </c>
      <c r="C37" t="s">
        <v>10</v>
      </c>
      <c r="D37" s="5">
        <v>1115</v>
      </c>
      <c r="K37" s="7" t="s">
        <v>48</v>
      </c>
      <c r="L37" s="12">
        <v>-16399.800000000003</v>
      </c>
      <c r="N37" t="s">
        <v>48</v>
      </c>
      <c r="O37">
        <v>-16399.800000000003</v>
      </c>
    </row>
    <row r="38" spans="2:15" x14ac:dyDescent="0.25">
      <c r="C38" t="s">
        <v>29</v>
      </c>
      <c r="D38" s="5">
        <v>1281.9000000000001</v>
      </c>
      <c r="K38" s="7" t="s">
        <v>49</v>
      </c>
      <c r="L38" s="12">
        <v>-3591.6999999999989</v>
      </c>
      <c r="N38" t="s">
        <v>47</v>
      </c>
      <c r="O38">
        <v>-7327.6000000000013</v>
      </c>
    </row>
    <row r="39" spans="2:15" x14ac:dyDescent="0.25">
      <c r="B39" t="s">
        <v>47</v>
      </c>
      <c r="D39" s="5">
        <v>7327.6000000000013</v>
      </c>
      <c r="K39" s="7" t="s">
        <v>46</v>
      </c>
      <c r="L39" s="12">
        <v>-2396.8999999999992</v>
      </c>
      <c r="N39" t="s">
        <v>49</v>
      </c>
      <c r="O39">
        <v>-3591.6999999999989</v>
      </c>
    </row>
    <row r="40" spans="2:15" x14ac:dyDescent="0.25">
      <c r="B40" t="s">
        <v>48</v>
      </c>
      <c r="C40" t="s">
        <v>21</v>
      </c>
      <c r="D40" s="5">
        <v>545.70000000000005</v>
      </c>
      <c r="K40" s="7" t="s">
        <v>45</v>
      </c>
      <c r="L40" s="12">
        <v>-550</v>
      </c>
      <c r="N40" t="s">
        <v>46</v>
      </c>
      <c r="O40">
        <v>-2396.8999999999992</v>
      </c>
    </row>
    <row r="41" spans="2:15" x14ac:dyDescent="0.25">
      <c r="C41" t="s">
        <v>19</v>
      </c>
      <c r="D41" s="5">
        <v>6454.0999999999995</v>
      </c>
      <c r="K41" s="7" t="s">
        <v>47</v>
      </c>
      <c r="L41" s="12">
        <v>-7327.6000000000013</v>
      </c>
      <c r="N41" t="s">
        <v>45</v>
      </c>
      <c r="O41">
        <v>-550</v>
      </c>
    </row>
    <row r="42" spans="2:15" x14ac:dyDescent="0.25">
      <c r="C42" t="s">
        <v>35</v>
      </c>
      <c r="D42" s="5">
        <v>400</v>
      </c>
      <c r="K42" s="7" t="s">
        <v>79</v>
      </c>
      <c r="L42" s="12">
        <v>-379</v>
      </c>
      <c r="N42" t="s">
        <v>79</v>
      </c>
      <c r="O42">
        <v>-379</v>
      </c>
    </row>
    <row r="43" spans="2:15" x14ac:dyDescent="0.25">
      <c r="C43" t="s">
        <v>15</v>
      </c>
      <c r="D43" s="5">
        <v>9000</v>
      </c>
      <c r="K43" s="7" t="s">
        <v>81</v>
      </c>
      <c r="L43" s="12">
        <v>9355</v>
      </c>
      <c r="N43" t="s">
        <v>44</v>
      </c>
      <c r="O43">
        <v>9354.9999999999964</v>
      </c>
    </row>
    <row r="44" spans="2:15" x14ac:dyDescent="0.25">
      <c r="B44" t="s">
        <v>79</v>
      </c>
      <c r="C44" t="s">
        <v>75</v>
      </c>
      <c r="D44" s="5">
        <v>154</v>
      </c>
    </row>
    <row r="45" spans="2:15" x14ac:dyDescent="0.25">
      <c r="C45" t="s">
        <v>55</v>
      </c>
      <c r="D45" s="5">
        <v>225</v>
      </c>
    </row>
    <row r="46" spans="2:15" x14ac:dyDescent="0.25">
      <c r="B46" t="s">
        <v>49</v>
      </c>
      <c r="C46" t="s">
        <v>23</v>
      </c>
      <c r="D46" s="5">
        <v>1489.5</v>
      </c>
    </row>
    <row r="47" spans="2:15" x14ac:dyDescent="0.25">
      <c r="C47" t="s">
        <v>17</v>
      </c>
      <c r="D47" s="5">
        <v>1500</v>
      </c>
    </row>
    <row r="48" spans="2:15" x14ac:dyDescent="0.25">
      <c r="C48" t="s">
        <v>31</v>
      </c>
      <c r="D48" s="5">
        <v>602.20000000000016</v>
      </c>
    </row>
    <row r="49" spans="1:5" x14ac:dyDescent="0.25">
      <c r="D49" s="6" t="s">
        <v>8</v>
      </c>
      <c r="E49" t="s">
        <v>78</v>
      </c>
    </row>
    <row r="51" spans="1:5" x14ac:dyDescent="0.25">
      <c r="A51" s="6" t="s">
        <v>43</v>
      </c>
      <c r="B51" t="s">
        <v>42</v>
      </c>
      <c r="D51" s="6" t="s">
        <v>43</v>
      </c>
      <c r="E51" t="str" cm="1">
        <f t="array" ref="E51">_xlfn.IFS(NOT(ISBLANK(D57)),"All Expenses",TRUE,_xlfn.TEXTJOIN(",",TRUE,D52:D57))</f>
        <v>All Expenses</v>
      </c>
    </row>
    <row r="52" spans="1:5" x14ac:dyDescent="0.25">
      <c r="A52" s="7" t="s">
        <v>15</v>
      </c>
      <c r="B52" s="8">
        <v>9000</v>
      </c>
      <c r="D52" s="7" t="s">
        <v>45</v>
      </c>
    </row>
    <row r="53" spans="1:5" x14ac:dyDescent="0.25">
      <c r="A53" s="7" t="s">
        <v>19</v>
      </c>
      <c r="B53" s="8">
        <v>6454.0999999999995</v>
      </c>
      <c r="D53" s="7" t="s">
        <v>46</v>
      </c>
    </row>
    <row r="54" spans="1:5" x14ac:dyDescent="0.25">
      <c r="A54" s="7" t="s">
        <v>27</v>
      </c>
      <c r="B54" s="8">
        <v>4303.6000000000004</v>
      </c>
      <c r="D54" s="7" t="s">
        <v>47</v>
      </c>
    </row>
    <row r="55" spans="1:5" x14ac:dyDescent="0.25">
      <c r="A55" s="7" t="s">
        <v>25</v>
      </c>
      <c r="B55" s="8">
        <v>1812.6</v>
      </c>
      <c r="D55" s="7" t="s">
        <v>48</v>
      </c>
    </row>
    <row r="56" spans="1:5" x14ac:dyDescent="0.25">
      <c r="A56" s="7" t="s">
        <v>17</v>
      </c>
      <c r="B56" s="8">
        <v>1500</v>
      </c>
      <c r="D56" s="7" t="s">
        <v>49</v>
      </c>
    </row>
    <row r="57" spans="1:5" x14ac:dyDescent="0.25">
      <c r="D57" s="7" t="s">
        <v>79</v>
      </c>
    </row>
  </sheetData>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89D40-C993-4A5D-A41E-80E4B00D4B96}">
  <dimension ref="A1:J487"/>
  <sheetViews>
    <sheetView topLeftCell="A466" workbookViewId="0">
      <selection activeCell="A435" sqref="A2:J487"/>
    </sheetView>
  </sheetViews>
  <sheetFormatPr defaultRowHeight="15" x14ac:dyDescent="0.25"/>
  <cols>
    <col min="1" max="1" width="20.140625" customWidth="1"/>
    <col min="2" max="2" width="20.140625" style="3" customWidth="1"/>
    <col min="3" max="9" width="20.140625" customWidth="1"/>
  </cols>
  <sheetData>
    <row r="1" spans="1:10" x14ac:dyDescent="0.25">
      <c r="A1" s="1" t="s">
        <v>0</v>
      </c>
      <c r="B1" t="s">
        <v>76</v>
      </c>
      <c r="C1" s="10" t="s">
        <v>1</v>
      </c>
      <c r="D1" t="s">
        <v>2</v>
      </c>
      <c r="E1" t="s">
        <v>3</v>
      </c>
      <c r="F1" t="s">
        <v>4</v>
      </c>
      <c r="G1" s="11" t="s">
        <v>5</v>
      </c>
      <c r="H1" s="2" t="s">
        <v>6</v>
      </c>
      <c r="I1" s="2" t="s">
        <v>7</v>
      </c>
      <c r="J1" s="2" t="s">
        <v>8</v>
      </c>
    </row>
    <row r="2" spans="1:10" x14ac:dyDescent="0.25">
      <c r="A2" t="s">
        <v>4</v>
      </c>
      <c r="B2" t="s">
        <v>11</v>
      </c>
      <c r="C2" s="3">
        <v>44200</v>
      </c>
      <c r="D2" t="s">
        <v>12</v>
      </c>
      <c r="F2">
        <v>4000</v>
      </c>
      <c r="G2" s="4">
        <f t="shared" ref="G2:G65" si="0">F2-E2</f>
        <v>4000</v>
      </c>
      <c r="H2" s="4" t="s">
        <v>13</v>
      </c>
      <c r="I2" s="4" t="str">
        <f>_xlfn.XLOOKUP([1]!Transactions[[#This Row],[Sub-category]], [1]!TblDV[Sub-category],[1]!TblDV[Category],"")</f>
        <v>Salary</v>
      </c>
      <c r="J2" s="4" t="str">
        <f>_xlfn.XLOOKUP([1]!Transactions[[#This Row],[Sub-category]], [1]!TblDV[Sub-category],[1]!TblDV[Category Type],"")</f>
        <v>Income</v>
      </c>
    </row>
    <row r="3" spans="1:10" x14ac:dyDescent="0.25">
      <c r="A3" t="s">
        <v>11</v>
      </c>
      <c r="B3" t="s">
        <v>4</v>
      </c>
      <c r="C3" s="3">
        <v>44200</v>
      </c>
      <c r="D3" t="s">
        <v>9</v>
      </c>
      <c r="E3">
        <v>5</v>
      </c>
      <c r="G3" s="4">
        <f t="shared" si="0"/>
        <v>-5</v>
      </c>
      <c r="H3" s="4" t="s">
        <v>10</v>
      </c>
      <c r="I3" s="4" t="str">
        <f>_xlfn.XLOOKUP([1]!Transactions[[#This Row],[Sub-category]], [1]!TblDV[Sub-category],[1]!TblDV[Category],"")</f>
        <v>Dining Out</v>
      </c>
      <c r="J3" s="4" t="str">
        <f>_xlfn.XLOOKUP([1]!Transactions[[#This Row],[Sub-category]], [1]!TblDV[Sub-category],[1]!TblDV[Category Type],"")</f>
        <v>Expense</v>
      </c>
    </row>
    <row r="4" spans="1:10" x14ac:dyDescent="0.25">
      <c r="A4" t="s">
        <v>11</v>
      </c>
      <c r="B4" t="s">
        <v>11</v>
      </c>
      <c r="C4" s="3">
        <v>44201</v>
      </c>
      <c r="D4" t="s">
        <v>14</v>
      </c>
      <c r="E4">
        <v>900</v>
      </c>
      <c r="G4" s="4">
        <f t="shared" si="0"/>
        <v>-900</v>
      </c>
      <c r="H4" s="4" t="s">
        <v>15</v>
      </c>
      <c r="I4" s="4" t="str">
        <f>_xlfn.XLOOKUP([1]!Transactions[[#This Row],[Sub-category]], [1]!TblDV[Sub-category],[1]!TblDV[Category],"")</f>
        <v>Living Expenses</v>
      </c>
      <c r="J4" s="4" t="str">
        <f>_xlfn.XLOOKUP([1]!Transactions[[#This Row],[Sub-category]], [1]!TblDV[Sub-category],[1]!TblDV[Category Type],"")</f>
        <v>Expense</v>
      </c>
    </row>
    <row r="5" spans="1:10" x14ac:dyDescent="0.25">
      <c r="A5" t="s">
        <v>4</v>
      </c>
      <c r="B5" t="s">
        <v>11</v>
      </c>
      <c r="C5" s="3">
        <v>44201</v>
      </c>
      <c r="D5" t="s">
        <v>16</v>
      </c>
      <c r="E5">
        <v>150</v>
      </c>
      <c r="G5" s="4">
        <f t="shared" si="0"/>
        <v>-150</v>
      </c>
      <c r="H5" s="4" t="s">
        <v>17</v>
      </c>
      <c r="I5" s="4" t="str">
        <f>_xlfn.XLOOKUP([1]!Transactions[[#This Row],[Sub-category]], [1]!TblDV[Sub-category],[1]!TblDV[Category],"")</f>
        <v>Transport</v>
      </c>
      <c r="J5" s="4" t="str">
        <f>_xlfn.XLOOKUP([1]!Transactions[[#This Row],[Sub-category]], [1]!TblDV[Sub-category],[1]!TblDV[Category Type],"")</f>
        <v>Expense</v>
      </c>
    </row>
    <row r="6" spans="1:10" x14ac:dyDescent="0.25">
      <c r="A6" t="s">
        <v>4</v>
      </c>
      <c r="B6" t="s">
        <v>4</v>
      </c>
      <c r="C6" s="3">
        <v>44201</v>
      </c>
      <c r="D6" t="s">
        <v>9</v>
      </c>
      <c r="E6">
        <v>5</v>
      </c>
      <c r="G6" s="4">
        <f t="shared" si="0"/>
        <v>-5</v>
      </c>
      <c r="H6" s="4" t="s">
        <v>10</v>
      </c>
      <c r="I6" s="4" t="str">
        <f>_xlfn.XLOOKUP([1]!Transactions[[#This Row],[Sub-category]], [1]!TblDV[Sub-category],[1]!TblDV[Category],"")</f>
        <v>Dining Out</v>
      </c>
      <c r="J6" s="4" t="str">
        <f>_xlfn.XLOOKUP([1]!Transactions[[#This Row],[Sub-category]], [1]!TblDV[Sub-category],[1]!TblDV[Category Type],"")</f>
        <v>Expense</v>
      </c>
    </row>
    <row r="7" spans="1:10" x14ac:dyDescent="0.25">
      <c r="A7" t="s">
        <v>4</v>
      </c>
      <c r="B7" t="s">
        <v>4</v>
      </c>
      <c r="C7" s="3">
        <v>44202</v>
      </c>
      <c r="D7" t="s">
        <v>9</v>
      </c>
      <c r="E7">
        <v>5</v>
      </c>
      <c r="G7" s="4">
        <f t="shared" si="0"/>
        <v>-5</v>
      </c>
      <c r="H7" s="4" t="s">
        <v>10</v>
      </c>
      <c r="I7" s="4" t="str">
        <f>_xlfn.XLOOKUP([1]!Transactions[[#This Row],[Sub-category]], [1]!TblDV[Sub-category],[1]!TblDV[Category],"")</f>
        <v>Dining Out</v>
      </c>
      <c r="J7" s="4" t="str">
        <f>_xlfn.XLOOKUP([1]!Transactions[[#This Row],[Sub-category]], [1]!TblDV[Sub-category],[1]!TblDV[Category Type],"")</f>
        <v>Expense</v>
      </c>
    </row>
    <row r="8" spans="1:10" x14ac:dyDescent="0.25">
      <c r="A8" t="s">
        <v>4</v>
      </c>
      <c r="B8" t="s">
        <v>4</v>
      </c>
      <c r="C8" s="3">
        <v>44203</v>
      </c>
      <c r="D8" t="s">
        <v>9</v>
      </c>
      <c r="E8">
        <v>5</v>
      </c>
      <c r="G8" s="4">
        <f t="shared" si="0"/>
        <v>-5</v>
      </c>
      <c r="H8" s="4" t="s">
        <v>10</v>
      </c>
      <c r="I8" s="4" t="str">
        <f>_xlfn.XLOOKUP([1]!Transactions[[#This Row],[Sub-category]], [1]!TblDV[Sub-category],[1]!TblDV[Category],"")</f>
        <v>Dining Out</v>
      </c>
      <c r="J8" s="4" t="str">
        <f>_xlfn.XLOOKUP([1]!Transactions[[#This Row],[Sub-category]], [1]!TblDV[Sub-category],[1]!TblDV[Category Type],"")</f>
        <v>Expense</v>
      </c>
    </row>
    <row r="9" spans="1:10" x14ac:dyDescent="0.25">
      <c r="A9" t="s">
        <v>4</v>
      </c>
      <c r="B9" t="s">
        <v>4</v>
      </c>
      <c r="C9" s="3">
        <v>44204</v>
      </c>
      <c r="D9" t="s">
        <v>9</v>
      </c>
      <c r="E9">
        <v>5</v>
      </c>
      <c r="G9" s="4">
        <f t="shared" si="0"/>
        <v>-5</v>
      </c>
      <c r="H9" s="4" t="s">
        <v>10</v>
      </c>
      <c r="I9" s="4" t="str">
        <f>_xlfn.XLOOKUP([1]!Transactions[[#This Row],[Sub-category]], [1]!TblDV[Sub-category],[1]!TblDV[Category],"")</f>
        <v>Dining Out</v>
      </c>
      <c r="J9" s="4" t="str">
        <f>_xlfn.XLOOKUP([1]!Transactions[[#This Row],[Sub-category]], [1]!TblDV[Sub-category],[1]!TblDV[Category Type],"")</f>
        <v>Expense</v>
      </c>
    </row>
    <row r="10" spans="1:10" x14ac:dyDescent="0.25">
      <c r="A10" t="s">
        <v>11</v>
      </c>
      <c r="B10" t="s">
        <v>4</v>
      </c>
      <c r="C10" s="3">
        <v>44204</v>
      </c>
      <c r="D10" t="s">
        <v>18</v>
      </c>
      <c r="E10">
        <v>155</v>
      </c>
      <c r="G10" s="4">
        <f t="shared" si="0"/>
        <v>-155</v>
      </c>
      <c r="H10" s="4" t="s">
        <v>19</v>
      </c>
      <c r="I10" s="4" t="str">
        <f>_xlfn.XLOOKUP([1]!Transactions[[#This Row],[Sub-category]], [1]!TblDV[Sub-category],[1]!TblDV[Category],"")</f>
        <v>Living Expenses</v>
      </c>
      <c r="J10" s="4" t="str">
        <f>_xlfn.XLOOKUP([1]!Transactions[[#This Row],[Sub-category]], [1]!TblDV[Sub-category],[1]!TblDV[Category Type],"")</f>
        <v>Expense</v>
      </c>
    </row>
    <row r="11" spans="1:10" x14ac:dyDescent="0.25">
      <c r="A11" t="s">
        <v>4</v>
      </c>
      <c r="B11" t="s">
        <v>11</v>
      </c>
      <c r="C11" s="3">
        <v>44207</v>
      </c>
      <c r="D11" t="s">
        <v>20</v>
      </c>
      <c r="E11">
        <v>50</v>
      </c>
      <c r="G11" s="4">
        <f t="shared" si="0"/>
        <v>-50</v>
      </c>
      <c r="H11" s="4" t="s">
        <v>21</v>
      </c>
      <c r="I11" s="4" t="str">
        <f>_xlfn.XLOOKUP([1]!Transactions[[#This Row],[Sub-category]], [1]!TblDV[Sub-category],[1]!TblDV[Category],"")</f>
        <v>Living Expenses</v>
      </c>
      <c r="J11" s="4" t="str">
        <f>_xlfn.XLOOKUP([1]!Transactions[[#This Row],[Sub-category]], [1]!TblDV[Sub-category],[1]!TblDV[Category Type],"")</f>
        <v>Expense</v>
      </c>
    </row>
    <row r="12" spans="1:10" x14ac:dyDescent="0.25">
      <c r="A12" t="s">
        <v>4</v>
      </c>
      <c r="B12" t="s">
        <v>4</v>
      </c>
      <c r="C12" s="3">
        <v>44207</v>
      </c>
      <c r="D12" t="s">
        <v>9</v>
      </c>
      <c r="E12">
        <v>5</v>
      </c>
      <c r="G12" s="4">
        <f t="shared" si="0"/>
        <v>-5</v>
      </c>
      <c r="H12" s="4" t="s">
        <v>10</v>
      </c>
      <c r="I12" s="4" t="str">
        <f>_xlfn.XLOOKUP([1]!Transactions[[#This Row],[Sub-category]], [1]!TblDV[Sub-category],[1]!TblDV[Category],"")</f>
        <v>Dining Out</v>
      </c>
      <c r="J12" s="4" t="str">
        <f>_xlfn.XLOOKUP([1]!Transactions[[#This Row],[Sub-category]], [1]!TblDV[Sub-category],[1]!TblDV[Category Type],"")</f>
        <v>Expense</v>
      </c>
    </row>
    <row r="13" spans="1:10" x14ac:dyDescent="0.25">
      <c r="A13" t="s">
        <v>4</v>
      </c>
      <c r="B13" t="s">
        <v>4</v>
      </c>
      <c r="C13" s="3">
        <v>44208</v>
      </c>
      <c r="D13" t="s">
        <v>9</v>
      </c>
      <c r="E13">
        <v>5</v>
      </c>
      <c r="G13" s="4">
        <f t="shared" si="0"/>
        <v>-5</v>
      </c>
      <c r="H13" s="4" t="s">
        <v>10</v>
      </c>
      <c r="I13" s="4" t="str">
        <f>_xlfn.XLOOKUP([1]!Transactions[[#This Row],[Sub-category]], [1]!TblDV[Sub-category],[1]!TblDV[Category],"")</f>
        <v>Dining Out</v>
      </c>
      <c r="J13" s="4" t="str">
        <f>_xlfn.XLOOKUP([1]!Transactions[[#This Row],[Sub-category]], [1]!TblDV[Sub-category],[1]!TblDV[Category Type],"")</f>
        <v>Expense</v>
      </c>
    </row>
    <row r="14" spans="1:10" x14ac:dyDescent="0.25">
      <c r="A14" t="s">
        <v>4</v>
      </c>
      <c r="B14" t="s">
        <v>4</v>
      </c>
      <c r="C14" s="3">
        <v>44209</v>
      </c>
      <c r="D14" t="s">
        <v>22</v>
      </c>
      <c r="E14">
        <v>77</v>
      </c>
      <c r="G14" s="4">
        <f t="shared" si="0"/>
        <v>-77</v>
      </c>
      <c r="H14" s="4" t="s">
        <v>23</v>
      </c>
      <c r="I14" s="4" t="str">
        <f>_xlfn.XLOOKUP([1]!Transactions[[#This Row],[Sub-category]], [1]!TblDV[Sub-category],[1]!TblDV[Category],"")</f>
        <v>Transport</v>
      </c>
      <c r="J14" s="4" t="str">
        <f>_xlfn.XLOOKUP([1]!Transactions[[#This Row],[Sub-category]], [1]!TblDV[Sub-category],[1]!TblDV[Category Type],"")</f>
        <v>Expense</v>
      </c>
    </row>
    <row r="15" spans="1:10" x14ac:dyDescent="0.25">
      <c r="A15" t="s">
        <v>4</v>
      </c>
      <c r="B15" t="s">
        <v>4</v>
      </c>
      <c r="C15" s="3">
        <v>44209</v>
      </c>
      <c r="D15" t="s">
        <v>9</v>
      </c>
      <c r="E15">
        <v>5</v>
      </c>
      <c r="G15" s="4">
        <f t="shared" si="0"/>
        <v>-5</v>
      </c>
      <c r="H15" s="4" t="s">
        <v>10</v>
      </c>
      <c r="I15" s="4" t="str">
        <f>_xlfn.XLOOKUP([1]!Transactions[[#This Row],[Sub-category]], [1]!TblDV[Sub-category],[1]!TblDV[Category],"")</f>
        <v>Dining Out</v>
      </c>
      <c r="J15" s="4" t="str">
        <f>_xlfn.XLOOKUP([1]!Transactions[[#This Row],[Sub-category]], [1]!TblDV[Sub-category],[1]!TblDV[Category Type],"")</f>
        <v>Expense</v>
      </c>
    </row>
    <row r="16" spans="1:10" x14ac:dyDescent="0.25">
      <c r="A16" t="s">
        <v>4</v>
      </c>
      <c r="B16" t="s">
        <v>4</v>
      </c>
      <c r="C16" s="3">
        <v>44210</v>
      </c>
      <c r="D16" t="s">
        <v>9</v>
      </c>
      <c r="E16">
        <v>5</v>
      </c>
      <c r="G16" s="4">
        <f t="shared" si="0"/>
        <v>-5</v>
      </c>
      <c r="H16" s="4" t="s">
        <v>10</v>
      </c>
      <c r="I16" s="4" t="str">
        <f>_xlfn.XLOOKUP([1]!Transactions[[#This Row],[Sub-category]], [1]!TblDV[Sub-category],[1]!TblDV[Category],"")</f>
        <v>Dining Out</v>
      </c>
      <c r="J16" s="4" t="str">
        <f>_xlfn.XLOOKUP([1]!Transactions[[#This Row],[Sub-category]], [1]!TblDV[Sub-category],[1]!TblDV[Category Type],"")</f>
        <v>Expense</v>
      </c>
    </row>
    <row r="17" spans="1:10" x14ac:dyDescent="0.25">
      <c r="A17" t="s">
        <v>4</v>
      </c>
      <c r="B17" t="s">
        <v>4</v>
      </c>
      <c r="C17" s="3">
        <v>44211</v>
      </c>
      <c r="D17" t="s">
        <v>18</v>
      </c>
      <c r="E17">
        <v>135</v>
      </c>
      <c r="G17" s="4">
        <f t="shared" si="0"/>
        <v>-135</v>
      </c>
      <c r="H17" s="4" t="s">
        <v>19</v>
      </c>
      <c r="I17" s="4" t="str">
        <f>_xlfn.XLOOKUP([1]!Transactions[[#This Row],[Sub-category]], [1]!TblDV[Sub-category],[1]!TblDV[Category],"")</f>
        <v>Living Expenses</v>
      </c>
      <c r="J17" s="4" t="str">
        <f>_xlfn.XLOOKUP([1]!Transactions[[#This Row],[Sub-category]], [1]!TblDV[Sub-category],[1]!TblDV[Category Type],"")</f>
        <v>Expense</v>
      </c>
    </row>
    <row r="18" spans="1:10" x14ac:dyDescent="0.25">
      <c r="A18" t="s">
        <v>4</v>
      </c>
      <c r="B18" t="s">
        <v>4</v>
      </c>
      <c r="C18" s="3">
        <v>44211</v>
      </c>
      <c r="D18" t="s">
        <v>9</v>
      </c>
      <c r="E18">
        <v>5</v>
      </c>
      <c r="G18" s="4">
        <f t="shared" si="0"/>
        <v>-5</v>
      </c>
      <c r="H18" s="4" t="s">
        <v>10</v>
      </c>
      <c r="I18" s="4" t="str">
        <f>_xlfn.XLOOKUP([1]!Transactions[[#This Row],[Sub-category]], [1]!TblDV[Sub-category],[1]!TblDV[Category],"")</f>
        <v>Dining Out</v>
      </c>
      <c r="J18" s="4" t="str">
        <f>_xlfn.XLOOKUP([1]!Transactions[[#This Row],[Sub-category]], [1]!TblDV[Sub-category],[1]!TblDV[Category Type],"")</f>
        <v>Expense</v>
      </c>
    </row>
    <row r="19" spans="1:10" x14ac:dyDescent="0.25">
      <c r="A19" t="s">
        <v>4</v>
      </c>
      <c r="B19" t="s">
        <v>4</v>
      </c>
      <c r="C19" s="3">
        <v>44212</v>
      </c>
      <c r="D19" t="s">
        <v>9</v>
      </c>
      <c r="E19">
        <v>5</v>
      </c>
      <c r="G19" s="4">
        <f t="shared" si="0"/>
        <v>-5</v>
      </c>
      <c r="H19" s="4" t="s">
        <v>10</v>
      </c>
      <c r="I19" s="4" t="str">
        <f>_xlfn.XLOOKUP([1]!Transactions[[#This Row],[Sub-category]], [1]!TblDV[Sub-category],[1]!TblDV[Category],"")</f>
        <v>Dining Out</v>
      </c>
      <c r="J19" s="4" t="str">
        <f>_xlfn.XLOOKUP([1]!Transactions[[#This Row],[Sub-category]], [1]!TblDV[Sub-category],[1]!TblDV[Category Type],"")</f>
        <v>Expense</v>
      </c>
    </row>
    <row r="20" spans="1:10" x14ac:dyDescent="0.25">
      <c r="A20" t="s">
        <v>4</v>
      </c>
      <c r="B20" t="s">
        <v>4</v>
      </c>
      <c r="C20" s="3">
        <v>44212</v>
      </c>
      <c r="D20" t="s">
        <v>24</v>
      </c>
      <c r="E20">
        <v>40</v>
      </c>
      <c r="G20" s="4">
        <f t="shared" si="0"/>
        <v>-40</v>
      </c>
      <c r="H20" s="4" t="s">
        <v>25</v>
      </c>
      <c r="I20" s="4" t="str">
        <f>_xlfn.XLOOKUP([1]!Transactions[[#This Row],[Sub-category]], [1]!TblDV[Sub-category],[1]!TblDV[Category],"")</f>
        <v>Discretionary</v>
      </c>
      <c r="J20" s="4" t="str">
        <f>_xlfn.XLOOKUP([1]!Transactions[[#This Row],[Sub-category]], [1]!TblDV[Sub-category],[1]!TblDV[Category Type],"")</f>
        <v>Expense</v>
      </c>
    </row>
    <row r="21" spans="1:10" x14ac:dyDescent="0.25">
      <c r="A21" t="s">
        <v>4</v>
      </c>
      <c r="B21" t="s">
        <v>4</v>
      </c>
      <c r="C21" s="3">
        <v>44212</v>
      </c>
      <c r="D21" t="s">
        <v>26</v>
      </c>
      <c r="E21">
        <v>98</v>
      </c>
      <c r="G21" s="4">
        <f t="shared" si="0"/>
        <v>-98</v>
      </c>
      <c r="H21" s="4" t="s">
        <v>27</v>
      </c>
      <c r="I21" s="4" t="str">
        <f>_xlfn.XLOOKUP([1]!Transactions[[#This Row],[Sub-category]], [1]!TblDV[Sub-category],[1]!TblDV[Category],"")</f>
        <v>Discretionary</v>
      </c>
      <c r="J21" s="4" t="str">
        <f>_xlfn.XLOOKUP([1]!Transactions[[#This Row],[Sub-category]], [1]!TblDV[Sub-category],[1]!TblDV[Category Type],"")</f>
        <v>Expense</v>
      </c>
    </row>
    <row r="22" spans="1:10" x14ac:dyDescent="0.25">
      <c r="A22" t="s">
        <v>4</v>
      </c>
      <c r="B22" t="s">
        <v>4</v>
      </c>
      <c r="C22" s="3">
        <v>44212</v>
      </c>
      <c r="D22" t="s">
        <v>28</v>
      </c>
      <c r="E22">
        <v>52</v>
      </c>
      <c r="G22" s="4">
        <f t="shared" si="0"/>
        <v>-52</v>
      </c>
      <c r="H22" s="4" t="s">
        <v>29</v>
      </c>
      <c r="I22" s="4" t="str">
        <f>_xlfn.XLOOKUP([1]!Transactions[[#This Row],[Sub-category]], [1]!TblDV[Sub-category],[1]!TblDV[Category],"")</f>
        <v>Dining Out</v>
      </c>
      <c r="J22" s="4" t="str">
        <f>_xlfn.XLOOKUP([1]!Transactions[[#This Row],[Sub-category]], [1]!TblDV[Sub-category],[1]!TblDV[Category Type],"")</f>
        <v>Expense</v>
      </c>
    </row>
    <row r="23" spans="1:10" x14ac:dyDescent="0.25">
      <c r="A23" t="s">
        <v>11</v>
      </c>
      <c r="B23" t="s">
        <v>4</v>
      </c>
      <c r="C23" s="3">
        <v>44213</v>
      </c>
      <c r="D23" t="s">
        <v>30</v>
      </c>
      <c r="E23">
        <v>28</v>
      </c>
      <c r="G23" s="4">
        <f t="shared" si="0"/>
        <v>-28</v>
      </c>
      <c r="H23" s="4" t="s">
        <v>31</v>
      </c>
      <c r="I23" s="4" t="str">
        <f>_xlfn.XLOOKUP([1]!Transactions[[#This Row],[Sub-category]], [1]!TblDV[Sub-category],[1]!TblDV[Category],"")</f>
        <v>Transport</v>
      </c>
      <c r="J23" s="4" t="str">
        <f>_xlfn.XLOOKUP([1]!Transactions[[#This Row],[Sub-category]], [1]!TblDV[Sub-category],[1]!TblDV[Category Type],"")</f>
        <v>Expense</v>
      </c>
    </row>
    <row r="24" spans="1:10" x14ac:dyDescent="0.25">
      <c r="A24" t="s">
        <v>4</v>
      </c>
      <c r="B24" t="s">
        <v>11</v>
      </c>
      <c r="C24" s="3">
        <v>44214</v>
      </c>
      <c r="D24" t="s">
        <v>32</v>
      </c>
      <c r="E24">
        <v>30</v>
      </c>
      <c r="G24" s="4">
        <f t="shared" si="0"/>
        <v>-30</v>
      </c>
      <c r="H24" s="4" t="s">
        <v>33</v>
      </c>
      <c r="I24" s="4" t="str">
        <f>_xlfn.XLOOKUP([1]!Transactions[[#This Row],[Sub-category]], [1]!TblDV[Sub-category],[1]!TblDV[Category],"")</f>
        <v>Discretionary</v>
      </c>
      <c r="J24" s="4" t="str">
        <f>_xlfn.XLOOKUP([1]!Transactions[[#This Row],[Sub-category]], [1]!TblDV[Sub-category],[1]!TblDV[Category Type],"")</f>
        <v>Expense</v>
      </c>
    </row>
    <row r="25" spans="1:10" x14ac:dyDescent="0.25">
      <c r="A25" t="s">
        <v>4</v>
      </c>
      <c r="B25" t="s">
        <v>4</v>
      </c>
      <c r="C25" s="3">
        <v>44214</v>
      </c>
      <c r="D25" t="s">
        <v>9</v>
      </c>
      <c r="E25">
        <v>5</v>
      </c>
      <c r="G25" s="4">
        <f t="shared" si="0"/>
        <v>-5</v>
      </c>
      <c r="H25" s="4" t="s">
        <v>10</v>
      </c>
      <c r="I25" s="4" t="str">
        <f>_xlfn.XLOOKUP([1]!Transactions[[#This Row],[Sub-category]], [1]!TblDV[Sub-category],[1]!TblDV[Category],"")</f>
        <v>Dining Out</v>
      </c>
      <c r="J25" s="4" t="str">
        <f>_xlfn.XLOOKUP([1]!Transactions[[#This Row],[Sub-category]], [1]!TblDV[Sub-category],[1]!TblDV[Category Type],"")</f>
        <v>Expense</v>
      </c>
    </row>
    <row r="26" spans="1:10" x14ac:dyDescent="0.25">
      <c r="A26" t="s">
        <v>11</v>
      </c>
      <c r="B26" t="s">
        <v>4</v>
      </c>
      <c r="C26" s="3">
        <v>44215</v>
      </c>
      <c r="D26" t="s">
        <v>9</v>
      </c>
      <c r="E26">
        <v>5</v>
      </c>
      <c r="G26" s="4">
        <f t="shared" si="0"/>
        <v>-5</v>
      </c>
      <c r="H26" s="4" t="s">
        <v>10</v>
      </c>
      <c r="I26" s="4" t="str">
        <f>_xlfn.XLOOKUP([1]!Transactions[[#This Row],[Sub-category]], [1]!TblDV[Sub-category],[1]!TblDV[Category],"")</f>
        <v>Dining Out</v>
      </c>
      <c r="J26" s="4" t="str">
        <f>_xlfn.XLOOKUP([1]!Transactions[[#This Row],[Sub-category]], [1]!TblDV[Sub-category],[1]!TblDV[Category Type],"")</f>
        <v>Expense</v>
      </c>
    </row>
    <row r="27" spans="1:10" x14ac:dyDescent="0.25">
      <c r="A27" t="s">
        <v>4</v>
      </c>
      <c r="B27" t="s">
        <v>11</v>
      </c>
      <c r="C27" s="3">
        <v>44215</v>
      </c>
      <c r="D27" t="s">
        <v>74</v>
      </c>
      <c r="E27">
        <v>154</v>
      </c>
      <c r="G27" s="4">
        <f t="shared" si="0"/>
        <v>-154</v>
      </c>
      <c r="H27" s="4" t="s">
        <v>75</v>
      </c>
      <c r="I27" s="4" t="str">
        <f>_xlfn.XLOOKUP([1]!Transactions[[#This Row],[Sub-category]], [1]!TblDV[Sub-category],[1]!TblDV[Category],"")</f>
        <v>Medical</v>
      </c>
      <c r="J27" s="4" t="str">
        <f>_xlfn.XLOOKUP([1]!Transactions[[#This Row],[Sub-category]], [1]!TblDV[Sub-category],[1]!TblDV[Category Type],"")</f>
        <v>Expense</v>
      </c>
    </row>
    <row r="28" spans="1:10" x14ac:dyDescent="0.25">
      <c r="A28" t="s">
        <v>4</v>
      </c>
      <c r="B28" t="s">
        <v>11</v>
      </c>
      <c r="C28" s="3">
        <v>44215</v>
      </c>
      <c r="D28" t="s">
        <v>34</v>
      </c>
      <c r="E28">
        <v>40</v>
      </c>
      <c r="G28" s="4">
        <f t="shared" si="0"/>
        <v>-40</v>
      </c>
      <c r="H28" s="4" t="s">
        <v>35</v>
      </c>
      <c r="I28" s="4" t="str">
        <f>_xlfn.XLOOKUP([1]!Transactions[[#This Row],[Sub-category]], [1]!TblDV[Sub-category],[1]!TblDV[Category],"")</f>
        <v>Living Expenses</v>
      </c>
      <c r="J28" s="4" t="str">
        <f>_xlfn.XLOOKUP([1]!Transactions[[#This Row],[Sub-category]], [1]!TblDV[Sub-category],[1]!TblDV[Category Type],"")</f>
        <v>Expense</v>
      </c>
    </row>
    <row r="29" spans="1:10" x14ac:dyDescent="0.25">
      <c r="A29" t="s">
        <v>4</v>
      </c>
      <c r="B29" t="s">
        <v>4</v>
      </c>
      <c r="C29" s="3">
        <v>44216</v>
      </c>
      <c r="D29" t="s">
        <v>50</v>
      </c>
      <c r="E29">
        <v>45</v>
      </c>
      <c r="G29" s="4">
        <f t="shared" si="0"/>
        <v>-45</v>
      </c>
      <c r="H29" s="4" t="s">
        <v>51</v>
      </c>
      <c r="I29" s="4" t="str">
        <f>_xlfn.XLOOKUP([1]!Transactions[[#This Row],[Sub-category]], [1]!TblDV[Sub-category],[1]!TblDV[Category],"")</f>
        <v>Discretionary</v>
      </c>
      <c r="J29" s="4" t="str">
        <f>_xlfn.XLOOKUP([1]!Transactions[[#This Row],[Sub-category]], [1]!TblDV[Sub-category],[1]!TblDV[Category Type],"")</f>
        <v>Expense</v>
      </c>
    </row>
    <row r="30" spans="1:10" x14ac:dyDescent="0.25">
      <c r="A30" t="s">
        <v>4</v>
      </c>
      <c r="B30" t="s">
        <v>4</v>
      </c>
      <c r="C30" s="3">
        <v>44216</v>
      </c>
      <c r="D30" t="s">
        <v>36</v>
      </c>
      <c r="E30">
        <v>32</v>
      </c>
      <c r="G30" s="4">
        <f t="shared" si="0"/>
        <v>-32</v>
      </c>
      <c r="H30" s="4" t="s">
        <v>25</v>
      </c>
      <c r="I30" s="4" t="str">
        <f>_xlfn.XLOOKUP([1]!Transactions[[#This Row],[Sub-category]], [1]!TblDV[Sub-category],[1]!TblDV[Category],"")</f>
        <v>Discretionary</v>
      </c>
      <c r="J30" s="4" t="str">
        <f>_xlfn.XLOOKUP([1]!Transactions[[#This Row],[Sub-category]], [1]!TblDV[Sub-category],[1]!TblDV[Category Type],"")</f>
        <v>Expense</v>
      </c>
    </row>
    <row r="31" spans="1:10" x14ac:dyDescent="0.25">
      <c r="A31" t="s">
        <v>4</v>
      </c>
      <c r="B31" t="s">
        <v>4</v>
      </c>
      <c r="C31" s="3">
        <v>44216</v>
      </c>
      <c r="D31" t="s">
        <v>9</v>
      </c>
      <c r="E31">
        <v>5</v>
      </c>
      <c r="G31" s="4">
        <f t="shared" si="0"/>
        <v>-5</v>
      </c>
      <c r="H31" s="4" t="s">
        <v>10</v>
      </c>
      <c r="I31" s="4" t="str">
        <f>_xlfn.XLOOKUP([1]!Transactions[[#This Row],[Sub-category]], [1]!TblDV[Sub-category],[1]!TblDV[Category],"")</f>
        <v>Dining Out</v>
      </c>
      <c r="J31" s="4" t="str">
        <f>_xlfn.XLOOKUP([1]!Transactions[[#This Row],[Sub-category]], [1]!TblDV[Sub-category],[1]!TblDV[Category Type],"")</f>
        <v>Expense</v>
      </c>
    </row>
    <row r="32" spans="1:10" x14ac:dyDescent="0.25">
      <c r="A32" t="s">
        <v>4</v>
      </c>
      <c r="B32" t="s">
        <v>4</v>
      </c>
      <c r="C32" s="3">
        <v>44217</v>
      </c>
      <c r="D32" t="s">
        <v>9</v>
      </c>
      <c r="E32">
        <v>5</v>
      </c>
      <c r="G32" s="4">
        <f t="shared" si="0"/>
        <v>-5</v>
      </c>
      <c r="H32" s="4" t="s">
        <v>10</v>
      </c>
      <c r="I32" s="4" t="str">
        <f>_xlfn.XLOOKUP([1]!Transactions[[#This Row],[Sub-category]], [1]!TblDV[Sub-category],[1]!TblDV[Category],"")</f>
        <v>Dining Out</v>
      </c>
      <c r="J32" s="4" t="str">
        <f>_xlfn.XLOOKUP([1]!Transactions[[#This Row],[Sub-category]], [1]!TblDV[Sub-category],[1]!TblDV[Category Type],"")</f>
        <v>Expense</v>
      </c>
    </row>
    <row r="33" spans="1:10" x14ac:dyDescent="0.25">
      <c r="A33" t="s">
        <v>4</v>
      </c>
      <c r="B33" t="s">
        <v>4</v>
      </c>
      <c r="C33" s="3">
        <v>44218</v>
      </c>
      <c r="D33" t="s">
        <v>9</v>
      </c>
      <c r="E33">
        <v>5</v>
      </c>
      <c r="G33" s="4">
        <f t="shared" si="0"/>
        <v>-5</v>
      </c>
      <c r="H33" s="4" t="s">
        <v>10</v>
      </c>
      <c r="I33" s="4" t="str">
        <f>_xlfn.XLOOKUP([1]!Transactions[[#This Row],[Sub-category]], [1]!TblDV[Sub-category],[1]!TblDV[Category],"")</f>
        <v>Dining Out</v>
      </c>
      <c r="J33" s="4" t="str">
        <f>_xlfn.XLOOKUP([1]!Transactions[[#This Row],[Sub-category]], [1]!TblDV[Sub-category],[1]!TblDV[Category Type],"")</f>
        <v>Expense</v>
      </c>
    </row>
    <row r="34" spans="1:10" x14ac:dyDescent="0.25">
      <c r="A34" t="s">
        <v>4</v>
      </c>
      <c r="B34" t="s">
        <v>4</v>
      </c>
      <c r="C34" s="3">
        <v>44218</v>
      </c>
      <c r="D34" t="s">
        <v>18</v>
      </c>
      <c r="E34">
        <v>170</v>
      </c>
      <c r="G34" s="4">
        <f t="shared" si="0"/>
        <v>-170</v>
      </c>
      <c r="H34" s="4" t="s">
        <v>19</v>
      </c>
      <c r="I34" s="4" t="str">
        <f>_xlfn.XLOOKUP([1]!Transactions[[#This Row],[Sub-category]], [1]!TblDV[Sub-category],[1]!TblDV[Category],"")</f>
        <v>Living Expenses</v>
      </c>
      <c r="J34" s="4" t="str">
        <f>_xlfn.XLOOKUP([1]!Transactions[[#This Row],[Sub-category]], [1]!TblDV[Sub-category],[1]!TblDV[Category Type],"")</f>
        <v>Expense</v>
      </c>
    </row>
    <row r="35" spans="1:10" x14ac:dyDescent="0.25">
      <c r="A35" t="s">
        <v>11</v>
      </c>
      <c r="B35" t="s">
        <v>4</v>
      </c>
      <c r="C35" s="3">
        <v>44219</v>
      </c>
      <c r="D35" t="s">
        <v>37</v>
      </c>
      <c r="E35">
        <v>37</v>
      </c>
      <c r="G35" s="4">
        <f t="shared" si="0"/>
        <v>-37</v>
      </c>
      <c r="H35" s="4" t="s">
        <v>29</v>
      </c>
      <c r="I35" s="4" t="str">
        <f>_xlfn.XLOOKUP([1]!Transactions[[#This Row],[Sub-category]], [1]!TblDV[Sub-category],[1]!TblDV[Category],"")</f>
        <v>Dining Out</v>
      </c>
      <c r="J35" s="4" t="str">
        <f>_xlfn.XLOOKUP([1]!Transactions[[#This Row],[Sub-category]], [1]!TblDV[Sub-category],[1]!TblDV[Category Type],"")</f>
        <v>Expense</v>
      </c>
    </row>
    <row r="36" spans="1:10" x14ac:dyDescent="0.25">
      <c r="A36" t="s">
        <v>4</v>
      </c>
      <c r="B36" t="s">
        <v>4</v>
      </c>
      <c r="C36" s="3">
        <v>44220</v>
      </c>
      <c r="D36" t="s">
        <v>38</v>
      </c>
      <c r="E36">
        <v>12</v>
      </c>
      <c r="G36" s="4">
        <f t="shared" si="0"/>
        <v>-12</v>
      </c>
      <c r="H36" s="4" t="s">
        <v>29</v>
      </c>
      <c r="I36" s="4" t="str">
        <f>_xlfn.XLOOKUP([1]!Transactions[[#This Row],[Sub-category]], [1]!TblDV[Sub-category],[1]!TblDV[Category],"")</f>
        <v>Dining Out</v>
      </c>
      <c r="J36" s="4" t="str">
        <f>_xlfn.XLOOKUP([1]!Transactions[[#This Row],[Sub-category]], [1]!TblDV[Sub-category],[1]!TblDV[Category Type],"")</f>
        <v>Expense</v>
      </c>
    </row>
    <row r="37" spans="1:10" x14ac:dyDescent="0.25">
      <c r="A37" t="s">
        <v>4</v>
      </c>
      <c r="B37" t="s">
        <v>11</v>
      </c>
      <c r="C37" s="3">
        <v>44221</v>
      </c>
      <c r="D37" t="s">
        <v>39</v>
      </c>
      <c r="E37">
        <v>55</v>
      </c>
      <c r="G37" s="4">
        <f t="shared" si="0"/>
        <v>-55</v>
      </c>
      <c r="H37" s="4" t="s">
        <v>40</v>
      </c>
      <c r="I37" s="4" t="str">
        <f>_xlfn.XLOOKUP([1]!Transactions[[#This Row],[Sub-category]], [1]!TblDV[Sub-category],[1]!TblDV[Category],"")</f>
        <v>Charity</v>
      </c>
      <c r="J37" s="4" t="str">
        <f>_xlfn.XLOOKUP([1]!Transactions[[#This Row],[Sub-category]], [1]!TblDV[Sub-category],[1]!TblDV[Category Type],"")</f>
        <v>Expense</v>
      </c>
    </row>
    <row r="38" spans="1:10" x14ac:dyDescent="0.25">
      <c r="A38" t="s">
        <v>4</v>
      </c>
      <c r="B38" t="s">
        <v>4</v>
      </c>
      <c r="C38" s="3">
        <v>44221</v>
      </c>
      <c r="D38" t="s">
        <v>22</v>
      </c>
      <c r="E38">
        <v>63</v>
      </c>
      <c r="G38" s="4">
        <f t="shared" si="0"/>
        <v>-63</v>
      </c>
      <c r="H38" s="4" t="s">
        <v>23</v>
      </c>
      <c r="I38" s="4" t="str">
        <f>_xlfn.XLOOKUP([1]!Transactions[[#This Row],[Sub-category]], [1]!TblDV[Sub-category],[1]!TblDV[Category],"")</f>
        <v>Transport</v>
      </c>
      <c r="J38" s="4" t="str">
        <f>_xlfn.XLOOKUP([1]!Transactions[[#This Row],[Sub-category]], [1]!TblDV[Sub-category],[1]!TblDV[Category Type],"")</f>
        <v>Expense</v>
      </c>
    </row>
    <row r="39" spans="1:10" x14ac:dyDescent="0.25">
      <c r="A39" t="s">
        <v>4</v>
      </c>
      <c r="B39" t="s">
        <v>4</v>
      </c>
      <c r="C39" s="3">
        <v>44221</v>
      </c>
      <c r="D39" t="s">
        <v>9</v>
      </c>
      <c r="E39">
        <v>5</v>
      </c>
      <c r="G39" s="4">
        <f t="shared" si="0"/>
        <v>-5</v>
      </c>
      <c r="H39" s="4" t="s">
        <v>10</v>
      </c>
      <c r="I39" s="4" t="str">
        <f>_xlfn.XLOOKUP([1]!Transactions[[#This Row],[Sub-category]], [1]!TblDV[Sub-category],[1]!TblDV[Category],"")</f>
        <v>Dining Out</v>
      </c>
      <c r="J39" s="4" t="str">
        <f>_xlfn.XLOOKUP([1]!Transactions[[#This Row],[Sub-category]], [1]!TblDV[Sub-category],[1]!TblDV[Category Type],"")</f>
        <v>Expense</v>
      </c>
    </row>
    <row r="40" spans="1:10" x14ac:dyDescent="0.25">
      <c r="A40" t="s">
        <v>4</v>
      </c>
      <c r="B40" t="s">
        <v>4</v>
      </c>
      <c r="C40" s="3">
        <v>44222</v>
      </c>
      <c r="D40" t="s">
        <v>9</v>
      </c>
      <c r="E40">
        <v>5</v>
      </c>
      <c r="G40" s="4">
        <f t="shared" si="0"/>
        <v>-5</v>
      </c>
      <c r="H40" s="4" t="s">
        <v>10</v>
      </c>
      <c r="I40" s="4" t="str">
        <f>_xlfn.XLOOKUP([1]!Transactions[[#This Row],[Sub-category]], [1]!TblDV[Sub-category],[1]!TblDV[Category],"")</f>
        <v>Dining Out</v>
      </c>
      <c r="J40" s="4" t="str">
        <f>_xlfn.XLOOKUP([1]!Transactions[[#This Row],[Sub-category]], [1]!TblDV[Sub-category],[1]!TblDV[Category Type],"")</f>
        <v>Expense</v>
      </c>
    </row>
    <row r="41" spans="1:10" x14ac:dyDescent="0.25">
      <c r="A41" t="s">
        <v>4</v>
      </c>
      <c r="B41" t="s">
        <v>4</v>
      </c>
      <c r="C41" s="3">
        <v>44223</v>
      </c>
      <c r="D41" t="s">
        <v>9</v>
      </c>
      <c r="E41">
        <v>5</v>
      </c>
      <c r="G41" s="4">
        <f t="shared" si="0"/>
        <v>-5</v>
      </c>
      <c r="H41" s="4" t="s">
        <v>10</v>
      </c>
      <c r="I41" s="4" t="str">
        <f>_xlfn.XLOOKUP([1]!Transactions[[#This Row],[Sub-category]], [1]!TblDV[Sub-category],[1]!TblDV[Category],"")</f>
        <v>Dining Out</v>
      </c>
      <c r="J41" s="4" t="str">
        <f>_xlfn.XLOOKUP([1]!Transactions[[#This Row],[Sub-category]], [1]!TblDV[Sub-category],[1]!TblDV[Category Type],"")</f>
        <v>Expense</v>
      </c>
    </row>
    <row r="42" spans="1:10" x14ac:dyDescent="0.25">
      <c r="A42" t="s">
        <v>4</v>
      </c>
      <c r="B42" t="s">
        <v>4</v>
      </c>
      <c r="C42" s="3">
        <v>44224</v>
      </c>
      <c r="D42" t="s">
        <v>9</v>
      </c>
      <c r="E42">
        <v>5</v>
      </c>
      <c r="G42" s="4">
        <f t="shared" si="0"/>
        <v>-5</v>
      </c>
      <c r="H42" s="4" t="s">
        <v>10</v>
      </c>
      <c r="I42" s="4" t="str">
        <f>_xlfn.XLOOKUP([1]!Transactions[[#This Row],[Sub-category]], [1]!TblDV[Sub-category],[1]!TblDV[Category],"")</f>
        <v>Dining Out</v>
      </c>
      <c r="J42" s="4" t="str">
        <f>_xlfn.XLOOKUP([1]!Transactions[[#This Row],[Sub-category]], [1]!TblDV[Sub-category],[1]!TblDV[Category Type],"")</f>
        <v>Expense</v>
      </c>
    </row>
    <row r="43" spans="1:10" x14ac:dyDescent="0.25">
      <c r="A43" t="s">
        <v>4</v>
      </c>
      <c r="B43" t="s">
        <v>4</v>
      </c>
      <c r="C43" s="3">
        <v>44225</v>
      </c>
      <c r="D43" t="s">
        <v>9</v>
      </c>
      <c r="E43">
        <v>5</v>
      </c>
      <c r="G43" s="4">
        <f t="shared" si="0"/>
        <v>-5</v>
      </c>
      <c r="H43" s="4" t="s">
        <v>10</v>
      </c>
      <c r="I43" s="4" t="str">
        <f>_xlfn.XLOOKUP([1]!Transactions[[#This Row],[Sub-category]], [1]!TblDV[Sub-category],[1]!TblDV[Category],"")</f>
        <v>Dining Out</v>
      </c>
      <c r="J43" s="4" t="str">
        <f>_xlfn.XLOOKUP([1]!Transactions[[#This Row],[Sub-category]], [1]!TblDV[Sub-category],[1]!TblDV[Category Type],"")</f>
        <v>Expense</v>
      </c>
    </row>
    <row r="44" spans="1:10" x14ac:dyDescent="0.25">
      <c r="A44" t="s">
        <v>4</v>
      </c>
      <c r="B44" t="s">
        <v>4</v>
      </c>
      <c r="C44" s="3">
        <v>44225</v>
      </c>
      <c r="D44" t="s">
        <v>18</v>
      </c>
      <c r="E44">
        <v>162</v>
      </c>
      <c r="G44" s="4">
        <f t="shared" si="0"/>
        <v>-162</v>
      </c>
      <c r="H44" s="4" t="s">
        <v>19</v>
      </c>
      <c r="I44" s="4" t="str">
        <f>_xlfn.XLOOKUP([1]!Transactions[[#This Row],[Sub-category]], [1]!TblDV[Sub-category],[1]!TblDV[Category],"")</f>
        <v>Living Expenses</v>
      </c>
      <c r="J44" s="4" t="str">
        <f>_xlfn.XLOOKUP([1]!Transactions[[#This Row],[Sub-category]], [1]!TblDV[Sub-category],[1]!TblDV[Category Type],"")</f>
        <v>Expense</v>
      </c>
    </row>
    <row r="45" spans="1:10" x14ac:dyDescent="0.25">
      <c r="A45" t="s">
        <v>4</v>
      </c>
      <c r="B45" t="s">
        <v>4</v>
      </c>
      <c r="C45" s="3">
        <v>44226</v>
      </c>
      <c r="D45" t="s">
        <v>52</v>
      </c>
      <c r="E45">
        <v>125</v>
      </c>
      <c r="G45" s="4">
        <f t="shared" si="0"/>
        <v>-125</v>
      </c>
      <c r="H45" s="4" t="s">
        <v>27</v>
      </c>
      <c r="I45" s="4" t="str">
        <f>_xlfn.XLOOKUP([1]!Transactions[[#This Row],[Sub-category]], [1]!TblDV[Sub-category],[1]!TblDV[Category],"")</f>
        <v>Discretionary</v>
      </c>
      <c r="J45" s="4" t="str">
        <f>_xlfn.XLOOKUP([1]!Transactions[[#This Row],[Sub-category]], [1]!TblDV[Sub-category],[1]!TblDV[Category Type],"")</f>
        <v>Expense</v>
      </c>
    </row>
    <row r="46" spans="1:10" x14ac:dyDescent="0.25">
      <c r="A46" t="s">
        <v>4</v>
      </c>
      <c r="B46" t="s">
        <v>4</v>
      </c>
      <c r="C46" s="3">
        <v>44226</v>
      </c>
      <c r="D46" t="s">
        <v>60</v>
      </c>
      <c r="E46">
        <v>175</v>
      </c>
      <c r="G46" s="4">
        <f t="shared" si="0"/>
        <v>-175</v>
      </c>
      <c r="H46" s="4" t="s">
        <v>25</v>
      </c>
      <c r="I46" s="4" t="str">
        <f>_xlfn.XLOOKUP([1]!Transactions[[#This Row],[Sub-category]], [1]!TblDV[Sub-category],[1]!TblDV[Category],"")</f>
        <v>Discretionary</v>
      </c>
      <c r="J46" s="4" t="str">
        <f>_xlfn.XLOOKUP([1]!Transactions[[#This Row],[Sub-category]], [1]!TblDV[Sub-category],[1]!TblDV[Category Type],"")</f>
        <v>Expense</v>
      </c>
    </row>
    <row r="47" spans="1:10" x14ac:dyDescent="0.25">
      <c r="A47" t="s">
        <v>11</v>
      </c>
      <c r="B47" t="s">
        <v>4</v>
      </c>
      <c r="C47" s="3">
        <v>44227</v>
      </c>
      <c r="D47" t="s">
        <v>26</v>
      </c>
      <c r="E47">
        <v>145</v>
      </c>
      <c r="G47" s="4">
        <f t="shared" si="0"/>
        <v>-145</v>
      </c>
      <c r="H47" s="4" t="s">
        <v>27</v>
      </c>
      <c r="I47" s="4" t="str">
        <f>_xlfn.XLOOKUP([1]!Transactions[[#This Row],[Sub-category]], [1]!TblDV[Sub-category],[1]!TblDV[Category],"")</f>
        <v>Discretionary</v>
      </c>
      <c r="J47" s="4" t="str">
        <f>_xlfn.XLOOKUP([1]!Transactions[[#This Row],[Sub-category]], [1]!TblDV[Sub-category],[1]!TblDV[Category Type],"")</f>
        <v>Expense</v>
      </c>
    </row>
    <row r="48" spans="1:10" x14ac:dyDescent="0.25">
      <c r="A48" t="s">
        <v>4</v>
      </c>
      <c r="B48" t="s">
        <v>4</v>
      </c>
      <c r="C48" s="3">
        <v>44227</v>
      </c>
      <c r="D48" t="s">
        <v>30</v>
      </c>
      <c r="E48">
        <v>23</v>
      </c>
      <c r="G48" s="4">
        <f t="shared" si="0"/>
        <v>-23</v>
      </c>
      <c r="H48" s="4" t="s">
        <v>31</v>
      </c>
      <c r="I48" s="4" t="str">
        <f>_xlfn.XLOOKUP([1]!Transactions[[#This Row],[Sub-category]], [1]!TblDV[Sub-category],[1]!TblDV[Category],"")</f>
        <v>Transport</v>
      </c>
      <c r="J48" s="4" t="str">
        <f>_xlfn.XLOOKUP([1]!Transactions[[#This Row],[Sub-category]], [1]!TblDV[Sub-category],[1]!TblDV[Category Type],"")</f>
        <v>Expense</v>
      </c>
    </row>
    <row r="49" spans="1:10" x14ac:dyDescent="0.25">
      <c r="A49" t="s">
        <v>11</v>
      </c>
      <c r="B49" t="s">
        <v>11</v>
      </c>
      <c r="C49" s="3">
        <v>44228</v>
      </c>
      <c r="D49" t="s">
        <v>12</v>
      </c>
      <c r="F49">
        <v>4000</v>
      </c>
      <c r="G49" s="4">
        <f t="shared" si="0"/>
        <v>4000</v>
      </c>
      <c r="H49" s="4" t="s">
        <v>13</v>
      </c>
      <c r="I49" s="4" t="str">
        <f>_xlfn.XLOOKUP([1]!Transactions[[#This Row],[Sub-category]], [1]!TblDV[Sub-category],[1]!TblDV[Category],"")</f>
        <v>Salary</v>
      </c>
      <c r="J49" s="4" t="str">
        <f>_xlfn.XLOOKUP([1]!Transactions[[#This Row],[Sub-category]], [1]!TblDV[Sub-category],[1]!TblDV[Category Type],"")</f>
        <v>Income</v>
      </c>
    </row>
    <row r="50" spans="1:10" x14ac:dyDescent="0.25">
      <c r="A50" t="s">
        <v>11</v>
      </c>
      <c r="B50" t="s">
        <v>4</v>
      </c>
      <c r="C50" s="3">
        <v>44228</v>
      </c>
      <c r="D50" t="s">
        <v>9</v>
      </c>
      <c r="E50">
        <v>5</v>
      </c>
      <c r="G50" s="4">
        <f t="shared" si="0"/>
        <v>-5</v>
      </c>
      <c r="H50" s="4" t="s">
        <v>10</v>
      </c>
      <c r="I50" s="4" t="str">
        <f>_xlfn.XLOOKUP([1]!Transactions[[#This Row],[Sub-category]], [1]!TblDV[Sub-category],[1]!TblDV[Category],"")</f>
        <v>Dining Out</v>
      </c>
      <c r="J50" s="4" t="str">
        <f>_xlfn.XLOOKUP([1]!Transactions[[#This Row],[Sub-category]], [1]!TblDV[Sub-category],[1]!TblDV[Category Type],"")</f>
        <v>Expense</v>
      </c>
    </row>
    <row r="51" spans="1:10" x14ac:dyDescent="0.25">
      <c r="A51" t="s">
        <v>4</v>
      </c>
      <c r="B51" t="s">
        <v>11</v>
      </c>
      <c r="C51" s="3">
        <v>44229</v>
      </c>
      <c r="D51" t="s">
        <v>14</v>
      </c>
      <c r="E51">
        <v>900</v>
      </c>
      <c r="G51" s="4">
        <f t="shared" si="0"/>
        <v>-900</v>
      </c>
      <c r="H51" s="4" t="s">
        <v>15</v>
      </c>
      <c r="I51" s="4" t="str">
        <f>_xlfn.XLOOKUP([1]!Transactions[[#This Row],[Sub-category]], [1]!TblDV[Sub-category],[1]!TblDV[Category],"")</f>
        <v>Living Expenses</v>
      </c>
      <c r="J51" s="4" t="str">
        <f>_xlfn.XLOOKUP([1]!Transactions[[#This Row],[Sub-category]], [1]!TblDV[Sub-category],[1]!TblDV[Category Type],"")</f>
        <v>Expense</v>
      </c>
    </row>
    <row r="52" spans="1:10" x14ac:dyDescent="0.25">
      <c r="A52" t="s">
        <v>4</v>
      </c>
      <c r="B52" t="s">
        <v>11</v>
      </c>
      <c r="C52" s="3">
        <v>44229</v>
      </c>
      <c r="D52" t="s">
        <v>16</v>
      </c>
      <c r="E52">
        <v>150</v>
      </c>
      <c r="G52" s="4">
        <f t="shared" si="0"/>
        <v>-150</v>
      </c>
      <c r="H52" s="4" t="s">
        <v>17</v>
      </c>
      <c r="I52" s="4" t="str">
        <f>_xlfn.XLOOKUP([1]!Transactions[[#This Row],[Sub-category]], [1]!TblDV[Sub-category],[1]!TblDV[Category],"")</f>
        <v>Transport</v>
      </c>
      <c r="J52" s="4" t="str">
        <f>_xlfn.XLOOKUP([1]!Transactions[[#This Row],[Sub-category]], [1]!TblDV[Sub-category],[1]!TblDV[Category Type],"")</f>
        <v>Expense</v>
      </c>
    </row>
    <row r="53" spans="1:10" x14ac:dyDescent="0.25">
      <c r="A53" t="s">
        <v>4</v>
      </c>
      <c r="B53" t="s">
        <v>4</v>
      </c>
      <c r="C53" s="3">
        <v>44229</v>
      </c>
      <c r="D53" t="s">
        <v>9</v>
      </c>
      <c r="E53">
        <v>5</v>
      </c>
      <c r="G53" s="4">
        <f t="shared" si="0"/>
        <v>-5</v>
      </c>
      <c r="H53" s="4" t="s">
        <v>10</v>
      </c>
      <c r="I53" s="4" t="str">
        <f>_xlfn.XLOOKUP([1]!Transactions[[#This Row],[Sub-category]], [1]!TblDV[Sub-category],[1]!TblDV[Category],"")</f>
        <v>Dining Out</v>
      </c>
      <c r="J53" s="4" t="str">
        <f>_xlfn.XLOOKUP([1]!Transactions[[#This Row],[Sub-category]], [1]!TblDV[Sub-category],[1]!TblDV[Category Type],"")</f>
        <v>Expense</v>
      </c>
    </row>
    <row r="54" spans="1:10" x14ac:dyDescent="0.25">
      <c r="A54" t="s">
        <v>4</v>
      </c>
      <c r="B54" t="s">
        <v>4</v>
      </c>
      <c r="C54" s="3">
        <v>44230</v>
      </c>
      <c r="D54" t="s">
        <v>9</v>
      </c>
      <c r="E54">
        <v>5</v>
      </c>
      <c r="G54" s="4">
        <f t="shared" si="0"/>
        <v>-5</v>
      </c>
      <c r="H54" s="4" t="s">
        <v>10</v>
      </c>
      <c r="I54" s="4" t="str">
        <f>_xlfn.XLOOKUP([1]!Transactions[[#This Row],[Sub-category]], [1]!TblDV[Sub-category],[1]!TblDV[Category],"")</f>
        <v>Dining Out</v>
      </c>
      <c r="J54" s="4" t="str">
        <f>_xlfn.XLOOKUP([1]!Transactions[[#This Row],[Sub-category]], [1]!TblDV[Sub-category],[1]!TblDV[Category Type],"")</f>
        <v>Expense</v>
      </c>
    </row>
    <row r="55" spans="1:10" x14ac:dyDescent="0.25">
      <c r="A55" t="s">
        <v>4</v>
      </c>
      <c r="B55" t="s">
        <v>4</v>
      </c>
      <c r="C55" s="3">
        <v>44231</v>
      </c>
      <c r="D55" t="s">
        <v>9</v>
      </c>
      <c r="E55">
        <v>5</v>
      </c>
      <c r="G55" s="4">
        <f t="shared" si="0"/>
        <v>-5</v>
      </c>
      <c r="H55" s="4" t="s">
        <v>10</v>
      </c>
      <c r="I55" s="4" t="str">
        <f>_xlfn.XLOOKUP([1]!Transactions[[#This Row],[Sub-category]], [1]!TblDV[Sub-category],[1]!TblDV[Category],"")</f>
        <v>Dining Out</v>
      </c>
      <c r="J55" s="4" t="str">
        <f>_xlfn.XLOOKUP([1]!Transactions[[#This Row],[Sub-category]], [1]!TblDV[Sub-category],[1]!TblDV[Category Type],"")</f>
        <v>Expense</v>
      </c>
    </row>
    <row r="56" spans="1:10" x14ac:dyDescent="0.25">
      <c r="A56" t="s">
        <v>11</v>
      </c>
      <c r="B56" t="s">
        <v>4</v>
      </c>
      <c r="C56" s="3">
        <v>44232</v>
      </c>
      <c r="D56" t="s">
        <v>9</v>
      </c>
      <c r="E56">
        <v>5</v>
      </c>
      <c r="G56" s="4">
        <f t="shared" si="0"/>
        <v>-5</v>
      </c>
      <c r="H56" s="4" t="s">
        <v>10</v>
      </c>
      <c r="I56" s="4" t="str">
        <f>_xlfn.XLOOKUP([1]!Transactions[[#This Row],[Sub-category]], [1]!TblDV[Sub-category],[1]!TblDV[Category],"")</f>
        <v>Dining Out</v>
      </c>
      <c r="J56" s="4" t="str">
        <f>_xlfn.XLOOKUP([1]!Transactions[[#This Row],[Sub-category]], [1]!TblDV[Sub-category],[1]!TblDV[Category Type],"")</f>
        <v>Expense</v>
      </c>
    </row>
    <row r="57" spans="1:10" x14ac:dyDescent="0.25">
      <c r="A57" t="s">
        <v>4</v>
      </c>
      <c r="B57" t="s">
        <v>4</v>
      </c>
      <c r="C57" s="3">
        <v>44232</v>
      </c>
      <c r="D57" t="s">
        <v>18</v>
      </c>
      <c r="E57">
        <v>205</v>
      </c>
      <c r="G57" s="4">
        <f t="shared" si="0"/>
        <v>-205</v>
      </c>
      <c r="H57" s="4" t="s">
        <v>19</v>
      </c>
      <c r="I57" s="4" t="str">
        <f>_xlfn.XLOOKUP([1]!Transactions[[#This Row],[Sub-category]], [1]!TblDV[Sub-category],[1]!TblDV[Category],"")</f>
        <v>Living Expenses</v>
      </c>
      <c r="J57" s="4" t="str">
        <f>_xlfn.XLOOKUP([1]!Transactions[[#This Row],[Sub-category]], [1]!TblDV[Sub-category],[1]!TblDV[Category Type],"")</f>
        <v>Expense</v>
      </c>
    </row>
    <row r="58" spans="1:10" x14ac:dyDescent="0.25">
      <c r="A58" t="s">
        <v>4</v>
      </c>
      <c r="B58" t="s">
        <v>11</v>
      </c>
      <c r="C58" s="3">
        <v>44235</v>
      </c>
      <c r="D58" t="s">
        <v>20</v>
      </c>
      <c r="E58">
        <v>51.1</v>
      </c>
      <c r="G58" s="4">
        <f t="shared" si="0"/>
        <v>-51.1</v>
      </c>
      <c r="H58" s="4" t="s">
        <v>21</v>
      </c>
      <c r="I58" s="4" t="str">
        <f>_xlfn.XLOOKUP([1]!Transactions[[#This Row],[Sub-category]], [1]!TblDV[Sub-category],[1]!TblDV[Category],"")</f>
        <v>Living Expenses</v>
      </c>
      <c r="J58" s="4" t="str">
        <f>_xlfn.XLOOKUP([1]!Transactions[[#This Row],[Sub-category]], [1]!TblDV[Sub-category],[1]!TblDV[Category Type],"")</f>
        <v>Expense</v>
      </c>
    </row>
    <row r="59" spans="1:10" x14ac:dyDescent="0.25">
      <c r="A59" t="s">
        <v>4</v>
      </c>
      <c r="B59" t="s">
        <v>4</v>
      </c>
      <c r="C59" s="3">
        <v>44235</v>
      </c>
      <c r="D59" t="s">
        <v>9</v>
      </c>
      <c r="E59">
        <v>5</v>
      </c>
      <c r="G59" s="4">
        <f t="shared" si="0"/>
        <v>-5</v>
      </c>
      <c r="H59" s="4" t="s">
        <v>10</v>
      </c>
      <c r="I59" s="4" t="str">
        <f>_xlfn.XLOOKUP([1]!Transactions[[#This Row],[Sub-category]], [1]!TblDV[Sub-category],[1]!TblDV[Category],"")</f>
        <v>Dining Out</v>
      </c>
      <c r="J59" s="4" t="str">
        <f>_xlfn.XLOOKUP([1]!Transactions[[#This Row],[Sub-category]], [1]!TblDV[Sub-category],[1]!TblDV[Category Type],"")</f>
        <v>Expense</v>
      </c>
    </row>
    <row r="60" spans="1:10" x14ac:dyDescent="0.25">
      <c r="A60" t="s">
        <v>4</v>
      </c>
      <c r="B60" t="s">
        <v>4</v>
      </c>
      <c r="C60" s="3">
        <v>44236</v>
      </c>
      <c r="D60" t="s">
        <v>9</v>
      </c>
      <c r="E60">
        <v>5</v>
      </c>
      <c r="G60" s="4">
        <f t="shared" si="0"/>
        <v>-5</v>
      </c>
      <c r="H60" s="4" t="s">
        <v>10</v>
      </c>
      <c r="I60" s="4" t="str">
        <f>_xlfn.XLOOKUP([1]!Transactions[[#This Row],[Sub-category]], [1]!TblDV[Sub-category],[1]!TblDV[Category],"")</f>
        <v>Dining Out</v>
      </c>
      <c r="J60" s="4" t="str">
        <f>_xlfn.XLOOKUP([1]!Transactions[[#This Row],[Sub-category]], [1]!TblDV[Sub-category],[1]!TblDV[Category Type],"")</f>
        <v>Expense</v>
      </c>
    </row>
    <row r="61" spans="1:10" x14ac:dyDescent="0.25">
      <c r="A61" t="s">
        <v>4</v>
      </c>
      <c r="B61" t="s">
        <v>4</v>
      </c>
      <c r="C61" s="3">
        <v>44237</v>
      </c>
      <c r="D61" t="s">
        <v>22</v>
      </c>
      <c r="E61">
        <v>78</v>
      </c>
      <c r="G61" s="4">
        <f t="shared" si="0"/>
        <v>-78</v>
      </c>
      <c r="H61" s="4" t="s">
        <v>23</v>
      </c>
      <c r="I61" s="4" t="str">
        <f>_xlfn.XLOOKUP([1]!Transactions[[#This Row],[Sub-category]], [1]!TblDV[Sub-category],[1]!TblDV[Category],"")</f>
        <v>Transport</v>
      </c>
      <c r="J61" s="4" t="str">
        <f>_xlfn.XLOOKUP([1]!Transactions[[#This Row],[Sub-category]], [1]!TblDV[Sub-category],[1]!TblDV[Category Type],"")</f>
        <v>Expense</v>
      </c>
    </row>
    <row r="62" spans="1:10" x14ac:dyDescent="0.25">
      <c r="A62" t="s">
        <v>4</v>
      </c>
      <c r="B62" t="s">
        <v>4</v>
      </c>
      <c r="C62" s="3">
        <v>44237</v>
      </c>
      <c r="D62" t="s">
        <v>9</v>
      </c>
      <c r="E62">
        <v>5</v>
      </c>
      <c r="G62" s="4">
        <f t="shared" si="0"/>
        <v>-5</v>
      </c>
      <c r="H62" s="4" t="s">
        <v>10</v>
      </c>
      <c r="I62" s="4" t="str">
        <f>_xlfn.XLOOKUP([1]!Transactions[[#This Row],[Sub-category]], [1]!TblDV[Sub-category],[1]!TblDV[Category],"")</f>
        <v>Dining Out</v>
      </c>
      <c r="J62" s="4" t="str">
        <f>_xlfn.XLOOKUP([1]!Transactions[[#This Row],[Sub-category]], [1]!TblDV[Sub-category],[1]!TblDV[Category Type],"")</f>
        <v>Expense</v>
      </c>
    </row>
    <row r="63" spans="1:10" x14ac:dyDescent="0.25">
      <c r="A63" t="s">
        <v>4</v>
      </c>
      <c r="B63" t="s">
        <v>4</v>
      </c>
      <c r="C63" s="3">
        <v>44238</v>
      </c>
      <c r="D63" t="s">
        <v>9</v>
      </c>
      <c r="E63">
        <v>5</v>
      </c>
      <c r="G63" s="4">
        <f t="shared" si="0"/>
        <v>-5</v>
      </c>
      <c r="H63" s="4" t="s">
        <v>10</v>
      </c>
      <c r="I63" s="4" t="str">
        <f>_xlfn.XLOOKUP([1]!Transactions[[#This Row],[Sub-category]], [1]!TblDV[Sub-category],[1]!TblDV[Category],"")</f>
        <v>Dining Out</v>
      </c>
      <c r="J63" s="4" t="str">
        <f>_xlfn.XLOOKUP([1]!Transactions[[#This Row],[Sub-category]], [1]!TblDV[Sub-category],[1]!TblDV[Category Type],"")</f>
        <v>Expense</v>
      </c>
    </row>
    <row r="64" spans="1:10" x14ac:dyDescent="0.25">
      <c r="A64" t="s">
        <v>4</v>
      </c>
      <c r="B64" t="s">
        <v>4</v>
      </c>
      <c r="C64" s="3">
        <v>44239</v>
      </c>
      <c r="D64" t="s">
        <v>18</v>
      </c>
      <c r="E64">
        <v>135.9</v>
      </c>
      <c r="G64" s="4">
        <f t="shared" si="0"/>
        <v>-135.9</v>
      </c>
      <c r="H64" s="4" t="s">
        <v>19</v>
      </c>
      <c r="I64" s="4" t="str">
        <f>_xlfn.XLOOKUP([1]!Transactions[[#This Row],[Sub-category]], [1]!TblDV[Sub-category],[1]!TblDV[Category],"")</f>
        <v>Living Expenses</v>
      </c>
      <c r="J64" s="4" t="str">
        <f>_xlfn.XLOOKUP([1]!Transactions[[#This Row],[Sub-category]], [1]!TblDV[Sub-category],[1]!TblDV[Category Type],"")</f>
        <v>Expense</v>
      </c>
    </row>
    <row r="65" spans="1:10" x14ac:dyDescent="0.25">
      <c r="A65" t="s">
        <v>4</v>
      </c>
      <c r="B65" t="s">
        <v>4</v>
      </c>
      <c r="C65" s="3">
        <v>44239</v>
      </c>
      <c r="D65" t="s">
        <v>9</v>
      </c>
      <c r="E65">
        <v>5</v>
      </c>
      <c r="G65" s="4">
        <f t="shared" si="0"/>
        <v>-5</v>
      </c>
      <c r="H65" s="4" t="s">
        <v>10</v>
      </c>
      <c r="I65" s="4" t="str">
        <f>_xlfn.XLOOKUP([1]!Transactions[[#This Row],[Sub-category]], [1]!TblDV[Sub-category],[1]!TblDV[Category],"")</f>
        <v>Dining Out</v>
      </c>
      <c r="J65" s="4" t="str">
        <f>_xlfn.XLOOKUP([1]!Transactions[[#This Row],[Sub-category]], [1]!TblDV[Sub-category],[1]!TblDV[Category Type],"")</f>
        <v>Expense</v>
      </c>
    </row>
    <row r="66" spans="1:10" x14ac:dyDescent="0.25">
      <c r="A66" t="s">
        <v>4</v>
      </c>
      <c r="B66" t="s">
        <v>4</v>
      </c>
      <c r="C66" s="3">
        <v>44240</v>
      </c>
      <c r="D66" t="s">
        <v>9</v>
      </c>
      <c r="E66">
        <v>5</v>
      </c>
      <c r="G66" s="4">
        <f t="shared" ref="G66:G129" si="1">F66-E66</f>
        <v>-5</v>
      </c>
      <c r="H66" s="4" t="s">
        <v>10</v>
      </c>
      <c r="I66" s="4" t="str">
        <f>_xlfn.XLOOKUP([1]!Transactions[[#This Row],[Sub-category]], [1]!TblDV[Sub-category],[1]!TblDV[Category],"")</f>
        <v>Dining Out</v>
      </c>
      <c r="J66" s="4" t="str">
        <f>_xlfn.XLOOKUP([1]!Transactions[[#This Row],[Sub-category]], [1]!TblDV[Sub-category],[1]!TblDV[Category Type],"")</f>
        <v>Expense</v>
      </c>
    </row>
    <row r="67" spans="1:10" x14ac:dyDescent="0.25">
      <c r="A67" t="s">
        <v>4</v>
      </c>
      <c r="B67" t="s">
        <v>4</v>
      </c>
      <c r="C67" s="3">
        <v>44240</v>
      </c>
      <c r="D67" t="s">
        <v>24</v>
      </c>
      <c r="E67">
        <v>40.9</v>
      </c>
      <c r="G67" s="4">
        <f t="shared" si="1"/>
        <v>-40.9</v>
      </c>
      <c r="H67" s="4" t="s">
        <v>25</v>
      </c>
      <c r="I67" s="4" t="str">
        <f>_xlfn.XLOOKUP([1]!Transactions[[#This Row],[Sub-category]], [1]!TblDV[Sub-category],[1]!TblDV[Category],"")</f>
        <v>Discretionary</v>
      </c>
      <c r="J67" s="4" t="str">
        <f>_xlfn.XLOOKUP([1]!Transactions[[#This Row],[Sub-category]], [1]!TblDV[Sub-category],[1]!TblDV[Category Type],"")</f>
        <v>Expense</v>
      </c>
    </row>
    <row r="68" spans="1:10" x14ac:dyDescent="0.25">
      <c r="A68" t="s">
        <v>4</v>
      </c>
      <c r="B68" t="s">
        <v>4</v>
      </c>
      <c r="C68" s="3">
        <v>44240</v>
      </c>
      <c r="D68" t="s">
        <v>26</v>
      </c>
      <c r="E68">
        <v>99</v>
      </c>
      <c r="G68" s="4">
        <f t="shared" si="1"/>
        <v>-99</v>
      </c>
      <c r="H68" s="4" t="s">
        <v>27</v>
      </c>
      <c r="I68" s="4" t="str">
        <f>_xlfn.XLOOKUP([1]!Transactions[[#This Row],[Sub-category]], [1]!TblDV[Sub-category],[1]!TblDV[Category],"")</f>
        <v>Discretionary</v>
      </c>
      <c r="J68" s="4" t="str">
        <f>_xlfn.XLOOKUP([1]!Transactions[[#This Row],[Sub-category]], [1]!TblDV[Sub-category],[1]!TblDV[Category Type],"")</f>
        <v>Expense</v>
      </c>
    </row>
    <row r="69" spans="1:10" x14ac:dyDescent="0.25">
      <c r="A69" t="s">
        <v>11</v>
      </c>
      <c r="B69" t="s">
        <v>4</v>
      </c>
      <c r="C69" s="3">
        <v>44240</v>
      </c>
      <c r="D69" t="s">
        <v>28</v>
      </c>
      <c r="E69">
        <v>53</v>
      </c>
      <c r="G69" s="4">
        <f t="shared" si="1"/>
        <v>-53</v>
      </c>
      <c r="H69" s="4" t="s">
        <v>29</v>
      </c>
      <c r="I69" s="4" t="str">
        <f>_xlfn.XLOOKUP([1]!Transactions[[#This Row],[Sub-category]], [1]!TblDV[Sub-category],[1]!TblDV[Category],"")</f>
        <v>Dining Out</v>
      </c>
      <c r="J69" s="4" t="str">
        <f>_xlfn.XLOOKUP([1]!Transactions[[#This Row],[Sub-category]], [1]!TblDV[Sub-category],[1]!TblDV[Category Type],"")</f>
        <v>Expense</v>
      </c>
    </row>
    <row r="70" spans="1:10" x14ac:dyDescent="0.25">
      <c r="A70" t="s">
        <v>4</v>
      </c>
      <c r="B70" t="s">
        <v>4</v>
      </c>
      <c r="C70" s="3">
        <v>44241</v>
      </c>
      <c r="D70" t="s">
        <v>30</v>
      </c>
      <c r="E70">
        <v>28.9</v>
      </c>
      <c r="G70" s="4">
        <f t="shared" si="1"/>
        <v>-28.9</v>
      </c>
      <c r="H70" s="4" t="s">
        <v>31</v>
      </c>
      <c r="I70" s="4" t="str">
        <f>_xlfn.XLOOKUP([1]!Transactions[[#This Row],[Sub-category]], [1]!TblDV[Sub-category],[1]!TblDV[Category],"")</f>
        <v>Transport</v>
      </c>
      <c r="J70" s="4" t="str">
        <f>_xlfn.XLOOKUP([1]!Transactions[[#This Row],[Sub-category]], [1]!TblDV[Sub-category],[1]!TblDV[Category Type],"")</f>
        <v>Expense</v>
      </c>
    </row>
    <row r="71" spans="1:10" x14ac:dyDescent="0.25">
      <c r="A71" t="s">
        <v>4</v>
      </c>
      <c r="B71" t="s">
        <v>11</v>
      </c>
      <c r="C71" s="3">
        <v>44242</v>
      </c>
      <c r="D71" t="s">
        <v>32</v>
      </c>
      <c r="E71">
        <v>30</v>
      </c>
      <c r="G71" s="4">
        <f t="shared" si="1"/>
        <v>-30</v>
      </c>
      <c r="H71" s="4" t="s">
        <v>33</v>
      </c>
      <c r="I71" s="4" t="str">
        <f>_xlfn.XLOOKUP([1]!Transactions[[#This Row],[Sub-category]], [1]!TblDV[Sub-category],[1]!TblDV[Category],"")</f>
        <v>Discretionary</v>
      </c>
      <c r="J71" s="4" t="str">
        <f>_xlfn.XLOOKUP([1]!Transactions[[#This Row],[Sub-category]], [1]!TblDV[Sub-category],[1]!TblDV[Category Type],"")</f>
        <v>Expense</v>
      </c>
    </row>
    <row r="72" spans="1:10" x14ac:dyDescent="0.25">
      <c r="A72" t="s">
        <v>11</v>
      </c>
      <c r="B72" t="s">
        <v>4</v>
      </c>
      <c r="C72" s="3">
        <v>44242</v>
      </c>
      <c r="D72" t="s">
        <v>9</v>
      </c>
      <c r="E72">
        <v>5</v>
      </c>
      <c r="G72" s="4">
        <f t="shared" si="1"/>
        <v>-5</v>
      </c>
      <c r="H72" s="4" t="s">
        <v>10</v>
      </c>
      <c r="I72" s="4" t="str">
        <f>_xlfn.XLOOKUP([1]!Transactions[[#This Row],[Sub-category]], [1]!TblDV[Sub-category],[1]!TblDV[Category],"")</f>
        <v>Dining Out</v>
      </c>
      <c r="J72" s="4" t="str">
        <f>_xlfn.XLOOKUP([1]!Transactions[[#This Row],[Sub-category]], [1]!TblDV[Sub-category],[1]!TblDV[Category Type],"")</f>
        <v>Expense</v>
      </c>
    </row>
    <row r="73" spans="1:10" x14ac:dyDescent="0.25">
      <c r="A73" t="s">
        <v>11</v>
      </c>
      <c r="B73" t="s">
        <v>4</v>
      </c>
      <c r="C73" s="3">
        <v>44243</v>
      </c>
      <c r="D73" t="s">
        <v>9</v>
      </c>
      <c r="E73">
        <v>5</v>
      </c>
      <c r="G73" s="4">
        <f t="shared" si="1"/>
        <v>-5</v>
      </c>
      <c r="H73" s="4" t="s">
        <v>10</v>
      </c>
      <c r="I73" s="4" t="str">
        <f>_xlfn.XLOOKUP([1]!Transactions[[#This Row],[Sub-category]], [1]!TblDV[Sub-category],[1]!TblDV[Category],"")</f>
        <v>Dining Out</v>
      </c>
      <c r="J73" s="4" t="str">
        <f>_xlfn.XLOOKUP([1]!Transactions[[#This Row],[Sub-category]], [1]!TblDV[Sub-category],[1]!TblDV[Category Type],"")</f>
        <v>Expense</v>
      </c>
    </row>
    <row r="74" spans="1:10" x14ac:dyDescent="0.25">
      <c r="A74" t="s">
        <v>4</v>
      </c>
      <c r="B74" t="s">
        <v>11</v>
      </c>
      <c r="C74" s="3">
        <v>44243</v>
      </c>
      <c r="D74" t="s">
        <v>34</v>
      </c>
      <c r="E74">
        <v>40</v>
      </c>
      <c r="G74" s="4">
        <f t="shared" si="1"/>
        <v>-40</v>
      </c>
      <c r="H74" s="4" t="s">
        <v>35</v>
      </c>
      <c r="I74" s="4" t="str">
        <f>_xlfn.XLOOKUP([1]!Transactions[[#This Row],[Sub-category]], [1]!TblDV[Sub-category],[1]!TblDV[Category],"")</f>
        <v>Living Expenses</v>
      </c>
      <c r="J74" s="4" t="str">
        <f>_xlfn.XLOOKUP([1]!Transactions[[#This Row],[Sub-category]], [1]!TblDV[Sub-category],[1]!TblDV[Category Type],"")</f>
        <v>Expense</v>
      </c>
    </row>
    <row r="75" spans="1:10" x14ac:dyDescent="0.25">
      <c r="A75" t="s">
        <v>4</v>
      </c>
      <c r="B75" t="s">
        <v>4</v>
      </c>
      <c r="C75" s="3">
        <v>44244</v>
      </c>
      <c r="D75" t="s">
        <v>50</v>
      </c>
      <c r="E75">
        <v>45.9</v>
      </c>
      <c r="G75" s="4">
        <f t="shared" si="1"/>
        <v>-45.9</v>
      </c>
      <c r="H75" s="4" t="s">
        <v>51</v>
      </c>
      <c r="I75" s="4" t="str">
        <f>_xlfn.XLOOKUP([1]!Transactions[[#This Row],[Sub-category]], [1]!TblDV[Sub-category],[1]!TblDV[Category],"")</f>
        <v>Discretionary</v>
      </c>
      <c r="J75" s="4" t="str">
        <f>_xlfn.XLOOKUP([1]!Transactions[[#This Row],[Sub-category]], [1]!TblDV[Sub-category],[1]!TblDV[Category Type],"")</f>
        <v>Expense</v>
      </c>
    </row>
    <row r="76" spans="1:10" x14ac:dyDescent="0.25">
      <c r="A76" t="s">
        <v>4</v>
      </c>
      <c r="B76" t="s">
        <v>4</v>
      </c>
      <c r="C76" s="3">
        <v>44244</v>
      </c>
      <c r="D76" t="s">
        <v>36</v>
      </c>
      <c r="E76">
        <v>35</v>
      </c>
      <c r="G76" s="4">
        <f t="shared" si="1"/>
        <v>-35</v>
      </c>
      <c r="H76" s="4" t="s">
        <v>25</v>
      </c>
      <c r="I76" s="4" t="str">
        <f>_xlfn.XLOOKUP([1]!Transactions[[#This Row],[Sub-category]], [1]!TblDV[Sub-category],[1]!TblDV[Category],"")</f>
        <v>Discretionary</v>
      </c>
      <c r="J76" s="4" t="str">
        <f>_xlfn.XLOOKUP([1]!Transactions[[#This Row],[Sub-category]], [1]!TblDV[Sub-category],[1]!TblDV[Category Type],"")</f>
        <v>Expense</v>
      </c>
    </row>
    <row r="77" spans="1:10" x14ac:dyDescent="0.25">
      <c r="A77" t="s">
        <v>4</v>
      </c>
      <c r="B77" t="s">
        <v>4</v>
      </c>
      <c r="C77" s="3">
        <v>44244</v>
      </c>
      <c r="D77" t="s">
        <v>9</v>
      </c>
      <c r="E77">
        <v>5</v>
      </c>
      <c r="G77" s="4">
        <f t="shared" si="1"/>
        <v>-5</v>
      </c>
      <c r="H77" s="4" t="s">
        <v>10</v>
      </c>
      <c r="I77" s="4" t="str">
        <f>_xlfn.XLOOKUP([1]!Transactions[[#This Row],[Sub-category]], [1]!TblDV[Sub-category],[1]!TblDV[Category],"")</f>
        <v>Dining Out</v>
      </c>
      <c r="J77" s="4" t="str">
        <f>_xlfn.XLOOKUP([1]!Transactions[[#This Row],[Sub-category]], [1]!TblDV[Sub-category],[1]!TblDV[Category Type],"")</f>
        <v>Expense</v>
      </c>
    </row>
    <row r="78" spans="1:10" x14ac:dyDescent="0.25">
      <c r="A78" t="s">
        <v>4</v>
      </c>
      <c r="B78" t="s">
        <v>4</v>
      </c>
      <c r="C78" s="3">
        <v>44245</v>
      </c>
      <c r="D78" t="s">
        <v>9</v>
      </c>
      <c r="E78">
        <v>5</v>
      </c>
      <c r="G78" s="4">
        <f t="shared" si="1"/>
        <v>-5</v>
      </c>
      <c r="H78" s="4" t="s">
        <v>10</v>
      </c>
      <c r="I78" s="4" t="str">
        <f>_xlfn.XLOOKUP([1]!Transactions[[#This Row],[Sub-category]], [1]!TblDV[Sub-category],[1]!TblDV[Category],"")</f>
        <v>Dining Out</v>
      </c>
      <c r="J78" s="4" t="str">
        <f>_xlfn.XLOOKUP([1]!Transactions[[#This Row],[Sub-category]], [1]!TblDV[Sub-category],[1]!TblDV[Category Type],"")</f>
        <v>Expense</v>
      </c>
    </row>
    <row r="79" spans="1:10" x14ac:dyDescent="0.25">
      <c r="A79" t="s">
        <v>4</v>
      </c>
      <c r="B79" t="s">
        <v>4</v>
      </c>
      <c r="C79" s="3">
        <v>44246</v>
      </c>
      <c r="D79" t="s">
        <v>9</v>
      </c>
      <c r="E79">
        <v>5</v>
      </c>
      <c r="G79" s="4">
        <f t="shared" si="1"/>
        <v>-5</v>
      </c>
      <c r="H79" s="4" t="s">
        <v>10</v>
      </c>
      <c r="I79" s="4" t="str">
        <f>_xlfn.XLOOKUP([1]!Transactions[[#This Row],[Sub-category]], [1]!TblDV[Sub-category],[1]!TblDV[Category],"")</f>
        <v>Dining Out</v>
      </c>
      <c r="J79" s="4" t="str">
        <f>_xlfn.XLOOKUP([1]!Transactions[[#This Row],[Sub-category]], [1]!TblDV[Sub-category],[1]!TblDV[Category Type],"")</f>
        <v>Expense</v>
      </c>
    </row>
    <row r="80" spans="1:10" x14ac:dyDescent="0.25">
      <c r="A80" t="s">
        <v>4</v>
      </c>
      <c r="B80" t="s">
        <v>4</v>
      </c>
      <c r="C80" s="3">
        <v>44246</v>
      </c>
      <c r="D80" t="s">
        <v>18</v>
      </c>
      <c r="E80">
        <v>171</v>
      </c>
      <c r="G80" s="4">
        <f t="shared" si="1"/>
        <v>-171</v>
      </c>
      <c r="H80" s="4" t="s">
        <v>19</v>
      </c>
      <c r="I80" s="4" t="str">
        <f>_xlfn.XLOOKUP([1]!Transactions[[#This Row],[Sub-category]], [1]!TblDV[Sub-category],[1]!TblDV[Category],"")</f>
        <v>Living Expenses</v>
      </c>
      <c r="J80" s="4" t="str">
        <f>_xlfn.XLOOKUP([1]!Transactions[[#This Row],[Sub-category]], [1]!TblDV[Sub-category],[1]!TblDV[Category Type],"")</f>
        <v>Expense</v>
      </c>
    </row>
    <row r="81" spans="1:10" x14ac:dyDescent="0.25">
      <c r="A81" t="s">
        <v>4</v>
      </c>
      <c r="B81" t="s">
        <v>4</v>
      </c>
      <c r="C81" s="3">
        <v>44247</v>
      </c>
      <c r="D81" t="s">
        <v>37</v>
      </c>
      <c r="E81">
        <v>37.9</v>
      </c>
      <c r="G81" s="4">
        <f t="shared" si="1"/>
        <v>-37.9</v>
      </c>
      <c r="H81" s="4" t="s">
        <v>29</v>
      </c>
      <c r="I81" s="4" t="str">
        <f>_xlfn.XLOOKUP([1]!Transactions[[#This Row],[Sub-category]], [1]!TblDV[Sub-category],[1]!TblDV[Category],"")</f>
        <v>Dining Out</v>
      </c>
      <c r="J81" s="4" t="str">
        <f>_xlfn.XLOOKUP([1]!Transactions[[#This Row],[Sub-category]], [1]!TblDV[Sub-category],[1]!TblDV[Category Type],"")</f>
        <v>Expense</v>
      </c>
    </row>
    <row r="82" spans="1:10" x14ac:dyDescent="0.25">
      <c r="A82" t="s">
        <v>11</v>
      </c>
      <c r="B82" t="s">
        <v>4</v>
      </c>
      <c r="C82" s="3">
        <v>44248</v>
      </c>
      <c r="D82" t="s">
        <v>38</v>
      </c>
      <c r="E82">
        <v>12.9</v>
      </c>
      <c r="G82" s="4">
        <f t="shared" si="1"/>
        <v>-12.9</v>
      </c>
      <c r="H82" s="4" t="s">
        <v>29</v>
      </c>
      <c r="I82" s="4" t="str">
        <f>_xlfn.XLOOKUP([1]!Transactions[[#This Row],[Sub-category]], [1]!TblDV[Sub-category],[1]!TblDV[Category],"")</f>
        <v>Dining Out</v>
      </c>
      <c r="J82" s="4" t="str">
        <f>_xlfn.XLOOKUP([1]!Transactions[[#This Row],[Sub-category]], [1]!TblDV[Sub-category],[1]!TblDV[Category Type],"")</f>
        <v>Expense</v>
      </c>
    </row>
    <row r="83" spans="1:10" x14ac:dyDescent="0.25">
      <c r="A83" t="s">
        <v>4</v>
      </c>
      <c r="B83" t="s">
        <v>11</v>
      </c>
      <c r="C83" s="3">
        <v>44249</v>
      </c>
      <c r="D83" t="s">
        <v>39</v>
      </c>
      <c r="E83">
        <v>55</v>
      </c>
      <c r="G83" s="4">
        <f t="shared" si="1"/>
        <v>-55</v>
      </c>
      <c r="H83" s="4" t="s">
        <v>40</v>
      </c>
      <c r="I83" s="4" t="str">
        <f>_xlfn.XLOOKUP([1]!Transactions[[#This Row],[Sub-category]], [1]!TblDV[Sub-category],[1]!TblDV[Category],"")</f>
        <v>Charity</v>
      </c>
      <c r="J83" s="4" t="str">
        <f>_xlfn.XLOOKUP([1]!Transactions[[#This Row],[Sub-category]], [1]!TblDV[Sub-category],[1]!TblDV[Category Type],"")</f>
        <v>Expense</v>
      </c>
    </row>
    <row r="84" spans="1:10" x14ac:dyDescent="0.25">
      <c r="A84" t="s">
        <v>4</v>
      </c>
      <c r="B84" t="s">
        <v>4</v>
      </c>
      <c r="C84" s="3">
        <v>44249</v>
      </c>
      <c r="D84" t="s">
        <v>22</v>
      </c>
      <c r="E84">
        <v>64.099999999999994</v>
      </c>
      <c r="G84" s="4">
        <f t="shared" si="1"/>
        <v>-64.099999999999994</v>
      </c>
      <c r="H84" s="4" t="s">
        <v>23</v>
      </c>
      <c r="I84" s="4" t="str">
        <f>_xlfn.XLOOKUP([1]!Transactions[[#This Row],[Sub-category]], [1]!TblDV[Sub-category],[1]!TblDV[Category],"")</f>
        <v>Transport</v>
      </c>
      <c r="J84" s="4" t="str">
        <f>_xlfn.XLOOKUP([1]!Transactions[[#This Row],[Sub-category]], [1]!TblDV[Sub-category],[1]!TblDV[Category Type],"")</f>
        <v>Expense</v>
      </c>
    </row>
    <row r="85" spans="1:10" x14ac:dyDescent="0.25">
      <c r="A85" t="s">
        <v>4</v>
      </c>
      <c r="B85" t="s">
        <v>4</v>
      </c>
      <c r="C85" s="3">
        <v>44249</v>
      </c>
      <c r="D85" t="s">
        <v>9</v>
      </c>
      <c r="E85">
        <v>5</v>
      </c>
      <c r="G85" s="4">
        <f t="shared" si="1"/>
        <v>-5</v>
      </c>
      <c r="H85" s="4" t="s">
        <v>10</v>
      </c>
      <c r="I85" s="4" t="str">
        <f>_xlfn.XLOOKUP([1]!Transactions[[#This Row],[Sub-category]], [1]!TblDV[Sub-category],[1]!TblDV[Category],"")</f>
        <v>Dining Out</v>
      </c>
      <c r="J85" s="4" t="str">
        <f>_xlfn.XLOOKUP([1]!Transactions[[#This Row],[Sub-category]], [1]!TblDV[Sub-category],[1]!TblDV[Category Type],"")</f>
        <v>Expense</v>
      </c>
    </row>
    <row r="86" spans="1:10" x14ac:dyDescent="0.25">
      <c r="A86" t="s">
        <v>4</v>
      </c>
      <c r="B86" t="s">
        <v>4</v>
      </c>
      <c r="C86" s="3">
        <v>44250</v>
      </c>
      <c r="D86" t="s">
        <v>9</v>
      </c>
      <c r="E86">
        <v>5</v>
      </c>
      <c r="G86" s="4">
        <f t="shared" si="1"/>
        <v>-5</v>
      </c>
      <c r="H86" s="4" t="s">
        <v>10</v>
      </c>
      <c r="I86" s="4" t="str">
        <f>_xlfn.XLOOKUP([1]!Transactions[[#This Row],[Sub-category]], [1]!TblDV[Sub-category],[1]!TblDV[Category],"")</f>
        <v>Dining Out</v>
      </c>
      <c r="J86" s="4" t="str">
        <f>_xlfn.XLOOKUP([1]!Transactions[[#This Row],[Sub-category]], [1]!TblDV[Sub-category],[1]!TblDV[Category Type],"")</f>
        <v>Expense</v>
      </c>
    </row>
    <row r="87" spans="1:10" x14ac:dyDescent="0.25">
      <c r="A87" t="s">
        <v>4</v>
      </c>
      <c r="B87" t="s">
        <v>4</v>
      </c>
      <c r="C87" s="3">
        <v>44251</v>
      </c>
      <c r="D87" t="s">
        <v>9</v>
      </c>
      <c r="E87">
        <v>5</v>
      </c>
      <c r="G87" s="4">
        <f t="shared" si="1"/>
        <v>-5</v>
      </c>
      <c r="H87" s="4" t="s">
        <v>10</v>
      </c>
      <c r="I87" s="4" t="str">
        <f>_xlfn.XLOOKUP([1]!Transactions[[#This Row],[Sub-category]], [1]!TblDV[Sub-category],[1]!TblDV[Category],"")</f>
        <v>Dining Out</v>
      </c>
      <c r="J87" s="4" t="str">
        <f>_xlfn.XLOOKUP([1]!Transactions[[#This Row],[Sub-category]], [1]!TblDV[Sub-category],[1]!TblDV[Category Type],"")</f>
        <v>Expense</v>
      </c>
    </row>
    <row r="88" spans="1:10" x14ac:dyDescent="0.25">
      <c r="A88" t="s">
        <v>4</v>
      </c>
      <c r="B88" t="s">
        <v>4</v>
      </c>
      <c r="C88" s="3">
        <v>44252</v>
      </c>
      <c r="D88" t="s">
        <v>9</v>
      </c>
      <c r="E88">
        <v>5</v>
      </c>
      <c r="G88" s="4">
        <f t="shared" si="1"/>
        <v>-5</v>
      </c>
      <c r="H88" s="4" t="s">
        <v>10</v>
      </c>
      <c r="I88" s="4" t="str">
        <f>_xlfn.XLOOKUP([1]!Transactions[[#This Row],[Sub-category]], [1]!TblDV[Sub-category],[1]!TblDV[Category],"")</f>
        <v>Dining Out</v>
      </c>
      <c r="J88" s="4" t="str">
        <f>_xlfn.XLOOKUP([1]!Transactions[[#This Row],[Sub-category]], [1]!TblDV[Sub-category],[1]!TblDV[Category Type],"")</f>
        <v>Expense</v>
      </c>
    </row>
    <row r="89" spans="1:10" x14ac:dyDescent="0.25">
      <c r="A89" t="s">
        <v>4</v>
      </c>
      <c r="B89" t="s">
        <v>4</v>
      </c>
      <c r="C89" s="3">
        <v>44253</v>
      </c>
      <c r="D89" t="s">
        <v>9</v>
      </c>
      <c r="E89">
        <v>5</v>
      </c>
      <c r="G89" s="4">
        <f t="shared" si="1"/>
        <v>-5</v>
      </c>
      <c r="H89" s="4" t="s">
        <v>10</v>
      </c>
      <c r="I89" s="4" t="str">
        <f>_xlfn.XLOOKUP([1]!Transactions[[#This Row],[Sub-category]], [1]!TblDV[Sub-category],[1]!TblDV[Category],"")</f>
        <v>Dining Out</v>
      </c>
      <c r="J89" s="4" t="str">
        <f>_xlfn.XLOOKUP([1]!Transactions[[#This Row],[Sub-category]], [1]!TblDV[Sub-category],[1]!TblDV[Category Type],"")</f>
        <v>Expense</v>
      </c>
    </row>
    <row r="90" spans="1:10" x14ac:dyDescent="0.25">
      <c r="A90" t="s">
        <v>4</v>
      </c>
      <c r="B90" t="s">
        <v>4</v>
      </c>
      <c r="C90" s="3">
        <v>44253</v>
      </c>
      <c r="D90" t="s">
        <v>18</v>
      </c>
      <c r="E90">
        <v>162.9</v>
      </c>
      <c r="G90" s="4">
        <f t="shared" si="1"/>
        <v>-162.9</v>
      </c>
      <c r="H90" s="4" t="s">
        <v>19</v>
      </c>
      <c r="I90" s="4" t="str">
        <f>_xlfn.XLOOKUP([1]!Transactions[[#This Row],[Sub-category]], [1]!TblDV[Sub-category],[1]!TblDV[Category],"")</f>
        <v>Living Expenses</v>
      </c>
      <c r="J90" s="4" t="str">
        <f>_xlfn.XLOOKUP([1]!Transactions[[#This Row],[Sub-category]], [1]!TblDV[Sub-category],[1]!TblDV[Category Type],"")</f>
        <v>Expense</v>
      </c>
    </row>
    <row r="91" spans="1:10" x14ac:dyDescent="0.25">
      <c r="A91" t="s">
        <v>4</v>
      </c>
      <c r="B91" t="s">
        <v>4</v>
      </c>
      <c r="C91" s="3">
        <v>44254</v>
      </c>
      <c r="D91" t="s">
        <v>52</v>
      </c>
      <c r="E91">
        <v>125.9</v>
      </c>
      <c r="G91" s="4">
        <f t="shared" si="1"/>
        <v>-125.9</v>
      </c>
      <c r="H91" s="4" t="s">
        <v>27</v>
      </c>
      <c r="I91" s="4" t="str">
        <f>_xlfn.XLOOKUP([1]!Transactions[[#This Row],[Sub-category]], [1]!TblDV[Sub-category],[1]!TblDV[Category],"")</f>
        <v>Discretionary</v>
      </c>
      <c r="J91" s="4" t="str">
        <f>_xlfn.XLOOKUP([1]!Transactions[[#This Row],[Sub-category]], [1]!TblDV[Sub-category],[1]!TblDV[Category Type],"")</f>
        <v>Expense</v>
      </c>
    </row>
    <row r="92" spans="1:10" x14ac:dyDescent="0.25">
      <c r="A92" t="s">
        <v>4</v>
      </c>
      <c r="B92" t="s">
        <v>4</v>
      </c>
      <c r="C92" s="3">
        <v>44254</v>
      </c>
      <c r="D92" t="s">
        <v>53</v>
      </c>
      <c r="E92">
        <v>137</v>
      </c>
      <c r="G92" s="4">
        <f t="shared" si="1"/>
        <v>-137</v>
      </c>
      <c r="H92" s="4" t="s">
        <v>27</v>
      </c>
      <c r="I92" s="4" t="str">
        <f>_xlfn.XLOOKUP([1]!Transactions[[#This Row],[Sub-category]], [1]!TblDV[Sub-category],[1]!TblDV[Category],"")</f>
        <v>Discretionary</v>
      </c>
      <c r="J92" s="4" t="str">
        <f>_xlfn.XLOOKUP([1]!Transactions[[#This Row],[Sub-category]], [1]!TblDV[Sub-category],[1]!TblDV[Category Type],"")</f>
        <v>Expense</v>
      </c>
    </row>
    <row r="93" spans="1:10" x14ac:dyDescent="0.25">
      <c r="A93" t="s">
        <v>4</v>
      </c>
      <c r="B93" t="s">
        <v>4</v>
      </c>
      <c r="C93" s="3">
        <v>44255</v>
      </c>
      <c r="D93" t="s">
        <v>26</v>
      </c>
      <c r="E93">
        <v>146.1</v>
      </c>
      <c r="G93" s="4">
        <f t="shared" si="1"/>
        <v>-146.1</v>
      </c>
      <c r="H93" s="4" t="s">
        <v>27</v>
      </c>
      <c r="I93" s="4" t="str">
        <f>_xlfn.XLOOKUP([1]!Transactions[[#This Row],[Sub-category]], [1]!TblDV[Sub-category],[1]!TblDV[Category],"")</f>
        <v>Discretionary</v>
      </c>
      <c r="J93" s="4" t="str">
        <f>_xlfn.XLOOKUP([1]!Transactions[[#This Row],[Sub-category]], [1]!TblDV[Sub-category],[1]!TblDV[Category Type],"")</f>
        <v>Expense</v>
      </c>
    </row>
    <row r="94" spans="1:10" x14ac:dyDescent="0.25">
      <c r="A94" t="s">
        <v>4</v>
      </c>
      <c r="B94" t="s">
        <v>4</v>
      </c>
      <c r="C94" s="3">
        <v>44255</v>
      </c>
      <c r="D94" t="s">
        <v>30</v>
      </c>
      <c r="E94">
        <v>24.1</v>
      </c>
      <c r="G94" s="4">
        <f t="shared" si="1"/>
        <v>-24.1</v>
      </c>
      <c r="H94" s="4" t="s">
        <v>31</v>
      </c>
      <c r="I94" s="4" t="str">
        <f>_xlfn.XLOOKUP([1]!Transactions[[#This Row],[Sub-category]], [1]!TblDV[Sub-category],[1]!TblDV[Category],"")</f>
        <v>Transport</v>
      </c>
      <c r="J94" s="4" t="str">
        <f>_xlfn.XLOOKUP([1]!Transactions[[#This Row],[Sub-category]], [1]!TblDV[Sub-category],[1]!TblDV[Category Type],"")</f>
        <v>Expense</v>
      </c>
    </row>
    <row r="95" spans="1:10" x14ac:dyDescent="0.25">
      <c r="A95" t="s">
        <v>4</v>
      </c>
      <c r="B95" t="s">
        <v>11</v>
      </c>
      <c r="C95" s="3">
        <v>44256</v>
      </c>
      <c r="D95" t="s">
        <v>12</v>
      </c>
      <c r="F95">
        <v>4000</v>
      </c>
      <c r="G95" s="4">
        <f t="shared" si="1"/>
        <v>4000</v>
      </c>
      <c r="H95" s="4" t="s">
        <v>13</v>
      </c>
      <c r="I95" s="4" t="str">
        <f>_xlfn.XLOOKUP([1]!Transactions[[#This Row],[Sub-category]], [1]!TblDV[Sub-category],[1]!TblDV[Category],"")</f>
        <v>Salary</v>
      </c>
      <c r="J95" s="4" t="str">
        <f>_xlfn.XLOOKUP([1]!Transactions[[#This Row],[Sub-category]], [1]!TblDV[Sub-category],[1]!TblDV[Category Type],"")</f>
        <v>Income</v>
      </c>
    </row>
    <row r="96" spans="1:10" x14ac:dyDescent="0.25">
      <c r="A96" t="s">
        <v>4</v>
      </c>
      <c r="B96" t="s">
        <v>4</v>
      </c>
      <c r="C96" s="3">
        <v>44256</v>
      </c>
      <c r="D96" t="s">
        <v>9</v>
      </c>
      <c r="E96">
        <v>5</v>
      </c>
      <c r="G96" s="4">
        <f t="shared" si="1"/>
        <v>-5</v>
      </c>
      <c r="H96" s="4" t="s">
        <v>10</v>
      </c>
      <c r="I96" s="4" t="str">
        <f>_xlfn.XLOOKUP([1]!Transactions[[#This Row],[Sub-category]], [1]!TblDV[Sub-category],[1]!TblDV[Category],"")</f>
        <v>Dining Out</v>
      </c>
      <c r="J96" s="4" t="str">
        <f>_xlfn.XLOOKUP([1]!Transactions[[#This Row],[Sub-category]], [1]!TblDV[Sub-category],[1]!TblDV[Category Type],"")</f>
        <v>Expense</v>
      </c>
    </row>
    <row r="97" spans="1:10" x14ac:dyDescent="0.25">
      <c r="A97" t="s">
        <v>11</v>
      </c>
      <c r="B97" t="s">
        <v>11</v>
      </c>
      <c r="C97" s="3">
        <v>44257</v>
      </c>
      <c r="D97" t="s">
        <v>14</v>
      </c>
      <c r="E97">
        <v>900</v>
      </c>
      <c r="G97" s="4">
        <f t="shared" si="1"/>
        <v>-900</v>
      </c>
      <c r="H97" s="4" t="s">
        <v>15</v>
      </c>
      <c r="I97" s="4" t="str">
        <f>_xlfn.XLOOKUP([1]!Transactions[[#This Row],[Sub-category]], [1]!TblDV[Sub-category],[1]!TblDV[Category],"")</f>
        <v>Living Expenses</v>
      </c>
      <c r="J97" s="4" t="str">
        <f>_xlfn.XLOOKUP([1]!Transactions[[#This Row],[Sub-category]], [1]!TblDV[Sub-category],[1]!TblDV[Category Type],"")</f>
        <v>Expense</v>
      </c>
    </row>
    <row r="98" spans="1:10" x14ac:dyDescent="0.25">
      <c r="A98" t="s">
        <v>4</v>
      </c>
      <c r="B98" t="s">
        <v>11</v>
      </c>
      <c r="C98" s="3">
        <v>44257</v>
      </c>
      <c r="D98" t="s">
        <v>16</v>
      </c>
      <c r="E98">
        <v>150</v>
      </c>
      <c r="G98" s="4">
        <f t="shared" si="1"/>
        <v>-150</v>
      </c>
      <c r="H98" s="4" t="s">
        <v>17</v>
      </c>
      <c r="I98" s="4" t="str">
        <f>_xlfn.XLOOKUP([1]!Transactions[[#This Row],[Sub-category]], [1]!TblDV[Sub-category],[1]!TblDV[Category],"")</f>
        <v>Transport</v>
      </c>
      <c r="J98" s="4" t="str">
        <f>_xlfn.XLOOKUP([1]!Transactions[[#This Row],[Sub-category]], [1]!TblDV[Sub-category],[1]!TblDV[Category Type],"")</f>
        <v>Expense</v>
      </c>
    </row>
    <row r="99" spans="1:10" x14ac:dyDescent="0.25">
      <c r="A99" t="s">
        <v>11</v>
      </c>
      <c r="B99" t="s">
        <v>4</v>
      </c>
      <c r="C99" s="3">
        <v>44257</v>
      </c>
      <c r="D99" t="s">
        <v>9</v>
      </c>
      <c r="E99">
        <v>5</v>
      </c>
      <c r="G99" s="4">
        <f t="shared" si="1"/>
        <v>-5</v>
      </c>
      <c r="H99" s="4" t="s">
        <v>10</v>
      </c>
      <c r="I99" s="4" t="str">
        <f>_xlfn.XLOOKUP([1]!Transactions[[#This Row],[Sub-category]], [1]!TblDV[Sub-category],[1]!TblDV[Category],"")</f>
        <v>Dining Out</v>
      </c>
      <c r="J99" s="4" t="str">
        <f>_xlfn.XLOOKUP([1]!Transactions[[#This Row],[Sub-category]], [1]!TblDV[Sub-category],[1]!TblDV[Category Type],"")</f>
        <v>Expense</v>
      </c>
    </row>
    <row r="100" spans="1:10" x14ac:dyDescent="0.25">
      <c r="A100" t="s">
        <v>11</v>
      </c>
      <c r="B100" t="s">
        <v>4</v>
      </c>
      <c r="C100" s="3">
        <v>44258</v>
      </c>
      <c r="D100" t="s">
        <v>9</v>
      </c>
      <c r="E100">
        <v>5</v>
      </c>
      <c r="G100" s="4">
        <f t="shared" si="1"/>
        <v>-5</v>
      </c>
      <c r="H100" s="4" t="s">
        <v>10</v>
      </c>
      <c r="I100" s="4" t="str">
        <f>_xlfn.XLOOKUP([1]!Transactions[[#This Row],[Sub-category]], [1]!TblDV[Sub-category],[1]!TblDV[Category],"")</f>
        <v>Dining Out</v>
      </c>
      <c r="J100" s="4" t="str">
        <f>_xlfn.XLOOKUP([1]!Transactions[[#This Row],[Sub-category]], [1]!TblDV[Sub-category],[1]!TblDV[Category Type],"")</f>
        <v>Expense</v>
      </c>
    </row>
    <row r="101" spans="1:10" x14ac:dyDescent="0.25">
      <c r="A101" t="s">
        <v>4</v>
      </c>
      <c r="B101" t="s">
        <v>4</v>
      </c>
      <c r="C101" s="3">
        <v>44259</v>
      </c>
      <c r="D101" t="s">
        <v>9</v>
      </c>
      <c r="E101">
        <v>5</v>
      </c>
      <c r="G101" s="4">
        <f t="shared" si="1"/>
        <v>-5</v>
      </c>
      <c r="H101" s="4" t="s">
        <v>10</v>
      </c>
      <c r="I101" s="4" t="str">
        <f>_xlfn.XLOOKUP([1]!Transactions[[#This Row],[Sub-category]], [1]!TblDV[Sub-category],[1]!TblDV[Category],"")</f>
        <v>Dining Out</v>
      </c>
      <c r="J101" s="4" t="str">
        <f>_xlfn.XLOOKUP([1]!Transactions[[#This Row],[Sub-category]], [1]!TblDV[Sub-category],[1]!TblDV[Category Type],"")</f>
        <v>Expense</v>
      </c>
    </row>
    <row r="102" spans="1:10" x14ac:dyDescent="0.25">
      <c r="A102" t="s">
        <v>4</v>
      </c>
      <c r="B102" t="s">
        <v>4</v>
      </c>
      <c r="C102" s="3">
        <v>44260</v>
      </c>
      <c r="D102" t="s">
        <v>9</v>
      </c>
      <c r="E102">
        <v>5</v>
      </c>
      <c r="G102" s="4">
        <f t="shared" si="1"/>
        <v>-5</v>
      </c>
      <c r="H102" s="4" t="s">
        <v>10</v>
      </c>
      <c r="I102" s="4" t="str">
        <f>_xlfn.XLOOKUP([1]!Transactions[[#This Row],[Sub-category]], [1]!TblDV[Sub-category],[1]!TblDV[Category],"")</f>
        <v>Dining Out</v>
      </c>
      <c r="J102" s="4" t="str">
        <f>_xlfn.XLOOKUP([1]!Transactions[[#This Row],[Sub-category]], [1]!TblDV[Sub-category],[1]!TblDV[Category Type],"")</f>
        <v>Expense</v>
      </c>
    </row>
    <row r="103" spans="1:10" x14ac:dyDescent="0.25">
      <c r="A103" t="s">
        <v>4</v>
      </c>
      <c r="B103" t="s">
        <v>4</v>
      </c>
      <c r="C103" s="3">
        <v>44260</v>
      </c>
      <c r="D103" t="s">
        <v>18</v>
      </c>
      <c r="E103">
        <v>149</v>
      </c>
      <c r="G103" s="4">
        <f t="shared" si="1"/>
        <v>-149</v>
      </c>
      <c r="H103" s="4" t="s">
        <v>19</v>
      </c>
      <c r="I103" s="4" t="str">
        <f>_xlfn.XLOOKUP([1]!Transactions[[#This Row],[Sub-category]], [1]!TblDV[Sub-category],[1]!TblDV[Category],"")</f>
        <v>Living Expenses</v>
      </c>
      <c r="J103" s="4" t="str">
        <f>_xlfn.XLOOKUP([1]!Transactions[[#This Row],[Sub-category]], [1]!TblDV[Sub-category],[1]!TblDV[Category Type],"")</f>
        <v>Expense</v>
      </c>
    </row>
    <row r="104" spans="1:10" x14ac:dyDescent="0.25">
      <c r="A104" t="s">
        <v>4</v>
      </c>
      <c r="B104" t="s">
        <v>11</v>
      </c>
      <c r="C104" s="3">
        <v>44263</v>
      </c>
      <c r="D104" t="s">
        <v>20</v>
      </c>
      <c r="E104">
        <v>52.1</v>
      </c>
      <c r="G104" s="4">
        <f t="shared" si="1"/>
        <v>-52.1</v>
      </c>
      <c r="H104" s="4" t="s">
        <v>21</v>
      </c>
      <c r="I104" s="4" t="str">
        <f>_xlfn.XLOOKUP([1]!Transactions[[#This Row],[Sub-category]], [1]!TblDV[Sub-category],[1]!TblDV[Category],"")</f>
        <v>Living Expenses</v>
      </c>
      <c r="J104" s="4" t="str">
        <f>_xlfn.XLOOKUP([1]!Transactions[[#This Row],[Sub-category]], [1]!TblDV[Sub-category],[1]!TblDV[Category Type],"")</f>
        <v>Expense</v>
      </c>
    </row>
    <row r="105" spans="1:10" x14ac:dyDescent="0.25">
      <c r="A105" t="s">
        <v>4</v>
      </c>
      <c r="B105" t="s">
        <v>4</v>
      </c>
      <c r="C105" s="3">
        <v>44263</v>
      </c>
      <c r="D105" t="s">
        <v>9</v>
      </c>
      <c r="E105">
        <v>5</v>
      </c>
      <c r="G105" s="4">
        <f t="shared" si="1"/>
        <v>-5</v>
      </c>
      <c r="H105" s="4" t="s">
        <v>10</v>
      </c>
      <c r="I105" s="4" t="str">
        <f>_xlfn.XLOOKUP([1]!Transactions[[#This Row],[Sub-category]], [1]!TblDV[Sub-category],[1]!TblDV[Category],"")</f>
        <v>Dining Out</v>
      </c>
      <c r="J105" s="4" t="str">
        <f>_xlfn.XLOOKUP([1]!Transactions[[#This Row],[Sub-category]], [1]!TblDV[Sub-category],[1]!TblDV[Category Type],"")</f>
        <v>Expense</v>
      </c>
    </row>
    <row r="106" spans="1:10" x14ac:dyDescent="0.25">
      <c r="A106" t="s">
        <v>11</v>
      </c>
      <c r="B106" t="s">
        <v>4</v>
      </c>
      <c r="C106" s="3">
        <v>44264</v>
      </c>
      <c r="D106" t="s">
        <v>9</v>
      </c>
      <c r="E106">
        <v>5</v>
      </c>
      <c r="G106" s="4">
        <f t="shared" si="1"/>
        <v>-5</v>
      </c>
      <c r="H106" s="4" t="s">
        <v>10</v>
      </c>
      <c r="I106" s="4" t="str">
        <f>_xlfn.XLOOKUP([1]!Transactions[[#This Row],[Sub-category]], [1]!TblDV[Sub-category],[1]!TblDV[Category],"")</f>
        <v>Dining Out</v>
      </c>
      <c r="J106" s="4" t="str">
        <f>_xlfn.XLOOKUP([1]!Transactions[[#This Row],[Sub-category]], [1]!TblDV[Sub-category],[1]!TblDV[Category Type],"")</f>
        <v>Expense</v>
      </c>
    </row>
    <row r="107" spans="1:10" x14ac:dyDescent="0.25">
      <c r="A107" t="s">
        <v>4</v>
      </c>
      <c r="B107" t="s">
        <v>4</v>
      </c>
      <c r="C107" s="3">
        <v>44265</v>
      </c>
      <c r="D107" t="s">
        <v>22</v>
      </c>
      <c r="E107">
        <v>78.900000000000006</v>
      </c>
      <c r="G107" s="4">
        <f t="shared" si="1"/>
        <v>-78.900000000000006</v>
      </c>
      <c r="H107" s="4" t="s">
        <v>23</v>
      </c>
      <c r="I107" s="4" t="str">
        <f>_xlfn.XLOOKUP([1]!Transactions[[#This Row],[Sub-category]], [1]!TblDV[Sub-category],[1]!TblDV[Category],"")</f>
        <v>Transport</v>
      </c>
      <c r="J107" s="4" t="str">
        <f>_xlfn.XLOOKUP([1]!Transactions[[#This Row],[Sub-category]], [1]!TblDV[Sub-category],[1]!TblDV[Category Type],"")</f>
        <v>Expense</v>
      </c>
    </row>
    <row r="108" spans="1:10" x14ac:dyDescent="0.25">
      <c r="A108" t="s">
        <v>4</v>
      </c>
      <c r="B108" t="s">
        <v>4</v>
      </c>
      <c r="C108" s="3">
        <v>44265</v>
      </c>
      <c r="D108" t="s">
        <v>9</v>
      </c>
      <c r="E108">
        <v>5</v>
      </c>
      <c r="G108" s="4">
        <f t="shared" si="1"/>
        <v>-5</v>
      </c>
      <c r="H108" s="4" t="s">
        <v>10</v>
      </c>
      <c r="I108" s="4" t="str">
        <f>_xlfn.XLOOKUP([1]!Transactions[[#This Row],[Sub-category]], [1]!TblDV[Sub-category],[1]!TblDV[Category],"")</f>
        <v>Dining Out</v>
      </c>
      <c r="J108" s="4" t="str">
        <f>_xlfn.XLOOKUP([1]!Transactions[[#This Row],[Sub-category]], [1]!TblDV[Sub-category],[1]!TblDV[Category Type],"")</f>
        <v>Expense</v>
      </c>
    </row>
    <row r="109" spans="1:10" x14ac:dyDescent="0.25">
      <c r="A109" t="s">
        <v>4</v>
      </c>
      <c r="B109" t="s">
        <v>4</v>
      </c>
      <c r="C109" s="3">
        <v>44266</v>
      </c>
      <c r="D109" t="s">
        <v>9</v>
      </c>
      <c r="E109">
        <v>5</v>
      </c>
      <c r="G109" s="4">
        <f t="shared" si="1"/>
        <v>-5</v>
      </c>
      <c r="H109" s="4" t="s">
        <v>10</v>
      </c>
      <c r="I109" s="4" t="str">
        <f>_xlfn.XLOOKUP([1]!Transactions[[#This Row],[Sub-category]], [1]!TblDV[Sub-category],[1]!TblDV[Category],"")</f>
        <v>Dining Out</v>
      </c>
      <c r="J109" s="4" t="str">
        <f>_xlfn.XLOOKUP([1]!Transactions[[#This Row],[Sub-category]], [1]!TblDV[Sub-category],[1]!TblDV[Category Type],"")</f>
        <v>Expense</v>
      </c>
    </row>
    <row r="110" spans="1:10" x14ac:dyDescent="0.25">
      <c r="A110" t="s">
        <v>4</v>
      </c>
      <c r="B110" t="s">
        <v>4</v>
      </c>
      <c r="C110" s="3">
        <v>44267</v>
      </c>
      <c r="D110" t="s">
        <v>18</v>
      </c>
      <c r="E110">
        <v>137</v>
      </c>
      <c r="G110" s="4">
        <f t="shared" si="1"/>
        <v>-137</v>
      </c>
      <c r="H110" s="4" t="s">
        <v>19</v>
      </c>
      <c r="I110" s="4" t="str">
        <f>_xlfn.XLOOKUP([1]!Transactions[[#This Row],[Sub-category]], [1]!TblDV[Sub-category],[1]!TblDV[Category],"")</f>
        <v>Living Expenses</v>
      </c>
      <c r="J110" s="4" t="str">
        <f>_xlfn.XLOOKUP([1]!Transactions[[#This Row],[Sub-category]], [1]!TblDV[Sub-category],[1]!TblDV[Category Type],"")</f>
        <v>Expense</v>
      </c>
    </row>
    <row r="111" spans="1:10" x14ac:dyDescent="0.25">
      <c r="A111" t="s">
        <v>4</v>
      </c>
      <c r="B111" t="s">
        <v>4</v>
      </c>
      <c r="C111" s="3">
        <v>44267</v>
      </c>
      <c r="D111" t="s">
        <v>9</v>
      </c>
      <c r="E111">
        <v>5</v>
      </c>
      <c r="G111" s="4">
        <f t="shared" si="1"/>
        <v>-5</v>
      </c>
      <c r="H111" s="4" t="s">
        <v>10</v>
      </c>
      <c r="I111" s="4" t="str">
        <f>_xlfn.XLOOKUP([1]!Transactions[[#This Row],[Sub-category]], [1]!TblDV[Sub-category],[1]!TblDV[Category],"")</f>
        <v>Dining Out</v>
      </c>
      <c r="J111" s="4" t="str">
        <f>_xlfn.XLOOKUP([1]!Transactions[[#This Row],[Sub-category]], [1]!TblDV[Sub-category],[1]!TblDV[Category Type],"")</f>
        <v>Expense</v>
      </c>
    </row>
    <row r="112" spans="1:10" x14ac:dyDescent="0.25">
      <c r="A112" t="s">
        <v>4</v>
      </c>
      <c r="B112" t="s">
        <v>4</v>
      </c>
      <c r="C112" s="3">
        <v>44268</v>
      </c>
      <c r="D112" t="s">
        <v>9</v>
      </c>
      <c r="E112">
        <v>5</v>
      </c>
      <c r="G112" s="4">
        <f t="shared" si="1"/>
        <v>-5</v>
      </c>
      <c r="H112" s="4" t="s">
        <v>10</v>
      </c>
      <c r="I112" s="4" t="str">
        <f>_xlfn.XLOOKUP([1]!Transactions[[#This Row],[Sub-category]], [1]!TblDV[Sub-category],[1]!TblDV[Category],"")</f>
        <v>Dining Out</v>
      </c>
      <c r="J112" s="4" t="str">
        <f>_xlfn.XLOOKUP([1]!Transactions[[#This Row],[Sub-category]], [1]!TblDV[Sub-category],[1]!TblDV[Category Type],"")</f>
        <v>Expense</v>
      </c>
    </row>
    <row r="113" spans="1:10" x14ac:dyDescent="0.25">
      <c r="A113" t="s">
        <v>4</v>
      </c>
      <c r="B113" t="s">
        <v>4</v>
      </c>
      <c r="C113" s="3">
        <v>44268</v>
      </c>
      <c r="D113" t="s">
        <v>24</v>
      </c>
      <c r="E113">
        <v>41.8</v>
      </c>
      <c r="G113" s="4">
        <f t="shared" si="1"/>
        <v>-41.8</v>
      </c>
      <c r="H113" s="4" t="s">
        <v>25</v>
      </c>
      <c r="I113" s="4" t="str">
        <f>_xlfn.XLOOKUP([1]!Transactions[[#This Row],[Sub-category]], [1]!TblDV[Sub-category],[1]!TblDV[Category],"")</f>
        <v>Discretionary</v>
      </c>
      <c r="J113" s="4" t="str">
        <f>_xlfn.XLOOKUP([1]!Transactions[[#This Row],[Sub-category]], [1]!TblDV[Sub-category],[1]!TblDV[Category Type],"")</f>
        <v>Expense</v>
      </c>
    </row>
    <row r="114" spans="1:10" x14ac:dyDescent="0.25">
      <c r="A114" t="s">
        <v>4</v>
      </c>
      <c r="B114" t="s">
        <v>4</v>
      </c>
      <c r="C114" s="3">
        <v>44268</v>
      </c>
      <c r="D114" t="s">
        <v>26</v>
      </c>
      <c r="E114">
        <v>99.9</v>
      </c>
      <c r="G114" s="4">
        <f t="shared" si="1"/>
        <v>-99.9</v>
      </c>
      <c r="H114" s="4" t="s">
        <v>27</v>
      </c>
      <c r="I114" s="4" t="str">
        <f>_xlfn.XLOOKUP([1]!Transactions[[#This Row],[Sub-category]], [1]!TblDV[Sub-category],[1]!TblDV[Category],"")</f>
        <v>Discretionary</v>
      </c>
      <c r="J114" s="4" t="str">
        <f>_xlfn.XLOOKUP([1]!Transactions[[#This Row],[Sub-category]], [1]!TblDV[Sub-category],[1]!TblDV[Category Type],"")</f>
        <v>Expense</v>
      </c>
    </row>
    <row r="115" spans="1:10" x14ac:dyDescent="0.25">
      <c r="A115" t="s">
        <v>4</v>
      </c>
      <c r="B115" t="s">
        <v>4</v>
      </c>
      <c r="C115" s="3">
        <v>44268</v>
      </c>
      <c r="D115" t="s">
        <v>28</v>
      </c>
      <c r="E115">
        <v>54</v>
      </c>
      <c r="G115" s="4">
        <f t="shared" si="1"/>
        <v>-54</v>
      </c>
      <c r="H115" s="4" t="s">
        <v>29</v>
      </c>
      <c r="I115" s="4" t="str">
        <f>_xlfn.XLOOKUP([1]!Transactions[[#This Row],[Sub-category]], [1]!TblDV[Sub-category],[1]!TblDV[Category],"")</f>
        <v>Dining Out</v>
      </c>
      <c r="J115" s="4" t="str">
        <f>_xlfn.XLOOKUP([1]!Transactions[[#This Row],[Sub-category]], [1]!TblDV[Sub-category],[1]!TblDV[Category Type],"")</f>
        <v>Expense</v>
      </c>
    </row>
    <row r="116" spans="1:10" x14ac:dyDescent="0.25">
      <c r="A116" t="s">
        <v>4</v>
      </c>
      <c r="B116" t="s">
        <v>4</v>
      </c>
      <c r="C116" s="3">
        <v>44269</v>
      </c>
      <c r="D116" t="s">
        <v>30</v>
      </c>
      <c r="E116">
        <v>30</v>
      </c>
      <c r="G116" s="4">
        <f t="shared" si="1"/>
        <v>-30</v>
      </c>
      <c r="H116" s="4" t="s">
        <v>31</v>
      </c>
      <c r="I116" s="4" t="str">
        <f>_xlfn.XLOOKUP([1]!Transactions[[#This Row],[Sub-category]], [1]!TblDV[Sub-category],[1]!TblDV[Category],"")</f>
        <v>Transport</v>
      </c>
      <c r="J116" s="4" t="str">
        <f>_xlfn.XLOOKUP([1]!Transactions[[#This Row],[Sub-category]], [1]!TblDV[Sub-category],[1]!TblDV[Category Type],"")</f>
        <v>Expense</v>
      </c>
    </row>
    <row r="117" spans="1:10" x14ac:dyDescent="0.25">
      <c r="A117" t="s">
        <v>4</v>
      </c>
      <c r="B117" t="s">
        <v>11</v>
      </c>
      <c r="C117" s="3">
        <v>44270</v>
      </c>
      <c r="D117" t="s">
        <v>32</v>
      </c>
      <c r="E117">
        <v>30</v>
      </c>
      <c r="G117" s="4">
        <f t="shared" si="1"/>
        <v>-30</v>
      </c>
      <c r="H117" s="4" t="s">
        <v>33</v>
      </c>
      <c r="I117" s="4" t="str">
        <f>_xlfn.XLOOKUP([1]!Transactions[[#This Row],[Sub-category]], [1]!TblDV[Sub-category],[1]!TblDV[Category],"")</f>
        <v>Discretionary</v>
      </c>
      <c r="J117" s="4" t="str">
        <f>_xlfn.XLOOKUP([1]!Transactions[[#This Row],[Sub-category]], [1]!TblDV[Sub-category],[1]!TblDV[Category Type],"")</f>
        <v>Expense</v>
      </c>
    </row>
    <row r="118" spans="1:10" x14ac:dyDescent="0.25">
      <c r="A118" t="s">
        <v>4</v>
      </c>
      <c r="B118" t="s">
        <v>4</v>
      </c>
      <c r="C118" s="3">
        <v>44270</v>
      </c>
      <c r="D118" t="s">
        <v>9</v>
      </c>
      <c r="E118">
        <v>5</v>
      </c>
      <c r="G118" s="4">
        <f t="shared" si="1"/>
        <v>-5</v>
      </c>
      <c r="H118" s="4" t="s">
        <v>10</v>
      </c>
      <c r="I118" s="4" t="str">
        <f>_xlfn.XLOOKUP([1]!Transactions[[#This Row],[Sub-category]], [1]!TblDV[Sub-category],[1]!TblDV[Category],"")</f>
        <v>Dining Out</v>
      </c>
      <c r="J118" s="4" t="str">
        <f>_xlfn.XLOOKUP([1]!Transactions[[#This Row],[Sub-category]], [1]!TblDV[Sub-category],[1]!TblDV[Category Type],"")</f>
        <v>Expense</v>
      </c>
    </row>
    <row r="119" spans="1:10" x14ac:dyDescent="0.25">
      <c r="A119" t="s">
        <v>11</v>
      </c>
      <c r="B119" t="s">
        <v>4</v>
      </c>
      <c r="C119" s="3">
        <v>44271</v>
      </c>
      <c r="D119" t="s">
        <v>9</v>
      </c>
      <c r="E119">
        <v>5</v>
      </c>
      <c r="G119" s="4">
        <f t="shared" si="1"/>
        <v>-5</v>
      </c>
      <c r="H119" s="4" t="s">
        <v>10</v>
      </c>
      <c r="I119" s="4" t="str">
        <f>_xlfn.XLOOKUP([1]!Transactions[[#This Row],[Sub-category]], [1]!TblDV[Sub-category],[1]!TblDV[Category],"")</f>
        <v>Dining Out</v>
      </c>
      <c r="J119" s="4" t="str">
        <f>_xlfn.XLOOKUP([1]!Transactions[[#This Row],[Sub-category]], [1]!TblDV[Sub-category],[1]!TblDV[Category Type],"")</f>
        <v>Expense</v>
      </c>
    </row>
    <row r="120" spans="1:10" x14ac:dyDescent="0.25">
      <c r="A120" t="s">
        <v>4</v>
      </c>
      <c r="B120" t="s">
        <v>11</v>
      </c>
      <c r="C120" s="3">
        <v>44271</v>
      </c>
      <c r="D120" t="s">
        <v>54</v>
      </c>
      <c r="E120">
        <v>75</v>
      </c>
      <c r="G120" s="4">
        <f t="shared" si="1"/>
        <v>-75</v>
      </c>
      <c r="H120" s="4" t="s">
        <v>55</v>
      </c>
      <c r="I120" s="4" t="str">
        <f>_xlfn.XLOOKUP([1]!Transactions[[#This Row],[Sub-category]], [1]!TblDV[Sub-category],[1]!TblDV[Category],"")</f>
        <v>Medical</v>
      </c>
      <c r="J120" s="4" t="str">
        <f>_xlfn.XLOOKUP([1]!Transactions[[#This Row],[Sub-category]], [1]!TblDV[Sub-category],[1]!TblDV[Category Type],"")</f>
        <v>Expense</v>
      </c>
    </row>
    <row r="121" spans="1:10" x14ac:dyDescent="0.25">
      <c r="A121" t="s">
        <v>4</v>
      </c>
      <c r="B121" t="s">
        <v>11</v>
      </c>
      <c r="C121" s="3">
        <v>44271</v>
      </c>
      <c r="D121" t="s">
        <v>34</v>
      </c>
      <c r="E121">
        <v>40</v>
      </c>
      <c r="G121" s="4">
        <f t="shared" si="1"/>
        <v>-40</v>
      </c>
      <c r="H121" s="4" t="s">
        <v>35</v>
      </c>
      <c r="I121" s="4" t="str">
        <f>_xlfn.XLOOKUP([1]!Transactions[[#This Row],[Sub-category]], [1]!TblDV[Sub-category],[1]!TblDV[Category],"")</f>
        <v>Living Expenses</v>
      </c>
      <c r="J121" s="4" t="str">
        <f>_xlfn.XLOOKUP([1]!Transactions[[#This Row],[Sub-category]], [1]!TblDV[Sub-category],[1]!TblDV[Category Type],"")</f>
        <v>Expense</v>
      </c>
    </row>
    <row r="122" spans="1:10" x14ac:dyDescent="0.25">
      <c r="A122" t="s">
        <v>11</v>
      </c>
      <c r="B122" t="s">
        <v>4</v>
      </c>
      <c r="C122" s="3">
        <v>44272</v>
      </c>
      <c r="D122" t="s">
        <v>50</v>
      </c>
      <c r="E122">
        <v>46.8</v>
      </c>
      <c r="G122" s="4">
        <f t="shared" si="1"/>
        <v>-46.8</v>
      </c>
      <c r="H122" s="4" t="s">
        <v>51</v>
      </c>
      <c r="I122" s="4" t="str">
        <f>_xlfn.XLOOKUP([1]!Transactions[[#This Row],[Sub-category]], [1]!TblDV[Sub-category],[1]!TblDV[Category],"")</f>
        <v>Discretionary</v>
      </c>
      <c r="J122" s="4" t="str">
        <f>_xlfn.XLOOKUP([1]!Transactions[[#This Row],[Sub-category]], [1]!TblDV[Sub-category],[1]!TblDV[Category Type],"")</f>
        <v>Expense</v>
      </c>
    </row>
    <row r="123" spans="1:10" x14ac:dyDescent="0.25">
      <c r="A123" t="s">
        <v>4</v>
      </c>
      <c r="B123" t="s">
        <v>4</v>
      </c>
      <c r="C123" s="3">
        <v>44272</v>
      </c>
      <c r="D123" t="s">
        <v>36</v>
      </c>
      <c r="E123">
        <v>35</v>
      </c>
      <c r="G123" s="4">
        <f t="shared" si="1"/>
        <v>-35</v>
      </c>
      <c r="H123" s="4" t="s">
        <v>25</v>
      </c>
      <c r="I123" s="4" t="str">
        <f>_xlfn.XLOOKUP([1]!Transactions[[#This Row],[Sub-category]], [1]!TblDV[Sub-category],[1]!TblDV[Category],"")</f>
        <v>Discretionary</v>
      </c>
      <c r="J123" s="4" t="str">
        <f>_xlfn.XLOOKUP([1]!Transactions[[#This Row],[Sub-category]], [1]!TblDV[Sub-category],[1]!TblDV[Category Type],"")</f>
        <v>Expense</v>
      </c>
    </row>
    <row r="124" spans="1:10" x14ac:dyDescent="0.25">
      <c r="A124" t="s">
        <v>4</v>
      </c>
      <c r="B124" t="s">
        <v>4</v>
      </c>
      <c r="C124" s="3">
        <v>44272</v>
      </c>
      <c r="D124" t="s">
        <v>9</v>
      </c>
      <c r="E124">
        <v>5</v>
      </c>
      <c r="G124" s="4">
        <f t="shared" si="1"/>
        <v>-5</v>
      </c>
      <c r="H124" s="4" t="s">
        <v>10</v>
      </c>
      <c r="I124" s="4" t="str">
        <f>_xlfn.XLOOKUP([1]!Transactions[[#This Row],[Sub-category]], [1]!TblDV[Sub-category],[1]!TblDV[Category],"")</f>
        <v>Dining Out</v>
      </c>
      <c r="J124" s="4" t="str">
        <f>_xlfn.XLOOKUP([1]!Transactions[[#This Row],[Sub-category]], [1]!TblDV[Sub-category],[1]!TblDV[Category Type],"")</f>
        <v>Expense</v>
      </c>
    </row>
    <row r="125" spans="1:10" x14ac:dyDescent="0.25">
      <c r="A125" t="s">
        <v>4</v>
      </c>
      <c r="B125" t="s">
        <v>4</v>
      </c>
      <c r="C125" s="3">
        <v>44273</v>
      </c>
      <c r="D125" t="s">
        <v>9</v>
      </c>
      <c r="E125">
        <v>5</v>
      </c>
      <c r="G125" s="4">
        <f t="shared" si="1"/>
        <v>-5</v>
      </c>
      <c r="H125" s="4" t="s">
        <v>10</v>
      </c>
      <c r="I125" s="4" t="str">
        <f>_xlfn.XLOOKUP([1]!Transactions[[#This Row],[Sub-category]], [1]!TblDV[Sub-category],[1]!TblDV[Category],"")</f>
        <v>Dining Out</v>
      </c>
      <c r="J125" s="4" t="str">
        <f>_xlfn.XLOOKUP([1]!Transactions[[#This Row],[Sub-category]], [1]!TblDV[Sub-category],[1]!TblDV[Category Type],"")</f>
        <v>Expense</v>
      </c>
    </row>
    <row r="126" spans="1:10" x14ac:dyDescent="0.25">
      <c r="A126" t="s">
        <v>4</v>
      </c>
      <c r="B126" t="s">
        <v>4</v>
      </c>
      <c r="C126" s="3">
        <v>44274</v>
      </c>
      <c r="D126" t="s">
        <v>9</v>
      </c>
      <c r="E126">
        <v>5</v>
      </c>
      <c r="G126" s="4">
        <f t="shared" si="1"/>
        <v>-5</v>
      </c>
      <c r="H126" s="4" t="s">
        <v>10</v>
      </c>
      <c r="I126" s="4" t="str">
        <f>_xlfn.XLOOKUP([1]!Transactions[[#This Row],[Sub-category]], [1]!TblDV[Sub-category],[1]!TblDV[Category],"")</f>
        <v>Dining Out</v>
      </c>
      <c r="J126" s="4" t="str">
        <f>_xlfn.XLOOKUP([1]!Transactions[[#This Row],[Sub-category]], [1]!TblDV[Sub-category],[1]!TblDV[Category Type],"")</f>
        <v>Expense</v>
      </c>
    </row>
    <row r="127" spans="1:10" x14ac:dyDescent="0.25">
      <c r="A127" t="s">
        <v>4</v>
      </c>
      <c r="B127" t="s">
        <v>4</v>
      </c>
      <c r="C127" s="3">
        <v>44274</v>
      </c>
      <c r="D127" t="s">
        <v>18</v>
      </c>
      <c r="E127">
        <v>171.9</v>
      </c>
      <c r="G127" s="4">
        <f t="shared" si="1"/>
        <v>-171.9</v>
      </c>
      <c r="H127" s="4" t="s">
        <v>19</v>
      </c>
      <c r="I127" s="4" t="str">
        <f>_xlfn.XLOOKUP([1]!Transactions[[#This Row],[Sub-category]], [1]!TblDV[Sub-category],[1]!TblDV[Category],"")</f>
        <v>Living Expenses</v>
      </c>
      <c r="J127" s="4" t="str">
        <f>_xlfn.XLOOKUP([1]!Transactions[[#This Row],[Sub-category]], [1]!TblDV[Sub-category],[1]!TblDV[Category Type],"")</f>
        <v>Expense</v>
      </c>
    </row>
    <row r="128" spans="1:10" x14ac:dyDescent="0.25">
      <c r="A128" t="s">
        <v>4</v>
      </c>
      <c r="B128" t="s">
        <v>4</v>
      </c>
      <c r="C128" s="3">
        <v>44275</v>
      </c>
      <c r="D128" t="s">
        <v>37</v>
      </c>
      <c r="E128">
        <v>39</v>
      </c>
      <c r="G128" s="4">
        <f t="shared" si="1"/>
        <v>-39</v>
      </c>
      <c r="H128" s="4" t="s">
        <v>29</v>
      </c>
      <c r="I128" s="4" t="str">
        <f>_xlfn.XLOOKUP([1]!Transactions[[#This Row],[Sub-category]], [1]!TblDV[Sub-category],[1]!TblDV[Category],"")</f>
        <v>Dining Out</v>
      </c>
      <c r="J128" s="4" t="str">
        <f>_xlfn.XLOOKUP([1]!Transactions[[#This Row],[Sub-category]], [1]!TblDV[Sub-category],[1]!TblDV[Category Type],"")</f>
        <v>Expense</v>
      </c>
    </row>
    <row r="129" spans="1:10" x14ac:dyDescent="0.25">
      <c r="A129" t="s">
        <v>4</v>
      </c>
      <c r="B129" t="s">
        <v>4</v>
      </c>
      <c r="C129" s="3">
        <v>44276</v>
      </c>
      <c r="D129" t="s">
        <v>38</v>
      </c>
      <c r="E129">
        <v>14</v>
      </c>
      <c r="G129" s="4">
        <f t="shared" si="1"/>
        <v>-14</v>
      </c>
      <c r="H129" s="4" t="s">
        <v>29</v>
      </c>
      <c r="I129" s="4" t="str">
        <f>_xlfn.XLOOKUP([1]!Transactions[[#This Row],[Sub-category]], [1]!TblDV[Sub-category],[1]!TblDV[Category],"")</f>
        <v>Dining Out</v>
      </c>
      <c r="J129" s="4" t="str">
        <f>_xlfn.XLOOKUP([1]!Transactions[[#This Row],[Sub-category]], [1]!TblDV[Sub-category],[1]!TblDV[Category Type],"")</f>
        <v>Expense</v>
      </c>
    </row>
    <row r="130" spans="1:10" x14ac:dyDescent="0.25">
      <c r="A130" t="s">
        <v>4</v>
      </c>
      <c r="B130" t="s">
        <v>11</v>
      </c>
      <c r="C130" s="3">
        <v>44277</v>
      </c>
      <c r="D130" t="s">
        <v>39</v>
      </c>
      <c r="E130">
        <v>55</v>
      </c>
      <c r="G130" s="4">
        <f t="shared" ref="G130:G193" si="2">F130-E130</f>
        <v>-55</v>
      </c>
      <c r="H130" s="4" t="s">
        <v>40</v>
      </c>
      <c r="I130" s="4" t="str">
        <f>_xlfn.XLOOKUP([1]!Transactions[[#This Row],[Sub-category]], [1]!TblDV[Sub-category],[1]!TblDV[Category],"")</f>
        <v>Charity</v>
      </c>
      <c r="J130" s="4" t="str">
        <f>_xlfn.XLOOKUP([1]!Transactions[[#This Row],[Sub-category]], [1]!TblDV[Sub-category],[1]!TblDV[Category Type],"")</f>
        <v>Expense</v>
      </c>
    </row>
    <row r="131" spans="1:10" x14ac:dyDescent="0.25">
      <c r="A131" t="s">
        <v>11</v>
      </c>
      <c r="B131" t="s">
        <v>4</v>
      </c>
      <c r="C131" s="3">
        <v>44277</v>
      </c>
      <c r="D131" t="s">
        <v>22</v>
      </c>
      <c r="E131">
        <v>65</v>
      </c>
      <c r="G131" s="4">
        <f t="shared" si="2"/>
        <v>-65</v>
      </c>
      <c r="H131" s="4" t="s">
        <v>23</v>
      </c>
      <c r="I131" s="4" t="str">
        <f>_xlfn.XLOOKUP([1]!Transactions[[#This Row],[Sub-category]], [1]!TblDV[Sub-category],[1]!TblDV[Category],"")</f>
        <v>Transport</v>
      </c>
      <c r="J131" s="4" t="str">
        <f>_xlfn.XLOOKUP([1]!Transactions[[#This Row],[Sub-category]], [1]!TblDV[Sub-category],[1]!TblDV[Category Type],"")</f>
        <v>Expense</v>
      </c>
    </row>
    <row r="132" spans="1:10" x14ac:dyDescent="0.25">
      <c r="A132" t="s">
        <v>4</v>
      </c>
      <c r="B132" t="s">
        <v>4</v>
      </c>
      <c r="C132" s="3">
        <v>44277</v>
      </c>
      <c r="D132" t="s">
        <v>9</v>
      </c>
      <c r="E132">
        <v>5</v>
      </c>
      <c r="G132" s="4">
        <f t="shared" si="2"/>
        <v>-5</v>
      </c>
      <c r="H132" s="4" t="s">
        <v>10</v>
      </c>
      <c r="I132" s="4" t="str">
        <f>_xlfn.XLOOKUP([1]!Transactions[[#This Row],[Sub-category]], [1]!TblDV[Sub-category],[1]!TblDV[Category],"")</f>
        <v>Dining Out</v>
      </c>
      <c r="J132" s="4" t="str">
        <f>_xlfn.XLOOKUP([1]!Transactions[[#This Row],[Sub-category]], [1]!TblDV[Sub-category],[1]!TblDV[Category Type],"")</f>
        <v>Expense</v>
      </c>
    </row>
    <row r="133" spans="1:10" x14ac:dyDescent="0.25">
      <c r="A133" t="s">
        <v>4</v>
      </c>
      <c r="B133" t="s">
        <v>4</v>
      </c>
      <c r="C133" s="3">
        <v>44278</v>
      </c>
      <c r="D133" t="s">
        <v>9</v>
      </c>
      <c r="E133">
        <v>5</v>
      </c>
      <c r="G133" s="4">
        <f t="shared" si="2"/>
        <v>-5</v>
      </c>
      <c r="H133" s="4" t="s">
        <v>10</v>
      </c>
      <c r="I133" s="4" t="str">
        <f>_xlfn.XLOOKUP([1]!Transactions[[#This Row],[Sub-category]], [1]!TblDV[Sub-category],[1]!TblDV[Category],"")</f>
        <v>Dining Out</v>
      </c>
      <c r="J133" s="4" t="str">
        <f>_xlfn.XLOOKUP([1]!Transactions[[#This Row],[Sub-category]], [1]!TblDV[Sub-category],[1]!TblDV[Category Type],"")</f>
        <v>Expense</v>
      </c>
    </row>
    <row r="134" spans="1:10" x14ac:dyDescent="0.25">
      <c r="A134" t="s">
        <v>4</v>
      </c>
      <c r="B134" t="s">
        <v>4</v>
      </c>
      <c r="C134" s="3">
        <v>44279</v>
      </c>
      <c r="D134" t="s">
        <v>9</v>
      </c>
      <c r="E134">
        <v>5</v>
      </c>
      <c r="G134" s="4">
        <f t="shared" si="2"/>
        <v>-5</v>
      </c>
      <c r="H134" s="4" t="s">
        <v>10</v>
      </c>
      <c r="I134" s="4" t="str">
        <f>_xlfn.XLOOKUP([1]!Transactions[[#This Row],[Sub-category]], [1]!TblDV[Sub-category],[1]!TblDV[Category],"")</f>
        <v>Dining Out</v>
      </c>
      <c r="J134" s="4" t="str">
        <f>_xlfn.XLOOKUP([1]!Transactions[[#This Row],[Sub-category]], [1]!TblDV[Sub-category],[1]!TblDV[Category Type],"")</f>
        <v>Expense</v>
      </c>
    </row>
    <row r="135" spans="1:10" x14ac:dyDescent="0.25">
      <c r="A135" t="s">
        <v>4</v>
      </c>
      <c r="B135" t="s">
        <v>4</v>
      </c>
      <c r="C135" s="3">
        <v>44280</v>
      </c>
      <c r="D135" t="s">
        <v>9</v>
      </c>
      <c r="E135">
        <v>5</v>
      </c>
      <c r="G135" s="4">
        <f t="shared" si="2"/>
        <v>-5</v>
      </c>
      <c r="H135" s="4" t="s">
        <v>10</v>
      </c>
      <c r="I135" s="4" t="str">
        <f>_xlfn.XLOOKUP([1]!Transactions[[#This Row],[Sub-category]], [1]!TblDV[Sub-category],[1]!TblDV[Category],"")</f>
        <v>Dining Out</v>
      </c>
      <c r="J135" s="4" t="str">
        <f>_xlfn.XLOOKUP([1]!Transactions[[#This Row],[Sub-category]], [1]!TblDV[Sub-category],[1]!TblDV[Category Type],"")</f>
        <v>Expense</v>
      </c>
    </row>
    <row r="136" spans="1:10" x14ac:dyDescent="0.25">
      <c r="A136" t="s">
        <v>4</v>
      </c>
      <c r="B136" t="s">
        <v>4</v>
      </c>
      <c r="C136" s="3">
        <v>44281</v>
      </c>
      <c r="D136" t="s">
        <v>9</v>
      </c>
      <c r="E136">
        <v>5</v>
      </c>
      <c r="G136" s="4">
        <f t="shared" si="2"/>
        <v>-5</v>
      </c>
      <c r="H136" s="4" t="s">
        <v>10</v>
      </c>
      <c r="I136" s="4" t="str">
        <f>_xlfn.XLOOKUP([1]!Transactions[[#This Row],[Sub-category]], [1]!TblDV[Sub-category],[1]!TblDV[Category],"")</f>
        <v>Dining Out</v>
      </c>
      <c r="J136" s="4" t="str">
        <f>_xlfn.XLOOKUP([1]!Transactions[[#This Row],[Sub-category]], [1]!TblDV[Sub-category],[1]!TblDV[Category Type],"")</f>
        <v>Expense</v>
      </c>
    </row>
    <row r="137" spans="1:10" x14ac:dyDescent="0.25">
      <c r="A137" t="s">
        <v>4</v>
      </c>
      <c r="B137" t="s">
        <v>4</v>
      </c>
      <c r="C137" s="3">
        <v>44281</v>
      </c>
      <c r="D137" t="s">
        <v>18</v>
      </c>
      <c r="E137">
        <v>209</v>
      </c>
      <c r="G137" s="4">
        <f t="shared" si="2"/>
        <v>-209</v>
      </c>
      <c r="H137" s="4" t="s">
        <v>19</v>
      </c>
      <c r="I137" s="4" t="str">
        <f>_xlfn.XLOOKUP([1]!Transactions[[#This Row],[Sub-category]], [1]!TblDV[Sub-category],[1]!TblDV[Category],"")</f>
        <v>Living Expenses</v>
      </c>
      <c r="J137" s="4" t="str">
        <f>_xlfn.XLOOKUP([1]!Transactions[[#This Row],[Sub-category]], [1]!TblDV[Sub-category],[1]!TblDV[Category Type],"")</f>
        <v>Expense</v>
      </c>
    </row>
    <row r="138" spans="1:10" x14ac:dyDescent="0.25">
      <c r="A138" t="s">
        <v>4</v>
      </c>
      <c r="B138" t="s">
        <v>4</v>
      </c>
      <c r="C138" s="3">
        <v>44282</v>
      </c>
      <c r="D138" t="s">
        <v>52</v>
      </c>
      <c r="E138">
        <v>127</v>
      </c>
      <c r="G138" s="4">
        <f t="shared" si="2"/>
        <v>-127</v>
      </c>
      <c r="H138" s="4" t="s">
        <v>27</v>
      </c>
      <c r="I138" s="4" t="str">
        <f>_xlfn.XLOOKUP([1]!Transactions[[#This Row],[Sub-category]], [1]!TblDV[Sub-category],[1]!TblDV[Category],"")</f>
        <v>Discretionary</v>
      </c>
      <c r="J138" s="4" t="str">
        <f>_xlfn.XLOOKUP([1]!Transactions[[#This Row],[Sub-category]], [1]!TblDV[Sub-category],[1]!TblDV[Category Type],"")</f>
        <v>Expense</v>
      </c>
    </row>
    <row r="139" spans="1:10" x14ac:dyDescent="0.25">
      <c r="A139" t="s">
        <v>4</v>
      </c>
      <c r="B139" t="s">
        <v>4</v>
      </c>
      <c r="C139" s="3">
        <v>44282</v>
      </c>
      <c r="D139" t="s">
        <v>56</v>
      </c>
      <c r="E139">
        <v>177.2</v>
      </c>
      <c r="G139" s="4">
        <f t="shared" si="2"/>
        <v>-177.2</v>
      </c>
      <c r="H139" s="4" t="s">
        <v>27</v>
      </c>
      <c r="I139" s="4" t="str">
        <f>_xlfn.XLOOKUP([1]!Transactions[[#This Row],[Sub-category]], [1]!TblDV[Sub-category],[1]!TblDV[Category],"")</f>
        <v>Discretionary</v>
      </c>
      <c r="J139" s="4" t="str">
        <f>_xlfn.XLOOKUP([1]!Transactions[[#This Row],[Sub-category]], [1]!TblDV[Sub-category],[1]!TblDV[Category Type],"")</f>
        <v>Expense</v>
      </c>
    </row>
    <row r="140" spans="1:10" x14ac:dyDescent="0.25">
      <c r="A140" t="s">
        <v>4</v>
      </c>
      <c r="B140" t="s">
        <v>4</v>
      </c>
      <c r="C140" s="3">
        <v>44283</v>
      </c>
      <c r="D140" t="s">
        <v>26</v>
      </c>
      <c r="E140">
        <v>147.1</v>
      </c>
      <c r="G140" s="4">
        <f t="shared" si="2"/>
        <v>-147.1</v>
      </c>
      <c r="H140" s="4" t="s">
        <v>27</v>
      </c>
      <c r="I140" s="4" t="str">
        <f>_xlfn.XLOOKUP([1]!Transactions[[#This Row],[Sub-category]], [1]!TblDV[Sub-category],[1]!TblDV[Category],"")</f>
        <v>Discretionary</v>
      </c>
      <c r="J140" s="4" t="str">
        <f>_xlfn.XLOOKUP([1]!Transactions[[#This Row],[Sub-category]], [1]!TblDV[Sub-category],[1]!TblDV[Category Type],"")</f>
        <v>Expense</v>
      </c>
    </row>
    <row r="141" spans="1:10" x14ac:dyDescent="0.25">
      <c r="A141" t="s">
        <v>4</v>
      </c>
      <c r="B141" t="s">
        <v>4</v>
      </c>
      <c r="C141" s="3">
        <v>44283</v>
      </c>
      <c r="D141" t="s">
        <v>30</v>
      </c>
      <c r="E141">
        <v>25</v>
      </c>
      <c r="G141" s="4">
        <f t="shared" si="2"/>
        <v>-25</v>
      </c>
      <c r="H141" s="4" t="s">
        <v>31</v>
      </c>
      <c r="I141" s="4" t="str">
        <f>_xlfn.XLOOKUP([1]!Transactions[[#This Row],[Sub-category]], [1]!TblDV[Sub-category],[1]!TblDV[Category],"")</f>
        <v>Transport</v>
      </c>
      <c r="J141" s="4" t="str">
        <f>_xlfn.XLOOKUP([1]!Transactions[[#This Row],[Sub-category]], [1]!TblDV[Sub-category],[1]!TblDV[Category Type],"")</f>
        <v>Expense</v>
      </c>
    </row>
    <row r="142" spans="1:10" x14ac:dyDescent="0.25">
      <c r="A142" t="s">
        <v>4</v>
      </c>
      <c r="B142" t="s">
        <v>4</v>
      </c>
      <c r="C142" s="3">
        <v>44284</v>
      </c>
      <c r="D142" t="s">
        <v>41</v>
      </c>
      <c r="E142">
        <v>15</v>
      </c>
      <c r="G142" s="4">
        <f t="shared" si="2"/>
        <v>-15</v>
      </c>
      <c r="H142" s="4" t="s">
        <v>29</v>
      </c>
      <c r="I142" s="4" t="str">
        <f>_xlfn.XLOOKUP([1]!Transactions[[#This Row],[Sub-category]], [1]!TblDV[Sub-category],[1]!TblDV[Category],"")</f>
        <v>Dining Out</v>
      </c>
      <c r="J142" s="4" t="str">
        <f>_xlfn.XLOOKUP([1]!Transactions[[#This Row],[Sub-category]], [1]!TblDV[Sub-category],[1]!TblDV[Category Type],"")</f>
        <v>Expense</v>
      </c>
    </row>
    <row r="143" spans="1:10" x14ac:dyDescent="0.25">
      <c r="A143" t="s">
        <v>4</v>
      </c>
      <c r="B143" t="s">
        <v>4</v>
      </c>
      <c r="C143" s="3">
        <v>44285</v>
      </c>
      <c r="D143" t="s">
        <v>9</v>
      </c>
      <c r="E143">
        <v>5</v>
      </c>
      <c r="G143" s="4">
        <f t="shared" si="2"/>
        <v>-5</v>
      </c>
      <c r="H143" s="4" t="s">
        <v>10</v>
      </c>
      <c r="I143" s="4" t="str">
        <f>_xlfn.XLOOKUP([1]!Transactions[[#This Row],[Sub-category]], [1]!TblDV[Sub-category],[1]!TblDV[Category],"")</f>
        <v>Dining Out</v>
      </c>
      <c r="J143" s="4" t="str">
        <f>_xlfn.XLOOKUP([1]!Transactions[[#This Row],[Sub-category]], [1]!TblDV[Sub-category],[1]!TblDV[Category Type],"")</f>
        <v>Expense</v>
      </c>
    </row>
    <row r="144" spans="1:10" x14ac:dyDescent="0.25">
      <c r="A144" t="s">
        <v>4</v>
      </c>
      <c r="B144" t="s">
        <v>4</v>
      </c>
      <c r="C144" s="3">
        <v>44286</v>
      </c>
      <c r="D144" t="s">
        <v>9</v>
      </c>
      <c r="E144">
        <v>5</v>
      </c>
      <c r="G144" s="4">
        <f t="shared" si="2"/>
        <v>-5</v>
      </c>
      <c r="H144" s="4" t="s">
        <v>10</v>
      </c>
      <c r="I144" s="4" t="str">
        <f>_xlfn.XLOOKUP([1]!Transactions[[#This Row],[Sub-category]], [1]!TblDV[Sub-category],[1]!TblDV[Category],"")</f>
        <v>Dining Out</v>
      </c>
      <c r="J144" s="4" t="str">
        <f>_xlfn.XLOOKUP([1]!Transactions[[#This Row],[Sub-category]], [1]!TblDV[Sub-category],[1]!TblDV[Category Type],"")</f>
        <v>Expense</v>
      </c>
    </row>
    <row r="145" spans="1:10" x14ac:dyDescent="0.25">
      <c r="A145" t="s">
        <v>4</v>
      </c>
      <c r="B145" t="s">
        <v>11</v>
      </c>
      <c r="C145" s="3">
        <v>44287</v>
      </c>
      <c r="D145" t="s">
        <v>12</v>
      </c>
      <c r="F145">
        <v>4000</v>
      </c>
      <c r="G145" s="4">
        <f t="shared" si="2"/>
        <v>4000</v>
      </c>
      <c r="H145" s="4" t="s">
        <v>13</v>
      </c>
      <c r="I145" s="4" t="str">
        <f>_xlfn.XLOOKUP([1]!Transactions[[#This Row],[Sub-category]], [1]!TblDV[Sub-category],[1]!TblDV[Category],"")</f>
        <v>Salary</v>
      </c>
      <c r="J145" s="4" t="str">
        <f>_xlfn.XLOOKUP([1]!Transactions[[#This Row],[Sub-category]], [1]!TblDV[Sub-category],[1]!TblDV[Category Type],"")</f>
        <v>Income</v>
      </c>
    </row>
    <row r="146" spans="1:10" x14ac:dyDescent="0.25">
      <c r="A146" t="s">
        <v>4</v>
      </c>
      <c r="B146" t="s">
        <v>4</v>
      </c>
      <c r="C146" s="3">
        <v>44287</v>
      </c>
      <c r="D146" t="s">
        <v>9</v>
      </c>
      <c r="E146">
        <v>5</v>
      </c>
      <c r="G146" s="4">
        <f t="shared" si="2"/>
        <v>-5</v>
      </c>
      <c r="H146" s="4" t="s">
        <v>10</v>
      </c>
      <c r="I146" s="4" t="str">
        <f>_xlfn.XLOOKUP([1]!Transactions[[#This Row],[Sub-category]], [1]!TblDV[Sub-category],[1]!TblDV[Category],"")</f>
        <v>Dining Out</v>
      </c>
      <c r="J146" s="4" t="str">
        <f>_xlfn.XLOOKUP([1]!Transactions[[#This Row],[Sub-category]], [1]!TblDV[Sub-category],[1]!TblDV[Category Type],"")</f>
        <v>Expense</v>
      </c>
    </row>
    <row r="147" spans="1:10" x14ac:dyDescent="0.25">
      <c r="A147" t="s">
        <v>11</v>
      </c>
      <c r="B147" t="s">
        <v>11</v>
      </c>
      <c r="C147" s="3">
        <v>44288</v>
      </c>
      <c r="D147" t="s">
        <v>14</v>
      </c>
      <c r="E147">
        <v>900</v>
      </c>
      <c r="G147" s="4">
        <f t="shared" si="2"/>
        <v>-900</v>
      </c>
      <c r="H147" s="4" t="s">
        <v>15</v>
      </c>
      <c r="I147" s="4" t="str">
        <f>_xlfn.XLOOKUP([1]!Transactions[[#This Row],[Sub-category]], [1]!TblDV[Sub-category],[1]!TblDV[Category],"")</f>
        <v>Living Expenses</v>
      </c>
      <c r="J147" s="4" t="str">
        <f>_xlfn.XLOOKUP([1]!Transactions[[#This Row],[Sub-category]], [1]!TblDV[Sub-category],[1]!TblDV[Category Type],"")</f>
        <v>Expense</v>
      </c>
    </row>
    <row r="148" spans="1:10" x14ac:dyDescent="0.25">
      <c r="A148" t="s">
        <v>11</v>
      </c>
      <c r="B148" t="s">
        <v>11</v>
      </c>
      <c r="C148" s="3">
        <v>44288</v>
      </c>
      <c r="D148" t="s">
        <v>16</v>
      </c>
      <c r="E148">
        <v>150</v>
      </c>
      <c r="G148" s="4">
        <f t="shared" si="2"/>
        <v>-150</v>
      </c>
      <c r="H148" s="4" t="s">
        <v>17</v>
      </c>
      <c r="I148" s="4" t="str">
        <f>_xlfn.XLOOKUP([1]!Transactions[[#This Row],[Sub-category]], [1]!TblDV[Sub-category],[1]!TblDV[Category],"")</f>
        <v>Transport</v>
      </c>
      <c r="J148" s="4" t="str">
        <f>_xlfn.XLOOKUP([1]!Transactions[[#This Row],[Sub-category]], [1]!TblDV[Sub-category],[1]!TblDV[Category Type],"")</f>
        <v>Expense</v>
      </c>
    </row>
    <row r="149" spans="1:10" x14ac:dyDescent="0.25">
      <c r="A149" t="s">
        <v>11</v>
      </c>
      <c r="B149" t="s">
        <v>4</v>
      </c>
      <c r="C149" s="3">
        <v>44288</v>
      </c>
      <c r="D149" t="s">
        <v>9</v>
      </c>
      <c r="E149">
        <v>5</v>
      </c>
      <c r="G149" s="4">
        <f t="shared" si="2"/>
        <v>-5</v>
      </c>
      <c r="H149" s="4" t="s">
        <v>10</v>
      </c>
      <c r="I149" s="4" t="str">
        <f>_xlfn.XLOOKUP([1]!Transactions[[#This Row],[Sub-category]], [1]!TblDV[Sub-category],[1]!TblDV[Category],"")</f>
        <v>Dining Out</v>
      </c>
      <c r="J149" s="4" t="str">
        <f>_xlfn.XLOOKUP([1]!Transactions[[#This Row],[Sub-category]], [1]!TblDV[Sub-category],[1]!TblDV[Category Type],"")</f>
        <v>Expense</v>
      </c>
    </row>
    <row r="150" spans="1:10" x14ac:dyDescent="0.25">
      <c r="A150" t="s">
        <v>4</v>
      </c>
      <c r="B150" t="s">
        <v>4</v>
      </c>
      <c r="C150" s="3">
        <v>44289</v>
      </c>
      <c r="D150" t="s">
        <v>9</v>
      </c>
      <c r="E150">
        <v>5</v>
      </c>
      <c r="G150" s="4">
        <f t="shared" si="2"/>
        <v>-5</v>
      </c>
      <c r="H150" s="4" t="s">
        <v>10</v>
      </c>
      <c r="I150" s="4" t="str">
        <f>_xlfn.XLOOKUP([1]!Transactions[[#This Row],[Sub-category]], [1]!TblDV[Sub-category],[1]!TblDV[Category],"")</f>
        <v>Dining Out</v>
      </c>
      <c r="J150" s="4" t="str">
        <f>_xlfn.XLOOKUP([1]!Transactions[[#This Row],[Sub-category]], [1]!TblDV[Sub-category],[1]!TblDV[Category Type],"")</f>
        <v>Expense</v>
      </c>
    </row>
    <row r="151" spans="1:10" x14ac:dyDescent="0.25">
      <c r="A151" t="s">
        <v>4</v>
      </c>
      <c r="B151" t="s">
        <v>4</v>
      </c>
      <c r="C151" s="3">
        <v>44290</v>
      </c>
      <c r="D151" t="s">
        <v>9</v>
      </c>
      <c r="E151">
        <v>5</v>
      </c>
      <c r="G151" s="4">
        <f t="shared" si="2"/>
        <v>-5</v>
      </c>
      <c r="H151" s="4" t="s">
        <v>10</v>
      </c>
      <c r="I151" s="4" t="str">
        <f>_xlfn.XLOOKUP([1]!Transactions[[#This Row],[Sub-category]], [1]!TblDV[Sub-category],[1]!TblDV[Category],"")</f>
        <v>Dining Out</v>
      </c>
      <c r="J151" s="4" t="str">
        <f>_xlfn.XLOOKUP([1]!Transactions[[#This Row],[Sub-category]], [1]!TblDV[Sub-category],[1]!TblDV[Category Type],"")</f>
        <v>Expense</v>
      </c>
    </row>
    <row r="152" spans="1:10" x14ac:dyDescent="0.25">
      <c r="A152" t="s">
        <v>4</v>
      </c>
      <c r="B152" t="s">
        <v>4</v>
      </c>
      <c r="C152" s="3">
        <v>44291</v>
      </c>
      <c r="D152" t="s">
        <v>9</v>
      </c>
      <c r="E152">
        <v>5</v>
      </c>
      <c r="G152" s="4">
        <f t="shared" si="2"/>
        <v>-5</v>
      </c>
      <c r="H152" s="4" t="s">
        <v>10</v>
      </c>
      <c r="I152" s="4" t="str">
        <f>_xlfn.XLOOKUP([1]!Transactions[[#This Row],[Sub-category]], [1]!TblDV[Sub-category],[1]!TblDV[Category],"")</f>
        <v>Dining Out</v>
      </c>
      <c r="J152" s="4" t="str">
        <f>_xlfn.XLOOKUP([1]!Transactions[[#This Row],[Sub-category]], [1]!TblDV[Sub-category],[1]!TblDV[Category Type],"")</f>
        <v>Expense</v>
      </c>
    </row>
    <row r="153" spans="1:10" x14ac:dyDescent="0.25">
      <c r="A153" t="s">
        <v>4</v>
      </c>
      <c r="B153" t="s">
        <v>4</v>
      </c>
      <c r="C153" s="3">
        <v>44291</v>
      </c>
      <c r="D153" t="s">
        <v>18</v>
      </c>
      <c r="E153">
        <v>158.19999999999999</v>
      </c>
      <c r="G153" s="4">
        <f t="shared" si="2"/>
        <v>-158.19999999999999</v>
      </c>
      <c r="H153" s="4" t="s">
        <v>19</v>
      </c>
      <c r="I153" s="4" t="str">
        <f>_xlfn.XLOOKUP([1]!Transactions[[#This Row],[Sub-category]], [1]!TblDV[Sub-category],[1]!TblDV[Category],"")</f>
        <v>Living Expenses</v>
      </c>
      <c r="J153" s="4" t="str">
        <f>_xlfn.XLOOKUP([1]!Transactions[[#This Row],[Sub-category]], [1]!TblDV[Sub-category],[1]!TblDV[Category Type],"")</f>
        <v>Expense</v>
      </c>
    </row>
    <row r="154" spans="1:10" x14ac:dyDescent="0.25">
      <c r="A154" t="s">
        <v>4</v>
      </c>
      <c r="B154" t="s">
        <v>11</v>
      </c>
      <c r="C154" s="3">
        <v>44294</v>
      </c>
      <c r="D154" t="s">
        <v>20</v>
      </c>
      <c r="E154">
        <v>53.2</v>
      </c>
      <c r="G154" s="4">
        <f t="shared" si="2"/>
        <v>-53.2</v>
      </c>
      <c r="H154" s="4" t="s">
        <v>21</v>
      </c>
      <c r="I154" s="4" t="str">
        <f>_xlfn.XLOOKUP([1]!Transactions[[#This Row],[Sub-category]], [1]!TblDV[Sub-category],[1]!TblDV[Category],"")</f>
        <v>Living Expenses</v>
      </c>
      <c r="J154" s="4" t="str">
        <f>_xlfn.XLOOKUP([1]!Transactions[[#This Row],[Sub-category]], [1]!TblDV[Sub-category],[1]!TblDV[Category Type],"")</f>
        <v>Expense</v>
      </c>
    </row>
    <row r="155" spans="1:10" x14ac:dyDescent="0.25">
      <c r="A155" t="s">
        <v>11</v>
      </c>
      <c r="B155" t="s">
        <v>4</v>
      </c>
      <c r="C155" s="3">
        <v>44294</v>
      </c>
      <c r="D155" t="s">
        <v>9</v>
      </c>
      <c r="E155">
        <v>5</v>
      </c>
      <c r="G155" s="4">
        <f t="shared" si="2"/>
        <v>-5</v>
      </c>
      <c r="H155" s="4" t="s">
        <v>10</v>
      </c>
      <c r="I155" s="4" t="str">
        <f>_xlfn.XLOOKUP([1]!Transactions[[#This Row],[Sub-category]], [1]!TblDV[Sub-category],[1]!TblDV[Category],"")</f>
        <v>Dining Out</v>
      </c>
      <c r="J155" s="4" t="str">
        <f>_xlfn.XLOOKUP([1]!Transactions[[#This Row],[Sub-category]], [1]!TblDV[Sub-category],[1]!TblDV[Category Type],"")</f>
        <v>Expense</v>
      </c>
    </row>
    <row r="156" spans="1:10" x14ac:dyDescent="0.25">
      <c r="A156" t="s">
        <v>4</v>
      </c>
      <c r="B156" t="s">
        <v>4</v>
      </c>
      <c r="C156" s="3">
        <v>44295</v>
      </c>
      <c r="D156" t="s">
        <v>9</v>
      </c>
      <c r="E156">
        <v>5</v>
      </c>
      <c r="G156" s="4">
        <f t="shared" si="2"/>
        <v>-5</v>
      </c>
      <c r="H156" s="4" t="s">
        <v>10</v>
      </c>
      <c r="I156" s="4" t="str">
        <f>_xlfn.XLOOKUP([1]!Transactions[[#This Row],[Sub-category]], [1]!TblDV[Sub-category],[1]!TblDV[Category],"")</f>
        <v>Dining Out</v>
      </c>
      <c r="J156" s="4" t="str">
        <f>_xlfn.XLOOKUP([1]!Transactions[[#This Row],[Sub-category]], [1]!TblDV[Sub-category],[1]!TblDV[Category Type],"")</f>
        <v>Expense</v>
      </c>
    </row>
    <row r="157" spans="1:10" x14ac:dyDescent="0.25">
      <c r="A157" t="s">
        <v>4</v>
      </c>
      <c r="B157" t="s">
        <v>4</v>
      </c>
      <c r="C157" s="3">
        <v>44296</v>
      </c>
      <c r="D157" t="s">
        <v>22</v>
      </c>
      <c r="E157">
        <v>79.900000000000006</v>
      </c>
      <c r="G157" s="4">
        <f t="shared" si="2"/>
        <v>-79.900000000000006</v>
      </c>
      <c r="H157" s="4" t="s">
        <v>23</v>
      </c>
      <c r="I157" s="4" t="str">
        <f>_xlfn.XLOOKUP([1]!Transactions[[#This Row],[Sub-category]], [1]!TblDV[Sub-category],[1]!TblDV[Category],"")</f>
        <v>Transport</v>
      </c>
      <c r="J157" s="4" t="str">
        <f>_xlfn.XLOOKUP([1]!Transactions[[#This Row],[Sub-category]], [1]!TblDV[Sub-category],[1]!TblDV[Category Type],"")</f>
        <v>Expense</v>
      </c>
    </row>
    <row r="158" spans="1:10" x14ac:dyDescent="0.25">
      <c r="A158" t="s">
        <v>4</v>
      </c>
      <c r="B158" t="s">
        <v>4</v>
      </c>
      <c r="C158" s="3">
        <v>44296</v>
      </c>
      <c r="D158" t="s">
        <v>9</v>
      </c>
      <c r="E158">
        <v>5</v>
      </c>
      <c r="G158" s="4">
        <f t="shared" si="2"/>
        <v>-5</v>
      </c>
      <c r="H158" s="4" t="s">
        <v>10</v>
      </c>
      <c r="I158" s="4" t="str">
        <f>_xlfn.XLOOKUP([1]!Transactions[[#This Row],[Sub-category]], [1]!TblDV[Sub-category],[1]!TblDV[Category],"")</f>
        <v>Dining Out</v>
      </c>
      <c r="J158" s="4" t="str">
        <f>_xlfn.XLOOKUP([1]!Transactions[[#This Row],[Sub-category]], [1]!TblDV[Sub-category],[1]!TblDV[Category Type],"")</f>
        <v>Expense</v>
      </c>
    </row>
    <row r="159" spans="1:10" x14ac:dyDescent="0.25">
      <c r="A159" t="s">
        <v>4</v>
      </c>
      <c r="B159" t="s">
        <v>4</v>
      </c>
      <c r="C159" s="3">
        <v>44297</v>
      </c>
      <c r="D159" t="s">
        <v>9</v>
      </c>
      <c r="E159">
        <v>5</v>
      </c>
      <c r="G159" s="4">
        <f t="shared" si="2"/>
        <v>-5</v>
      </c>
      <c r="H159" s="4" t="s">
        <v>10</v>
      </c>
      <c r="I159" s="4" t="str">
        <f>_xlfn.XLOOKUP([1]!Transactions[[#This Row],[Sub-category]], [1]!TblDV[Sub-category],[1]!TblDV[Category],"")</f>
        <v>Dining Out</v>
      </c>
      <c r="J159" s="4" t="str">
        <f>_xlfn.XLOOKUP([1]!Transactions[[#This Row],[Sub-category]], [1]!TblDV[Sub-category],[1]!TblDV[Category Type],"")</f>
        <v>Expense</v>
      </c>
    </row>
    <row r="160" spans="1:10" x14ac:dyDescent="0.25">
      <c r="A160" t="s">
        <v>4</v>
      </c>
      <c r="B160" t="s">
        <v>4</v>
      </c>
      <c r="C160" s="3">
        <v>44298</v>
      </c>
      <c r="D160" t="s">
        <v>18</v>
      </c>
      <c r="E160">
        <v>98</v>
      </c>
      <c r="G160" s="4">
        <f t="shared" si="2"/>
        <v>-98</v>
      </c>
      <c r="H160" s="4" t="s">
        <v>19</v>
      </c>
      <c r="I160" s="4" t="str">
        <f>_xlfn.XLOOKUP([1]!Transactions[[#This Row],[Sub-category]], [1]!TblDV[Sub-category],[1]!TblDV[Category],"")</f>
        <v>Living Expenses</v>
      </c>
      <c r="J160" s="4" t="str">
        <f>_xlfn.XLOOKUP([1]!Transactions[[#This Row],[Sub-category]], [1]!TblDV[Sub-category],[1]!TblDV[Category Type],"")</f>
        <v>Expense</v>
      </c>
    </row>
    <row r="161" spans="1:10" x14ac:dyDescent="0.25">
      <c r="A161" t="s">
        <v>4</v>
      </c>
      <c r="B161" t="s">
        <v>4</v>
      </c>
      <c r="C161" s="3">
        <v>44298</v>
      </c>
      <c r="D161" t="s">
        <v>9</v>
      </c>
      <c r="E161">
        <v>5</v>
      </c>
      <c r="G161" s="4">
        <f t="shared" si="2"/>
        <v>-5</v>
      </c>
      <c r="H161" s="4" t="s">
        <v>10</v>
      </c>
      <c r="I161" s="4" t="str">
        <f>_xlfn.XLOOKUP([1]!Transactions[[#This Row],[Sub-category]], [1]!TblDV[Sub-category],[1]!TblDV[Category],"")</f>
        <v>Dining Out</v>
      </c>
      <c r="J161" s="4" t="str">
        <f>_xlfn.XLOOKUP([1]!Transactions[[#This Row],[Sub-category]], [1]!TblDV[Sub-category],[1]!TblDV[Category Type],"")</f>
        <v>Expense</v>
      </c>
    </row>
    <row r="162" spans="1:10" x14ac:dyDescent="0.25">
      <c r="A162" t="s">
        <v>4</v>
      </c>
      <c r="B162" t="s">
        <v>4</v>
      </c>
      <c r="C162" s="3">
        <v>44299</v>
      </c>
      <c r="D162" t="s">
        <v>9</v>
      </c>
      <c r="E162">
        <v>5</v>
      </c>
      <c r="G162" s="4">
        <f t="shared" si="2"/>
        <v>-5</v>
      </c>
      <c r="H162" s="4" t="s">
        <v>10</v>
      </c>
      <c r="I162" s="4" t="str">
        <f>_xlfn.XLOOKUP([1]!Transactions[[#This Row],[Sub-category]], [1]!TblDV[Sub-category],[1]!TblDV[Category],"")</f>
        <v>Dining Out</v>
      </c>
      <c r="J162" s="4" t="str">
        <f>_xlfn.XLOOKUP([1]!Transactions[[#This Row],[Sub-category]], [1]!TblDV[Sub-category],[1]!TblDV[Category Type],"")</f>
        <v>Expense</v>
      </c>
    </row>
    <row r="163" spans="1:10" x14ac:dyDescent="0.25">
      <c r="A163" t="s">
        <v>4</v>
      </c>
      <c r="B163" t="s">
        <v>4</v>
      </c>
      <c r="C163" s="3">
        <v>44299</v>
      </c>
      <c r="D163" t="s">
        <v>24</v>
      </c>
      <c r="E163">
        <v>42.8</v>
      </c>
      <c r="G163" s="4">
        <f t="shared" si="2"/>
        <v>-42.8</v>
      </c>
      <c r="H163" s="4" t="s">
        <v>25</v>
      </c>
      <c r="I163" s="4" t="str">
        <f>_xlfn.XLOOKUP([1]!Transactions[[#This Row],[Sub-category]], [1]!TblDV[Sub-category],[1]!TblDV[Category],"")</f>
        <v>Discretionary</v>
      </c>
      <c r="J163" s="4" t="str">
        <f>_xlfn.XLOOKUP([1]!Transactions[[#This Row],[Sub-category]], [1]!TblDV[Sub-category],[1]!TblDV[Category Type],"")</f>
        <v>Expense</v>
      </c>
    </row>
    <row r="164" spans="1:10" x14ac:dyDescent="0.25">
      <c r="A164" t="s">
        <v>4</v>
      </c>
      <c r="B164" t="s">
        <v>4</v>
      </c>
      <c r="C164" s="3">
        <v>44299</v>
      </c>
      <c r="D164" t="s">
        <v>26</v>
      </c>
      <c r="E164">
        <v>100.9</v>
      </c>
      <c r="G164" s="4">
        <f t="shared" si="2"/>
        <v>-100.9</v>
      </c>
      <c r="H164" s="4" t="s">
        <v>27</v>
      </c>
      <c r="I164" s="4" t="str">
        <f>_xlfn.XLOOKUP([1]!Transactions[[#This Row],[Sub-category]], [1]!TblDV[Sub-category],[1]!TblDV[Category],"")</f>
        <v>Discretionary</v>
      </c>
      <c r="J164" s="4" t="str">
        <f>_xlfn.XLOOKUP([1]!Transactions[[#This Row],[Sub-category]], [1]!TblDV[Sub-category],[1]!TblDV[Category Type],"")</f>
        <v>Expense</v>
      </c>
    </row>
    <row r="165" spans="1:10" x14ac:dyDescent="0.25">
      <c r="A165" t="s">
        <v>4</v>
      </c>
      <c r="B165" t="s">
        <v>4</v>
      </c>
      <c r="C165" s="3">
        <v>44299</v>
      </c>
      <c r="D165" t="s">
        <v>28</v>
      </c>
      <c r="E165">
        <v>54.9</v>
      </c>
      <c r="G165" s="4">
        <f t="shared" si="2"/>
        <v>-54.9</v>
      </c>
      <c r="H165" s="4" t="s">
        <v>29</v>
      </c>
      <c r="I165" s="4" t="str">
        <f>_xlfn.XLOOKUP([1]!Transactions[[#This Row],[Sub-category]], [1]!TblDV[Sub-category],[1]!TblDV[Category],"")</f>
        <v>Dining Out</v>
      </c>
      <c r="J165" s="4" t="str">
        <f>_xlfn.XLOOKUP([1]!Transactions[[#This Row],[Sub-category]], [1]!TblDV[Sub-category],[1]!TblDV[Category Type],"")</f>
        <v>Expense</v>
      </c>
    </row>
    <row r="166" spans="1:10" x14ac:dyDescent="0.25">
      <c r="A166" t="s">
        <v>4</v>
      </c>
      <c r="B166" t="s">
        <v>4</v>
      </c>
      <c r="C166" s="3">
        <v>44300</v>
      </c>
      <c r="D166" t="s">
        <v>30</v>
      </c>
      <c r="E166">
        <v>31</v>
      </c>
      <c r="G166" s="4">
        <f t="shared" si="2"/>
        <v>-31</v>
      </c>
      <c r="H166" s="4" t="s">
        <v>31</v>
      </c>
      <c r="I166" s="4" t="str">
        <f>_xlfn.XLOOKUP([1]!Transactions[[#This Row],[Sub-category]], [1]!TblDV[Sub-category],[1]!TblDV[Category],"")</f>
        <v>Transport</v>
      </c>
      <c r="J166" s="4" t="str">
        <f>_xlfn.XLOOKUP([1]!Transactions[[#This Row],[Sub-category]], [1]!TblDV[Sub-category],[1]!TblDV[Category Type],"")</f>
        <v>Expense</v>
      </c>
    </row>
    <row r="167" spans="1:10" x14ac:dyDescent="0.25">
      <c r="A167" t="s">
        <v>4</v>
      </c>
      <c r="B167" t="s">
        <v>11</v>
      </c>
      <c r="C167" s="3">
        <v>44301</v>
      </c>
      <c r="D167" t="s">
        <v>32</v>
      </c>
      <c r="E167">
        <v>30</v>
      </c>
      <c r="G167" s="4">
        <f t="shared" si="2"/>
        <v>-30</v>
      </c>
      <c r="H167" s="4" t="s">
        <v>33</v>
      </c>
      <c r="I167" s="4" t="str">
        <f>_xlfn.XLOOKUP([1]!Transactions[[#This Row],[Sub-category]], [1]!TblDV[Sub-category],[1]!TblDV[Category],"")</f>
        <v>Discretionary</v>
      </c>
      <c r="J167" s="4" t="str">
        <f>_xlfn.XLOOKUP([1]!Transactions[[#This Row],[Sub-category]], [1]!TblDV[Sub-category],[1]!TblDV[Category Type],"")</f>
        <v>Expense</v>
      </c>
    </row>
    <row r="168" spans="1:10" x14ac:dyDescent="0.25">
      <c r="A168" t="s">
        <v>11</v>
      </c>
      <c r="B168" t="s">
        <v>4</v>
      </c>
      <c r="C168" s="3">
        <v>44301</v>
      </c>
      <c r="D168" t="s">
        <v>9</v>
      </c>
      <c r="E168">
        <v>5</v>
      </c>
      <c r="G168" s="4">
        <f t="shared" si="2"/>
        <v>-5</v>
      </c>
      <c r="H168" s="4" t="s">
        <v>10</v>
      </c>
      <c r="I168" s="4" t="str">
        <f>_xlfn.XLOOKUP([1]!Transactions[[#This Row],[Sub-category]], [1]!TblDV[Sub-category],[1]!TblDV[Category],"")</f>
        <v>Dining Out</v>
      </c>
      <c r="J168" s="4" t="str">
        <f>_xlfn.XLOOKUP([1]!Transactions[[#This Row],[Sub-category]], [1]!TblDV[Sub-category],[1]!TblDV[Category Type],"")</f>
        <v>Expense</v>
      </c>
    </row>
    <row r="169" spans="1:10" x14ac:dyDescent="0.25">
      <c r="A169" t="s">
        <v>4</v>
      </c>
      <c r="B169" t="s">
        <v>4</v>
      </c>
      <c r="C169" s="3">
        <v>44302</v>
      </c>
      <c r="D169" t="s">
        <v>9</v>
      </c>
      <c r="E169">
        <v>5</v>
      </c>
      <c r="G169" s="4">
        <f t="shared" si="2"/>
        <v>-5</v>
      </c>
      <c r="H169" s="4" t="s">
        <v>10</v>
      </c>
      <c r="I169" s="4" t="str">
        <f>_xlfn.XLOOKUP([1]!Transactions[[#This Row],[Sub-category]], [1]!TblDV[Sub-category],[1]!TblDV[Category],"")</f>
        <v>Dining Out</v>
      </c>
      <c r="J169" s="4" t="str">
        <f>_xlfn.XLOOKUP([1]!Transactions[[#This Row],[Sub-category]], [1]!TblDV[Sub-category],[1]!TblDV[Category Type],"")</f>
        <v>Expense</v>
      </c>
    </row>
    <row r="170" spans="1:10" x14ac:dyDescent="0.25">
      <c r="A170" t="s">
        <v>4</v>
      </c>
      <c r="B170" t="s">
        <v>11</v>
      </c>
      <c r="C170" s="3">
        <v>44302</v>
      </c>
      <c r="D170" t="s">
        <v>34</v>
      </c>
      <c r="E170">
        <v>40</v>
      </c>
      <c r="G170" s="4">
        <f t="shared" si="2"/>
        <v>-40</v>
      </c>
      <c r="H170" s="4" t="s">
        <v>35</v>
      </c>
      <c r="I170" s="4" t="str">
        <f>_xlfn.XLOOKUP([1]!Transactions[[#This Row],[Sub-category]], [1]!TblDV[Sub-category],[1]!TblDV[Category],"")</f>
        <v>Living Expenses</v>
      </c>
      <c r="J170" s="4" t="str">
        <f>_xlfn.XLOOKUP([1]!Transactions[[#This Row],[Sub-category]], [1]!TblDV[Sub-category],[1]!TblDV[Category Type],"")</f>
        <v>Expense</v>
      </c>
    </row>
    <row r="171" spans="1:10" x14ac:dyDescent="0.25">
      <c r="A171" t="s">
        <v>11</v>
      </c>
      <c r="B171" t="s">
        <v>4</v>
      </c>
      <c r="C171" s="3">
        <v>44303</v>
      </c>
      <c r="D171" t="s">
        <v>50</v>
      </c>
      <c r="E171">
        <v>47.9</v>
      </c>
      <c r="G171" s="4">
        <f t="shared" si="2"/>
        <v>-47.9</v>
      </c>
      <c r="H171" s="4" t="s">
        <v>51</v>
      </c>
      <c r="I171" s="4" t="str">
        <f>_xlfn.XLOOKUP([1]!Transactions[[#This Row],[Sub-category]], [1]!TblDV[Sub-category],[1]!TblDV[Category],"")</f>
        <v>Discretionary</v>
      </c>
      <c r="J171" s="4" t="str">
        <f>_xlfn.XLOOKUP([1]!Transactions[[#This Row],[Sub-category]], [1]!TblDV[Sub-category],[1]!TblDV[Category Type],"")</f>
        <v>Expense</v>
      </c>
    </row>
    <row r="172" spans="1:10" x14ac:dyDescent="0.25">
      <c r="A172" t="s">
        <v>11</v>
      </c>
      <c r="B172" t="s">
        <v>4</v>
      </c>
      <c r="C172" s="3">
        <v>44303</v>
      </c>
      <c r="D172" t="s">
        <v>36</v>
      </c>
      <c r="E172">
        <v>35</v>
      </c>
      <c r="G172" s="4">
        <f t="shared" si="2"/>
        <v>-35</v>
      </c>
      <c r="H172" s="4" t="s">
        <v>25</v>
      </c>
      <c r="I172" s="4" t="str">
        <f>_xlfn.XLOOKUP([1]!Transactions[[#This Row],[Sub-category]], [1]!TblDV[Sub-category],[1]!TblDV[Category],"")</f>
        <v>Discretionary</v>
      </c>
      <c r="J172" s="4" t="str">
        <f>_xlfn.XLOOKUP([1]!Transactions[[#This Row],[Sub-category]], [1]!TblDV[Sub-category],[1]!TblDV[Category Type],"")</f>
        <v>Expense</v>
      </c>
    </row>
    <row r="173" spans="1:10" x14ac:dyDescent="0.25">
      <c r="A173" t="s">
        <v>4</v>
      </c>
      <c r="B173" t="s">
        <v>4</v>
      </c>
      <c r="C173" s="3">
        <v>44303</v>
      </c>
      <c r="D173" t="s">
        <v>9</v>
      </c>
      <c r="E173">
        <v>5</v>
      </c>
      <c r="G173" s="4">
        <f t="shared" si="2"/>
        <v>-5</v>
      </c>
      <c r="H173" s="4" t="s">
        <v>10</v>
      </c>
      <c r="I173" s="4" t="str">
        <f>_xlfn.XLOOKUP([1]!Transactions[[#This Row],[Sub-category]], [1]!TblDV[Sub-category],[1]!TblDV[Category],"")</f>
        <v>Dining Out</v>
      </c>
      <c r="J173" s="4" t="str">
        <f>_xlfn.XLOOKUP([1]!Transactions[[#This Row],[Sub-category]], [1]!TblDV[Sub-category],[1]!TblDV[Category Type],"")</f>
        <v>Expense</v>
      </c>
    </row>
    <row r="174" spans="1:10" x14ac:dyDescent="0.25">
      <c r="A174" t="s">
        <v>4</v>
      </c>
      <c r="B174" t="s">
        <v>4</v>
      </c>
      <c r="C174" s="3">
        <v>44304</v>
      </c>
      <c r="D174" t="s">
        <v>9</v>
      </c>
      <c r="E174">
        <v>5</v>
      </c>
      <c r="G174" s="4">
        <f t="shared" si="2"/>
        <v>-5</v>
      </c>
      <c r="H174" s="4" t="s">
        <v>10</v>
      </c>
      <c r="I174" s="4" t="str">
        <f>_xlfn.XLOOKUP([1]!Transactions[[#This Row],[Sub-category]], [1]!TblDV[Sub-category],[1]!TblDV[Category],"")</f>
        <v>Dining Out</v>
      </c>
      <c r="J174" s="4" t="str">
        <f>_xlfn.XLOOKUP([1]!Transactions[[#This Row],[Sub-category]], [1]!TblDV[Sub-category],[1]!TblDV[Category Type],"")</f>
        <v>Expense</v>
      </c>
    </row>
    <row r="175" spans="1:10" x14ac:dyDescent="0.25">
      <c r="A175" t="s">
        <v>4</v>
      </c>
      <c r="B175" t="s">
        <v>4</v>
      </c>
      <c r="C175" s="3">
        <v>44305</v>
      </c>
      <c r="D175" t="s">
        <v>9</v>
      </c>
      <c r="E175">
        <v>5</v>
      </c>
      <c r="G175" s="4">
        <f t="shared" si="2"/>
        <v>-5</v>
      </c>
      <c r="H175" s="4" t="s">
        <v>10</v>
      </c>
      <c r="I175" s="4" t="str">
        <f>_xlfn.XLOOKUP([1]!Transactions[[#This Row],[Sub-category]], [1]!TblDV[Sub-category],[1]!TblDV[Category],"")</f>
        <v>Dining Out</v>
      </c>
      <c r="J175" s="4" t="str">
        <f>_xlfn.XLOOKUP([1]!Transactions[[#This Row],[Sub-category]], [1]!TblDV[Sub-category],[1]!TblDV[Category Type],"")</f>
        <v>Expense</v>
      </c>
    </row>
    <row r="176" spans="1:10" x14ac:dyDescent="0.25">
      <c r="A176" t="s">
        <v>4</v>
      </c>
      <c r="B176" t="s">
        <v>4</v>
      </c>
      <c r="C176" s="3">
        <v>44305</v>
      </c>
      <c r="D176" t="s">
        <v>18</v>
      </c>
      <c r="E176">
        <v>173</v>
      </c>
      <c r="G176" s="4">
        <f t="shared" si="2"/>
        <v>-173</v>
      </c>
      <c r="H176" s="4" t="s">
        <v>19</v>
      </c>
      <c r="I176" s="4" t="str">
        <f>_xlfn.XLOOKUP([1]!Transactions[[#This Row],[Sub-category]], [1]!TblDV[Sub-category],[1]!TblDV[Category],"")</f>
        <v>Living Expenses</v>
      </c>
      <c r="J176" s="4" t="str">
        <f>_xlfn.XLOOKUP([1]!Transactions[[#This Row],[Sub-category]], [1]!TblDV[Sub-category],[1]!TblDV[Category Type],"")</f>
        <v>Expense</v>
      </c>
    </row>
    <row r="177" spans="1:10" x14ac:dyDescent="0.25">
      <c r="A177" t="s">
        <v>4</v>
      </c>
      <c r="B177" t="s">
        <v>4</v>
      </c>
      <c r="C177" s="3">
        <v>44306</v>
      </c>
      <c r="D177" t="s">
        <v>37</v>
      </c>
      <c r="E177">
        <v>40.1</v>
      </c>
      <c r="G177" s="4">
        <f t="shared" si="2"/>
        <v>-40.1</v>
      </c>
      <c r="H177" s="4" t="s">
        <v>29</v>
      </c>
      <c r="I177" s="4" t="str">
        <f>_xlfn.XLOOKUP([1]!Transactions[[#This Row],[Sub-category]], [1]!TblDV[Sub-category],[1]!TblDV[Category],"")</f>
        <v>Dining Out</v>
      </c>
      <c r="J177" s="4" t="str">
        <f>_xlfn.XLOOKUP([1]!Transactions[[#This Row],[Sub-category]], [1]!TblDV[Sub-category],[1]!TblDV[Category Type],"")</f>
        <v>Expense</v>
      </c>
    </row>
    <row r="178" spans="1:10" x14ac:dyDescent="0.25">
      <c r="A178" t="s">
        <v>4</v>
      </c>
      <c r="B178" t="s">
        <v>4</v>
      </c>
      <c r="C178" s="3">
        <v>44307</v>
      </c>
      <c r="D178" t="s">
        <v>38</v>
      </c>
      <c r="E178">
        <v>15.1</v>
      </c>
      <c r="G178" s="4">
        <f t="shared" si="2"/>
        <v>-15.1</v>
      </c>
      <c r="H178" s="4" t="s">
        <v>29</v>
      </c>
      <c r="I178" s="4" t="str">
        <f>_xlfn.XLOOKUP([1]!Transactions[[#This Row],[Sub-category]], [1]!TblDV[Sub-category],[1]!TblDV[Category],"")</f>
        <v>Dining Out</v>
      </c>
      <c r="J178" s="4" t="str">
        <f>_xlfn.XLOOKUP([1]!Transactions[[#This Row],[Sub-category]], [1]!TblDV[Sub-category],[1]!TblDV[Category Type],"")</f>
        <v>Expense</v>
      </c>
    </row>
    <row r="179" spans="1:10" x14ac:dyDescent="0.25">
      <c r="A179" t="s">
        <v>4</v>
      </c>
      <c r="B179" t="s">
        <v>11</v>
      </c>
      <c r="C179" s="3">
        <v>44308</v>
      </c>
      <c r="D179" t="s">
        <v>39</v>
      </c>
      <c r="E179">
        <v>55</v>
      </c>
      <c r="G179" s="4">
        <f t="shared" si="2"/>
        <v>-55</v>
      </c>
      <c r="H179" s="4" t="s">
        <v>40</v>
      </c>
      <c r="I179" s="4" t="str">
        <f>_xlfn.XLOOKUP([1]!Transactions[[#This Row],[Sub-category]], [1]!TblDV[Sub-category],[1]!TblDV[Category],"")</f>
        <v>Charity</v>
      </c>
      <c r="J179" s="4" t="str">
        <f>_xlfn.XLOOKUP([1]!Transactions[[#This Row],[Sub-category]], [1]!TblDV[Sub-category],[1]!TblDV[Category Type],"")</f>
        <v>Expense</v>
      </c>
    </row>
    <row r="180" spans="1:10" x14ac:dyDescent="0.25">
      <c r="A180" t="s">
        <v>4</v>
      </c>
      <c r="B180" t="s">
        <v>4</v>
      </c>
      <c r="C180" s="3">
        <v>44308</v>
      </c>
      <c r="D180" t="s">
        <v>22</v>
      </c>
      <c r="E180">
        <v>66</v>
      </c>
      <c r="G180" s="4">
        <f t="shared" si="2"/>
        <v>-66</v>
      </c>
      <c r="H180" s="4" t="s">
        <v>23</v>
      </c>
      <c r="I180" s="4" t="str">
        <f>_xlfn.XLOOKUP([1]!Transactions[[#This Row],[Sub-category]], [1]!TblDV[Sub-category],[1]!TblDV[Category],"")</f>
        <v>Transport</v>
      </c>
      <c r="J180" s="4" t="str">
        <f>_xlfn.XLOOKUP([1]!Transactions[[#This Row],[Sub-category]], [1]!TblDV[Sub-category],[1]!TblDV[Category Type],"")</f>
        <v>Expense</v>
      </c>
    </row>
    <row r="181" spans="1:10" x14ac:dyDescent="0.25">
      <c r="A181" t="s">
        <v>11</v>
      </c>
      <c r="B181" t="s">
        <v>4</v>
      </c>
      <c r="C181" s="3">
        <v>44308</v>
      </c>
      <c r="D181" t="s">
        <v>9</v>
      </c>
      <c r="E181">
        <v>5</v>
      </c>
      <c r="G181" s="4">
        <f t="shared" si="2"/>
        <v>-5</v>
      </c>
      <c r="H181" s="4" t="s">
        <v>10</v>
      </c>
      <c r="I181" s="4" t="str">
        <f>_xlfn.XLOOKUP([1]!Transactions[[#This Row],[Sub-category]], [1]!TblDV[Sub-category],[1]!TblDV[Category],"")</f>
        <v>Dining Out</v>
      </c>
      <c r="J181" s="4" t="str">
        <f>_xlfn.XLOOKUP([1]!Transactions[[#This Row],[Sub-category]], [1]!TblDV[Sub-category],[1]!TblDV[Category Type],"")</f>
        <v>Expense</v>
      </c>
    </row>
    <row r="182" spans="1:10" x14ac:dyDescent="0.25">
      <c r="A182" t="s">
        <v>4</v>
      </c>
      <c r="B182" t="s">
        <v>4</v>
      </c>
      <c r="C182" s="3">
        <v>44309</v>
      </c>
      <c r="D182" t="s">
        <v>9</v>
      </c>
      <c r="E182">
        <v>5</v>
      </c>
      <c r="G182" s="4">
        <f t="shared" si="2"/>
        <v>-5</v>
      </c>
      <c r="H182" s="4" t="s">
        <v>10</v>
      </c>
      <c r="I182" s="4" t="str">
        <f>_xlfn.XLOOKUP([1]!Transactions[[#This Row],[Sub-category]], [1]!TblDV[Sub-category],[1]!TblDV[Category],"")</f>
        <v>Dining Out</v>
      </c>
      <c r="J182" s="4" t="str">
        <f>_xlfn.XLOOKUP([1]!Transactions[[#This Row],[Sub-category]], [1]!TblDV[Sub-category],[1]!TblDV[Category Type],"")</f>
        <v>Expense</v>
      </c>
    </row>
    <row r="183" spans="1:10" x14ac:dyDescent="0.25">
      <c r="A183" t="s">
        <v>4</v>
      </c>
      <c r="B183" t="s">
        <v>4</v>
      </c>
      <c r="C183" s="3">
        <v>44310</v>
      </c>
      <c r="D183" t="s">
        <v>9</v>
      </c>
      <c r="E183">
        <v>5</v>
      </c>
      <c r="G183" s="4">
        <f t="shared" si="2"/>
        <v>-5</v>
      </c>
      <c r="H183" s="4" t="s">
        <v>10</v>
      </c>
      <c r="I183" s="4" t="str">
        <f>_xlfn.XLOOKUP([1]!Transactions[[#This Row],[Sub-category]], [1]!TblDV[Sub-category],[1]!TblDV[Category],"")</f>
        <v>Dining Out</v>
      </c>
      <c r="J183" s="4" t="str">
        <f>_xlfn.XLOOKUP([1]!Transactions[[#This Row],[Sub-category]], [1]!TblDV[Sub-category],[1]!TblDV[Category Type],"")</f>
        <v>Expense</v>
      </c>
    </row>
    <row r="184" spans="1:10" x14ac:dyDescent="0.25">
      <c r="A184" t="s">
        <v>4</v>
      </c>
      <c r="B184" t="s">
        <v>4</v>
      </c>
      <c r="C184" s="3">
        <v>44311</v>
      </c>
      <c r="D184" t="s">
        <v>9</v>
      </c>
      <c r="E184">
        <v>5</v>
      </c>
      <c r="G184" s="4">
        <f t="shared" si="2"/>
        <v>-5</v>
      </c>
      <c r="H184" s="4" t="s">
        <v>10</v>
      </c>
      <c r="I184" s="4" t="str">
        <f>_xlfn.XLOOKUP([1]!Transactions[[#This Row],[Sub-category]], [1]!TblDV[Sub-category],[1]!TblDV[Category],"")</f>
        <v>Dining Out</v>
      </c>
      <c r="J184" s="4" t="str">
        <f>_xlfn.XLOOKUP([1]!Transactions[[#This Row],[Sub-category]], [1]!TblDV[Sub-category],[1]!TblDV[Category Type],"")</f>
        <v>Expense</v>
      </c>
    </row>
    <row r="185" spans="1:10" x14ac:dyDescent="0.25">
      <c r="A185" t="s">
        <v>4</v>
      </c>
      <c r="B185" t="s">
        <v>4</v>
      </c>
      <c r="C185" s="3">
        <v>44312</v>
      </c>
      <c r="D185" t="s">
        <v>9</v>
      </c>
      <c r="E185">
        <v>5</v>
      </c>
      <c r="G185" s="4">
        <f t="shared" si="2"/>
        <v>-5</v>
      </c>
      <c r="H185" s="4" t="s">
        <v>10</v>
      </c>
      <c r="I185" s="4" t="str">
        <f>_xlfn.XLOOKUP([1]!Transactions[[#This Row],[Sub-category]], [1]!TblDV[Sub-category],[1]!TblDV[Category],"")</f>
        <v>Dining Out</v>
      </c>
      <c r="J185" s="4" t="str">
        <f>_xlfn.XLOOKUP([1]!Transactions[[#This Row],[Sub-category]], [1]!TblDV[Sub-category],[1]!TblDV[Category Type],"")</f>
        <v>Expense</v>
      </c>
    </row>
    <row r="186" spans="1:10" x14ac:dyDescent="0.25">
      <c r="A186" t="s">
        <v>4</v>
      </c>
      <c r="B186" t="s">
        <v>4</v>
      </c>
      <c r="C186" s="3">
        <v>44312</v>
      </c>
      <c r="D186" t="s">
        <v>18</v>
      </c>
      <c r="E186">
        <v>164.9</v>
      </c>
      <c r="G186" s="4">
        <f t="shared" si="2"/>
        <v>-164.9</v>
      </c>
      <c r="H186" s="4" t="s">
        <v>19</v>
      </c>
      <c r="I186" s="4" t="str">
        <f>_xlfn.XLOOKUP([1]!Transactions[[#This Row],[Sub-category]], [1]!TblDV[Sub-category],[1]!TblDV[Category],"")</f>
        <v>Living Expenses</v>
      </c>
      <c r="J186" s="4" t="str">
        <f>_xlfn.XLOOKUP([1]!Transactions[[#This Row],[Sub-category]], [1]!TblDV[Sub-category],[1]!TblDV[Category Type],"")</f>
        <v>Expense</v>
      </c>
    </row>
    <row r="187" spans="1:10" x14ac:dyDescent="0.25">
      <c r="A187" t="s">
        <v>4</v>
      </c>
      <c r="B187" t="s">
        <v>4</v>
      </c>
      <c r="C187" s="3">
        <v>44313</v>
      </c>
      <c r="D187" t="s">
        <v>52</v>
      </c>
      <c r="E187">
        <v>127.9</v>
      </c>
      <c r="G187" s="4">
        <f t="shared" si="2"/>
        <v>-127.9</v>
      </c>
      <c r="H187" s="4" t="s">
        <v>27</v>
      </c>
      <c r="I187" s="4" t="str">
        <f>_xlfn.XLOOKUP([1]!Transactions[[#This Row],[Sub-category]], [1]!TblDV[Sub-category],[1]!TblDV[Category],"")</f>
        <v>Discretionary</v>
      </c>
      <c r="J187" s="4" t="str">
        <f>_xlfn.XLOOKUP([1]!Transactions[[#This Row],[Sub-category]], [1]!TblDV[Sub-category],[1]!TblDV[Category Type],"")</f>
        <v>Expense</v>
      </c>
    </row>
    <row r="188" spans="1:10" x14ac:dyDescent="0.25">
      <c r="A188" t="s">
        <v>4</v>
      </c>
      <c r="B188" t="s">
        <v>4</v>
      </c>
      <c r="C188" s="3">
        <v>44313</v>
      </c>
      <c r="D188" t="s">
        <v>57</v>
      </c>
      <c r="E188">
        <v>300</v>
      </c>
      <c r="G188" s="4">
        <f t="shared" si="2"/>
        <v>-300</v>
      </c>
      <c r="H188" s="4" t="s">
        <v>25</v>
      </c>
      <c r="I188" s="4" t="str">
        <f>_xlfn.XLOOKUP([1]!Transactions[[#This Row],[Sub-category]], [1]!TblDV[Sub-category],[1]!TblDV[Category],"")</f>
        <v>Discretionary</v>
      </c>
      <c r="J188" s="4" t="str">
        <f>_xlfn.XLOOKUP([1]!Transactions[[#This Row],[Sub-category]], [1]!TblDV[Sub-category],[1]!TblDV[Category Type],"")</f>
        <v>Expense</v>
      </c>
    </row>
    <row r="189" spans="1:10" x14ac:dyDescent="0.25">
      <c r="A189" t="s">
        <v>4</v>
      </c>
      <c r="B189" t="s">
        <v>4</v>
      </c>
      <c r="C189" s="3">
        <v>44314</v>
      </c>
      <c r="D189" t="s">
        <v>26</v>
      </c>
      <c r="E189">
        <v>148.1</v>
      </c>
      <c r="G189" s="4">
        <f t="shared" si="2"/>
        <v>-148.1</v>
      </c>
      <c r="H189" s="4" t="s">
        <v>27</v>
      </c>
      <c r="I189" s="4" t="str">
        <f>_xlfn.XLOOKUP([1]!Transactions[[#This Row],[Sub-category]], [1]!TblDV[Sub-category],[1]!TblDV[Category],"")</f>
        <v>Discretionary</v>
      </c>
      <c r="J189" s="4" t="str">
        <f>_xlfn.XLOOKUP([1]!Transactions[[#This Row],[Sub-category]], [1]!TblDV[Sub-category],[1]!TblDV[Category Type],"")</f>
        <v>Expense</v>
      </c>
    </row>
    <row r="190" spans="1:10" x14ac:dyDescent="0.25">
      <c r="A190" t="s">
        <v>4</v>
      </c>
      <c r="B190" t="s">
        <v>4</v>
      </c>
      <c r="C190" s="3">
        <v>44314</v>
      </c>
      <c r="D190" t="s">
        <v>30</v>
      </c>
      <c r="E190">
        <v>26.1</v>
      </c>
      <c r="G190" s="4">
        <f t="shared" si="2"/>
        <v>-26.1</v>
      </c>
      <c r="H190" s="4" t="s">
        <v>31</v>
      </c>
      <c r="I190" s="4" t="str">
        <f>_xlfn.XLOOKUP([1]!Transactions[[#This Row],[Sub-category]], [1]!TblDV[Sub-category],[1]!TblDV[Category],"")</f>
        <v>Transport</v>
      </c>
      <c r="J190" s="4" t="str">
        <f>_xlfn.XLOOKUP([1]!Transactions[[#This Row],[Sub-category]], [1]!TblDV[Sub-category],[1]!TblDV[Category Type],"")</f>
        <v>Expense</v>
      </c>
    </row>
    <row r="191" spans="1:10" x14ac:dyDescent="0.25">
      <c r="A191" t="s">
        <v>4</v>
      </c>
      <c r="B191" t="s">
        <v>4</v>
      </c>
      <c r="C191" s="3">
        <v>44315</v>
      </c>
      <c r="D191" t="s">
        <v>41</v>
      </c>
      <c r="E191">
        <v>15</v>
      </c>
      <c r="G191" s="4">
        <f t="shared" si="2"/>
        <v>-15</v>
      </c>
      <c r="H191" s="4" t="s">
        <v>29</v>
      </c>
      <c r="I191" s="4" t="str">
        <f>_xlfn.XLOOKUP([1]!Transactions[[#This Row],[Sub-category]], [1]!TblDV[Sub-category],[1]!TblDV[Category],"")</f>
        <v>Dining Out</v>
      </c>
      <c r="J191" s="4" t="str">
        <f>_xlfn.XLOOKUP([1]!Transactions[[#This Row],[Sub-category]], [1]!TblDV[Sub-category],[1]!TblDV[Category Type],"")</f>
        <v>Expense</v>
      </c>
    </row>
    <row r="192" spans="1:10" x14ac:dyDescent="0.25">
      <c r="A192" t="s">
        <v>4</v>
      </c>
      <c r="B192" t="s">
        <v>4</v>
      </c>
      <c r="C192" s="3">
        <v>44315</v>
      </c>
      <c r="D192" t="s">
        <v>9</v>
      </c>
      <c r="E192">
        <v>5</v>
      </c>
      <c r="G192" s="4">
        <f t="shared" si="2"/>
        <v>-5</v>
      </c>
      <c r="H192" s="4" t="s">
        <v>10</v>
      </c>
      <c r="I192" s="4" t="str">
        <f>_xlfn.XLOOKUP([1]!Transactions[[#This Row],[Sub-category]], [1]!TblDV[Sub-category],[1]!TblDV[Category],"")</f>
        <v>Dining Out</v>
      </c>
      <c r="J192" s="4" t="str">
        <f>_xlfn.XLOOKUP([1]!Transactions[[#This Row],[Sub-category]], [1]!TblDV[Sub-category],[1]!TblDV[Category Type],"")</f>
        <v>Expense</v>
      </c>
    </row>
    <row r="193" spans="1:10" x14ac:dyDescent="0.25">
      <c r="A193" t="s">
        <v>4</v>
      </c>
      <c r="B193" t="s">
        <v>4</v>
      </c>
      <c r="C193" s="3">
        <v>44316</v>
      </c>
      <c r="D193" t="s">
        <v>9</v>
      </c>
      <c r="E193">
        <v>5</v>
      </c>
      <c r="G193" s="4">
        <f t="shared" si="2"/>
        <v>-5</v>
      </c>
      <c r="H193" s="4" t="s">
        <v>10</v>
      </c>
      <c r="I193" s="4" t="str">
        <f>_xlfn.XLOOKUP([1]!Transactions[[#This Row],[Sub-category]], [1]!TblDV[Sub-category],[1]!TblDV[Category],"")</f>
        <v>Dining Out</v>
      </c>
      <c r="J193" s="4" t="str">
        <f>_xlfn.XLOOKUP([1]!Transactions[[#This Row],[Sub-category]], [1]!TblDV[Sub-category],[1]!TblDV[Category Type],"")</f>
        <v>Expense</v>
      </c>
    </row>
    <row r="194" spans="1:10" x14ac:dyDescent="0.25">
      <c r="A194" t="s">
        <v>4</v>
      </c>
      <c r="B194" t="s">
        <v>4</v>
      </c>
      <c r="C194" s="3">
        <v>44318</v>
      </c>
      <c r="D194" t="s">
        <v>9</v>
      </c>
      <c r="E194">
        <v>5</v>
      </c>
      <c r="G194" s="4">
        <f t="shared" ref="G194:G257" si="3">F194-E194</f>
        <v>-5</v>
      </c>
      <c r="H194" s="4" t="s">
        <v>10</v>
      </c>
      <c r="I194" s="4" t="str">
        <f>_xlfn.XLOOKUP([1]!Transactions[[#This Row],[Sub-category]], [1]!TblDV[Sub-category],[1]!TblDV[Category],"")</f>
        <v>Dining Out</v>
      </c>
      <c r="J194" s="4" t="str">
        <f>_xlfn.XLOOKUP([1]!Transactions[[#This Row],[Sub-category]], [1]!TblDV[Sub-category],[1]!TblDV[Category Type],"")</f>
        <v>Expense</v>
      </c>
    </row>
    <row r="195" spans="1:10" x14ac:dyDescent="0.25">
      <c r="A195" t="s">
        <v>4</v>
      </c>
      <c r="B195" t="s">
        <v>11</v>
      </c>
      <c r="C195" s="3">
        <v>44319</v>
      </c>
      <c r="D195" t="s">
        <v>12</v>
      </c>
      <c r="F195">
        <v>4000</v>
      </c>
      <c r="G195" s="4">
        <f t="shared" si="3"/>
        <v>4000</v>
      </c>
      <c r="H195" s="4" t="s">
        <v>13</v>
      </c>
      <c r="I195" s="4" t="str">
        <f>_xlfn.XLOOKUP([1]!Transactions[[#This Row],[Sub-category]], [1]!TblDV[Sub-category],[1]!TblDV[Category],"")</f>
        <v>Salary</v>
      </c>
      <c r="J195" s="4" t="str">
        <f>_xlfn.XLOOKUP([1]!Transactions[[#This Row],[Sub-category]], [1]!TblDV[Sub-category],[1]!TblDV[Category Type],"")</f>
        <v>Income</v>
      </c>
    </row>
    <row r="196" spans="1:10" x14ac:dyDescent="0.25">
      <c r="A196" t="s">
        <v>11</v>
      </c>
      <c r="B196" t="s">
        <v>11</v>
      </c>
      <c r="C196" s="3">
        <v>44319</v>
      </c>
      <c r="D196" t="s">
        <v>14</v>
      </c>
      <c r="E196">
        <v>900</v>
      </c>
      <c r="G196" s="4">
        <f t="shared" si="3"/>
        <v>-900</v>
      </c>
      <c r="H196" s="4" t="s">
        <v>15</v>
      </c>
      <c r="I196" s="4" t="str">
        <f>_xlfn.XLOOKUP([1]!Transactions[[#This Row],[Sub-category]], [1]!TblDV[Sub-category],[1]!TblDV[Category],"")</f>
        <v>Living Expenses</v>
      </c>
      <c r="J196" s="4" t="str">
        <f>_xlfn.XLOOKUP([1]!Transactions[[#This Row],[Sub-category]], [1]!TblDV[Sub-category],[1]!TblDV[Category Type],"")</f>
        <v>Expense</v>
      </c>
    </row>
    <row r="197" spans="1:10" x14ac:dyDescent="0.25">
      <c r="A197" t="s">
        <v>4</v>
      </c>
      <c r="B197" t="s">
        <v>11</v>
      </c>
      <c r="C197" s="3">
        <v>44319</v>
      </c>
      <c r="D197" t="s">
        <v>16</v>
      </c>
      <c r="E197">
        <v>150</v>
      </c>
      <c r="G197" s="4">
        <f t="shared" si="3"/>
        <v>-150</v>
      </c>
      <c r="H197" s="4" t="s">
        <v>17</v>
      </c>
      <c r="I197" s="4" t="str">
        <f>_xlfn.XLOOKUP([1]!Transactions[[#This Row],[Sub-category]], [1]!TblDV[Sub-category],[1]!TblDV[Category],"")</f>
        <v>Transport</v>
      </c>
      <c r="J197" s="4" t="str">
        <f>_xlfn.XLOOKUP([1]!Transactions[[#This Row],[Sub-category]], [1]!TblDV[Sub-category],[1]!TblDV[Category Type],"")</f>
        <v>Expense</v>
      </c>
    </row>
    <row r="198" spans="1:10" x14ac:dyDescent="0.25">
      <c r="A198" t="s">
        <v>11</v>
      </c>
      <c r="B198" t="s">
        <v>4</v>
      </c>
      <c r="C198" s="3">
        <v>44319</v>
      </c>
      <c r="D198" t="s">
        <v>9</v>
      </c>
      <c r="E198">
        <v>5</v>
      </c>
      <c r="G198" s="4">
        <f t="shared" si="3"/>
        <v>-5</v>
      </c>
      <c r="H198" s="4" t="s">
        <v>10</v>
      </c>
      <c r="I198" s="4" t="str">
        <f>_xlfn.XLOOKUP([1]!Transactions[[#This Row],[Sub-category]], [1]!TblDV[Sub-category],[1]!TblDV[Category],"")</f>
        <v>Dining Out</v>
      </c>
      <c r="J198" s="4" t="str">
        <f>_xlfn.XLOOKUP([1]!Transactions[[#This Row],[Sub-category]], [1]!TblDV[Sub-category],[1]!TblDV[Category Type],"")</f>
        <v>Expense</v>
      </c>
    </row>
    <row r="199" spans="1:10" x14ac:dyDescent="0.25">
      <c r="A199" t="s">
        <v>11</v>
      </c>
      <c r="B199" t="s">
        <v>4</v>
      </c>
      <c r="C199" s="3">
        <v>44320</v>
      </c>
      <c r="D199" t="s">
        <v>9</v>
      </c>
      <c r="E199">
        <v>5</v>
      </c>
      <c r="G199" s="4">
        <f t="shared" si="3"/>
        <v>-5</v>
      </c>
      <c r="H199" s="4" t="s">
        <v>10</v>
      </c>
      <c r="I199" s="4" t="str">
        <f>_xlfn.XLOOKUP([1]!Transactions[[#This Row],[Sub-category]], [1]!TblDV[Sub-category],[1]!TblDV[Category],"")</f>
        <v>Dining Out</v>
      </c>
      <c r="J199" s="4" t="str">
        <f>_xlfn.XLOOKUP([1]!Transactions[[#This Row],[Sub-category]], [1]!TblDV[Sub-category],[1]!TblDV[Category Type],"")</f>
        <v>Expense</v>
      </c>
    </row>
    <row r="200" spans="1:10" x14ac:dyDescent="0.25">
      <c r="A200" t="s">
        <v>4</v>
      </c>
      <c r="B200" t="s">
        <v>4</v>
      </c>
      <c r="C200" s="3">
        <v>44321</v>
      </c>
      <c r="D200" t="s">
        <v>9</v>
      </c>
      <c r="E200">
        <v>5</v>
      </c>
      <c r="G200" s="4">
        <f t="shared" si="3"/>
        <v>-5</v>
      </c>
      <c r="H200" s="4" t="s">
        <v>10</v>
      </c>
      <c r="I200" s="4" t="str">
        <f>_xlfn.XLOOKUP([1]!Transactions[[#This Row],[Sub-category]], [1]!TblDV[Sub-category],[1]!TblDV[Category],"")</f>
        <v>Dining Out</v>
      </c>
      <c r="J200" s="4" t="str">
        <f>_xlfn.XLOOKUP([1]!Transactions[[#This Row],[Sub-category]], [1]!TblDV[Sub-category],[1]!TblDV[Category Type],"")</f>
        <v>Expense</v>
      </c>
    </row>
    <row r="201" spans="1:10" x14ac:dyDescent="0.25">
      <c r="A201" t="s">
        <v>4</v>
      </c>
      <c r="B201" t="s">
        <v>4</v>
      </c>
      <c r="C201" s="3">
        <v>44322</v>
      </c>
      <c r="D201" t="s">
        <v>9</v>
      </c>
      <c r="E201">
        <v>5</v>
      </c>
      <c r="G201" s="4">
        <f t="shared" si="3"/>
        <v>-5</v>
      </c>
      <c r="H201" s="4" t="s">
        <v>10</v>
      </c>
      <c r="I201" s="4" t="str">
        <f>_xlfn.XLOOKUP([1]!Transactions[[#This Row],[Sub-category]], [1]!TblDV[Sub-category],[1]!TblDV[Category],"")</f>
        <v>Dining Out</v>
      </c>
      <c r="J201" s="4" t="str">
        <f>_xlfn.XLOOKUP([1]!Transactions[[#This Row],[Sub-category]], [1]!TblDV[Sub-category],[1]!TblDV[Category Type],"")</f>
        <v>Expense</v>
      </c>
    </row>
    <row r="202" spans="1:10" x14ac:dyDescent="0.25">
      <c r="A202" t="s">
        <v>4</v>
      </c>
      <c r="B202" t="s">
        <v>4</v>
      </c>
      <c r="C202" s="3">
        <v>44322</v>
      </c>
      <c r="D202" t="s">
        <v>18</v>
      </c>
      <c r="E202">
        <v>170</v>
      </c>
      <c r="G202" s="4">
        <f t="shared" si="3"/>
        <v>-170</v>
      </c>
      <c r="H202" s="4" t="s">
        <v>19</v>
      </c>
      <c r="I202" s="4" t="str">
        <f>_xlfn.XLOOKUP([1]!Transactions[[#This Row],[Sub-category]], [1]!TblDV[Sub-category],[1]!TblDV[Category],"")</f>
        <v>Living Expenses</v>
      </c>
      <c r="J202" s="4" t="str">
        <f>_xlfn.XLOOKUP([1]!Transactions[[#This Row],[Sub-category]], [1]!TblDV[Sub-category],[1]!TblDV[Category Type],"")</f>
        <v>Expense</v>
      </c>
    </row>
    <row r="203" spans="1:10" x14ac:dyDescent="0.25">
      <c r="A203" t="s">
        <v>4</v>
      </c>
      <c r="B203" t="s">
        <v>11</v>
      </c>
      <c r="C203" s="3">
        <v>44325</v>
      </c>
      <c r="D203" t="s">
        <v>20</v>
      </c>
      <c r="E203">
        <v>54.1</v>
      </c>
      <c r="G203" s="4">
        <f t="shared" si="3"/>
        <v>-54.1</v>
      </c>
      <c r="H203" s="4" t="s">
        <v>21</v>
      </c>
      <c r="I203" s="4" t="str">
        <f>_xlfn.XLOOKUP([1]!Transactions[[#This Row],[Sub-category]], [1]!TblDV[Sub-category],[1]!TblDV[Category],"")</f>
        <v>Living Expenses</v>
      </c>
      <c r="J203" s="4" t="str">
        <f>_xlfn.XLOOKUP([1]!Transactions[[#This Row],[Sub-category]], [1]!TblDV[Sub-category],[1]!TblDV[Category Type],"")</f>
        <v>Expense</v>
      </c>
    </row>
    <row r="204" spans="1:10" x14ac:dyDescent="0.25">
      <c r="A204" t="s">
        <v>4</v>
      </c>
      <c r="B204" t="s">
        <v>4</v>
      </c>
      <c r="C204" s="3">
        <v>44325</v>
      </c>
      <c r="D204" t="s">
        <v>9</v>
      </c>
      <c r="E204">
        <v>5</v>
      </c>
      <c r="G204" s="4">
        <f t="shared" si="3"/>
        <v>-5</v>
      </c>
      <c r="H204" s="4" t="s">
        <v>10</v>
      </c>
      <c r="I204" s="4" t="str">
        <f>_xlfn.XLOOKUP([1]!Transactions[[#This Row],[Sub-category]], [1]!TblDV[Sub-category],[1]!TblDV[Category],"")</f>
        <v>Dining Out</v>
      </c>
      <c r="J204" s="4" t="str">
        <f>_xlfn.XLOOKUP([1]!Transactions[[#This Row],[Sub-category]], [1]!TblDV[Sub-category],[1]!TblDV[Category Type],"")</f>
        <v>Expense</v>
      </c>
    </row>
    <row r="205" spans="1:10" x14ac:dyDescent="0.25">
      <c r="A205" t="s">
        <v>11</v>
      </c>
      <c r="B205" t="s">
        <v>4</v>
      </c>
      <c r="C205" s="3">
        <v>44326</v>
      </c>
      <c r="D205" t="s">
        <v>9</v>
      </c>
      <c r="E205">
        <v>5</v>
      </c>
      <c r="G205" s="4">
        <f t="shared" si="3"/>
        <v>-5</v>
      </c>
      <c r="H205" s="4" t="s">
        <v>10</v>
      </c>
      <c r="I205" s="4" t="str">
        <f>_xlfn.XLOOKUP([1]!Transactions[[#This Row],[Sub-category]], [1]!TblDV[Sub-category],[1]!TblDV[Category],"")</f>
        <v>Dining Out</v>
      </c>
      <c r="J205" s="4" t="str">
        <f>_xlfn.XLOOKUP([1]!Transactions[[#This Row],[Sub-category]], [1]!TblDV[Sub-category],[1]!TblDV[Category Type],"")</f>
        <v>Expense</v>
      </c>
    </row>
    <row r="206" spans="1:10" x14ac:dyDescent="0.25">
      <c r="A206" t="s">
        <v>4</v>
      </c>
      <c r="B206" t="s">
        <v>4</v>
      </c>
      <c r="C206" s="3">
        <v>44327</v>
      </c>
      <c r="D206" t="s">
        <v>22</v>
      </c>
      <c r="E206">
        <v>81</v>
      </c>
      <c r="G206" s="4">
        <f t="shared" si="3"/>
        <v>-81</v>
      </c>
      <c r="H206" s="4" t="s">
        <v>23</v>
      </c>
      <c r="I206" s="4" t="str">
        <f>_xlfn.XLOOKUP([1]!Transactions[[#This Row],[Sub-category]], [1]!TblDV[Sub-category],[1]!TblDV[Category],"")</f>
        <v>Transport</v>
      </c>
      <c r="J206" s="4" t="str">
        <f>_xlfn.XLOOKUP([1]!Transactions[[#This Row],[Sub-category]], [1]!TblDV[Sub-category],[1]!TblDV[Category Type],"")</f>
        <v>Expense</v>
      </c>
    </row>
    <row r="207" spans="1:10" x14ac:dyDescent="0.25">
      <c r="A207" t="s">
        <v>4</v>
      </c>
      <c r="B207" t="s">
        <v>4</v>
      </c>
      <c r="C207" s="3">
        <v>44327</v>
      </c>
      <c r="D207" t="s">
        <v>9</v>
      </c>
      <c r="E207">
        <v>5</v>
      </c>
      <c r="G207" s="4">
        <f t="shared" si="3"/>
        <v>-5</v>
      </c>
      <c r="H207" s="4" t="s">
        <v>10</v>
      </c>
      <c r="I207" s="4" t="str">
        <f>_xlfn.XLOOKUP([1]!Transactions[[#This Row],[Sub-category]], [1]!TblDV[Sub-category],[1]!TblDV[Category],"")</f>
        <v>Dining Out</v>
      </c>
      <c r="J207" s="4" t="str">
        <f>_xlfn.XLOOKUP([1]!Transactions[[#This Row],[Sub-category]], [1]!TblDV[Sub-category],[1]!TblDV[Category Type],"")</f>
        <v>Expense</v>
      </c>
    </row>
    <row r="208" spans="1:10" x14ac:dyDescent="0.25">
      <c r="A208" t="s">
        <v>4</v>
      </c>
      <c r="B208" t="s">
        <v>4</v>
      </c>
      <c r="C208" s="3">
        <v>44328</v>
      </c>
      <c r="D208" t="s">
        <v>9</v>
      </c>
      <c r="E208">
        <v>5</v>
      </c>
      <c r="G208" s="4">
        <f t="shared" si="3"/>
        <v>-5</v>
      </c>
      <c r="H208" s="4" t="s">
        <v>10</v>
      </c>
      <c r="I208" s="4" t="str">
        <f>_xlfn.XLOOKUP([1]!Transactions[[#This Row],[Sub-category]], [1]!TblDV[Sub-category],[1]!TblDV[Category],"")</f>
        <v>Dining Out</v>
      </c>
      <c r="J208" s="4" t="str">
        <f>_xlfn.XLOOKUP([1]!Transactions[[#This Row],[Sub-category]], [1]!TblDV[Sub-category],[1]!TblDV[Category Type],"")</f>
        <v>Expense</v>
      </c>
    </row>
    <row r="209" spans="1:10" x14ac:dyDescent="0.25">
      <c r="A209" t="s">
        <v>4</v>
      </c>
      <c r="B209" t="s">
        <v>4</v>
      </c>
      <c r="C209" s="3">
        <v>44329</v>
      </c>
      <c r="D209" t="s">
        <v>18</v>
      </c>
      <c r="E209">
        <v>139.1</v>
      </c>
      <c r="G209" s="4">
        <f t="shared" si="3"/>
        <v>-139.1</v>
      </c>
      <c r="H209" s="4" t="s">
        <v>19</v>
      </c>
      <c r="I209" s="4" t="str">
        <f>_xlfn.XLOOKUP([1]!Transactions[[#This Row],[Sub-category]], [1]!TblDV[Sub-category],[1]!TblDV[Category],"")</f>
        <v>Living Expenses</v>
      </c>
      <c r="J209" s="4" t="str">
        <f>_xlfn.XLOOKUP([1]!Transactions[[#This Row],[Sub-category]], [1]!TblDV[Sub-category],[1]!TblDV[Category Type],"")</f>
        <v>Expense</v>
      </c>
    </row>
    <row r="210" spans="1:10" x14ac:dyDescent="0.25">
      <c r="A210" t="s">
        <v>4</v>
      </c>
      <c r="B210" t="s">
        <v>4</v>
      </c>
      <c r="C210" s="3">
        <v>44329</v>
      </c>
      <c r="D210" t="s">
        <v>9</v>
      </c>
      <c r="E210">
        <v>5</v>
      </c>
      <c r="G210" s="4">
        <f t="shared" si="3"/>
        <v>-5</v>
      </c>
      <c r="H210" s="4" t="s">
        <v>10</v>
      </c>
      <c r="I210" s="4" t="str">
        <f>_xlfn.XLOOKUP([1]!Transactions[[#This Row],[Sub-category]], [1]!TblDV[Sub-category],[1]!TblDV[Category],"")</f>
        <v>Dining Out</v>
      </c>
      <c r="J210" s="4" t="str">
        <f>_xlfn.XLOOKUP([1]!Transactions[[#This Row],[Sub-category]], [1]!TblDV[Sub-category],[1]!TblDV[Category Type],"")</f>
        <v>Expense</v>
      </c>
    </row>
    <row r="211" spans="1:10" x14ac:dyDescent="0.25">
      <c r="A211" t="s">
        <v>4</v>
      </c>
      <c r="B211" t="s">
        <v>4</v>
      </c>
      <c r="C211" s="3">
        <v>44330</v>
      </c>
      <c r="D211" t="s">
        <v>9</v>
      </c>
      <c r="E211">
        <v>5</v>
      </c>
      <c r="G211" s="4">
        <f t="shared" si="3"/>
        <v>-5</v>
      </c>
      <c r="H211" s="4" t="s">
        <v>10</v>
      </c>
      <c r="I211" s="4" t="str">
        <f>_xlfn.XLOOKUP([1]!Transactions[[#This Row],[Sub-category]], [1]!TblDV[Sub-category],[1]!TblDV[Category],"")</f>
        <v>Dining Out</v>
      </c>
      <c r="J211" s="4" t="str">
        <f>_xlfn.XLOOKUP([1]!Transactions[[#This Row],[Sub-category]], [1]!TblDV[Sub-category],[1]!TblDV[Category Type],"")</f>
        <v>Expense</v>
      </c>
    </row>
    <row r="212" spans="1:10" x14ac:dyDescent="0.25">
      <c r="A212" t="s">
        <v>4</v>
      </c>
      <c r="B212" t="s">
        <v>4</v>
      </c>
      <c r="C212" s="3">
        <v>44330</v>
      </c>
      <c r="D212" t="s">
        <v>24</v>
      </c>
      <c r="E212">
        <v>43.9</v>
      </c>
      <c r="G212" s="4">
        <f t="shared" si="3"/>
        <v>-43.9</v>
      </c>
      <c r="H212" s="4" t="s">
        <v>25</v>
      </c>
      <c r="I212" s="4" t="str">
        <f>_xlfn.XLOOKUP([1]!Transactions[[#This Row],[Sub-category]], [1]!TblDV[Sub-category],[1]!TblDV[Category],"")</f>
        <v>Discretionary</v>
      </c>
      <c r="J212" s="4" t="str">
        <f>_xlfn.XLOOKUP([1]!Transactions[[#This Row],[Sub-category]], [1]!TblDV[Sub-category],[1]!TblDV[Category Type],"")</f>
        <v>Expense</v>
      </c>
    </row>
    <row r="213" spans="1:10" x14ac:dyDescent="0.25">
      <c r="A213" t="s">
        <v>4</v>
      </c>
      <c r="B213" t="s">
        <v>4</v>
      </c>
      <c r="C213" s="3">
        <v>44330</v>
      </c>
      <c r="D213" t="s">
        <v>26</v>
      </c>
      <c r="E213">
        <v>101.80000000000001</v>
      </c>
      <c r="G213" s="4">
        <f t="shared" si="3"/>
        <v>-101.80000000000001</v>
      </c>
      <c r="H213" s="4" t="s">
        <v>27</v>
      </c>
      <c r="I213" s="4" t="str">
        <f>_xlfn.XLOOKUP([1]!Transactions[[#This Row],[Sub-category]], [1]!TblDV[Sub-category],[1]!TblDV[Category],"")</f>
        <v>Discretionary</v>
      </c>
      <c r="J213" s="4" t="str">
        <f>_xlfn.XLOOKUP([1]!Transactions[[#This Row],[Sub-category]], [1]!TblDV[Sub-category],[1]!TblDV[Category Type],"")</f>
        <v>Expense</v>
      </c>
    </row>
    <row r="214" spans="1:10" x14ac:dyDescent="0.25">
      <c r="A214" t="s">
        <v>4</v>
      </c>
      <c r="B214" t="s">
        <v>4</v>
      </c>
      <c r="C214" s="3">
        <v>44330</v>
      </c>
      <c r="D214" t="s">
        <v>28</v>
      </c>
      <c r="E214">
        <v>55.9</v>
      </c>
      <c r="G214" s="4">
        <f t="shared" si="3"/>
        <v>-55.9</v>
      </c>
      <c r="H214" s="4" t="s">
        <v>29</v>
      </c>
      <c r="I214" s="4" t="str">
        <f>_xlfn.XLOOKUP([1]!Transactions[[#This Row],[Sub-category]], [1]!TblDV[Sub-category],[1]!TblDV[Category],"")</f>
        <v>Dining Out</v>
      </c>
      <c r="J214" s="4" t="str">
        <f>_xlfn.XLOOKUP([1]!Transactions[[#This Row],[Sub-category]], [1]!TblDV[Sub-category],[1]!TblDV[Category Type],"")</f>
        <v>Expense</v>
      </c>
    </row>
    <row r="215" spans="1:10" x14ac:dyDescent="0.25">
      <c r="A215" t="s">
        <v>4</v>
      </c>
      <c r="B215" t="s">
        <v>4</v>
      </c>
      <c r="C215" s="3">
        <v>44331</v>
      </c>
      <c r="D215" t="s">
        <v>30</v>
      </c>
      <c r="E215">
        <v>32</v>
      </c>
      <c r="G215" s="4">
        <f t="shared" si="3"/>
        <v>-32</v>
      </c>
      <c r="H215" s="4" t="s">
        <v>31</v>
      </c>
      <c r="I215" s="4" t="str">
        <f>_xlfn.XLOOKUP([1]!Transactions[[#This Row],[Sub-category]], [1]!TblDV[Sub-category],[1]!TblDV[Category],"")</f>
        <v>Transport</v>
      </c>
      <c r="J215" s="4" t="str">
        <f>_xlfn.XLOOKUP([1]!Transactions[[#This Row],[Sub-category]], [1]!TblDV[Sub-category],[1]!TblDV[Category Type],"")</f>
        <v>Expense</v>
      </c>
    </row>
    <row r="216" spans="1:10" x14ac:dyDescent="0.25">
      <c r="A216" t="s">
        <v>4</v>
      </c>
      <c r="B216" t="s">
        <v>11</v>
      </c>
      <c r="C216" s="3">
        <v>44332</v>
      </c>
      <c r="D216" t="s">
        <v>32</v>
      </c>
      <c r="E216">
        <v>30</v>
      </c>
      <c r="G216" s="4">
        <f t="shared" si="3"/>
        <v>-30</v>
      </c>
      <c r="H216" s="4" t="s">
        <v>33</v>
      </c>
      <c r="I216" s="4" t="str">
        <f>_xlfn.XLOOKUP([1]!Transactions[[#This Row],[Sub-category]], [1]!TblDV[Sub-category],[1]!TblDV[Category],"")</f>
        <v>Discretionary</v>
      </c>
      <c r="J216" s="4" t="str">
        <f>_xlfn.XLOOKUP([1]!Transactions[[#This Row],[Sub-category]], [1]!TblDV[Sub-category],[1]!TblDV[Category Type],"")</f>
        <v>Expense</v>
      </c>
    </row>
    <row r="217" spans="1:10" x14ac:dyDescent="0.25">
      <c r="A217" t="s">
        <v>4</v>
      </c>
      <c r="B217" t="s">
        <v>4</v>
      </c>
      <c r="C217" s="3">
        <v>44332</v>
      </c>
      <c r="D217" t="s">
        <v>9</v>
      </c>
      <c r="E217">
        <v>5</v>
      </c>
      <c r="G217" s="4">
        <f t="shared" si="3"/>
        <v>-5</v>
      </c>
      <c r="H217" s="4" t="s">
        <v>10</v>
      </c>
      <c r="I217" s="4" t="str">
        <f>_xlfn.XLOOKUP([1]!Transactions[[#This Row],[Sub-category]], [1]!TblDV[Sub-category],[1]!TblDV[Category],"")</f>
        <v>Dining Out</v>
      </c>
      <c r="J217" s="4" t="str">
        <f>_xlfn.XLOOKUP([1]!Transactions[[#This Row],[Sub-category]], [1]!TblDV[Sub-category],[1]!TblDV[Category Type],"")</f>
        <v>Expense</v>
      </c>
    </row>
    <row r="218" spans="1:10" x14ac:dyDescent="0.25">
      <c r="A218" t="s">
        <v>11</v>
      </c>
      <c r="B218" t="s">
        <v>4</v>
      </c>
      <c r="C218" s="3">
        <v>44333</v>
      </c>
      <c r="D218" t="s">
        <v>9</v>
      </c>
      <c r="E218">
        <v>5</v>
      </c>
      <c r="G218" s="4">
        <f t="shared" si="3"/>
        <v>-5</v>
      </c>
      <c r="H218" s="4" t="s">
        <v>10</v>
      </c>
      <c r="I218" s="4" t="str">
        <f>_xlfn.XLOOKUP([1]!Transactions[[#This Row],[Sub-category]], [1]!TblDV[Sub-category],[1]!TblDV[Category],"")</f>
        <v>Dining Out</v>
      </c>
      <c r="J218" s="4" t="str">
        <f>_xlfn.XLOOKUP([1]!Transactions[[#This Row],[Sub-category]], [1]!TblDV[Sub-category],[1]!TblDV[Category Type],"")</f>
        <v>Expense</v>
      </c>
    </row>
    <row r="219" spans="1:10" x14ac:dyDescent="0.25">
      <c r="A219" t="s">
        <v>4</v>
      </c>
      <c r="B219" t="s">
        <v>11</v>
      </c>
      <c r="C219" s="3">
        <v>44333</v>
      </c>
      <c r="D219" t="s">
        <v>54</v>
      </c>
      <c r="E219">
        <v>75</v>
      </c>
      <c r="G219" s="4">
        <f t="shared" si="3"/>
        <v>-75</v>
      </c>
      <c r="H219" s="4" t="s">
        <v>55</v>
      </c>
      <c r="I219" s="4" t="str">
        <f>_xlfn.XLOOKUP([1]!Transactions[[#This Row],[Sub-category]], [1]!TblDV[Sub-category],[1]!TblDV[Category],"")</f>
        <v>Medical</v>
      </c>
      <c r="J219" s="4" t="str">
        <f>_xlfn.XLOOKUP([1]!Transactions[[#This Row],[Sub-category]], [1]!TblDV[Sub-category],[1]!TblDV[Category Type],"")</f>
        <v>Expense</v>
      </c>
    </row>
    <row r="220" spans="1:10" x14ac:dyDescent="0.25">
      <c r="A220" t="s">
        <v>4</v>
      </c>
      <c r="B220" t="s">
        <v>11</v>
      </c>
      <c r="C220" s="3">
        <v>44333</v>
      </c>
      <c r="D220" t="s">
        <v>34</v>
      </c>
      <c r="E220">
        <v>40</v>
      </c>
      <c r="G220" s="4">
        <f t="shared" si="3"/>
        <v>-40</v>
      </c>
      <c r="H220" s="4" t="s">
        <v>35</v>
      </c>
      <c r="I220" s="4" t="str">
        <f>_xlfn.XLOOKUP([1]!Transactions[[#This Row],[Sub-category]], [1]!TblDV[Sub-category],[1]!TblDV[Category],"")</f>
        <v>Living Expenses</v>
      </c>
      <c r="J220" s="4" t="str">
        <f>_xlfn.XLOOKUP([1]!Transactions[[#This Row],[Sub-category]], [1]!TblDV[Sub-category],[1]!TblDV[Category Type],"")</f>
        <v>Expense</v>
      </c>
    </row>
    <row r="221" spans="1:10" x14ac:dyDescent="0.25">
      <c r="A221" t="s">
        <v>11</v>
      </c>
      <c r="B221" t="s">
        <v>4</v>
      </c>
      <c r="C221" s="3">
        <v>44334</v>
      </c>
      <c r="D221" t="s">
        <v>50</v>
      </c>
      <c r="E221">
        <v>49</v>
      </c>
      <c r="G221" s="4">
        <f t="shared" si="3"/>
        <v>-49</v>
      </c>
      <c r="H221" s="4" t="s">
        <v>51</v>
      </c>
      <c r="I221" s="4" t="str">
        <f>_xlfn.XLOOKUP([1]!Transactions[[#This Row],[Sub-category]], [1]!TblDV[Sub-category],[1]!TblDV[Category],"")</f>
        <v>Discretionary</v>
      </c>
      <c r="J221" s="4" t="str">
        <f>_xlfn.XLOOKUP([1]!Transactions[[#This Row],[Sub-category]], [1]!TblDV[Sub-category],[1]!TblDV[Category Type],"")</f>
        <v>Expense</v>
      </c>
    </row>
    <row r="222" spans="1:10" x14ac:dyDescent="0.25">
      <c r="A222" t="s">
        <v>4</v>
      </c>
      <c r="B222" t="s">
        <v>4</v>
      </c>
      <c r="C222" s="3">
        <v>44334</v>
      </c>
      <c r="D222" t="s">
        <v>36</v>
      </c>
      <c r="E222">
        <v>35</v>
      </c>
      <c r="G222" s="4">
        <f t="shared" si="3"/>
        <v>-35</v>
      </c>
      <c r="H222" s="4" t="s">
        <v>25</v>
      </c>
      <c r="I222" s="4" t="str">
        <f>_xlfn.XLOOKUP([1]!Transactions[[#This Row],[Sub-category]], [1]!TblDV[Sub-category],[1]!TblDV[Category],"")</f>
        <v>Discretionary</v>
      </c>
      <c r="J222" s="4" t="str">
        <f>_xlfn.XLOOKUP([1]!Transactions[[#This Row],[Sub-category]], [1]!TblDV[Sub-category],[1]!TblDV[Category Type],"")</f>
        <v>Expense</v>
      </c>
    </row>
    <row r="223" spans="1:10" x14ac:dyDescent="0.25">
      <c r="A223" t="s">
        <v>4</v>
      </c>
      <c r="B223" t="s">
        <v>4</v>
      </c>
      <c r="C223" s="3">
        <v>44334</v>
      </c>
      <c r="D223" t="s">
        <v>9</v>
      </c>
      <c r="E223">
        <v>5</v>
      </c>
      <c r="G223" s="4">
        <f t="shared" si="3"/>
        <v>-5</v>
      </c>
      <c r="H223" s="4" t="s">
        <v>10</v>
      </c>
      <c r="I223" s="4" t="str">
        <f>_xlfn.XLOOKUP([1]!Transactions[[#This Row],[Sub-category]], [1]!TblDV[Sub-category],[1]!TblDV[Category],"")</f>
        <v>Dining Out</v>
      </c>
      <c r="J223" s="4" t="str">
        <f>_xlfn.XLOOKUP([1]!Transactions[[#This Row],[Sub-category]], [1]!TblDV[Sub-category],[1]!TblDV[Category Type],"")</f>
        <v>Expense</v>
      </c>
    </row>
    <row r="224" spans="1:10" x14ac:dyDescent="0.25">
      <c r="A224" t="s">
        <v>4</v>
      </c>
      <c r="B224" t="s">
        <v>4</v>
      </c>
      <c r="C224" s="3">
        <v>44335</v>
      </c>
      <c r="D224" t="s">
        <v>9</v>
      </c>
      <c r="E224">
        <v>5</v>
      </c>
      <c r="G224" s="4">
        <f t="shared" si="3"/>
        <v>-5</v>
      </c>
      <c r="H224" s="4" t="s">
        <v>10</v>
      </c>
      <c r="I224" s="4" t="str">
        <f>_xlfn.XLOOKUP([1]!Transactions[[#This Row],[Sub-category]], [1]!TblDV[Sub-category],[1]!TblDV[Category],"")</f>
        <v>Dining Out</v>
      </c>
      <c r="J224" s="4" t="str">
        <f>_xlfn.XLOOKUP([1]!Transactions[[#This Row],[Sub-category]], [1]!TblDV[Sub-category],[1]!TblDV[Category Type],"")</f>
        <v>Expense</v>
      </c>
    </row>
    <row r="225" spans="1:10" x14ac:dyDescent="0.25">
      <c r="A225" t="s">
        <v>4</v>
      </c>
      <c r="B225" t="s">
        <v>4</v>
      </c>
      <c r="C225" s="3">
        <v>44336</v>
      </c>
      <c r="D225" t="s">
        <v>9</v>
      </c>
      <c r="E225">
        <v>5</v>
      </c>
      <c r="G225" s="4">
        <f t="shared" si="3"/>
        <v>-5</v>
      </c>
      <c r="H225" s="4" t="s">
        <v>10</v>
      </c>
      <c r="I225" s="4" t="str">
        <f>_xlfn.XLOOKUP([1]!Transactions[[#This Row],[Sub-category]], [1]!TblDV[Sub-category],[1]!TblDV[Category],"")</f>
        <v>Dining Out</v>
      </c>
      <c r="J225" s="4" t="str">
        <f>_xlfn.XLOOKUP([1]!Transactions[[#This Row],[Sub-category]], [1]!TblDV[Sub-category],[1]!TblDV[Category Type],"")</f>
        <v>Expense</v>
      </c>
    </row>
    <row r="226" spans="1:10" x14ac:dyDescent="0.25">
      <c r="A226" t="s">
        <v>4</v>
      </c>
      <c r="B226" t="s">
        <v>4</v>
      </c>
      <c r="C226" s="3">
        <v>44336</v>
      </c>
      <c r="D226" t="s">
        <v>18</v>
      </c>
      <c r="E226">
        <v>174</v>
      </c>
      <c r="G226" s="4">
        <f t="shared" si="3"/>
        <v>-174</v>
      </c>
      <c r="H226" s="4" t="s">
        <v>19</v>
      </c>
      <c r="I226" s="4" t="str">
        <f>_xlfn.XLOOKUP([1]!Transactions[[#This Row],[Sub-category]], [1]!TblDV[Sub-category],[1]!TblDV[Category],"")</f>
        <v>Living Expenses</v>
      </c>
      <c r="J226" s="4" t="str">
        <f>_xlfn.XLOOKUP([1]!Transactions[[#This Row],[Sub-category]], [1]!TblDV[Sub-category],[1]!TblDV[Category Type],"")</f>
        <v>Expense</v>
      </c>
    </row>
    <row r="227" spans="1:10" x14ac:dyDescent="0.25">
      <c r="A227" t="s">
        <v>4</v>
      </c>
      <c r="B227" t="s">
        <v>4</v>
      </c>
      <c r="C227" s="3">
        <v>44337</v>
      </c>
      <c r="D227" t="s">
        <v>37</v>
      </c>
      <c r="E227">
        <v>41.1</v>
      </c>
      <c r="G227" s="4">
        <f t="shared" si="3"/>
        <v>-41.1</v>
      </c>
      <c r="H227" s="4" t="s">
        <v>29</v>
      </c>
      <c r="I227" s="4" t="str">
        <f>_xlfn.XLOOKUP([1]!Transactions[[#This Row],[Sub-category]], [1]!TblDV[Sub-category],[1]!TblDV[Category],"")</f>
        <v>Dining Out</v>
      </c>
      <c r="J227" s="4" t="str">
        <f>_xlfn.XLOOKUP([1]!Transactions[[#This Row],[Sub-category]], [1]!TblDV[Sub-category],[1]!TblDV[Category Type],"")</f>
        <v>Expense</v>
      </c>
    </row>
    <row r="228" spans="1:10" x14ac:dyDescent="0.25">
      <c r="A228" t="s">
        <v>4</v>
      </c>
      <c r="B228" t="s">
        <v>4</v>
      </c>
      <c r="C228" s="3">
        <v>44338</v>
      </c>
      <c r="D228" t="s">
        <v>38</v>
      </c>
      <c r="E228">
        <v>16.2</v>
      </c>
      <c r="G228" s="4">
        <f t="shared" si="3"/>
        <v>-16.2</v>
      </c>
      <c r="H228" s="4" t="s">
        <v>29</v>
      </c>
      <c r="I228" s="4" t="str">
        <f>_xlfn.XLOOKUP([1]!Transactions[[#This Row],[Sub-category]], [1]!TblDV[Sub-category],[1]!TblDV[Category],"")</f>
        <v>Dining Out</v>
      </c>
      <c r="J228" s="4" t="str">
        <f>_xlfn.XLOOKUP([1]!Transactions[[#This Row],[Sub-category]], [1]!TblDV[Sub-category],[1]!TblDV[Category Type],"")</f>
        <v>Expense</v>
      </c>
    </row>
    <row r="229" spans="1:10" x14ac:dyDescent="0.25">
      <c r="A229" t="s">
        <v>4</v>
      </c>
      <c r="B229" t="s">
        <v>11</v>
      </c>
      <c r="C229" s="3">
        <v>44339</v>
      </c>
      <c r="D229" t="s">
        <v>39</v>
      </c>
      <c r="E229">
        <v>55</v>
      </c>
      <c r="G229" s="4">
        <f t="shared" si="3"/>
        <v>-55</v>
      </c>
      <c r="H229" s="4" t="s">
        <v>40</v>
      </c>
      <c r="I229" s="4" t="str">
        <f>_xlfn.XLOOKUP([1]!Transactions[[#This Row],[Sub-category]], [1]!TblDV[Sub-category],[1]!TblDV[Category],"")</f>
        <v>Charity</v>
      </c>
      <c r="J229" s="4" t="str">
        <f>_xlfn.XLOOKUP([1]!Transactions[[#This Row],[Sub-category]], [1]!TblDV[Sub-category],[1]!TblDV[Category Type],"")</f>
        <v>Expense</v>
      </c>
    </row>
    <row r="230" spans="1:10" x14ac:dyDescent="0.25">
      <c r="A230" t="s">
        <v>11</v>
      </c>
      <c r="B230" t="s">
        <v>4</v>
      </c>
      <c r="C230" s="3">
        <v>44339</v>
      </c>
      <c r="D230" t="s">
        <v>22</v>
      </c>
      <c r="E230">
        <v>67</v>
      </c>
      <c r="G230" s="4">
        <f t="shared" si="3"/>
        <v>-67</v>
      </c>
      <c r="H230" s="4" t="s">
        <v>23</v>
      </c>
      <c r="I230" s="4" t="str">
        <f>_xlfn.XLOOKUP([1]!Transactions[[#This Row],[Sub-category]], [1]!TblDV[Sub-category],[1]!TblDV[Category],"")</f>
        <v>Transport</v>
      </c>
      <c r="J230" s="4" t="str">
        <f>_xlfn.XLOOKUP([1]!Transactions[[#This Row],[Sub-category]], [1]!TblDV[Sub-category],[1]!TblDV[Category Type],"")</f>
        <v>Expense</v>
      </c>
    </row>
    <row r="231" spans="1:10" x14ac:dyDescent="0.25">
      <c r="A231" t="s">
        <v>4</v>
      </c>
      <c r="B231" t="s">
        <v>4</v>
      </c>
      <c r="C231" s="3">
        <v>44339</v>
      </c>
      <c r="D231" t="s">
        <v>9</v>
      </c>
      <c r="E231">
        <v>5</v>
      </c>
      <c r="G231" s="4">
        <f t="shared" si="3"/>
        <v>-5</v>
      </c>
      <c r="H231" s="4" t="s">
        <v>10</v>
      </c>
      <c r="I231" s="4" t="str">
        <f>_xlfn.XLOOKUP([1]!Transactions[[#This Row],[Sub-category]], [1]!TblDV[Sub-category],[1]!TblDV[Category],"")</f>
        <v>Dining Out</v>
      </c>
      <c r="J231" s="4" t="str">
        <f>_xlfn.XLOOKUP([1]!Transactions[[#This Row],[Sub-category]], [1]!TblDV[Sub-category],[1]!TblDV[Category Type],"")</f>
        <v>Expense</v>
      </c>
    </row>
    <row r="232" spans="1:10" x14ac:dyDescent="0.25">
      <c r="A232" t="s">
        <v>4</v>
      </c>
      <c r="B232" t="s">
        <v>4</v>
      </c>
      <c r="C232" s="3">
        <v>44340</v>
      </c>
      <c r="D232" t="s">
        <v>9</v>
      </c>
      <c r="E232">
        <v>5</v>
      </c>
      <c r="G232" s="4">
        <f t="shared" si="3"/>
        <v>-5</v>
      </c>
      <c r="H232" s="4" t="s">
        <v>10</v>
      </c>
      <c r="I232" s="4" t="str">
        <f>_xlfn.XLOOKUP([1]!Transactions[[#This Row],[Sub-category]], [1]!TblDV[Sub-category],[1]!TblDV[Category],"")</f>
        <v>Dining Out</v>
      </c>
      <c r="J232" s="4" t="str">
        <f>_xlfn.XLOOKUP([1]!Transactions[[#This Row],[Sub-category]], [1]!TblDV[Sub-category],[1]!TblDV[Category Type],"")</f>
        <v>Expense</v>
      </c>
    </row>
    <row r="233" spans="1:10" x14ac:dyDescent="0.25">
      <c r="A233" t="s">
        <v>4</v>
      </c>
      <c r="B233" t="s">
        <v>4</v>
      </c>
      <c r="C233" s="3">
        <v>44341</v>
      </c>
      <c r="D233" t="s">
        <v>9</v>
      </c>
      <c r="E233">
        <v>5</v>
      </c>
      <c r="G233" s="4">
        <f t="shared" si="3"/>
        <v>-5</v>
      </c>
      <c r="H233" s="4" t="s">
        <v>10</v>
      </c>
      <c r="I233" s="4" t="str">
        <f>_xlfn.XLOOKUP([1]!Transactions[[#This Row],[Sub-category]], [1]!TblDV[Sub-category],[1]!TblDV[Category],"")</f>
        <v>Dining Out</v>
      </c>
      <c r="J233" s="4" t="str">
        <f>_xlfn.XLOOKUP([1]!Transactions[[#This Row],[Sub-category]], [1]!TblDV[Sub-category],[1]!TblDV[Category Type],"")</f>
        <v>Expense</v>
      </c>
    </row>
    <row r="234" spans="1:10" x14ac:dyDescent="0.25">
      <c r="A234" t="s">
        <v>4</v>
      </c>
      <c r="B234" t="s">
        <v>4</v>
      </c>
      <c r="C234" s="3">
        <v>44342</v>
      </c>
      <c r="D234" t="s">
        <v>9</v>
      </c>
      <c r="E234">
        <v>5</v>
      </c>
      <c r="G234" s="4">
        <f t="shared" si="3"/>
        <v>-5</v>
      </c>
      <c r="H234" s="4" t="s">
        <v>10</v>
      </c>
      <c r="I234" s="4" t="str">
        <f>_xlfn.XLOOKUP([1]!Transactions[[#This Row],[Sub-category]], [1]!TblDV[Sub-category],[1]!TblDV[Category],"")</f>
        <v>Dining Out</v>
      </c>
      <c r="J234" s="4" t="str">
        <f>_xlfn.XLOOKUP([1]!Transactions[[#This Row],[Sub-category]], [1]!TblDV[Sub-category],[1]!TblDV[Category Type],"")</f>
        <v>Expense</v>
      </c>
    </row>
    <row r="235" spans="1:10" x14ac:dyDescent="0.25">
      <c r="A235" t="s">
        <v>4</v>
      </c>
      <c r="B235" t="s">
        <v>4</v>
      </c>
      <c r="C235" s="3">
        <v>44343</v>
      </c>
      <c r="D235" t="s">
        <v>9</v>
      </c>
      <c r="E235">
        <v>5</v>
      </c>
      <c r="G235" s="4">
        <f t="shared" si="3"/>
        <v>-5</v>
      </c>
      <c r="H235" s="4" t="s">
        <v>10</v>
      </c>
      <c r="I235" s="4" t="str">
        <f>_xlfn.XLOOKUP([1]!Transactions[[#This Row],[Sub-category]], [1]!TblDV[Sub-category],[1]!TblDV[Category],"")</f>
        <v>Dining Out</v>
      </c>
      <c r="J235" s="4" t="str">
        <f>_xlfn.XLOOKUP([1]!Transactions[[#This Row],[Sub-category]], [1]!TblDV[Sub-category],[1]!TblDV[Category Type],"")</f>
        <v>Expense</v>
      </c>
    </row>
    <row r="236" spans="1:10" x14ac:dyDescent="0.25">
      <c r="A236" t="s">
        <v>4</v>
      </c>
      <c r="B236" t="s">
        <v>4</v>
      </c>
      <c r="C236" s="3">
        <v>44343</v>
      </c>
      <c r="D236" t="s">
        <v>18</v>
      </c>
      <c r="E236">
        <v>165.8</v>
      </c>
      <c r="G236" s="4">
        <f t="shared" si="3"/>
        <v>-165.8</v>
      </c>
      <c r="H236" s="4" t="s">
        <v>19</v>
      </c>
      <c r="I236" s="4" t="str">
        <f>_xlfn.XLOOKUP([1]!Transactions[[#This Row],[Sub-category]], [1]!TblDV[Sub-category],[1]!TblDV[Category],"")</f>
        <v>Living Expenses</v>
      </c>
      <c r="J236" s="4" t="str">
        <f>_xlfn.XLOOKUP([1]!Transactions[[#This Row],[Sub-category]], [1]!TblDV[Sub-category],[1]!TblDV[Category Type],"")</f>
        <v>Expense</v>
      </c>
    </row>
    <row r="237" spans="1:10" x14ac:dyDescent="0.25">
      <c r="A237" t="s">
        <v>4</v>
      </c>
      <c r="B237" t="s">
        <v>4</v>
      </c>
      <c r="C237" s="3">
        <v>44344</v>
      </c>
      <c r="D237" t="s">
        <v>52</v>
      </c>
      <c r="E237">
        <v>128.80000000000001</v>
      </c>
      <c r="G237" s="4">
        <f t="shared" si="3"/>
        <v>-128.80000000000001</v>
      </c>
      <c r="H237" s="4" t="s">
        <v>27</v>
      </c>
      <c r="I237" s="4" t="str">
        <f>_xlfn.XLOOKUP([1]!Transactions[[#This Row],[Sub-category]], [1]!TblDV[Sub-category],[1]!TblDV[Category],"")</f>
        <v>Discretionary</v>
      </c>
      <c r="J237" s="4" t="str">
        <f>_xlfn.XLOOKUP([1]!Transactions[[#This Row],[Sub-category]], [1]!TblDV[Sub-category],[1]!TblDV[Category Type],"")</f>
        <v>Expense</v>
      </c>
    </row>
    <row r="238" spans="1:10" x14ac:dyDescent="0.25">
      <c r="A238" t="s">
        <v>4</v>
      </c>
      <c r="B238" t="s">
        <v>4</v>
      </c>
      <c r="C238" s="3">
        <v>44344</v>
      </c>
      <c r="D238" t="s">
        <v>58</v>
      </c>
      <c r="E238">
        <v>235</v>
      </c>
      <c r="G238" s="4">
        <f t="shared" si="3"/>
        <v>-235</v>
      </c>
      <c r="H238" s="4" t="s">
        <v>59</v>
      </c>
      <c r="I238" s="4" t="str">
        <f>_xlfn.XLOOKUP([1]!Transactions[[#This Row],[Sub-category]], [1]!TblDV[Sub-category],[1]!TblDV[Category],"")</f>
        <v>Discretionary</v>
      </c>
      <c r="J238" s="4" t="str">
        <f>_xlfn.XLOOKUP([1]!Transactions[[#This Row],[Sub-category]], [1]!TblDV[Sub-category],[1]!TblDV[Category Type],"")</f>
        <v>Expense</v>
      </c>
    </row>
    <row r="239" spans="1:10" x14ac:dyDescent="0.25">
      <c r="A239" t="s">
        <v>4</v>
      </c>
      <c r="B239" t="s">
        <v>4</v>
      </c>
      <c r="C239" s="3">
        <v>44345</v>
      </c>
      <c r="D239" t="s">
        <v>26</v>
      </c>
      <c r="E239">
        <v>149.19999999999999</v>
      </c>
      <c r="G239" s="4">
        <f t="shared" si="3"/>
        <v>-149.19999999999999</v>
      </c>
      <c r="H239" s="4" t="s">
        <v>27</v>
      </c>
      <c r="I239" s="4" t="str">
        <f>_xlfn.XLOOKUP([1]!Transactions[[#This Row],[Sub-category]], [1]!TblDV[Sub-category],[1]!TblDV[Category],"")</f>
        <v>Discretionary</v>
      </c>
      <c r="J239" s="4" t="str">
        <f>_xlfn.XLOOKUP([1]!Transactions[[#This Row],[Sub-category]], [1]!TblDV[Sub-category],[1]!TblDV[Category Type],"")</f>
        <v>Expense</v>
      </c>
    </row>
    <row r="240" spans="1:10" x14ac:dyDescent="0.25">
      <c r="A240" t="s">
        <v>4</v>
      </c>
      <c r="B240" t="s">
        <v>4</v>
      </c>
      <c r="C240" s="3">
        <v>44345</v>
      </c>
      <c r="D240" t="s">
        <v>30</v>
      </c>
      <c r="E240">
        <v>27.200000000000003</v>
      </c>
      <c r="G240" s="4">
        <f t="shared" si="3"/>
        <v>-27.200000000000003</v>
      </c>
      <c r="H240" s="4" t="s">
        <v>31</v>
      </c>
      <c r="I240" s="4" t="str">
        <f>_xlfn.XLOOKUP([1]!Transactions[[#This Row],[Sub-category]], [1]!TblDV[Sub-category],[1]!TblDV[Category],"")</f>
        <v>Transport</v>
      </c>
      <c r="J240" s="4" t="str">
        <f>_xlfn.XLOOKUP([1]!Transactions[[#This Row],[Sub-category]], [1]!TblDV[Sub-category],[1]!TblDV[Category Type],"")</f>
        <v>Expense</v>
      </c>
    </row>
    <row r="241" spans="1:10" x14ac:dyDescent="0.25">
      <c r="A241" t="s">
        <v>4</v>
      </c>
      <c r="B241" t="s">
        <v>4</v>
      </c>
      <c r="C241" s="3">
        <v>44347</v>
      </c>
      <c r="D241" t="s">
        <v>41</v>
      </c>
      <c r="E241">
        <v>15</v>
      </c>
      <c r="G241" s="4">
        <f t="shared" si="3"/>
        <v>-15</v>
      </c>
      <c r="H241" s="4" t="s">
        <v>29</v>
      </c>
      <c r="I241" s="4" t="str">
        <f>_xlfn.XLOOKUP([1]!Transactions[[#This Row],[Sub-category]], [1]!TblDV[Sub-category],[1]!TblDV[Category],"")</f>
        <v>Dining Out</v>
      </c>
      <c r="J241" s="4" t="str">
        <f>_xlfn.XLOOKUP([1]!Transactions[[#This Row],[Sub-category]], [1]!TblDV[Sub-category],[1]!TblDV[Category Type],"")</f>
        <v>Expense</v>
      </c>
    </row>
    <row r="242" spans="1:10" x14ac:dyDescent="0.25">
      <c r="A242" t="s">
        <v>4</v>
      </c>
      <c r="B242" t="s">
        <v>4</v>
      </c>
      <c r="C242" s="3">
        <v>44346</v>
      </c>
      <c r="D242" t="s">
        <v>9</v>
      </c>
      <c r="E242">
        <v>5</v>
      </c>
      <c r="G242" s="4">
        <f t="shared" si="3"/>
        <v>-5</v>
      </c>
      <c r="H242" s="4" t="s">
        <v>10</v>
      </c>
      <c r="I242" s="4" t="str">
        <f>_xlfn.XLOOKUP([1]!Transactions[[#This Row],[Sub-category]], [1]!TblDV[Sub-category],[1]!TblDV[Category],"")</f>
        <v>Dining Out</v>
      </c>
      <c r="J242" s="4" t="str">
        <f>_xlfn.XLOOKUP([1]!Transactions[[#This Row],[Sub-category]], [1]!TblDV[Sub-category],[1]!TblDV[Category Type],"")</f>
        <v>Expense</v>
      </c>
    </row>
    <row r="243" spans="1:10" x14ac:dyDescent="0.25">
      <c r="A243" t="s">
        <v>4</v>
      </c>
      <c r="B243" t="s">
        <v>4</v>
      </c>
      <c r="C243" s="3">
        <v>44347</v>
      </c>
      <c r="D243" t="s">
        <v>9</v>
      </c>
      <c r="E243">
        <v>5</v>
      </c>
      <c r="G243" s="4">
        <f t="shared" si="3"/>
        <v>-5</v>
      </c>
      <c r="H243" s="4" t="s">
        <v>10</v>
      </c>
      <c r="I243" s="4" t="str">
        <f>_xlfn.XLOOKUP([1]!Transactions[[#This Row],[Sub-category]], [1]!TblDV[Sub-category],[1]!TblDV[Category],"")</f>
        <v>Dining Out</v>
      </c>
      <c r="J243" s="4" t="str">
        <f>_xlfn.XLOOKUP([1]!Transactions[[#This Row],[Sub-category]], [1]!TblDV[Sub-category],[1]!TblDV[Category Type],"")</f>
        <v>Expense</v>
      </c>
    </row>
    <row r="244" spans="1:10" x14ac:dyDescent="0.25">
      <c r="A244" t="s">
        <v>4</v>
      </c>
      <c r="B244" t="s">
        <v>11</v>
      </c>
      <c r="C244" s="3">
        <v>44348</v>
      </c>
      <c r="D244" t="s">
        <v>12</v>
      </c>
      <c r="F244">
        <v>4000</v>
      </c>
      <c r="G244" s="4">
        <f t="shared" si="3"/>
        <v>4000</v>
      </c>
      <c r="H244" s="4" t="s">
        <v>13</v>
      </c>
      <c r="I244" s="4" t="str">
        <f>_xlfn.XLOOKUP([1]!Transactions[[#This Row],[Sub-category]], [1]!TblDV[Sub-category],[1]!TblDV[Category],"")</f>
        <v>Salary</v>
      </c>
      <c r="J244" s="4" t="str">
        <f>_xlfn.XLOOKUP([1]!Transactions[[#This Row],[Sub-category]], [1]!TblDV[Sub-category],[1]!TblDV[Category Type],"")</f>
        <v>Income</v>
      </c>
    </row>
    <row r="245" spans="1:10" x14ac:dyDescent="0.25">
      <c r="A245" t="s">
        <v>11</v>
      </c>
      <c r="B245" t="s">
        <v>4</v>
      </c>
      <c r="C245" s="3">
        <v>44350</v>
      </c>
      <c r="D245" t="s">
        <v>9</v>
      </c>
      <c r="E245">
        <v>5</v>
      </c>
      <c r="G245" s="4">
        <f t="shared" si="3"/>
        <v>-5</v>
      </c>
      <c r="H245" s="4" t="s">
        <v>10</v>
      </c>
      <c r="I245" s="4" t="str">
        <f>_xlfn.XLOOKUP([1]!Transactions[[#This Row],[Sub-category]], [1]!TblDV[Sub-category],[1]!TblDV[Category],"")</f>
        <v>Dining Out</v>
      </c>
      <c r="J245" s="4" t="str">
        <f>_xlfn.XLOOKUP([1]!Transactions[[#This Row],[Sub-category]], [1]!TblDV[Sub-category],[1]!TblDV[Category Type],"")</f>
        <v>Expense</v>
      </c>
    </row>
    <row r="246" spans="1:10" x14ac:dyDescent="0.25">
      <c r="A246" t="s">
        <v>4</v>
      </c>
      <c r="B246" t="s">
        <v>11</v>
      </c>
      <c r="C246" s="3">
        <v>44350</v>
      </c>
      <c r="D246" t="s">
        <v>14</v>
      </c>
      <c r="E246">
        <v>900</v>
      </c>
      <c r="G246" s="4">
        <f t="shared" si="3"/>
        <v>-900</v>
      </c>
      <c r="H246" s="4" t="s">
        <v>15</v>
      </c>
      <c r="I246" s="4" t="str">
        <f>_xlfn.XLOOKUP([1]!Transactions[[#This Row],[Sub-category]], [1]!TblDV[Sub-category],[1]!TblDV[Category],"")</f>
        <v>Living Expenses</v>
      </c>
      <c r="J246" s="4" t="str">
        <f>_xlfn.XLOOKUP([1]!Transactions[[#This Row],[Sub-category]], [1]!TblDV[Sub-category],[1]!TblDV[Category Type],"")</f>
        <v>Expense</v>
      </c>
    </row>
    <row r="247" spans="1:10" x14ac:dyDescent="0.25">
      <c r="A247" t="s">
        <v>11</v>
      </c>
      <c r="B247" t="s">
        <v>11</v>
      </c>
      <c r="C247" s="3">
        <v>44350</v>
      </c>
      <c r="D247" t="s">
        <v>16</v>
      </c>
      <c r="E247">
        <v>150</v>
      </c>
      <c r="G247" s="4">
        <f t="shared" si="3"/>
        <v>-150</v>
      </c>
      <c r="H247" s="4" t="s">
        <v>17</v>
      </c>
      <c r="I247" s="4" t="str">
        <f>_xlfn.XLOOKUP([1]!Transactions[[#This Row],[Sub-category]], [1]!TblDV[Sub-category],[1]!TblDV[Category],"")</f>
        <v>Transport</v>
      </c>
      <c r="J247" s="4" t="str">
        <f>_xlfn.XLOOKUP([1]!Transactions[[#This Row],[Sub-category]], [1]!TblDV[Sub-category],[1]!TblDV[Category Type],"")</f>
        <v>Expense</v>
      </c>
    </row>
    <row r="248" spans="1:10" x14ac:dyDescent="0.25">
      <c r="A248" t="s">
        <v>11</v>
      </c>
      <c r="B248" t="s">
        <v>4</v>
      </c>
      <c r="C248" s="3">
        <v>44350</v>
      </c>
      <c r="D248" t="s">
        <v>9</v>
      </c>
      <c r="E248">
        <v>5</v>
      </c>
      <c r="G248" s="4">
        <f t="shared" si="3"/>
        <v>-5</v>
      </c>
      <c r="H248" s="4" t="s">
        <v>10</v>
      </c>
      <c r="I248" s="4" t="str">
        <f>_xlfn.XLOOKUP([1]!Transactions[[#This Row],[Sub-category]], [1]!TblDV[Sub-category],[1]!TblDV[Category],"")</f>
        <v>Dining Out</v>
      </c>
      <c r="J248" s="4" t="str">
        <f>_xlfn.XLOOKUP([1]!Transactions[[#This Row],[Sub-category]], [1]!TblDV[Sub-category],[1]!TblDV[Category Type],"")</f>
        <v>Expense</v>
      </c>
    </row>
    <row r="249" spans="1:10" x14ac:dyDescent="0.25">
      <c r="A249" t="s">
        <v>4</v>
      </c>
      <c r="B249" t="s">
        <v>4</v>
      </c>
      <c r="C249" s="3">
        <v>44351</v>
      </c>
      <c r="D249" t="s">
        <v>9</v>
      </c>
      <c r="E249">
        <v>5</v>
      </c>
      <c r="G249" s="4">
        <f t="shared" si="3"/>
        <v>-5</v>
      </c>
      <c r="H249" s="4" t="s">
        <v>10</v>
      </c>
      <c r="I249" s="4" t="str">
        <f>_xlfn.XLOOKUP([1]!Transactions[[#This Row],[Sub-category]], [1]!TblDV[Sub-category],[1]!TblDV[Category],"")</f>
        <v>Dining Out</v>
      </c>
      <c r="J249" s="4" t="str">
        <f>_xlfn.XLOOKUP([1]!Transactions[[#This Row],[Sub-category]], [1]!TblDV[Sub-category],[1]!TblDV[Category Type],"")</f>
        <v>Expense</v>
      </c>
    </row>
    <row r="250" spans="1:10" x14ac:dyDescent="0.25">
      <c r="A250" t="s">
        <v>4</v>
      </c>
      <c r="B250" t="s">
        <v>4</v>
      </c>
      <c r="C250" s="3">
        <v>44352</v>
      </c>
      <c r="D250" t="s">
        <v>9</v>
      </c>
      <c r="E250">
        <v>5</v>
      </c>
      <c r="G250" s="4">
        <f t="shared" si="3"/>
        <v>-5</v>
      </c>
      <c r="H250" s="4" t="s">
        <v>10</v>
      </c>
      <c r="I250" s="4" t="str">
        <f>_xlfn.XLOOKUP([1]!Transactions[[#This Row],[Sub-category]], [1]!TblDV[Sub-category],[1]!TblDV[Category],"")</f>
        <v>Dining Out</v>
      </c>
      <c r="J250" s="4" t="str">
        <f>_xlfn.XLOOKUP([1]!Transactions[[#This Row],[Sub-category]], [1]!TblDV[Sub-category],[1]!TblDV[Category Type],"")</f>
        <v>Expense</v>
      </c>
    </row>
    <row r="251" spans="1:10" x14ac:dyDescent="0.25">
      <c r="A251" t="s">
        <v>4</v>
      </c>
      <c r="B251" t="s">
        <v>4</v>
      </c>
      <c r="C251" s="3">
        <v>44353</v>
      </c>
      <c r="D251" t="s">
        <v>9</v>
      </c>
      <c r="E251">
        <v>5</v>
      </c>
      <c r="G251" s="4">
        <f t="shared" si="3"/>
        <v>-5</v>
      </c>
      <c r="H251" s="4" t="s">
        <v>10</v>
      </c>
      <c r="I251" s="4" t="str">
        <f>_xlfn.XLOOKUP([1]!Transactions[[#This Row],[Sub-category]], [1]!TblDV[Sub-category],[1]!TblDV[Category],"")</f>
        <v>Dining Out</v>
      </c>
      <c r="J251" s="4" t="str">
        <f>_xlfn.XLOOKUP([1]!Transactions[[#This Row],[Sub-category]], [1]!TblDV[Sub-category],[1]!TblDV[Category Type],"")</f>
        <v>Expense</v>
      </c>
    </row>
    <row r="252" spans="1:10" x14ac:dyDescent="0.25">
      <c r="A252" t="s">
        <v>4</v>
      </c>
      <c r="B252" t="s">
        <v>4</v>
      </c>
      <c r="C252" s="3">
        <v>44353</v>
      </c>
      <c r="D252" t="s">
        <v>18</v>
      </c>
      <c r="E252">
        <v>119</v>
      </c>
      <c r="G252" s="4">
        <f t="shared" si="3"/>
        <v>-119</v>
      </c>
      <c r="H252" s="4" t="s">
        <v>19</v>
      </c>
      <c r="I252" s="4" t="str">
        <f>_xlfn.XLOOKUP([1]!Transactions[[#This Row],[Sub-category]], [1]!TblDV[Sub-category],[1]!TblDV[Category],"")</f>
        <v>Living Expenses</v>
      </c>
      <c r="J252" s="4" t="str">
        <f>_xlfn.XLOOKUP([1]!Transactions[[#This Row],[Sub-category]], [1]!TblDV[Sub-category],[1]!TblDV[Category Type],"")</f>
        <v>Expense</v>
      </c>
    </row>
    <row r="253" spans="1:10" x14ac:dyDescent="0.25">
      <c r="A253" t="s">
        <v>4</v>
      </c>
      <c r="B253" t="s">
        <v>11</v>
      </c>
      <c r="C253" s="3">
        <v>44356</v>
      </c>
      <c r="D253" t="s">
        <v>20</v>
      </c>
      <c r="E253">
        <v>55</v>
      </c>
      <c r="G253" s="4">
        <f t="shared" si="3"/>
        <v>-55</v>
      </c>
      <c r="H253" s="4" t="s">
        <v>21</v>
      </c>
      <c r="I253" s="4" t="str">
        <f>_xlfn.XLOOKUP([1]!Transactions[[#This Row],[Sub-category]], [1]!TblDV[Sub-category],[1]!TblDV[Category],"")</f>
        <v>Living Expenses</v>
      </c>
      <c r="J253" s="4" t="str">
        <f>_xlfn.XLOOKUP([1]!Transactions[[#This Row],[Sub-category]], [1]!TblDV[Sub-category],[1]!TblDV[Category Type],"")</f>
        <v>Expense</v>
      </c>
    </row>
    <row r="254" spans="1:10" x14ac:dyDescent="0.25">
      <c r="A254" t="s">
        <v>11</v>
      </c>
      <c r="B254" t="s">
        <v>4</v>
      </c>
      <c r="C254" s="3">
        <v>44356</v>
      </c>
      <c r="D254" t="s">
        <v>9</v>
      </c>
      <c r="E254">
        <v>5</v>
      </c>
      <c r="G254" s="4">
        <f t="shared" si="3"/>
        <v>-5</v>
      </c>
      <c r="H254" s="4" t="s">
        <v>10</v>
      </c>
      <c r="I254" s="4" t="str">
        <f>_xlfn.XLOOKUP([1]!Transactions[[#This Row],[Sub-category]], [1]!TblDV[Sub-category],[1]!TblDV[Category],"")</f>
        <v>Dining Out</v>
      </c>
      <c r="J254" s="4" t="str">
        <f>_xlfn.XLOOKUP([1]!Transactions[[#This Row],[Sub-category]], [1]!TblDV[Sub-category],[1]!TblDV[Category Type],"")</f>
        <v>Expense</v>
      </c>
    </row>
    <row r="255" spans="1:10" x14ac:dyDescent="0.25">
      <c r="A255" t="s">
        <v>4</v>
      </c>
      <c r="B255" t="s">
        <v>4</v>
      </c>
      <c r="C255" s="3">
        <v>44357</v>
      </c>
      <c r="D255" t="s">
        <v>9</v>
      </c>
      <c r="E255">
        <v>5</v>
      </c>
      <c r="G255" s="4">
        <f t="shared" si="3"/>
        <v>-5</v>
      </c>
      <c r="H255" s="4" t="s">
        <v>10</v>
      </c>
      <c r="I255" s="4" t="str">
        <f>_xlfn.XLOOKUP([1]!Transactions[[#This Row],[Sub-category]], [1]!TblDV[Sub-category],[1]!TblDV[Category],"")</f>
        <v>Dining Out</v>
      </c>
      <c r="J255" s="4" t="str">
        <f>_xlfn.XLOOKUP([1]!Transactions[[#This Row],[Sub-category]], [1]!TblDV[Sub-category],[1]!TblDV[Category Type],"")</f>
        <v>Expense</v>
      </c>
    </row>
    <row r="256" spans="1:10" x14ac:dyDescent="0.25">
      <c r="A256" t="s">
        <v>4</v>
      </c>
      <c r="B256" t="s">
        <v>4</v>
      </c>
      <c r="C256" s="3">
        <v>44358</v>
      </c>
      <c r="D256" t="s">
        <v>22</v>
      </c>
      <c r="E256">
        <v>82.1</v>
      </c>
      <c r="G256" s="4">
        <f t="shared" si="3"/>
        <v>-82.1</v>
      </c>
      <c r="H256" s="4" t="s">
        <v>23</v>
      </c>
      <c r="I256" s="4" t="str">
        <f>_xlfn.XLOOKUP([1]!Transactions[[#This Row],[Sub-category]], [1]!TblDV[Sub-category],[1]!TblDV[Category],"")</f>
        <v>Transport</v>
      </c>
      <c r="J256" s="4" t="str">
        <f>_xlfn.XLOOKUP([1]!Transactions[[#This Row],[Sub-category]], [1]!TblDV[Sub-category],[1]!TblDV[Category Type],"")</f>
        <v>Expense</v>
      </c>
    </row>
    <row r="257" spans="1:10" x14ac:dyDescent="0.25">
      <c r="A257" t="s">
        <v>4</v>
      </c>
      <c r="B257" t="s">
        <v>4</v>
      </c>
      <c r="C257" s="3">
        <v>44358</v>
      </c>
      <c r="D257" t="s">
        <v>9</v>
      </c>
      <c r="E257">
        <v>5</v>
      </c>
      <c r="G257" s="4">
        <f t="shared" si="3"/>
        <v>-5</v>
      </c>
      <c r="H257" s="4" t="s">
        <v>10</v>
      </c>
      <c r="I257" s="4" t="str">
        <f>_xlfn.XLOOKUP([1]!Transactions[[#This Row],[Sub-category]], [1]!TblDV[Sub-category],[1]!TblDV[Category],"")</f>
        <v>Dining Out</v>
      </c>
      <c r="J257" s="4" t="str">
        <f>_xlfn.XLOOKUP([1]!Transactions[[#This Row],[Sub-category]], [1]!TblDV[Sub-category],[1]!TblDV[Category Type],"")</f>
        <v>Expense</v>
      </c>
    </row>
    <row r="258" spans="1:10" x14ac:dyDescent="0.25">
      <c r="A258" t="s">
        <v>4</v>
      </c>
      <c r="B258" t="s">
        <v>4</v>
      </c>
      <c r="C258" s="3">
        <v>44359</v>
      </c>
      <c r="D258" t="s">
        <v>9</v>
      </c>
      <c r="E258">
        <v>5</v>
      </c>
      <c r="G258" s="4">
        <f t="shared" ref="G258:G321" si="4">F258-E258</f>
        <v>-5</v>
      </c>
      <c r="H258" s="4" t="s">
        <v>10</v>
      </c>
      <c r="I258" s="4" t="str">
        <f>_xlfn.XLOOKUP([1]!Transactions[[#This Row],[Sub-category]], [1]!TblDV[Sub-category],[1]!TblDV[Category],"")</f>
        <v>Dining Out</v>
      </c>
      <c r="J258" s="4" t="str">
        <f>_xlfn.XLOOKUP([1]!Transactions[[#This Row],[Sub-category]], [1]!TblDV[Sub-category],[1]!TblDV[Category Type],"")</f>
        <v>Expense</v>
      </c>
    </row>
    <row r="259" spans="1:10" x14ac:dyDescent="0.25">
      <c r="A259" t="s">
        <v>4</v>
      </c>
      <c r="B259" t="s">
        <v>4</v>
      </c>
      <c r="C259" s="3">
        <v>44360</v>
      </c>
      <c r="D259" t="s">
        <v>18</v>
      </c>
      <c r="E259">
        <v>140.19999999999999</v>
      </c>
      <c r="G259" s="4">
        <f t="shared" si="4"/>
        <v>-140.19999999999999</v>
      </c>
      <c r="H259" s="4" t="s">
        <v>19</v>
      </c>
      <c r="I259" s="4" t="str">
        <f>_xlfn.XLOOKUP([1]!Transactions[[#This Row],[Sub-category]], [1]!TblDV[Sub-category],[1]!TblDV[Category],"")</f>
        <v>Living Expenses</v>
      </c>
      <c r="J259" s="4" t="str">
        <f>_xlfn.XLOOKUP([1]!Transactions[[#This Row],[Sub-category]], [1]!TblDV[Sub-category],[1]!TblDV[Category Type],"")</f>
        <v>Expense</v>
      </c>
    </row>
    <row r="260" spans="1:10" x14ac:dyDescent="0.25">
      <c r="A260" t="s">
        <v>4</v>
      </c>
      <c r="B260" t="s">
        <v>4</v>
      </c>
      <c r="C260" s="3">
        <v>44360</v>
      </c>
      <c r="D260" t="s">
        <v>9</v>
      </c>
      <c r="E260">
        <v>5</v>
      </c>
      <c r="G260" s="4">
        <f t="shared" si="4"/>
        <v>-5</v>
      </c>
      <c r="H260" s="4" t="s">
        <v>10</v>
      </c>
      <c r="I260" s="4" t="str">
        <f>_xlfn.XLOOKUP([1]!Transactions[[#This Row],[Sub-category]], [1]!TblDV[Sub-category],[1]!TblDV[Category],"")</f>
        <v>Dining Out</v>
      </c>
      <c r="J260" s="4" t="str">
        <f>_xlfn.XLOOKUP([1]!Transactions[[#This Row],[Sub-category]], [1]!TblDV[Sub-category],[1]!TblDV[Category Type],"")</f>
        <v>Expense</v>
      </c>
    </row>
    <row r="261" spans="1:10" x14ac:dyDescent="0.25">
      <c r="A261" t="s">
        <v>4</v>
      </c>
      <c r="B261" t="s">
        <v>4</v>
      </c>
      <c r="C261" s="3">
        <v>44361</v>
      </c>
      <c r="D261" t="s">
        <v>9</v>
      </c>
      <c r="E261">
        <v>5</v>
      </c>
      <c r="G261" s="4">
        <f t="shared" si="4"/>
        <v>-5</v>
      </c>
      <c r="H261" s="4" t="s">
        <v>10</v>
      </c>
      <c r="I261" s="4" t="str">
        <f>_xlfn.XLOOKUP([1]!Transactions[[#This Row],[Sub-category]], [1]!TblDV[Sub-category],[1]!TblDV[Category],"")</f>
        <v>Dining Out</v>
      </c>
      <c r="J261" s="4" t="str">
        <f>_xlfn.XLOOKUP([1]!Transactions[[#This Row],[Sub-category]], [1]!TblDV[Sub-category],[1]!TblDV[Category Type],"")</f>
        <v>Expense</v>
      </c>
    </row>
    <row r="262" spans="1:10" x14ac:dyDescent="0.25">
      <c r="A262" t="s">
        <v>4</v>
      </c>
      <c r="B262" t="s">
        <v>4</v>
      </c>
      <c r="C262" s="3">
        <v>44361</v>
      </c>
      <c r="D262" t="s">
        <v>24</v>
      </c>
      <c r="E262">
        <v>44.9</v>
      </c>
      <c r="G262" s="4">
        <f t="shared" si="4"/>
        <v>-44.9</v>
      </c>
      <c r="H262" s="4" t="s">
        <v>25</v>
      </c>
      <c r="I262" s="4" t="str">
        <f>_xlfn.XLOOKUP([1]!Transactions[[#This Row],[Sub-category]], [1]!TblDV[Sub-category],[1]!TblDV[Category],"")</f>
        <v>Discretionary</v>
      </c>
      <c r="J262" s="4" t="str">
        <f>_xlfn.XLOOKUP([1]!Transactions[[#This Row],[Sub-category]], [1]!TblDV[Sub-category],[1]!TblDV[Category Type],"")</f>
        <v>Expense</v>
      </c>
    </row>
    <row r="263" spans="1:10" x14ac:dyDescent="0.25">
      <c r="A263" t="s">
        <v>4</v>
      </c>
      <c r="B263" t="s">
        <v>4</v>
      </c>
      <c r="C263" s="3">
        <v>44361</v>
      </c>
      <c r="D263" t="s">
        <v>26</v>
      </c>
      <c r="E263">
        <v>102.9</v>
      </c>
      <c r="G263" s="4">
        <f t="shared" si="4"/>
        <v>-102.9</v>
      </c>
      <c r="H263" s="4" t="s">
        <v>27</v>
      </c>
      <c r="I263" s="4" t="str">
        <f>_xlfn.XLOOKUP([1]!Transactions[[#This Row],[Sub-category]], [1]!TblDV[Sub-category],[1]!TblDV[Category],"")</f>
        <v>Discretionary</v>
      </c>
      <c r="J263" s="4" t="str">
        <f>_xlfn.XLOOKUP([1]!Transactions[[#This Row],[Sub-category]], [1]!TblDV[Sub-category],[1]!TblDV[Category Type],"")</f>
        <v>Expense</v>
      </c>
    </row>
    <row r="264" spans="1:10" x14ac:dyDescent="0.25">
      <c r="A264" t="s">
        <v>4</v>
      </c>
      <c r="B264" t="s">
        <v>4</v>
      </c>
      <c r="C264" s="3">
        <v>44361</v>
      </c>
      <c r="D264" t="s">
        <v>28</v>
      </c>
      <c r="E264">
        <v>56.9</v>
      </c>
      <c r="G264" s="4">
        <f t="shared" si="4"/>
        <v>-56.9</v>
      </c>
      <c r="H264" s="4" t="s">
        <v>29</v>
      </c>
      <c r="I264" s="4" t="str">
        <f>_xlfn.XLOOKUP([1]!Transactions[[#This Row],[Sub-category]], [1]!TblDV[Sub-category],[1]!TblDV[Category],"")</f>
        <v>Dining Out</v>
      </c>
      <c r="J264" s="4" t="str">
        <f>_xlfn.XLOOKUP([1]!Transactions[[#This Row],[Sub-category]], [1]!TblDV[Sub-category],[1]!TblDV[Category Type],"")</f>
        <v>Expense</v>
      </c>
    </row>
    <row r="265" spans="1:10" x14ac:dyDescent="0.25">
      <c r="A265" t="s">
        <v>4</v>
      </c>
      <c r="B265" t="s">
        <v>4</v>
      </c>
      <c r="C265" s="3">
        <v>44362</v>
      </c>
      <c r="D265" t="s">
        <v>30</v>
      </c>
      <c r="E265">
        <v>33.1</v>
      </c>
      <c r="G265" s="4">
        <f t="shared" si="4"/>
        <v>-33.1</v>
      </c>
      <c r="H265" s="4" t="s">
        <v>31</v>
      </c>
      <c r="I265" s="4" t="str">
        <f>_xlfn.XLOOKUP([1]!Transactions[[#This Row],[Sub-category]], [1]!TblDV[Sub-category],[1]!TblDV[Category],"")</f>
        <v>Transport</v>
      </c>
      <c r="J265" s="4" t="str">
        <f>_xlfn.XLOOKUP([1]!Transactions[[#This Row],[Sub-category]], [1]!TblDV[Sub-category],[1]!TblDV[Category Type],"")</f>
        <v>Expense</v>
      </c>
    </row>
    <row r="266" spans="1:10" x14ac:dyDescent="0.25">
      <c r="A266" t="s">
        <v>4</v>
      </c>
      <c r="B266" t="s">
        <v>11</v>
      </c>
      <c r="C266" s="3">
        <v>44363</v>
      </c>
      <c r="D266" t="s">
        <v>32</v>
      </c>
      <c r="E266">
        <v>30</v>
      </c>
      <c r="G266" s="4">
        <f t="shared" si="4"/>
        <v>-30</v>
      </c>
      <c r="H266" s="4" t="s">
        <v>33</v>
      </c>
      <c r="I266" s="4" t="str">
        <f>_xlfn.XLOOKUP([1]!Transactions[[#This Row],[Sub-category]], [1]!TblDV[Sub-category],[1]!TblDV[Category],"")</f>
        <v>Discretionary</v>
      </c>
      <c r="J266" s="4" t="str">
        <f>_xlfn.XLOOKUP([1]!Transactions[[#This Row],[Sub-category]], [1]!TblDV[Sub-category],[1]!TblDV[Category Type],"")</f>
        <v>Expense</v>
      </c>
    </row>
    <row r="267" spans="1:10" x14ac:dyDescent="0.25">
      <c r="A267" t="s">
        <v>11</v>
      </c>
      <c r="B267" t="s">
        <v>4</v>
      </c>
      <c r="C267" s="3">
        <v>44363</v>
      </c>
      <c r="D267" t="s">
        <v>9</v>
      </c>
      <c r="E267">
        <v>5</v>
      </c>
      <c r="G267" s="4">
        <f t="shared" si="4"/>
        <v>-5</v>
      </c>
      <c r="H267" s="4" t="s">
        <v>10</v>
      </c>
      <c r="I267" s="4" t="str">
        <f>_xlfn.XLOOKUP([1]!Transactions[[#This Row],[Sub-category]], [1]!TblDV[Sub-category],[1]!TblDV[Category],"")</f>
        <v>Dining Out</v>
      </c>
      <c r="J267" s="4" t="str">
        <f>_xlfn.XLOOKUP([1]!Transactions[[#This Row],[Sub-category]], [1]!TblDV[Sub-category],[1]!TblDV[Category Type],"")</f>
        <v>Expense</v>
      </c>
    </row>
    <row r="268" spans="1:10" x14ac:dyDescent="0.25">
      <c r="A268" t="s">
        <v>4</v>
      </c>
      <c r="B268" t="s">
        <v>4</v>
      </c>
      <c r="C268" s="3">
        <v>44364</v>
      </c>
      <c r="D268" t="s">
        <v>9</v>
      </c>
      <c r="E268">
        <v>5</v>
      </c>
      <c r="G268" s="4">
        <f t="shared" si="4"/>
        <v>-5</v>
      </c>
      <c r="H268" s="4" t="s">
        <v>10</v>
      </c>
      <c r="I268" s="4" t="str">
        <f>_xlfn.XLOOKUP([1]!Transactions[[#This Row],[Sub-category]], [1]!TblDV[Sub-category],[1]!TblDV[Category],"")</f>
        <v>Dining Out</v>
      </c>
      <c r="J268" s="4" t="str">
        <f>_xlfn.XLOOKUP([1]!Transactions[[#This Row],[Sub-category]], [1]!TblDV[Sub-category],[1]!TblDV[Category Type],"")</f>
        <v>Expense</v>
      </c>
    </row>
    <row r="269" spans="1:10" x14ac:dyDescent="0.25">
      <c r="A269" t="s">
        <v>4</v>
      </c>
      <c r="B269" t="s">
        <v>11</v>
      </c>
      <c r="C269" s="3">
        <v>44364</v>
      </c>
      <c r="D269" t="s">
        <v>34</v>
      </c>
      <c r="E269">
        <v>40</v>
      </c>
      <c r="G269" s="4">
        <f t="shared" si="4"/>
        <v>-40</v>
      </c>
      <c r="H269" s="4" t="s">
        <v>35</v>
      </c>
      <c r="I269" s="4" t="str">
        <f>_xlfn.XLOOKUP([1]!Transactions[[#This Row],[Sub-category]], [1]!TblDV[Sub-category],[1]!TblDV[Category],"")</f>
        <v>Living Expenses</v>
      </c>
      <c r="J269" s="4" t="str">
        <f>_xlfn.XLOOKUP([1]!Transactions[[#This Row],[Sub-category]], [1]!TblDV[Sub-category],[1]!TblDV[Category Type],"")</f>
        <v>Expense</v>
      </c>
    </row>
    <row r="270" spans="1:10" x14ac:dyDescent="0.25">
      <c r="A270" t="s">
        <v>11</v>
      </c>
      <c r="B270" t="s">
        <v>4</v>
      </c>
      <c r="C270" s="3">
        <v>44365</v>
      </c>
      <c r="D270" t="s">
        <v>50</v>
      </c>
      <c r="E270">
        <v>50.1</v>
      </c>
      <c r="G270" s="4">
        <f t="shared" si="4"/>
        <v>-50.1</v>
      </c>
      <c r="H270" s="4" t="s">
        <v>51</v>
      </c>
      <c r="I270" s="4" t="str">
        <f>_xlfn.XLOOKUP([1]!Transactions[[#This Row],[Sub-category]], [1]!TblDV[Sub-category],[1]!TblDV[Category],"")</f>
        <v>Discretionary</v>
      </c>
      <c r="J270" s="4" t="str">
        <f>_xlfn.XLOOKUP([1]!Transactions[[#This Row],[Sub-category]], [1]!TblDV[Sub-category],[1]!TblDV[Category Type],"")</f>
        <v>Expense</v>
      </c>
    </row>
    <row r="271" spans="1:10" x14ac:dyDescent="0.25">
      <c r="A271" t="s">
        <v>4</v>
      </c>
      <c r="B271" t="s">
        <v>4</v>
      </c>
      <c r="C271" s="3">
        <v>44365</v>
      </c>
      <c r="D271" t="s">
        <v>36</v>
      </c>
      <c r="E271">
        <v>35</v>
      </c>
      <c r="G271" s="4">
        <f t="shared" si="4"/>
        <v>-35</v>
      </c>
      <c r="H271" s="4" t="s">
        <v>25</v>
      </c>
      <c r="I271" s="4" t="str">
        <f>_xlfn.XLOOKUP([1]!Transactions[[#This Row],[Sub-category]], [1]!TblDV[Sub-category],[1]!TblDV[Category],"")</f>
        <v>Discretionary</v>
      </c>
      <c r="J271" s="4" t="str">
        <f>_xlfn.XLOOKUP([1]!Transactions[[#This Row],[Sub-category]], [1]!TblDV[Sub-category],[1]!TblDV[Category Type],"")</f>
        <v>Expense</v>
      </c>
    </row>
    <row r="272" spans="1:10" x14ac:dyDescent="0.25">
      <c r="A272" t="s">
        <v>4</v>
      </c>
      <c r="B272" t="s">
        <v>4</v>
      </c>
      <c r="C272" s="3">
        <v>44365</v>
      </c>
      <c r="D272" t="s">
        <v>9</v>
      </c>
      <c r="E272">
        <v>5</v>
      </c>
      <c r="G272" s="4">
        <f t="shared" si="4"/>
        <v>-5</v>
      </c>
      <c r="H272" s="4" t="s">
        <v>10</v>
      </c>
      <c r="I272" s="4" t="str">
        <f>_xlfn.XLOOKUP([1]!Transactions[[#This Row],[Sub-category]], [1]!TblDV[Sub-category],[1]!TblDV[Category],"")</f>
        <v>Dining Out</v>
      </c>
      <c r="J272" s="4" t="str">
        <f>_xlfn.XLOOKUP([1]!Transactions[[#This Row],[Sub-category]], [1]!TblDV[Sub-category],[1]!TblDV[Category Type],"")</f>
        <v>Expense</v>
      </c>
    </row>
    <row r="273" spans="1:10" x14ac:dyDescent="0.25">
      <c r="A273" t="s">
        <v>4</v>
      </c>
      <c r="B273" t="s">
        <v>4</v>
      </c>
      <c r="C273" s="3">
        <v>44366</v>
      </c>
      <c r="D273" t="s">
        <v>9</v>
      </c>
      <c r="E273">
        <v>5</v>
      </c>
      <c r="G273" s="4">
        <f t="shared" si="4"/>
        <v>-5</v>
      </c>
      <c r="H273" s="4" t="s">
        <v>10</v>
      </c>
      <c r="I273" s="4" t="str">
        <f>_xlfn.XLOOKUP([1]!Transactions[[#This Row],[Sub-category]], [1]!TblDV[Sub-category],[1]!TblDV[Category],"")</f>
        <v>Dining Out</v>
      </c>
      <c r="J273" s="4" t="str">
        <f>_xlfn.XLOOKUP([1]!Transactions[[#This Row],[Sub-category]], [1]!TblDV[Sub-category],[1]!TblDV[Category Type],"")</f>
        <v>Expense</v>
      </c>
    </row>
    <row r="274" spans="1:10" x14ac:dyDescent="0.25">
      <c r="A274" t="s">
        <v>4</v>
      </c>
      <c r="B274" t="s">
        <v>4</v>
      </c>
      <c r="C274" s="3">
        <v>44367</v>
      </c>
      <c r="D274" t="s">
        <v>9</v>
      </c>
      <c r="E274">
        <v>5</v>
      </c>
      <c r="G274" s="4">
        <f t="shared" si="4"/>
        <v>-5</v>
      </c>
      <c r="H274" s="4" t="s">
        <v>10</v>
      </c>
      <c r="I274" s="4" t="str">
        <f>_xlfn.XLOOKUP([1]!Transactions[[#This Row],[Sub-category]], [1]!TblDV[Sub-category],[1]!TblDV[Category],"")</f>
        <v>Dining Out</v>
      </c>
      <c r="J274" s="4" t="str">
        <f>_xlfn.XLOOKUP([1]!Transactions[[#This Row],[Sub-category]], [1]!TblDV[Sub-category],[1]!TblDV[Category Type],"")</f>
        <v>Expense</v>
      </c>
    </row>
    <row r="275" spans="1:10" x14ac:dyDescent="0.25">
      <c r="A275" t="s">
        <v>4</v>
      </c>
      <c r="B275" t="s">
        <v>4</v>
      </c>
      <c r="C275" s="3">
        <v>44367</v>
      </c>
      <c r="D275" t="s">
        <v>18</v>
      </c>
      <c r="E275">
        <v>234</v>
      </c>
      <c r="G275" s="4">
        <f t="shared" si="4"/>
        <v>-234</v>
      </c>
      <c r="H275" s="4" t="s">
        <v>19</v>
      </c>
      <c r="I275" s="4" t="str">
        <f>_xlfn.XLOOKUP([1]!Transactions[[#This Row],[Sub-category]], [1]!TblDV[Sub-category],[1]!TblDV[Category],"")</f>
        <v>Living Expenses</v>
      </c>
      <c r="J275" s="4" t="str">
        <f>_xlfn.XLOOKUP([1]!Transactions[[#This Row],[Sub-category]], [1]!TblDV[Sub-category],[1]!TblDV[Category Type],"")</f>
        <v>Expense</v>
      </c>
    </row>
    <row r="276" spans="1:10" x14ac:dyDescent="0.25">
      <c r="A276" t="s">
        <v>4</v>
      </c>
      <c r="B276" t="s">
        <v>4</v>
      </c>
      <c r="C276" s="3">
        <v>44368</v>
      </c>
      <c r="D276" t="s">
        <v>37</v>
      </c>
      <c r="E276">
        <v>42.1</v>
      </c>
      <c r="G276" s="4">
        <f t="shared" si="4"/>
        <v>-42.1</v>
      </c>
      <c r="H276" s="4" t="s">
        <v>29</v>
      </c>
      <c r="I276" s="4" t="str">
        <f>_xlfn.XLOOKUP([1]!Transactions[[#This Row],[Sub-category]], [1]!TblDV[Sub-category],[1]!TblDV[Category],"")</f>
        <v>Dining Out</v>
      </c>
      <c r="J276" s="4" t="str">
        <f>_xlfn.XLOOKUP([1]!Transactions[[#This Row],[Sub-category]], [1]!TblDV[Sub-category],[1]!TblDV[Category Type],"")</f>
        <v>Expense</v>
      </c>
    </row>
    <row r="277" spans="1:10" x14ac:dyDescent="0.25">
      <c r="A277" t="s">
        <v>4</v>
      </c>
      <c r="B277" t="s">
        <v>4</v>
      </c>
      <c r="C277" s="3">
        <v>44369</v>
      </c>
      <c r="D277" t="s">
        <v>38</v>
      </c>
      <c r="E277">
        <v>17.099999999999998</v>
      </c>
      <c r="G277" s="4">
        <f t="shared" si="4"/>
        <v>-17.099999999999998</v>
      </c>
      <c r="H277" s="4" t="s">
        <v>29</v>
      </c>
      <c r="I277" s="4" t="str">
        <f>_xlfn.XLOOKUP([1]!Transactions[[#This Row],[Sub-category]], [1]!TblDV[Sub-category],[1]!TblDV[Category],"")</f>
        <v>Dining Out</v>
      </c>
      <c r="J277" s="4" t="str">
        <f>_xlfn.XLOOKUP([1]!Transactions[[#This Row],[Sub-category]], [1]!TblDV[Sub-category],[1]!TblDV[Category Type],"")</f>
        <v>Expense</v>
      </c>
    </row>
    <row r="278" spans="1:10" x14ac:dyDescent="0.25">
      <c r="A278" t="s">
        <v>4</v>
      </c>
      <c r="B278" t="s">
        <v>11</v>
      </c>
      <c r="C278" s="3">
        <v>44370</v>
      </c>
      <c r="D278" t="s">
        <v>39</v>
      </c>
      <c r="E278">
        <v>55</v>
      </c>
      <c r="G278" s="4">
        <f t="shared" si="4"/>
        <v>-55</v>
      </c>
      <c r="H278" s="4" t="s">
        <v>40</v>
      </c>
      <c r="I278" s="4" t="str">
        <f>_xlfn.XLOOKUP([1]!Transactions[[#This Row],[Sub-category]], [1]!TblDV[Sub-category],[1]!TblDV[Category],"")</f>
        <v>Charity</v>
      </c>
      <c r="J278" s="4" t="str">
        <f>_xlfn.XLOOKUP([1]!Transactions[[#This Row],[Sub-category]], [1]!TblDV[Sub-category],[1]!TblDV[Category Type],"")</f>
        <v>Expense</v>
      </c>
    </row>
    <row r="279" spans="1:10" x14ac:dyDescent="0.25">
      <c r="A279" t="s">
        <v>11</v>
      </c>
      <c r="B279" t="s">
        <v>4</v>
      </c>
      <c r="C279" s="3">
        <v>44370</v>
      </c>
      <c r="D279" t="s">
        <v>22</v>
      </c>
      <c r="E279">
        <v>67.900000000000006</v>
      </c>
      <c r="G279" s="4">
        <f t="shared" si="4"/>
        <v>-67.900000000000006</v>
      </c>
      <c r="H279" s="4" t="s">
        <v>23</v>
      </c>
      <c r="I279" s="4" t="str">
        <f>_xlfn.XLOOKUP([1]!Transactions[[#This Row],[Sub-category]], [1]!TblDV[Sub-category],[1]!TblDV[Category],"")</f>
        <v>Transport</v>
      </c>
      <c r="J279" s="4" t="str">
        <f>_xlfn.XLOOKUP([1]!Transactions[[#This Row],[Sub-category]], [1]!TblDV[Sub-category],[1]!TblDV[Category Type],"")</f>
        <v>Expense</v>
      </c>
    </row>
    <row r="280" spans="1:10" x14ac:dyDescent="0.25">
      <c r="A280" t="s">
        <v>4</v>
      </c>
      <c r="B280" t="s">
        <v>4</v>
      </c>
      <c r="C280" s="3">
        <v>44370</v>
      </c>
      <c r="D280" t="s">
        <v>9</v>
      </c>
      <c r="E280">
        <v>5</v>
      </c>
      <c r="G280" s="4">
        <f t="shared" si="4"/>
        <v>-5</v>
      </c>
      <c r="H280" s="4" t="s">
        <v>10</v>
      </c>
      <c r="I280" s="4" t="str">
        <f>_xlfn.XLOOKUP([1]!Transactions[[#This Row],[Sub-category]], [1]!TblDV[Sub-category],[1]!TblDV[Category],"")</f>
        <v>Dining Out</v>
      </c>
      <c r="J280" s="4" t="str">
        <f>_xlfn.XLOOKUP([1]!Transactions[[#This Row],[Sub-category]], [1]!TblDV[Sub-category],[1]!TblDV[Category Type],"")</f>
        <v>Expense</v>
      </c>
    </row>
    <row r="281" spans="1:10" x14ac:dyDescent="0.25">
      <c r="A281" t="s">
        <v>4</v>
      </c>
      <c r="B281" t="s">
        <v>4</v>
      </c>
      <c r="C281" s="3">
        <v>44371</v>
      </c>
      <c r="D281" t="s">
        <v>9</v>
      </c>
      <c r="E281">
        <v>5</v>
      </c>
      <c r="G281" s="4">
        <f t="shared" si="4"/>
        <v>-5</v>
      </c>
      <c r="H281" s="4" t="s">
        <v>10</v>
      </c>
      <c r="I281" s="4" t="str">
        <f>_xlfn.XLOOKUP([1]!Transactions[[#This Row],[Sub-category]], [1]!TblDV[Sub-category],[1]!TblDV[Category],"")</f>
        <v>Dining Out</v>
      </c>
      <c r="J281" s="4" t="str">
        <f>_xlfn.XLOOKUP([1]!Transactions[[#This Row],[Sub-category]], [1]!TblDV[Sub-category],[1]!TblDV[Category Type],"")</f>
        <v>Expense</v>
      </c>
    </row>
    <row r="282" spans="1:10" x14ac:dyDescent="0.25">
      <c r="A282" t="s">
        <v>4</v>
      </c>
      <c r="B282" t="s">
        <v>4</v>
      </c>
      <c r="C282" s="3">
        <v>44372</v>
      </c>
      <c r="D282" t="s">
        <v>9</v>
      </c>
      <c r="E282">
        <v>5</v>
      </c>
      <c r="G282" s="4">
        <f t="shared" si="4"/>
        <v>-5</v>
      </c>
      <c r="H282" s="4" t="s">
        <v>10</v>
      </c>
      <c r="I282" s="4" t="str">
        <f>_xlfn.XLOOKUP([1]!Transactions[[#This Row],[Sub-category]], [1]!TblDV[Sub-category],[1]!TblDV[Category],"")</f>
        <v>Dining Out</v>
      </c>
      <c r="J282" s="4" t="str">
        <f>_xlfn.XLOOKUP([1]!Transactions[[#This Row],[Sub-category]], [1]!TblDV[Sub-category],[1]!TblDV[Category Type],"")</f>
        <v>Expense</v>
      </c>
    </row>
    <row r="283" spans="1:10" x14ac:dyDescent="0.25">
      <c r="A283" t="s">
        <v>4</v>
      </c>
      <c r="B283" t="s">
        <v>4</v>
      </c>
      <c r="C283" s="3">
        <v>44373</v>
      </c>
      <c r="D283" t="s">
        <v>9</v>
      </c>
      <c r="E283">
        <v>5</v>
      </c>
      <c r="G283" s="4">
        <f t="shared" si="4"/>
        <v>-5</v>
      </c>
      <c r="H283" s="4" t="s">
        <v>10</v>
      </c>
      <c r="I283" s="4" t="str">
        <f>_xlfn.XLOOKUP([1]!Transactions[[#This Row],[Sub-category]], [1]!TblDV[Sub-category],[1]!TblDV[Category],"")</f>
        <v>Dining Out</v>
      </c>
      <c r="J283" s="4" t="str">
        <f>_xlfn.XLOOKUP([1]!Transactions[[#This Row],[Sub-category]], [1]!TblDV[Sub-category],[1]!TblDV[Category Type],"")</f>
        <v>Expense</v>
      </c>
    </row>
    <row r="284" spans="1:10" x14ac:dyDescent="0.25">
      <c r="A284" t="s">
        <v>4</v>
      </c>
      <c r="B284" t="s">
        <v>4</v>
      </c>
      <c r="C284" s="3">
        <v>44374</v>
      </c>
      <c r="D284" t="s">
        <v>9</v>
      </c>
      <c r="E284">
        <v>5</v>
      </c>
      <c r="G284" s="4">
        <f t="shared" si="4"/>
        <v>-5</v>
      </c>
      <c r="H284" s="4" t="s">
        <v>10</v>
      </c>
      <c r="I284" s="4" t="str">
        <f>_xlfn.XLOOKUP([1]!Transactions[[#This Row],[Sub-category]], [1]!TblDV[Sub-category],[1]!TblDV[Category],"")</f>
        <v>Dining Out</v>
      </c>
      <c r="J284" s="4" t="str">
        <f>_xlfn.XLOOKUP([1]!Transactions[[#This Row],[Sub-category]], [1]!TblDV[Sub-category],[1]!TblDV[Category Type],"")</f>
        <v>Expense</v>
      </c>
    </row>
    <row r="285" spans="1:10" x14ac:dyDescent="0.25">
      <c r="A285" t="s">
        <v>4</v>
      </c>
      <c r="B285" t="s">
        <v>4</v>
      </c>
      <c r="C285" s="3">
        <v>44374</v>
      </c>
      <c r="D285" t="s">
        <v>18</v>
      </c>
      <c r="E285">
        <v>166.9</v>
      </c>
      <c r="G285" s="4">
        <f t="shared" si="4"/>
        <v>-166.9</v>
      </c>
      <c r="H285" s="4" t="s">
        <v>19</v>
      </c>
      <c r="I285" s="4" t="str">
        <f>_xlfn.XLOOKUP([1]!Transactions[[#This Row],[Sub-category]], [1]!TblDV[Sub-category],[1]!TblDV[Category],"")</f>
        <v>Living Expenses</v>
      </c>
      <c r="J285" s="4" t="str">
        <f>_xlfn.XLOOKUP([1]!Transactions[[#This Row],[Sub-category]], [1]!TblDV[Sub-category],[1]!TblDV[Category Type],"")</f>
        <v>Expense</v>
      </c>
    </row>
    <row r="286" spans="1:10" x14ac:dyDescent="0.25">
      <c r="A286" t="s">
        <v>4</v>
      </c>
      <c r="B286" t="s">
        <v>4</v>
      </c>
      <c r="C286" s="3">
        <v>44375</v>
      </c>
      <c r="D286" t="s">
        <v>52</v>
      </c>
      <c r="E286">
        <v>129.9</v>
      </c>
      <c r="G286" s="4">
        <f t="shared" si="4"/>
        <v>-129.9</v>
      </c>
      <c r="H286" s="4" t="s">
        <v>27</v>
      </c>
      <c r="I286" s="4" t="str">
        <f>_xlfn.XLOOKUP([1]!Transactions[[#This Row],[Sub-category]], [1]!TblDV[Sub-category],[1]!TblDV[Category],"")</f>
        <v>Discretionary</v>
      </c>
      <c r="J286" s="4" t="str">
        <f>_xlfn.XLOOKUP([1]!Transactions[[#This Row],[Sub-category]], [1]!TblDV[Sub-category],[1]!TblDV[Category Type],"")</f>
        <v>Expense</v>
      </c>
    </row>
    <row r="287" spans="1:10" x14ac:dyDescent="0.25">
      <c r="A287" t="s">
        <v>4</v>
      </c>
      <c r="B287" t="s">
        <v>4</v>
      </c>
      <c r="C287" s="3">
        <v>44375</v>
      </c>
      <c r="D287" t="s">
        <v>60</v>
      </c>
      <c r="E287">
        <v>180.29999999999998</v>
      </c>
      <c r="G287" s="4">
        <f t="shared" si="4"/>
        <v>-180.29999999999998</v>
      </c>
      <c r="H287" s="4" t="s">
        <v>25</v>
      </c>
      <c r="I287" s="4" t="str">
        <f>_xlfn.XLOOKUP([1]!Transactions[[#This Row],[Sub-category]], [1]!TblDV[Sub-category],[1]!TblDV[Category],"")</f>
        <v>Discretionary</v>
      </c>
      <c r="J287" s="4" t="str">
        <f>_xlfn.XLOOKUP([1]!Transactions[[#This Row],[Sub-category]], [1]!TblDV[Sub-category],[1]!TblDV[Category Type],"")</f>
        <v>Expense</v>
      </c>
    </row>
    <row r="288" spans="1:10" x14ac:dyDescent="0.25">
      <c r="A288" t="s">
        <v>4</v>
      </c>
      <c r="B288" t="s">
        <v>4</v>
      </c>
      <c r="C288" s="3">
        <v>44376</v>
      </c>
      <c r="D288" t="s">
        <v>26</v>
      </c>
      <c r="E288">
        <v>150.1</v>
      </c>
      <c r="G288" s="4">
        <f t="shared" si="4"/>
        <v>-150.1</v>
      </c>
      <c r="H288" s="4" t="s">
        <v>27</v>
      </c>
      <c r="I288" s="4" t="str">
        <f>_xlfn.XLOOKUP([1]!Transactions[[#This Row],[Sub-category]], [1]!TblDV[Sub-category],[1]!TblDV[Category],"")</f>
        <v>Discretionary</v>
      </c>
      <c r="J288" s="4" t="str">
        <f>_xlfn.XLOOKUP([1]!Transactions[[#This Row],[Sub-category]], [1]!TblDV[Sub-category],[1]!TblDV[Category Type],"")</f>
        <v>Expense</v>
      </c>
    </row>
    <row r="289" spans="1:10" x14ac:dyDescent="0.25">
      <c r="A289" t="s">
        <v>4</v>
      </c>
      <c r="B289" t="s">
        <v>4</v>
      </c>
      <c r="C289" s="3">
        <v>44376</v>
      </c>
      <c r="D289" t="s">
        <v>30</v>
      </c>
      <c r="E289">
        <v>28.200000000000003</v>
      </c>
      <c r="G289" s="4">
        <f t="shared" si="4"/>
        <v>-28.200000000000003</v>
      </c>
      <c r="H289" s="4" t="s">
        <v>31</v>
      </c>
      <c r="I289" s="4" t="str">
        <f>_xlfn.XLOOKUP([1]!Transactions[[#This Row],[Sub-category]], [1]!TblDV[Sub-category],[1]!TblDV[Category],"")</f>
        <v>Transport</v>
      </c>
      <c r="J289" s="4" t="str">
        <f>_xlfn.XLOOKUP([1]!Transactions[[#This Row],[Sub-category]], [1]!TblDV[Sub-category],[1]!TblDV[Category Type],"")</f>
        <v>Expense</v>
      </c>
    </row>
    <row r="290" spans="1:10" x14ac:dyDescent="0.25">
      <c r="A290" t="s">
        <v>4</v>
      </c>
      <c r="B290" t="s">
        <v>4</v>
      </c>
      <c r="C290" s="3">
        <v>44376</v>
      </c>
      <c r="D290" t="s">
        <v>41</v>
      </c>
      <c r="E290">
        <v>15</v>
      </c>
      <c r="G290" s="4">
        <f t="shared" si="4"/>
        <v>-15</v>
      </c>
      <c r="H290" s="4" t="s">
        <v>29</v>
      </c>
      <c r="I290" s="4" t="str">
        <f>_xlfn.XLOOKUP([1]!Transactions[[#This Row],[Sub-category]], [1]!TblDV[Sub-category],[1]!TblDV[Category],"")</f>
        <v>Dining Out</v>
      </c>
      <c r="J290" s="4" t="str">
        <f>_xlfn.XLOOKUP([1]!Transactions[[#This Row],[Sub-category]], [1]!TblDV[Sub-category],[1]!TblDV[Category Type],"")</f>
        <v>Expense</v>
      </c>
    </row>
    <row r="291" spans="1:10" x14ac:dyDescent="0.25">
      <c r="A291" t="s">
        <v>4</v>
      </c>
      <c r="B291" t="s">
        <v>4</v>
      </c>
      <c r="C291" s="3">
        <v>44377</v>
      </c>
      <c r="D291" t="s">
        <v>9</v>
      </c>
      <c r="E291">
        <v>5</v>
      </c>
      <c r="G291" s="4">
        <f t="shared" si="4"/>
        <v>-5</v>
      </c>
      <c r="H291" s="4" t="s">
        <v>10</v>
      </c>
      <c r="I291" s="4" t="str">
        <f>_xlfn.XLOOKUP([1]!Transactions[[#This Row],[Sub-category]], [1]!TblDV[Sub-category],[1]!TblDV[Category],"")</f>
        <v>Dining Out</v>
      </c>
      <c r="J291" s="4" t="str">
        <f>_xlfn.XLOOKUP([1]!Transactions[[#This Row],[Sub-category]], [1]!TblDV[Sub-category],[1]!TblDV[Category Type],"")</f>
        <v>Expense</v>
      </c>
    </row>
    <row r="292" spans="1:10" x14ac:dyDescent="0.25">
      <c r="A292" t="s">
        <v>4</v>
      </c>
      <c r="B292" t="s">
        <v>4</v>
      </c>
      <c r="C292" s="3">
        <v>44378</v>
      </c>
      <c r="D292" t="s">
        <v>9</v>
      </c>
      <c r="E292">
        <v>5</v>
      </c>
      <c r="G292" s="4">
        <f t="shared" si="4"/>
        <v>-5</v>
      </c>
      <c r="H292" s="4" t="s">
        <v>10</v>
      </c>
      <c r="I292" s="4" t="str">
        <f>_xlfn.XLOOKUP([1]!Transactions[[#This Row],[Sub-category]], [1]!TblDV[Sub-category],[1]!TblDV[Category],"")</f>
        <v>Dining Out</v>
      </c>
      <c r="J292" s="4" t="str">
        <f>_xlfn.XLOOKUP([1]!Transactions[[#This Row],[Sub-category]], [1]!TblDV[Sub-category],[1]!TblDV[Category Type],"")</f>
        <v>Expense</v>
      </c>
    </row>
    <row r="293" spans="1:10" x14ac:dyDescent="0.25">
      <c r="A293" t="s">
        <v>4</v>
      </c>
      <c r="B293" t="s">
        <v>11</v>
      </c>
      <c r="C293" s="3">
        <v>44379</v>
      </c>
      <c r="D293" t="s">
        <v>12</v>
      </c>
      <c r="F293">
        <v>4000</v>
      </c>
      <c r="G293" s="4">
        <f t="shared" si="4"/>
        <v>4000</v>
      </c>
      <c r="H293" s="4" t="s">
        <v>13</v>
      </c>
      <c r="I293" s="4" t="str">
        <f>_xlfn.XLOOKUP([1]!Transactions[[#This Row],[Sub-category]], [1]!TblDV[Sub-category],[1]!TblDV[Category],"")</f>
        <v>Salary</v>
      </c>
      <c r="J293" s="4" t="str">
        <f>_xlfn.XLOOKUP([1]!Transactions[[#This Row],[Sub-category]], [1]!TblDV[Sub-category],[1]!TblDV[Category Type],"")</f>
        <v>Income</v>
      </c>
    </row>
    <row r="294" spans="1:10" x14ac:dyDescent="0.25">
      <c r="A294" t="s">
        <v>11</v>
      </c>
      <c r="B294" t="s">
        <v>4</v>
      </c>
      <c r="C294" s="3">
        <v>44380</v>
      </c>
      <c r="D294" t="s">
        <v>9</v>
      </c>
      <c r="E294">
        <v>5</v>
      </c>
      <c r="G294" s="4">
        <f t="shared" si="4"/>
        <v>-5</v>
      </c>
      <c r="H294" s="4" t="s">
        <v>10</v>
      </c>
      <c r="I294" s="4" t="str">
        <f>_xlfn.XLOOKUP([1]!Transactions[[#This Row],[Sub-category]], [1]!TblDV[Sub-category],[1]!TblDV[Category],"")</f>
        <v>Dining Out</v>
      </c>
      <c r="J294" s="4" t="str">
        <f>_xlfn.XLOOKUP([1]!Transactions[[#This Row],[Sub-category]], [1]!TblDV[Sub-category],[1]!TblDV[Category Type],"")</f>
        <v>Expense</v>
      </c>
    </row>
    <row r="295" spans="1:10" x14ac:dyDescent="0.25">
      <c r="A295" t="s">
        <v>4</v>
      </c>
      <c r="B295" t="s">
        <v>11</v>
      </c>
      <c r="C295" s="3">
        <v>44382</v>
      </c>
      <c r="D295" t="s">
        <v>14</v>
      </c>
      <c r="E295">
        <v>900</v>
      </c>
      <c r="G295" s="4">
        <f t="shared" si="4"/>
        <v>-900</v>
      </c>
      <c r="H295" s="4" t="s">
        <v>15</v>
      </c>
      <c r="I295" s="4" t="str">
        <f>_xlfn.XLOOKUP([1]!Transactions[[#This Row],[Sub-category]], [1]!TblDV[Sub-category],[1]!TblDV[Category],"")</f>
        <v>Living Expenses</v>
      </c>
      <c r="J295" s="4" t="str">
        <f>_xlfn.XLOOKUP([1]!Transactions[[#This Row],[Sub-category]], [1]!TblDV[Sub-category],[1]!TblDV[Category Type],"")</f>
        <v>Expense</v>
      </c>
    </row>
    <row r="296" spans="1:10" x14ac:dyDescent="0.25">
      <c r="A296" t="s">
        <v>11</v>
      </c>
      <c r="B296" t="s">
        <v>11</v>
      </c>
      <c r="C296" s="3">
        <v>44382</v>
      </c>
      <c r="D296" t="s">
        <v>16</v>
      </c>
      <c r="E296">
        <v>150</v>
      </c>
      <c r="G296" s="4">
        <f t="shared" si="4"/>
        <v>-150</v>
      </c>
      <c r="H296" s="4" t="s">
        <v>17</v>
      </c>
      <c r="I296" s="4" t="str">
        <f>_xlfn.XLOOKUP([1]!Transactions[[#This Row],[Sub-category]], [1]!TblDV[Sub-category],[1]!TblDV[Category],"")</f>
        <v>Transport</v>
      </c>
      <c r="J296" s="4" t="str">
        <f>_xlfn.XLOOKUP([1]!Transactions[[#This Row],[Sub-category]], [1]!TblDV[Sub-category],[1]!TblDV[Category Type],"")</f>
        <v>Expense</v>
      </c>
    </row>
    <row r="297" spans="1:10" x14ac:dyDescent="0.25">
      <c r="A297" t="s">
        <v>11</v>
      </c>
      <c r="B297" t="s">
        <v>4</v>
      </c>
      <c r="C297" s="3">
        <v>44382</v>
      </c>
      <c r="D297" t="s">
        <v>61</v>
      </c>
      <c r="E297">
        <v>15</v>
      </c>
      <c r="G297" s="4">
        <f t="shared" si="4"/>
        <v>-15</v>
      </c>
      <c r="H297" s="4" t="s">
        <v>29</v>
      </c>
      <c r="I297" s="4" t="str">
        <f>_xlfn.XLOOKUP([1]!Transactions[[#This Row],[Sub-category]], [1]!TblDV[Sub-category],[1]!TblDV[Category],"")</f>
        <v>Dining Out</v>
      </c>
      <c r="J297" s="4" t="str">
        <f>_xlfn.XLOOKUP([1]!Transactions[[#This Row],[Sub-category]], [1]!TblDV[Sub-category],[1]!TblDV[Category Type],"")</f>
        <v>Expense</v>
      </c>
    </row>
    <row r="298" spans="1:10" x14ac:dyDescent="0.25">
      <c r="A298" t="s">
        <v>4</v>
      </c>
      <c r="B298" t="s">
        <v>4</v>
      </c>
      <c r="C298" s="3">
        <v>44382</v>
      </c>
      <c r="D298" t="s">
        <v>9</v>
      </c>
      <c r="E298">
        <v>5</v>
      </c>
      <c r="G298" s="4">
        <f t="shared" si="4"/>
        <v>-5</v>
      </c>
      <c r="H298" s="4" t="s">
        <v>10</v>
      </c>
      <c r="I298" s="4" t="str">
        <f>_xlfn.XLOOKUP([1]!Transactions[[#This Row],[Sub-category]], [1]!TblDV[Sub-category],[1]!TblDV[Category],"")</f>
        <v>Dining Out</v>
      </c>
      <c r="J298" s="4" t="str">
        <f>_xlfn.XLOOKUP([1]!Transactions[[#This Row],[Sub-category]], [1]!TblDV[Sub-category],[1]!TblDV[Category Type],"")</f>
        <v>Expense</v>
      </c>
    </row>
    <row r="299" spans="1:10" x14ac:dyDescent="0.25">
      <c r="A299" t="s">
        <v>4</v>
      </c>
      <c r="B299" t="s">
        <v>4</v>
      </c>
      <c r="C299" s="3">
        <v>44383</v>
      </c>
      <c r="D299" t="s">
        <v>9</v>
      </c>
      <c r="E299">
        <v>5</v>
      </c>
      <c r="G299" s="4">
        <f t="shared" si="4"/>
        <v>-5</v>
      </c>
      <c r="H299" s="4" t="s">
        <v>10</v>
      </c>
      <c r="I299" s="4" t="str">
        <f>_xlfn.XLOOKUP([1]!Transactions[[#This Row],[Sub-category]], [1]!TblDV[Sub-category],[1]!TblDV[Category],"")</f>
        <v>Dining Out</v>
      </c>
      <c r="J299" s="4" t="str">
        <f>_xlfn.XLOOKUP([1]!Transactions[[#This Row],[Sub-category]], [1]!TblDV[Sub-category],[1]!TblDV[Category Type],"")</f>
        <v>Expense</v>
      </c>
    </row>
    <row r="300" spans="1:10" x14ac:dyDescent="0.25">
      <c r="A300" t="s">
        <v>4</v>
      </c>
      <c r="B300" t="s">
        <v>4</v>
      </c>
      <c r="C300" s="3">
        <v>44384</v>
      </c>
      <c r="D300" t="s">
        <v>9</v>
      </c>
      <c r="E300">
        <v>5</v>
      </c>
      <c r="G300" s="4">
        <f t="shared" si="4"/>
        <v>-5</v>
      </c>
      <c r="H300" s="4" t="s">
        <v>10</v>
      </c>
      <c r="I300" s="4" t="str">
        <f>_xlfn.XLOOKUP([1]!Transactions[[#This Row],[Sub-category]], [1]!TblDV[Sub-category],[1]!TblDV[Category],"")</f>
        <v>Dining Out</v>
      </c>
      <c r="J300" s="4" t="str">
        <f>_xlfn.XLOOKUP([1]!Transactions[[#This Row],[Sub-category]], [1]!TblDV[Sub-category],[1]!TblDV[Category Type],"")</f>
        <v>Expense</v>
      </c>
    </row>
    <row r="301" spans="1:10" x14ac:dyDescent="0.25">
      <c r="A301" t="s">
        <v>4</v>
      </c>
      <c r="B301" t="s">
        <v>4</v>
      </c>
      <c r="C301" s="3">
        <v>44384</v>
      </c>
      <c r="D301" t="s">
        <v>18</v>
      </c>
      <c r="E301">
        <v>180</v>
      </c>
      <c r="G301" s="4">
        <f t="shared" si="4"/>
        <v>-180</v>
      </c>
      <c r="H301" s="4" t="s">
        <v>19</v>
      </c>
      <c r="I301" s="4" t="str">
        <f>_xlfn.XLOOKUP([1]!Transactions[[#This Row],[Sub-category]], [1]!TblDV[Sub-category],[1]!TblDV[Category],"")</f>
        <v>Living Expenses</v>
      </c>
      <c r="J301" s="4" t="str">
        <f>_xlfn.XLOOKUP([1]!Transactions[[#This Row],[Sub-category]], [1]!TblDV[Sub-category],[1]!TblDV[Category Type],"")</f>
        <v>Expense</v>
      </c>
    </row>
    <row r="302" spans="1:10" x14ac:dyDescent="0.25">
      <c r="A302" t="s">
        <v>4</v>
      </c>
      <c r="B302" t="s">
        <v>11</v>
      </c>
      <c r="C302" s="3">
        <v>44387</v>
      </c>
      <c r="D302" t="s">
        <v>20</v>
      </c>
      <c r="E302">
        <v>56.1</v>
      </c>
      <c r="G302" s="4">
        <f t="shared" si="4"/>
        <v>-56.1</v>
      </c>
      <c r="H302" s="4" t="s">
        <v>21</v>
      </c>
      <c r="I302" s="4" t="str">
        <f>_xlfn.XLOOKUP([1]!Transactions[[#This Row],[Sub-category]], [1]!TblDV[Sub-category],[1]!TblDV[Category],"")</f>
        <v>Living Expenses</v>
      </c>
      <c r="J302" s="4" t="str">
        <f>_xlfn.XLOOKUP([1]!Transactions[[#This Row],[Sub-category]], [1]!TblDV[Sub-category],[1]!TblDV[Category Type],"")</f>
        <v>Expense</v>
      </c>
    </row>
    <row r="303" spans="1:10" x14ac:dyDescent="0.25">
      <c r="A303" t="s">
        <v>11</v>
      </c>
      <c r="B303" t="s">
        <v>4</v>
      </c>
      <c r="C303" s="3">
        <v>44387</v>
      </c>
      <c r="D303" t="s">
        <v>9</v>
      </c>
      <c r="E303">
        <v>5</v>
      </c>
      <c r="G303" s="4">
        <f t="shared" si="4"/>
        <v>-5</v>
      </c>
      <c r="H303" s="4" t="s">
        <v>10</v>
      </c>
      <c r="I303" s="4" t="str">
        <f>_xlfn.XLOOKUP([1]!Transactions[[#This Row],[Sub-category]], [1]!TblDV[Sub-category],[1]!TblDV[Category],"")</f>
        <v>Dining Out</v>
      </c>
      <c r="J303" s="4" t="str">
        <f>_xlfn.XLOOKUP([1]!Transactions[[#This Row],[Sub-category]], [1]!TblDV[Sub-category],[1]!TblDV[Category Type],"")</f>
        <v>Expense</v>
      </c>
    </row>
    <row r="304" spans="1:10" x14ac:dyDescent="0.25">
      <c r="A304" t="s">
        <v>4</v>
      </c>
      <c r="B304" t="s">
        <v>4</v>
      </c>
      <c r="C304" s="3">
        <v>44388</v>
      </c>
      <c r="D304" t="s">
        <v>9</v>
      </c>
      <c r="E304">
        <v>5</v>
      </c>
      <c r="G304" s="4">
        <f t="shared" si="4"/>
        <v>-5</v>
      </c>
      <c r="H304" s="4" t="s">
        <v>10</v>
      </c>
      <c r="I304" s="4" t="str">
        <f>_xlfn.XLOOKUP([1]!Transactions[[#This Row],[Sub-category]], [1]!TblDV[Sub-category],[1]!TblDV[Category],"")</f>
        <v>Dining Out</v>
      </c>
      <c r="J304" s="4" t="str">
        <f>_xlfn.XLOOKUP([1]!Transactions[[#This Row],[Sub-category]], [1]!TblDV[Sub-category],[1]!TblDV[Category Type],"")</f>
        <v>Expense</v>
      </c>
    </row>
    <row r="305" spans="1:10" x14ac:dyDescent="0.25">
      <c r="A305" t="s">
        <v>4</v>
      </c>
      <c r="B305" t="s">
        <v>4</v>
      </c>
      <c r="C305" s="3">
        <v>44389</v>
      </c>
      <c r="D305" t="s">
        <v>22</v>
      </c>
      <c r="E305">
        <v>83.1</v>
      </c>
      <c r="G305" s="4">
        <f t="shared" si="4"/>
        <v>-83.1</v>
      </c>
      <c r="H305" s="4" t="s">
        <v>23</v>
      </c>
      <c r="I305" s="4" t="str">
        <f>_xlfn.XLOOKUP([1]!Transactions[[#This Row],[Sub-category]], [1]!TblDV[Sub-category],[1]!TblDV[Category],"")</f>
        <v>Transport</v>
      </c>
      <c r="J305" s="4" t="str">
        <f>_xlfn.XLOOKUP([1]!Transactions[[#This Row],[Sub-category]], [1]!TblDV[Sub-category],[1]!TblDV[Category Type],"")</f>
        <v>Expense</v>
      </c>
    </row>
    <row r="306" spans="1:10" x14ac:dyDescent="0.25">
      <c r="A306" t="s">
        <v>4</v>
      </c>
      <c r="B306" t="s">
        <v>4</v>
      </c>
      <c r="C306" s="3">
        <v>44389</v>
      </c>
      <c r="D306" t="s">
        <v>9</v>
      </c>
      <c r="E306">
        <v>5</v>
      </c>
      <c r="G306" s="4">
        <f t="shared" si="4"/>
        <v>-5</v>
      </c>
      <c r="H306" s="4" t="s">
        <v>10</v>
      </c>
      <c r="I306" s="4" t="str">
        <f>_xlfn.XLOOKUP([1]!Transactions[[#This Row],[Sub-category]], [1]!TblDV[Sub-category],[1]!TblDV[Category],"")</f>
        <v>Dining Out</v>
      </c>
      <c r="J306" s="4" t="str">
        <f>_xlfn.XLOOKUP([1]!Transactions[[#This Row],[Sub-category]], [1]!TblDV[Sub-category],[1]!TblDV[Category Type],"")</f>
        <v>Expense</v>
      </c>
    </row>
    <row r="307" spans="1:10" x14ac:dyDescent="0.25">
      <c r="A307" t="s">
        <v>4</v>
      </c>
      <c r="B307" t="s">
        <v>4</v>
      </c>
      <c r="C307" s="3">
        <v>44390</v>
      </c>
      <c r="D307" t="s">
        <v>9</v>
      </c>
      <c r="E307">
        <v>5</v>
      </c>
      <c r="G307" s="4">
        <f t="shared" si="4"/>
        <v>-5</v>
      </c>
      <c r="H307" s="4" t="s">
        <v>10</v>
      </c>
      <c r="I307" s="4" t="str">
        <f>_xlfn.XLOOKUP([1]!Transactions[[#This Row],[Sub-category]], [1]!TblDV[Sub-category],[1]!TblDV[Category],"")</f>
        <v>Dining Out</v>
      </c>
      <c r="J307" s="4" t="str">
        <f>_xlfn.XLOOKUP([1]!Transactions[[#This Row],[Sub-category]], [1]!TblDV[Sub-category],[1]!TblDV[Category Type],"")</f>
        <v>Expense</v>
      </c>
    </row>
    <row r="308" spans="1:10" x14ac:dyDescent="0.25">
      <c r="A308" t="s">
        <v>4</v>
      </c>
      <c r="B308" t="s">
        <v>4</v>
      </c>
      <c r="C308" s="3">
        <v>44391</v>
      </c>
      <c r="D308" t="s">
        <v>18</v>
      </c>
      <c r="E308">
        <v>141.1</v>
      </c>
      <c r="G308" s="4">
        <f t="shared" si="4"/>
        <v>-141.1</v>
      </c>
      <c r="H308" s="4" t="s">
        <v>19</v>
      </c>
      <c r="I308" s="4" t="str">
        <f>_xlfn.XLOOKUP([1]!Transactions[[#This Row],[Sub-category]], [1]!TblDV[Sub-category],[1]!TblDV[Category],"")</f>
        <v>Living Expenses</v>
      </c>
      <c r="J308" s="4" t="str">
        <f>_xlfn.XLOOKUP([1]!Transactions[[#This Row],[Sub-category]], [1]!TblDV[Sub-category],[1]!TblDV[Category Type],"")</f>
        <v>Expense</v>
      </c>
    </row>
    <row r="309" spans="1:10" x14ac:dyDescent="0.25">
      <c r="A309" t="s">
        <v>4</v>
      </c>
      <c r="B309" t="s">
        <v>4</v>
      </c>
      <c r="C309" s="3">
        <v>44391</v>
      </c>
      <c r="D309" t="s">
        <v>9</v>
      </c>
      <c r="E309">
        <v>5</v>
      </c>
      <c r="G309" s="4">
        <f t="shared" si="4"/>
        <v>-5</v>
      </c>
      <c r="H309" s="4" t="s">
        <v>10</v>
      </c>
      <c r="I309" s="4" t="str">
        <f>_xlfn.XLOOKUP([1]!Transactions[[#This Row],[Sub-category]], [1]!TblDV[Sub-category],[1]!TblDV[Category],"")</f>
        <v>Dining Out</v>
      </c>
      <c r="J309" s="4" t="str">
        <f>_xlfn.XLOOKUP([1]!Transactions[[#This Row],[Sub-category]], [1]!TblDV[Sub-category],[1]!TblDV[Category Type],"")</f>
        <v>Expense</v>
      </c>
    </row>
    <row r="310" spans="1:10" x14ac:dyDescent="0.25">
      <c r="A310" t="s">
        <v>4</v>
      </c>
      <c r="B310" t="s">
        <v>4</v>
      </c>
      <c r="C310" s="3">
        <v>44392</v>
      </c>
      <c r="D310" t="s">
        <v>9</v>
      </c>
      <c r="E310">
        <v>5</v>
      </c>
      <c r="G310" s="4">
        <f t="shared" si="4"/>
        <v>-5</v>
      </c>
      <c r="H310" s="4" t="s">
        <v>10</v>
      </c>
      <c r="I310" s="4" t="str">
        <f>_xlfn.XLOOKUP([1]!Transactions[[#This Row],[Sub-category]], [1]!TblDV[Sub-category],[1]!TblDV[Category],"")</f>
        <v>Dining Out</v>
      </c>
      <c r="J310" s="4" t="str">
        <f>_xlfn.XLOOKUP([1]!Transactions[[#This Row],[Sub-category]], [1]!TblDV[Sub-category],[1]!TblDV[Category Type],"")</f>
        <v>Expense</v>
      </c>
    </row>
    <row r="311" spans="1:10" x14ac:dyDescent="0.25">
      <c r="A311" t="s">
        <v>4</v>
      </c>
      <c r="B311" t="s">
        <v>4</v>
      </c>
      <c r="C311" s="3">
        <v>44392</v>
      </c>
      <c r="D311" t="s">
        <v>24</v>
      </c>
      <c r="E311">
        <v>45.8</v>
      </c>
      <c r="G311" s="4">
        <f t="shared" si="4"/>
        <v>-45.8</v>
      </c>
      <c r="H311" s="4" t="s">
        <v>25</v>
      </c>
      <c r="I311" s="4" t="str">
        <f>_xlfn.XLOOKUP([1]!Transactions[[#This Row],[Sub-category]], [1]!TblDV[Sub-category],[1]!TblDV[Category],"")</f>
        <v>Discretionary</v>
      </c>
      <c r="J311" s="4" t="str">
        <f>_xlfn.XLOOKUP([1]!Transactions[[#This Row],[Sub-category]], [1]!TblDV[Sub-category],[1]!TblDV[Category Type],"")</f>
        <v>Expense</v>
      </c>
    </row>
    <row r="312" spans="1:10" x14ac:dyDescent="0.25">
      <c r="A312" t="s">
        <v>4</v>
      </c>
      <c r="B312" t="s">
        <v>4</v>
      </c>
      <c r="C312" s="3">
        <v>44392</v>
      </c>
      <c r="D312" t="s">
        <v>26</v>
      </c>
      <c r="E312">
        <v>103.80000000000001</v>
      </c>
      <c r="G312" s="4">
        <f t="shared" si="4"/>
        <v>-103.80000000000001</v>
      </c>
      <c r="H312" s="4" t="s">
        <v>27</v>
      </c>
      <c r="I312" s="4" t="str">
        <f>_xlfn.XLOOKUP([1]!Transactions[[#This Row],[Sub-category]], [1]!TblDV[Sub-category],[1]!TblDV[Category],"")</f>
        <v>Discretionary</v>
      </c>
      <c r="J312" s="4" t="str">
        <f>_xlfn.XLOOKUP([1]!Transactions[[#This Row],[Sub-category]], [1]!TblDV[Sub-category],[1]!TblDV[Category Type],"")</f>
        <v>Expense</v>
      </c>
    </row>
    <row r="313" spans="1:10" x14ac:dyDescent="0.25">
      <c r="A313" t="s">
        <v>4</v>
      </c>
      <c r="B313" t="s">
        <v>4</v>
      </c>
      <c r="C313" s="3">
        <v>44392</v>
      </c>
      <c r="D313" t="s">
        <v>28</v>
      </c>
      <c r="E313">
        <v>58</v>
      </c>
      <c r="G313" s="4">
        <f t="shared" si="4"/>
        <v>-58</v>
      </c>
      <c r="H313" s="4" t="s">
        <v>29</v>
      </c>
      <c r="I313" s="4" t="str">
        <f>_xlfn.XLOOKUP([1]!Transactions[[#This Row],[Sub-category]], [1]!TblDV[Sub-category],[1]!TblDV[Category],"")</f>
        <v>Dining Out</v>
      </c>
      <c r="J313" s="4" t="str">
        <f>_xlfn.XLOOKUP([1]!Transactions[[#This Row],[Sub-category]], [1]!TblDV[Sub-category],[1]!TblDV[Category Type],"")</f>
        <v>Expense</v>
      </c>
    </row>
    <row r="314" spans="1:10" x14ac:dyDescent="0.25">
      <c r="A314" t="s">
        <v>4</v>
      </c>
      <c r="B314" t="s">
        <v>4</v>
      </c>
      <c r="C314" s="3">
        <v>44393</v>
      </c>
      <c r="D314" t="s">
        <v>30</v>
      </c>
      <c r="E314">
        <v>34.200000000000003</v>
      </c>
      <c r="G314" s="4">
        <f t="shared" si="4"/>
        <v>-34.200000000000003</v>
      </c>
      <c r="H314" s="4" t="s">
        <v>31</v>
      </c>
      <c r="I314" s="4" t="str">
        <f>_xlfn.XLOOKUP([1]!Transactions[[#This Row],[Sub-category]], [1]!TblDV[Sub-category],[1]!TblDV[Category],"")</f>
        <v>Transport</v>
      </c>
      <c r="J314" s="4" t="str">
        <f>_xlfn.XLOOKUP([1]!Transactions[[#This Row],[Sub-category]], [1]!TblDV[Sub-category],[1]!TblDV[Category Type],"")</f>
        <v>Expense</v>
      </c>
    </row>
    <row r="315" spans="1:10" x14ac:dyDescent="0.25">
      <c r="A315" t="s">
        <v>4</v>
      </c>
      <c r="B315" t="s">
        <v>11</v>
      </c>
      <c r="C315" s="3">
        <v>44394</v>
      </c>
      <c r="D315" t="s">
        <v>32</v>
      </c>
      <c r="E315">
        <v>30</v>
      </c>
      <c r="G315" s="4">
        <f t="shared" si="4"/>
        <v>-30</v>
      </c>
      <c r="H315" s="4" t="s">
        <v>33</v>
      </c>
      <c r="I315" s="4" t="str">
        <f>_xlfn.XLOOKUP([1]!Transactions[[#This Row],[Sub-category]], [1]!TblDV[Sub-category],[1]!TblDV[Category],"")</f>
        <v>Discretionary</v>
      </c>
      <c r="J315" s="4" t="str">
        <f>_xlfn.XLOOKUP([1]!Transactions[[#This Row],[Sub-category]], [1]!TblDV[Sub-category],[1]!TblDV[Category Type],"")</f>
        <v>Expense</v>
      </c>
    </row>
    <row r="316" spans="1:10" x14ac:dyDescent="0.25">
      <c r="A316" t="s">
        <v>11</v>
      </c>
      <c r="B316" t="s">
        <v>4</v>
      </c>
      <c r="C316" s="3">
        <v>44394</v>
      </c>
      <c r="D316" t="s">
        <v>9</v>
      </c>
      <c r="E316">
        <v>5</v>
      </c>
      <c r="G316" s="4">
        <f t="shared" si="4"/>
        <v>-5</v>
      </c>
      <c r="H316" s="4" t="s">
        <v>10</v>
      </c>
      <c r="I316" s="4" t="str">
        <f>_xlfn.XLOOKUP([1]!Transactions[[#This Row],[Sub-category]], [1]!TblDV[Sub-category],[1]!TblDV[Category],"")</f>
        <v>Dining Out</v>
      </c>
      <c r="J316" s="4" t="str">
        <f>_xlfn.XLOOKUP([1]!Transactions[[#This Row],[Sub-category]], [1]!TblDV[Sub-category],[1]!TblDV[Category Type],"")</f>
        <v>Expense</v>
      </c>
    </row>
    <row r="317" spans="1:10" x14ac:dyDescent="0.25">
      <c r="A317" t="s">
        <v>4</v>
      </c>
      <c r="B317" t="s">
        <v>4</v>
      </c>
      <c r="C317" s="3">
        <v>44395</v>
      </c>
      <c r="D317" t="s">
        <v>9</v>
      </c>
      <c r="E317">
        <v>5</v>
      </c>
      <c r="G317" s="4">
        <f t="shared" si="4"/>
        <v>-5</v>
      </c>
      <c r="H317" s="4" t="s">
        <v>10</v>
      </c>
      <c r="I317" s="4" t="str">
        <f>_xlfn.XLOOKUP([1]!Transactions[[#This Row],[Sub-category]], [1]!TblDV[Sub-category],[1]!TblDV[Category],"")</f>
        <v>Dining Out</v>
      </c>
      <c r="J317" s="4" t="str">
        <f>_xlfn.XLOOKUP([1]!Transactions[[#This Row],[Sub-category]], [1]!TblDV[Sub-category],[1]!TblDV[Category Type],"")</f>
        <v>Expense</v>
      </c>
    </row>
    <row r="318" spans="1:10" x14ac:dyDescent="0.25">
      <c r="A318" t="s">
        <v>4</v>
      </c>
      <c r="B318" t="s">
        <v>11</v>
      </c>
      <c r="C318" s="3">
        <v>44395</v>
      </c>
      <c r="D318" t="s">
        <v>34</v>
      </c>
      <c r="E318">
        <v>40</v>
      </c>
      <c r="G318" s="4">
        <f t="shared" si="4"/>
        <v>-40</v>
      </c>
      <c r="H318" s="4" t="s">
        <v>35</v>
      </c>
      <c r="I318" s="4" t="str">
        <f>_xlfn.XLOOKUP([1]!Transactions[[#This Row],[Sub-category]], [1]!TblDV[Sub-category],[1]!TblDV[Category],"")</f>
        <v>Living Expenses</v>
      </c>
      <c r="J318" s="4" t="str">
        <f>_xlfn.XLOOKUP([1]!Transactions[[#This Row],[Sub-category]], [1]!TblDV[Sub-category],[1]!TblDV[Category Type],"")</f>
        <v>Expense</v>
      </c>
    </row>
    <row r="319" spans="1:10" x14ac:dyDescent="0.25">
      <c r="A319" t="s">
        <v>11</v>
      </c>
      <c r="B319" t="s">
        <v>4</v>
      </c>
      <c r="C319" s="3">
        <v>44396</v>
      </c>
      <c r="D319" t="s">
        <v>50</v>
      </c>
      <c r="E319">
        <v>51.1</v>
      </c>
      <c r="G319" s="4">
        <f t="shared" si="4"/>
        <v>-51.1</v>
      </c>
      <c r="H319" s="4" t="s">
        <v>51</v>
      </c>
      <c r="I319" s="4" t="str">
        <f>_xlfn.XLOOKUP([1]!Transactions[[#This Row],[Sub-category]], [1]!TblDV[Sub-category],[1]!TblDV[Category],"")</f>
        <v>Discretionary</v>
      </c>
      <c r="J319" s="4" t="str">
        <f>_xlfn.XLOOKUP([1]!Transactions[[#This Row],[Sub-category]], [1]!TblDV[Sub-category],[1]!TblDV[Category Type],"")</f>
        <v>Expense</v>
      </c>
    </row>
    <row r="320" spans="1:10" x14ac:dyDescent="0.25">
      <c r="A320" t="s">
        <v>4</v>
      </c>
      <c r="B320" t="s">
        <v>4</v>
      </c>
      <c r="C320" s="3">
        <v>44396</v>
      </c>
      <c r="D320" t="s">
        <v>36</v>
      </c>
      <c r="E320">
        <v>35</v>
      </c>
      <c r="G320" s="4">
        <f t="shared" si="4"/>
        <v>-35</v>
      </c>
      <c r="H320" s="4" t="s">
        <v>25</v>
      </c>
      <c r="I320" s="4" t="str">
        <f>_xlfn.XLOOKUP([1]!Transactions[[#This Row],[Sub-category]], [1]!TblDV[Sub-category],[1]!TblDV[Category],"")</f>
        <v>Discretionary</v>
      </c>
      <c r="J320" s="4" t="str">
        <f>_xlfn.XLOOKUP([1]!Transactions[[#This Row],[Sub-category]], [1]!TblDV[Sub-category],[1]!TblDV[Category Type],"")</f>
        <v>Expense</v>
      </c>
    </row>
    <row r="321" spans="1:10" x14ac:dyDescent="0.25">
      <c r="A321" t="s">
        <v>4</v>
      </c>
      <c r="B321" t="s">
        <v>4</v>
      </c>
      <c r="C321" s="3">
        <v>44396</v>
      </c>
      <c r="D321" t="s">
        <v>9</v>
      </c>
      <c r="E321">
        <v>5</v>
      </c>
      <c r="G321" s="4">
        <f t="shared" si="4"/>
        <v>-5</v>
      </c>
      <c r="H321" s="4" t="s">
        <v>10</v>
      </c>
      <c r="I321" s="4" t="str">
        <f>_xlfn.XLOOKUP([1]!Transactions[[#This Row],[Sub-category]], [1]!TblDV[Sub-category],[1]!TblDV[Category],"")</f>
        <v>Dining Out</v>
      </c>
      <c r="J321" s="4" t="str">
        <f>_xlfn.XLOOKUP([1]!Transactions[[#This Row],[Sub-category]], [1]!TblDV[Sub-category],[1]!TblDV[Category Type],"")</f>
        <v>Expense</v>
      </c>
    </row>
    <row r="322" spans="1:10" x14ac:dyDescent="0.25">
      <c r="A322" t="s">
        <v>4</v>
      </c>
      <c r="B322" t="s">
        <v>4</v>
      </c>
      <c r="C322" s="3">
        <v>44397</v>
      </c>
      <c r="D322" t="s">
        <v>9</v>
      </c>
      <c r="E322">
        <v>5</v>
      </c>
      <c r="G322" s="4">
        <f t="shared" ref="G322:G385" si="5">F322-E322</f>
        <v>-5</v>
      </c>
      <c r="H322" s="4" t="s">
        <v>10</v>
      </c>
      <c r="I322" s="4" t="str">
        <f>_xlfn.XLOOKUP([1]!Transactions[[#This Row],[Sub-category]], [1]!TblDV[Sub-category],[1]!TblDV[Category],"")</f>
        <v>Dining Out</v>
      </c>
      <c r="J322" s="4" t="str">
        <f>_xlfn.XLOOKUP([1]!Transactions[[#This Row],[Sub-category]], [1]!TblDV[Sub-category],[1]!TblDV[Category Type],"")</f>
        <v>Expense</v>
      </c>
    </row>
    <row r="323" spans="1:10" x14ac:dyDescent="0.25">
      <c r="A323" t="s">
        <v>4</v>
      </c>
      <c r="B323" t="s">
        <v>4</v>
      </c>
      <c r="C323" s="3">
        <v>44398</v>
      </c>
      <c r="D323" t="s">
        <v>9</v>
      </c>
      <c r="E323">
        <v>5</v>
      </c>
      <c r="G323" s="4">
        <f t="shared" si="5"/>
        <v>-5</v>
      </c>
      <c r="H323" s="4" t="s">
        <v>10</v>
      </c>
      <c r="I323" s="4" t="str">
        <f>_xlfn.XLOOKUP([1]!Transactions[[#This Row],[Sub-category]], [1]!TblDV[Sub-category],[1]!TblDV[Category],"")</f>
        <v>Dining Out</v>
      </c>
      <c r="J323" s="4" t="str">
        <f>_xlfn.XLOOKUP([1]!Transactions[[#This Row],[Sub-category]], [1]!TblDV[Sub-category],[1]!TblDV[Category Type],"")</f>
        <v>Expense</v>
      </c>
    </row>
    <row r="324" spans="1:10" x14ac:dyDescent="0.25">
      <c r="A324" t="s">
        <v>4</v>
      </c>
      <c r="B324" t="s">
        <v>4</v>
      </c>
      <c r="C324" s="3">
        <v>44398</v>
      </c>
      <c r="D324" t="s">
        <v>18</v>
      </c>
      <c r="E324">
        <v>176</v>
      </c>
      <c r="G324" s="4">
        <f t="shared" si="5"/>
        <v>-176</v>
      </c>
      <c r="H324" s="4" t="s">
        <v>19</v>
      </c>
      <c r="I324" s="4" t="str">
        <f>_xlfn.XLOOKUP([1]!Transactions[[#This Row],[Sub-category]], [1]!TblDV[Sub-category],[1]!TblDV[Category],"")</f>
        <v>Living Expenses</v>
      </c>
      <c r="J324" s="4" t="str">
        <f>_xlfn.XLOOKUP([1]!Transactions[[#This Row],[Sub-category]], [1]!TblDV[Sub-category],[1]!TblDV[Category Type],"")</f>
        <v>Expense</v>
      </c>
    </row>
    <row r="325" spans="1:10" x14ac:dyDescent="0.25">
      <c r="A325" t="s">
        <v>4</v>
      </c>
      <c r="B325" t="s">
        <v>4</v>
      </c>
      <c r="C325" s="3">
        <v>44399</v>
      </c>
      <c r="D325" t="s">
        <v>37</v>
      </c>
      <c r="E325">
        <v>43.1</v>
      </c>
      <c r="G325" s="4">
        <f t="shared" si="5"/>
        <v>-43.1</v>
      </c>
      <c r="H325" s="4" t="s">
        <v>29</v>
      </c>
      <c r="I325" s="4" t="str">
        <f>_xlfn.XLOOKUP([1]!Transactions[[#This Row],[Sub-category]], [1]!TblDV[Sub-category],[1]!TblDV[Category],"")</f>
        <v>Dining Out</v>
      </c>
      <c r="J325" s="4" t="str">
        <f>_xlfn.XLOOKUP([1]!Transactions[[#This Row],[Sub-category]], [1]!TblDV[Sub-category],[1]!TblDV[Category Type],"")</f>
        <v>Expense</v>
      </c>
    </row>
    <row r="326" spans="1:10" x14ac:dyDescent="0.25">
      <c r="A326" t="s">
        <v>4</v>
      </c>
      <c r="B326" t="s">
        <v>4</v>
      </c>
      <c r="C326" s="3">
        <v>44400</v>
      </c>
      <c r="D326" t="s">
        <v>38</v>
      </c>
      <c r="E326">
        <v>18.2</v>
      </c>
      <c r="G326" s="4">
        <f t="shared" si="5"/>
        <v>-18.2</v>
      </c>
      <c r="H326" s="4" t="s">
        <v>29</v>
      </c>
      <c r="I326" s="4" t="str">
        <f>_xlfn.XLOOKUP([1]!Transactions[[#This Row],[Sub-category]], [1]!TblDV[Sub-category],[1]!TblDV[Category],"")</f>
        <v>Dining Out</v>
      </c>
      <c r="J326" s="4" t="str">
        <f>_xlfn.XLOOKUP([1]!Transactions[[#This Row],[Sub-category]], [1]!TblDV[Sub-category],[1]!TblDV[Category Type],"")</f>
        <v>Expense</v>
      </c>
    </row>
    <row r="327" spans="1:10" x14ac:dyDescent="0.25">
      <c r="A327" t="s">
        <v>4</v>
      </c>
      <c r="B327" t="s">
        <v>11</v>
      </c>
      <c r="C327" s="3">
        <v>44401</v>
      </c>
      <c r="D327" t="s">
        <v>39</v>
      </c>
      <c r="E327">
        <v>55</v>
      </c>
      <c r="G327" s="4">
        <f t="shared" si="5"/>
        <v>-55</v>
      </c>
      <c r="H327" s="4" t="s">
        <v>40</v>
      </c>
      <c r="I327" s="4" t="str">
        <f>_xlfn.XLOOKUP([1]!Transactions[[#This Row],[Sub-category]], [1]!TblDV[Sub-category],[1]!TblDV[Category],"")</f>
        <v>Charity</v>
      </c>
      <c r="J327" s="4" t="str">
        <f>_xlfn.XLOOKUP([1]!Transactions[[#This Row],[Sub-category]], [1]!TblDV[Sub-category],[1]!TblDV[Category Type],"")</f>
        <v>Expense</v>
      </c>
    </row>
    <row r="328" spans="1:10" x14ac:dyDescent="0.25">
      <c r="A328" t="s">
        <v>11</v>
      </c>
      <c r="B328" t="s">
        <v>4</v>
      </c>
      <c r="C328" s="3">
        <v>44401</v>
      </c>
      <c r="D328" t="s">
        <v>22</v>
      </c>
      <c r="E328">
        <v>68.800000000000011</v>
      </c>
      <c r="G328" s="4">
        <f t="shared" si="5"/>
        <v>-68.800000000000011</v>
      </c>
      <c r="H328" s="4" t="s">
        <v>23</v>
      </c>
      <c r="I328" s="4" t="str">
        <f>_xlfn.XLOOKUP([1]!Transactions[[#This Row],[Sub-category]], [1]!TblDV[Sub-category],[1]!TblDV[Category],"")</f>
        <v>Transport</v>
      </c>
      <c r="J328" s="4" t="str">
        <f>_xlfn.XLOOKUP([1]!Transactions[[#This Row],[Sub-category]], [1]!TblDV[Sub-category],[1]!TblDV[Category Type],"")</f>
        <v>Expense</v>
      </c>
    </row>
    <row r="329" spans="1:10" x14ac:dyDescent="0.25">
      <c r="A329" t="s">
        <v>4</v>
      </c>
      <c r="B329" t="s">
        <v>4</v>
      </c>
      <c r="C329" s="3">
        <v>44401</v>
      </c>
      <c r="D329" t="s">
        <v>9</v>
      </c>
      <c r="E329">
        <v>5</v>
      </c>
      <c r="G329" s="4">
        <f t="shared" si="5"/>
        <v>-5</v>
      </c>
      <c r="H329" s="4" t="s">
        <v>10</v>
      </c>
      <c r="I329" s="4" t="str">
        <f>_xlfn.XLOOKUP([1]!Transactions[[#This Row],[Sub-category]], [1]!TblDV[Sub-category],[1]!TblDV[Category],"")</f>
        <v>Dining Out</v>
      </c>
      <c r="J329" s="4" t="str">
        <f>_xlfn.XLOOKUP([1]!Transactions[[#This Row],[Sub-category]], [1]!TblDV[Sub-category],[1]!TblDV[Category Type],"")</f>
        <v>Expense</v>
      </c>
    </row>
    <row r="330" spans="1:10" x14ac:dyDescent="0.25">
      <c r="A330" t="s">
        <v>4</v>
      </c>
      <c r="B330" t="s">
        <v>4</v>
      </c>
      <c r="C330" s="3">
        <v>44402</v>
      </c>
      <c r="D330" t="s">
        <v>9</v>
      </c>
      <c r="E330">
        <v>5</v>
      </c>
      <c r="G330" s="4">
        <f t="shared" si="5"/>
        <v>-5</v>
      </c>
      <c r="H330" s="4" t="s">
        <v>10</v>
      </c>
      <c r="I330" s="4" t="str">
        <f>_xlfn.XLOOKUP([1]!Transactions[[#This Row],[Sub-category]], [1]!TblDV[Sub-category],[1]!TblDV[Category],"")</f>
        <v>Dining Out</v>
      </c>
      <c r="J330" s="4" t="str">
        <f>_xlfn.XLOOKUP([1]!Transactions[[#This Row],[Sub-category]], [1]!TblDV[Sub-category],[1]!TblDV[Category Type],"")</f>
        <v>Expense</v>
      </c>
    </row>
    <row r="331" spans="1:10" x14ac:dyDescent="0.25">
      <c r="A331" t="s">
        <v>4</v>
      </c>
      <c r="B331" t="s">
        <v>4</v>
      </c>
      <c r="C331" s="3">
        <v>44403</v>
      </c>
      <c r="D331" t="s">
        <v>9</v>
      </c>
      <c r="E331">
        <v>5</v>
      </c>
      <c r="G331" s="4">
        <f t="shared" si="5"/>
        <v>-5</v>
      </c>
      <c r="H331" s="4" t="s">
        <v>10</v>
      </c>
      <c r="I331" s="4" t="str">
        <f>_xlfn.XLOOKUP([1]!Transactions[[#This Row],[Sub-category]], [1]!TblDV[Sub-category],[1]!TblDV[Category],"")</f>
        <v>Dining Out</v>
      </c>
      <c r="J331" s="4" t="str">
        <f>_xlfn.XLOOKUP([1]!Transactions[[#This Row],[Sub-category]], [1]!TblDV[Sub-category],[1]!TblDV[Category Type],"")</f>
        <v>Expense</v>
      </c>
    </row>
    <row r="332" spans="1:10" x14ac:dyDescent="0.25">
      <c r="A332" t="s">
        <v>4</v>
      </c>
      <c r="B332" t="s">
        <v>4</v>
      </c>
      <c r="C332" s="3">
        <v>44404</v>
      </c>
      <c r="D332" t="s">
        <v>9</v>
      </c>
      <c r="E332">
        <v>5</v>
      </c>
      <c r="G332" s="4">
        <f t="shared" si="5"/>
        <v>-5</v>
      </c>
      <c r="H332" s="4" t="s">
        <v>10</v>
      </c>
      <c r="I332" s="4" t="str">
        <f>_xlfn.XLOOKUP([1]!Transactions[[#This Row],[Sub-category]], [1]!TblDV[Sub-category],[1]!TblDV[Category],"")</f>
        <v>Dining Out</v>
      </c>
      <c r="J332" s="4" t="str">
        <f>_xlfn.XLOOKUP([1]!Transactions[[#This Row],[Sub-category]], [1]!TblDV[Sub-category],[1]!TblDV[Category Type],"")</f>
        <v>Expense</v>
      </c>
    </row>
    <row r="333" spans="1:10" x14ac:dyDescent="0.25">
      <c r="A333" t="s">
        <v>4</v>
      </c>
      <c r="B333" t="s">
        <v>4</v>
      </c>
      <c r="C333" s="3">
        <v>44405</v>
      </c>
      <c r="D333" t="s">
        <v>9</v>
      </c>
      <c r="E333">
        <v>5</v>
      </c>
      <c r="G333" s="4">
        <f t="shared" si="5"/>
        <v>-5</v>
      </c>
      <c r="H333" s="4" t="s">
        <v>10</v>
      </c>
      <c r="I333" s="4" t="str">
        <f>_xlfn.XLOOKUP([1]!Transactions[[#This Row],[Sub-category]], [1]!TblDV[Sub-category],[1]!TblDV[Category],"")</f>
        <v>Dining Out</v>
      </c>
      <c r="J333" s="4" t="str">
        <f>_xlfn.XLOOKUP([1]!Transactions[[#This Row],[Sub-category]], [1]!TblDV[Sub-category],[1]!TblDV[Category Type],"")</f>
        <v>Expense</v>
      </c>
    </row>
    <row r="334" spans="1:10" x14ac:dyDescent="0.25">
      <c r="A334" t="s">
        <v>4</v>
      </c>
      <c r="B334" t="s">
        <v>4</v>
      </c>
      <c r="C334" s="3">
        <v>44405</v>
      </c>
      <c r="D334" t="s">
        <v>18</v>
      </c>
      <c r="E334">
        <v>193</v>
      </c>
      <c r="G334" s="4">
        <f t="shared" si="5"/>
        <v>-193</v>
      </c>
      <c r="H334" s="4" t="s">
        <v>19</v>
      </c>
      <c r="I334" s="4" t="str">
        <f>_xlfn.XLOOKUP([1]!Transactions[[#This Row],[Sub-category]], [1]!TblDV[Sub-category],[1]!TblDV[Category],"")</f>
        <v>Living Expenses</v>
      </c>
      <c r="J334" s="4" t="str">
        <f>_xlfn.XLOOKUP([1]!Transactions[[#This Row],[Sub-category]], [1]!TblDV[Sub-category],[1]!TblDV[Category Type],"")</f>
        <v>Expense</v>
      </c>
    </row>
    <row r="335" spans="1:10" x14ac:dyDescent="0.25">
      <c r="A335" t="s">
        <v>4</v>
      </c>
      <c r="B335" t="s">
        <v>4</v>
      </c>
      <c r="C335" s="3">
        <v>44406</v>
      </c>
      <c r="D335" t="s">
        <v>52</v>
      </c>
      <c r="E335">
        <v>130.80000000000001</v>
      </c>
      <c r="G335" s="4">
        <f t="shared" si="5"/>
        <v>-130.80000000000001</v>
      </c>
      <c r="H335" s="4" t="s">
        <v>27</v>
      </c>
      <c r="I335" s="4" t="str">
        <f>_xlfn.XLOOKUP([1]!Transactions[[#This Row],[Sub-category]], [1]!TblDV[Sub-category],[1]!TblDV[Category],"")</f>
        <v>Discretionary</v>
      </c>
      <c r="J335" s="4" t="str">
        <f>_xlfn.XLOOKUP([1]!Transactions[[#This Row],[Sub-category]], [1]!TblDV[Sub-category],[1]!TblDV[Category Type],"")</f>
        <v>Expense</v>
      </c>
    </row>
    <row r="336" spans="1:10" x14ac:dyDescent="0.25">
      <c r="A336" t="s">
        <v>4</v>
      </c>
      <c r="B336" t="s">
        <v>4</v>
      </c>
      <c r="C336" s="3">
        <v>44406</v>
      </c>
      <c r="D336" t="s">
        <v>58</v>
      </c>
      <c r="E336">
        <v>181.39999999999998</v>
      </c>
      <c r="G336" s="4">
        <f t="shared" si="5"/>
        <v>-181.39999999999998</v>
      </c>
      <c r="H336" s="4" t="s">
        <v>59</v>
      </c>
      <c r="I336" s="4" t="str">
        <f>_xlfn.XLOOKUP([1]!Transactions[[#This Row],[Sub-category]], [1]!TblDV[Sub-category],[1]!TblDV[Category],"")</f>
        <v>Discretionary</v>
      </c>
      <c r="J336" s="4" t="str">
        <f>_xlfn.XLOOKUP([1]!Transactions[[#This Row],[Sub-category]], [1]!TblDV[Sub-category],[1]!TblDV[Category Type],"")</f>
        <v>Expense</v>
      </c>
    </row>
    <row r="337" spans="1:10" x14ac:dyDescent="0.25">
      <c r="A337" t="s">
        <v>4</v>
      </c>
      <c r="B337" t="s">
        <v>4</v>
      </c>
      <c r="C337" s="3">
        <v>44407</v>
      </c>
      <c r="D337" t="s">
        <v>26</v>
      </c>
      <c r="E337">
        <v>151.19999999999999</v>
      </c>
      <c r="G337" s="4">
        <f t="shared" si="5"/>
        <v>-151.19999999999999</v>
      </c>
      <c r="H337" s="4" t="s">
        <v>27</v>
      </c>
      <c r="I337" s="4" t="str">
        <f>_xlfn.XLOOKUP([1]!Transactions[[#This Row],[Sub-category]], [1]!TblDV[Sub-category],[1]!TblDV[Category],"")</f>
        <v>Discretionary</v>
      </c>
      <c r="J337" s="4" t="str">
        <f>_xlfn.XLOOKUP([1]!Transactions[[#This Row],[Sub-category]], [1]!TblDV[Sub-category],[1]!TblDV[Category Type],"")</f>
        <v>Expense</v>
      </c>
    </row>
    <row r="338" spans="1:10" x14ac:dyDescent="0.25">
      <c r="A338" t="s">
        <v>4</v>
      </c>
      <c r="B338" t="s">
        <v>4</v>
      </c>
      <c r="C338" s="3">
        <v>44407</v>
      </c>
      <c r="D338" t="s">
        <v>30</v>
      </c>
      <c r="E338">
        <v>29.300000000000004</v>
      </c>
      <c r="G338" s="4">
        <f t="shared" si="5"/>
        <v>-29.300000000000004</v>
      </c>
      <c r="H338" s="4" t="s">
        <v>31</v>
      </c>
      <c r="I338" s="4" t="str">
        <f>_xlfn.XLOOKUP([1]!Transactions[[#This Row],[Sub-category]], [1]!TblDV[Sub-category],[1]!TblDV[Category],"")</f>
        <v>Transport</v>
      </c>
      <c r="J338" s="4" t="str">
        <f>_xlfn.XLOOKUP([1]!Transactions[[#This Row],[Sub-category]], [1]!TblDV[Sub-category],[1]!TblDV[Category Type],"")</f>
        <v>Expense</v>
      </c>
    </row>
    <row r="339" spans="1:10" x14ac:dyDescent="0.25">
      <c r="A339" t="s">
        <v>4</v>
      </c>
      <c r="B339" t="s">
        <v>4</v>
      </c>
      <c r="C339" s="3">
        <v>44407</v>
      </c>
      <c r="D339" t="s">
        <v>41</v>
      </c>
      <c r="E339">
        <v>15</v>
      </c>
      <c r="G339" s="4">
        <f t="shared" si="5"/>
        <v>-15</v>
      </c>
      <c r="H339" s="4" t="s">
        <v>29</v>
      </c>
      <c r="I339" s="4" t="str">
        <f>_xlfn.XLOOKUP([1]!Transactions[[#This Row],[Sub-category]], [1]!TblDV[Sub-category],[1]!TblDV[Category],"")</f>
        <v>Dining Out</v>
      </c>
      <c r="J339" s="4" t="str">
        <f>_xlfn.XLOOKUP([1]!Transactions[[#This Row],[Sub-category]], [1]!TblDV[Sub-category],[1]!TblDV[Category Type],"")</f>
        <v>Expense</v>
      </c>
    </row>
    <row r="340" spans="1:10" x14ac:dyDescent="0.25">
      <c r="A340" t="s">
        <v>4</v>
      </c>
      <c r="B340" t="s">
        <v>4</v>
      </c>
      <c r="C340" s="3">
        <v>44408</v>
      </c>
      <c r="D340" t="s">
        <v>9</v>
      </c>
      <c r="E340">
        <v>5</v>
      </c>
      <c r="G340" s="4">
        <f t="shared" si="5"/>
        <v>-5</v>
      </c>
      <c r="H340" s="4" t="s">
        <v>10</v>
      </c>
      <c r="I340" s="4" t="str">
        <f>_xlfn.XLOOKUP([1]!Transactions[[#This Row],[Sub-category]], [1]!TblDV[Sub-category],[1]!TblDV[Category],"")</f>
        <v>Dining Out</v>
      </c>
      <c r="J340" s="4" t="str">
        <f>_xlfn.XLOOKUP([1]!Transactions[[#This Row],[Sub-category]], [1]!TblDV[Sub-category],[1]!TblDV[Category Type],"")</f>
        <v>Expense</v>
      </c>
    </row>
    <row r="341" spans="1:10" x14ac:dyDescent="0.25">
      <c r="A341" t="s">
        <v>4</v>
      </c>
      <c r="B341" t="s">
        <v>4</v>
      </c>
      <c r="C341" s="3">
        <v>44410</v>
      </c>
      <c r="D341" t="s">
        <v>9</v>
      </c>
      <c r="E341">
        <v>5</v>
      </c>
      <c r="G341" s="4">
        <f t="shared" si="5"/>
        <v>-5</v>
      </c>
      <c r="H341" s="4" t="s">
        <v>10</v>
      </c>
      <c r="I341" s="4" t="str">
        <f>_xlfn.XLOOKUP([1]!Transactions[[#This Row],[Sub-category]], [1]!TblDV[Sub-category],[1]!TblDV[Category],"")</f>
        <v>Dining Out</v>
      </c>
      <c r="J341" s="4" t="str">
        <f>_xlfn.XLOOKUP([1]!Transactions[[#This Row],[Sub-category]], [1]!TblDV[Sub-category],[1]!TblDV[Category Type],"")</f>
        <v>Expense</v>
      </c>
    </row>
    <row r="342" spans="1:10" x14ac:dyDescent="0.25">
      <c r="A342" t="s">
        <v>4</v>
      </c>
      <c r="B342" t="s">
        <v>11</v>
      </c>
      <c r="C342" s="3">
        <v>44410</v>
      </c>
      <c r="D342" t="s">
        <v>12</v>
      </c>
      <c r="F342">
        <v>4000</v>
      </c>
      <c r="G342" s="4">
        <f t="shared" si="5"/>
        <v>4000</v>
      </c>
      <c r="H342" s="4" t="s">
        <v>13</v>
      </c>
      <c r="I342" s="4" t="str">
        <f>_xlfn.XLOOKUP([1]!Transactions[[#This Row],[Sub-category]], [1]!TblDV[Sub-category],[1]!TblDV[Category],"")</f>
        <v>Salary</v>
      </c>
      <c r="J342" s="4" t="str">
        <f>_xlfn.XLOOKUP([1]!Transactions[[#This Row],[Sub-category]], [1]!TblDV[Sub-category],[1]!TblDV[Category Type],"")</f>
        <v>Income</v>
      </c>
    </row>
    <row r="343" spans="1:10" x14ac:dyDescent="0.25">
      <c r="A343" t="s">
        <v>11</v>
      </c>
      <c r="B343" t="s">
        <v>4</v>
      </c>
      <c r="C343" s="3">
        <v>44411</v>
      </c>
      <c r="D343" t="s">
        <v>9</v>
      </c>
      <c r="E343">
        <v>5</v>
      </c>
      <c r="G343" s="4">
        <f t="shared" si="5"/>
        <v>-5</v>
      </c>
      <c r="H343" s="4" t="s">
        <v>10</v>
      </c>
      <c r="I343" s="4" t="str">
        <f>_xlfn.XLOOKUP([1]!Transactions[[#This Row],[Sub-category]], [1]!TblDV[Sub-category],[1]!TblDV[Category],"")</f>
        <v>Dining Out</v>
      </c>
      <c r="J343" s="4" t="str">
        <f>_xlfn.XLOOKUP([1]!Transactions[[#This Row],[Sub-category]], [1]!TblDV[Sub-category],[1]!TblDV[Category Type],"")</f>
        <v>Expense</v>
      </c>
    </row>
    <row r="344" spans="1:10" x14ac:dyDescent="0.25">
      <c r="A344" t="s">
        <v>4</v>
      </c>
      <c r="B344" t="s">
        <v>11</v>
      </c>
      <c r="C344" s="3">
        <v>44413</v>
      </c>
      <c r="D344" t="s">
        <v>14</v>
      </c>
      <c r="E344">
        <v>900</v>
      </c>
      <c r="G344" s="4">
        <f t="shared" si="5"/>
        <v>-900</v>
      </c>
      <c r="H344" s="4" t="s">
        <v>15</v>
      </c>
      <c r="I344" s="4" t="str">
        <f>_xlfn.XLOOKUP([1]!Transactions[[#This Row],[Sub-category]], [1]!TblDV[Sub-category],[1]!TblDV[Category],"")</f>
        <v>Living Expenses</v>
      </c>
      <c r="J344" s="4" t="str">
        <f>_xlfn.XLOOKUP([1]!Transactions[[#This Row],[Sub-category]], [1]!TblDV[Sub-category],[1]!TblDV[Category Type],"")</f>
        <v>Expense</v>
      </c>
    </row>
    <row r="345" spans="1:10" x14ac:dyDescent="0.25">
      <c r="A345" t="s">
        <v>11</v>
      </c>
      <c r="B345" t="s">
        <v>11</v>
      </c>
      <c r="C345" s="3">
        <v>44413</v>
      </c>
      <c r="D345" t="s">
        <v>16</v>
      </c>
      <c r="E345">
        <v>150</v>
      </c>
      <c r="G345" s="4">
        <f t="shared" si="5"/>
        <v>-150</v>
      </c>
      <c r="H345" s="4" t="s">
        <v>17</v>
      </c>
      <c r="I345" s="4" t="str">
        <f>_xlfn.XLOOKUP([1]!Transactions[[#This Row],[Sub-category]], [1]!TblDV[Sub-category],[1]!TblDV[Category],"")</f>
        <v>Transport</v>
      </c>
      <c r="J345" s="4" t="str">
        <f>_xlfn.XLOOKUP([1]!Transactions[[#This Row],[Sub-category]], [1]!TblDV[Sub-category],[1]!TblDV[Category Type],"")</f>
        <v>Expense</v>
      </c>
    </row>
    <row r="346" spans="1:10" x14ac:dyDescent="0.25">
      <c r="A346" t="s">
        <v>11</v>
      </c>
      <c r="B346" t="s">
        <v>4</v>
      </c>
      <c r="C346" s="3">
        <v>44413</v>
      </c>
      <c r="D346" t="s">
        <v>9</v>
      </c>
      <c r="E346">
        <v>5</v>
      </c>
      <c r="G346" s="4">
        <f t="shared" si="5"/>
        <v>-5</v>
      </c>
      <c r="H346" s="4" t="s">
        <v>10</v>
      </c>
      <c r="I346" s="4" t="str">
        <f>_xlfn.XLOOKUP([1]!Transactions[[#This Row],[Sub-category]], [1]!TblDV[Sub-category],[1]!TblDV[Category],"")</f>
        <v>Dining Out</v>
      </c>
      <c r="J346" s="4" t="str">
        <f>_xlfn.XLOOKUP([1]!Transactions[[#This Row],[Sub-category]], [1]!TblDV[Sub-category],[1]!TblDV[Category Type],"")</f>
        <v>Expense</v>
      </c>
    </row>
    <row r="347" spans="1:10" x14ac:dyDescent="0.25">
      <c r="A347" t="s">
        <v>4</v>
      </c>
      <c r="B347" t="s">
        <v>4</v>
      </c>
      <c r="C347" s="3">
        <v>44413</v>
      </c>
      <c r="D347" t="s">
        <v>9</v>
      </c>
      <c r="E347">
        <v>5</v>
      </c>
      <c r="G347" s="4">
        <f t="shared" si="5"/>
        <v>-5</v>
      </c>
      <c r="H347" s="4" t="s">
        <v>10</v>
      </c>
      <c r="I347" s="4" t="str">
        <f>_xlfn.XLOOKUP([1]!Transactions[[#This Row],[Sub-category]], [1]!TblDV[Sub-category],[1]!TblDV[Category],"")</f>
        <v>Dining Out</v>
      </c>
      <c r="J347" s="4" t="str">
        <f>_xlfn.XLOOKUP([1]!Transactions[[#This Row],[Sub-category]], [1]!TblDV[Sub-category],[1]!TblDV[Category Type],"")</f>
        <v>Expense</v>
      </c>
    </row>
    <row r="348" spans="1:10" x14ac:dyDescent="0.25">
      <c r="A348" t="s">
        <v>4</v>
      </c>
      <c r="B348" t="s">
        <v>4</v>
      </c>
      <c r="C348" s="3">
        <v>44414</v>
      </c>
      <c r="D348" t="s">
        <v>9</v>
      </c>
      <c r="E348">
        <v>5</v>
      </c>
      <c r="G348" s="4">
        <f t="shared" si="5"/>
        <v>-5</v>
      </c>
      <c r="H348" s="4" t="s">
        <v>10</v>
      </c>
      <c r="I348" s="4" t="str">
        <f>_xlfn.XLOOKUP([1]!Transactions[[#This Row],[Sub-category]], [1]!TblDV[Sub-category],[1]!TblDV[Category],"")</f>
        <v>Dining Out</v>
      </c>
      <c r="J348" s="4" t="str">
        <f>_xlfn.XLOOKUP([1]!Transactions[[#This Row],[Sub-category]], [1]!TblDV[Sub-category],[1]!TblDV[Category Type],"")</f>
        <v>Expense</v>
      </c>
    </row>
    <row r="349" spans="1:10" x14ac:dyDescent="0.25">
      <c r="A349" t="s">
        <v>4</v>
      </c>
      <c r="B349" t="s">
        <v>4</v>
      </c>
      <c r="C349" s="3">
        <v>44415</v>
      </c>
      <c r="D349" t="s">
        <v>9</v>
      </c>
      <c r="E349">
        <v>5</v>
      </c>
      <c r="G349" s="4">
        <f t="shared" si="5"/>
        <v>-5</v>
      </c>
      <c r="H349" s="4" t="s">
        <v>10</v>
      </c>
      <c r="I349" s="4" t="str">
        <f>_xlfn.XLOOKUP([1]!Transactions[[#This Row],[Sub-category]], [1]!TblDV[Sub-category],[1]!TblDV[Category],"")</f>
        <v>Dining Out</v>
      </c>
      <c r="J349" s="4" t="str">
        <f>_xlfn.XLOOKUP([1]!Transactions[[#This Row],[Sub-category]], [1]!TblDV[Sub-category],[1]!TblDV[Category Type],"")</f>
        <v>Expense</v>
      </c>
    </row>
    <row r="350" spans="1:10" x14ac:dyDescent="0.25">
      <c r="A350" t="s">
        <v>4</v>
      </c>
      <c r="B350" t="s">
        <v>4</v>
      </c>
      <c r="C350" s="3">
        <v>44415</v>
      </c>
      <c r="D350" t="s">
        <v>18</v>
      </c>
      <c r="E350">
        <v>137</v>
      </c>
      <c r="G350" s="4">
        <f t="shared" si="5"/>
        <v>-137</v>
      </c>
      <c r="H350" s="4" t="s">
        <v>19</v>
      </c>
      <c r="I350" s="4" t="str">
        <f>_xlfn.XLOOKUP([1]!Transactions[[#This Row],[Sub-category]], [1]!TblDV[Sub-category],[1]!TblDV[Category],"")</f>
        <v>Living Expenses</v>
      </c>
      <c r="J350" s="4" t="str">
        <f>_xlfn.XLOOKUP([1]!Transactions[[#This Row],[Sub-category]], [1]!TblDV[Sub-category],[1]!TblDV[Category Type],"")</f>
        <v>Expense</v>
      </c>
    </row>
    <row r="351" spans="1:10" x14ac:dyDescent="0.25">
      <c r="A351" t="s">
        <v>4</v>
      </c>
      <c r="B351" t="s">
        <v>11</v>
      </c>
      <c r="C351" s="3">
        <v>44418</v>
      </c>
      <c r="D351" t="s">
        <v>20</v>
      </c>
      <c r="E351">
        <v>57</v>
      </c>
      <c r="G351" s="4">
        <f t="shared" si="5"/>
        <v>-57</v>
      </c>
      <c r="H351" s="4" t="s">
        <v>21</v>
      </c>
      <c r="I351" s="4" t="str">
        <f>_xlfn.XLOOKUP([1]!Transactions[[#This Row],[Sub-category]], [1]!TblDV[Sub-category],[1]!TblDV[Category],"")</f>
        <v>Living Expenses</v>
      </c>
      <c r="J351" s="4" t="str">
        <f>_xlfn.XLOOKUP([1]!Transactions[[#This Row],[Sub-category]], [1]!TblDV[Sub-category],[1]!TblDV[Category Type],"")</f>
        <v>Expense</v>
      </c>
    </row>
    <row r="352" spans="1:10" x14ac:dyDescent="0.25">
      <c r="A352" t="s">
        <v>11</v>
      </c>
      <c r="B352" t="s">
        <v>4</v>
      </c>
      <c r="C352" s="3">
        <v>44418</v>
      </c>
      <c r="D352" t="s">
        <v>9</v>
      </c>
      <c r="E352">
        <v>5</v>
      </c>
      <c r="G352" s="4">
        <f t="shared" si="5"/>
        <v>-5</v>
      </c>
      <c r="H352" s="4" t="s">
        <v>10</v>
      </c>
      <c r="I352" s="4" t="str">
        <f>_xlfn.XLOOKUP([1]!Transactions[[#This Row],[Sub-category]], [1]!TblDV[Sub-category],[1]!TblDV[Category],"")</f>
        <v>Dining Out</v>
      </c>
      <c r="J352" s="4" t="str">
        <f>_xlfn.XLOOKUP([1]!Transactions[[#This Row],[Sub-category]], [1]!TblDV[Sub-category],[1]!TblDV[Category Type],"")</f>
        <v>Expense</v>
      </c>
    </row>
    <row r="353" spans="1:10" x14ac:dyDescent="0.25">
      <c r="A353" t="s">
        <v>4</v>
      </c>
      <c r="B353" t="s">
        <v>4</v>
      </c>
      <c r="C353" s="3">
        <v>44419</v>
      </c>
      <c r="D353" t="s">
        <v>9</v>
      </c>
      <c r="E353">
        <v>5</v>
      </c>
      <c r="G353" s="4">
        <f t="shared" si="5"/>
        <v>-5</v>
      </c>
      <c r="H353" s="4" t="s">
        <v>10</v>
      </c>
      <c r="I353" s="4" t="str">
        <f>_xlfn.XLOOKUP([1]!Transactions[[#This Row],[Sub-category]], [1]!TblDV[Sub-category],[1]!TblDV[Category],"")</f>
        <v>Dining Out</v>
      </c>
      <c r="J353" s="4" t="str">
        <f>_xlfn.XLOOKUP([1]!Transactions[[#This Row],[Sub-category]], [1]!TblDV[Sub-category],[1]!TblDV[Category Type],"")</f>
        <v>Expense</v>
      </c>
    </row>
    <row r="354" spans="1:10" x14ac:dyDescent="0.25">
      <c r="A354" t="s">
        <v>4</v>
      </c>
      <c r="B354" t="s">
        <v>4</v>
      </c>
      <c r="C354" s="3">
        <v>44420</v>
      </c>
      <c r="D354" t="s">
        <v>22</v>
      </c>
      <c r="E354">
        <v>84.199999999999989</v>
      </c>
      <c r="G354" s="4">
        <f t="shared" si="5"/>
        <v>-84.199999999999989</v>
      </c>
      <c r="H354" s="4" t="s">
        <v>23</v>
      </c>
      <c r="I354" s="4" t="str">
        <f>_xlfn.XLOOKUP([1]!Transactions[[#This Row],[Sub-category]], [1]!TblDV[Sub-category],[1]!TblDV[Category],"")</f>
        <v>Transport</v>
      </c>
      <c r="J354" s="4" t="str">
        <f>_xlfn.XLOOKUP([1]!Transactions[[#This Row],[Sub-category]], [1]!TblDV[Sub-category],[1]!TblDV[Category Type],"")</f>
        <v>Expense</v>
      </c>
    </row>
    <row r="355" spans="1:10" x14ac:dyDescent="0.25">
      <c r="A355" t="s">
        <v>4</v>
      </c>
      <c r="B355" t="s">
        <v>4</v>
      </c>
      <c r="C355" s="3">
        <v>44420</v>
      </c>
      <c r="D355" t="s">
        <v>9</v>
      </c>
      <c r="E355">
        <v>5</v>
      </c>
      <c r="G355" s="4">
        <f t="shared" si="5"/>
        <v>-5</v>
      </c>
      <c r="H355" s="4" t="s">
        <v>10</v>
      </c>
      <c r="I355" s="4" t="str">
        <f>_xlfn.XLOOKUP([1]!Transactions[[#This Row],[Sub-category]], [1]!TblDV[Sub-category],[1]!TblDV[Category],"")</f>
        <v>Dining Out</v>
      </c>
      <c r="J355" s="4" t="str">
        <f>_xlfn.XLOOKUP([1]!Transactions[[#This Row],[Sub-category]], [1]!TblDV[Sub-category],[1]!TblDV[Category Type],"")</f>
        <v>Expense</v>
      </c>
    </row>
    <row r="356" spans="1:10" x14ac:dyDescent="0.25">
      <c r="A356" t="s">
        <v>4</v>
      </c>
      <c r="B356" t="s">
        <v>4</v>
      </c>
      <c r="C356" s="3">
        <v>44421</v>
      </c>
      <c r="D356" t="s">
        <v>9</v>
      </c>
      <c r="E356">
        <v>5</v>
      </c>
      <c r="G356" s="4">
        <f t="shared" si="5"/>
        <v>-5</v>
      </c>
      <c r="H356" s="4" t="s">
        <v>10</v>
      </c>
      <c r="I356" s="4" t="str">
        <f>_xlfn.XLOOKUP([1]!Transactions[[#This Row],[Sub-category]], [1]!TblDV[Sub-category],[1]!TblDV[Category],"")</f>
        <v>Dining Out</v>
      </c>
      <c r="J356" s="4" t="str">
        <f>_xlfn.XLOOKUP([1]!Transactions[[#This Row],[Sub-category]], [1]!TblDV[Sub-category],[1]!TblDV[Category Type],"")</f>
        <v>Expense</v>
      </c>
    </row>
    <row r="357" spans="1:10" x14ac:dyDescent="0.25">
      <c r="A357" t="s">
        <v>4</v>
      </c>
      <c r="B357" t="s">
        <v>4</v>
      </c>
      <c r="C357" s="3">
        <v>44422</v>
      </c>
      <c r="D357" t="s">
        <v>18</v>
      </c>
      <c r="E357">
        <v>142.1</v>
      </c>
      <c r="G357" s="4">
        <f t="shared" si="5"/>
        <v>-142.1</v>
      </c>
      <c r="H357" s="4" t="s">
        <v>19</v>
      </c>
      <c r="I357" s="4" t="str">
        <f>_xlfn.XLOOKUP([1]!Transactions[[#This Row],[Sub-category]], [1]!TblDV[Sub-category],[1]!TblDV[Category],"")</f>
        <v>Living Expenses</v>
      </c>
      <c r="J357" s="4" t="str">
        <f>_xlfn.XLOOKUP([1]!Transactions[[#This Row],[Sub-category]], [1]!TblDV[Sub-category],[1]!TblDV[Category Type],"")</f>
        <v>Expense</v>
      </c>
    </row>
    <row r="358" spans="1:10" x14ac:dyDescent="0.25">
      <c r="A358" t="s">
        <v>4</v>
      </c>
      <c r="B358" t="s">
        <v>4</v>
      </c>
      <c r="C358" s="3">
        <v>44422</v>
      </c>
      <c r="D358" t="s">
        <v>9</v>
      </c>
      <c r="E358">
        <v>5</v>
      </c>
      <c r="G358" s="4">
        <f t="shared" si="5"/>
        <v>-5</v>
      </c>
      <c r="H358" s="4" t="s">
        <v>10</v>
      </c>
      <c r="I358" s="4" t="str">
        <f>_xlfn.XLOOKUP([1]!Transactions[[#This Row],[Sub-category]], [1]!TblDV[Sub-category],[1]!TblDV[Category],"")</f>
        <v>Dining Out</v>
      </c>
      <c r="J358" s="4" t="str">
        <f>_xlfn.XLOOKUP([1]!Transactions[[#This Row],[Sub-category]], [1]!TblDV[Sub-category],[1]!TblDV[Category Type],"")</f>
        <v>Expense</v>
      </c>
    </row>
    <row r="359" spans="1:10" x14ac:dyDescent="0.25">
      <c r="A359" t="s">
        <v>4</v>
      </c>
      <c r="B359" t="s">
        <v>4</v>
      </c>
      <c r="C359" s="3">
        <v>44423</v>
      </c>
      <c r="D359" t="s">
        <v>9</v>
      </c>
      <c r="E359">
        <v>5</v>
      </c>
      <c r="G359" s="4">
        <f t="shared" si="5"/>
        <v>-5</v>
      </c>
      <c r="H359" s="4" t="s">
        <v>10</v>
      </c>
      <c r="I359" s="4" t="str">
        <f>_xlfn.XLOOKUP([1]!Transactions[[#This Row],[Sub-category]], [1]!TblDV[Sub-category],[1]!TblDV[Category],"")</f>
        <v>Dining Out</v>
      </c>
      <c r="J359" s="4" t="str">
        <f>_xlfn.XLOOKUP([1]!Transactions[[#This Row],[Sub-category]], [1]!TblDV[Sub-category],[1]!TblDV[Category Type],"")</f>
        <v>Expense</v>
      </c>
    </row>
    <row r="360" spans="1:10" x14ac:dyDescent="0.25">
      <c r="A360" t="s">
        <v>4</v>
      </c>
      <c r="B360" t="s">
        <v>4</v>
      </c>
      <c r="C360" s="3">
        <v>44423</v>
      </c>
      <c r="D360" t="s">
        <v>24</v>
      </c>
      <c r="E360">
        <v>46.8</v>
      </c>
      <c r="G360" s="4">
        <f t="shared" si="5"/>
        <v>-46.8</v>
      </c>
      <c r="H360" s="4" t="s">
        <v>25</v>
      </c>
      <c r="I360" s="4" t="str">
        <f>_xlfn.XLOOKUP([1]!Transactions[[#This Row],[Sub-category]], [1]!TblDV[Sub-category],[1]!TblDV[Category],"")</f>
        <v>Discretionary</v>
      </c>
      <c r="J360" s="4" t="str">
        <f>_xlfn.XLOOKUP([1]!Transactions[[#This Row],[Sub-category]], [1]!TblDV[Sub-category],[1]!TblDV[Category Type],"")</f>
        <v>Expense</v>
      </c>
    </row>
    <row r="361" spans="1:10" x14ac:dyDescent="0.25">
      <c r="A361" t="s">
        <v>4</v>
      </c>
      <c r="B361" t="s">
        <v>4</v>
      </c>
      <c r="C361" s="3">
        <v>44423</v>
      </c>
      <c r="D361" t="s">
        <v>26</v>
      </c>
      <c r="E361">
        <v>104.70000000000002</v>
      </c>
      <c r="G361" s="4">
        <f t="shared" si="5"/>
        <v>-104.70000000000002</v>
      </c>
      <c r="H361" s="4" t="s">
        <v>27</v>
      </c>
      <c r="I361" s="4" t="str">
        <f>_xlfn.XLOOKUP([1]!Transactions[[#This Row],[Sub-category]], [1]!TblDV[Sub-category],[1]!TblDV[Category],"")</f>
        <v>Discretionary</v>
      </c>
      <c r="J361" s="4" t="str">
        <f>_xlfn.XLOOKUP([1]!Transactions[[#This Row],[Sub-category]], [1]!TblDV[Sub-category],[1]!TblDV[Category Type],"")</f>
        <v>Expense</v>
      </c>
    </row>
    <row r="362" spans="1:10" x14ac:dyDescent="0.25">
      <c r="A362" t="s">
        <v>4</v>
      </c>
      <c r="B362" t="s">
        <v>4</v>
      </c>
      <c r="C362" s="3">
        <v>44423</v>
      </c>
      <c r="D362" t="s">
        <v>28</v>
      </c>
      <c r="E362">
        <v>59.1</v>
      </c>
      <c r="G362" s="4">
        <f t="shared" si="5"/>
        <v>-59.1</v>
      </c>
      <c r="H362" s="4" t="s">
        <v>29</v>
      </c>
      <c r="I362" s="4" t="str">
        <f>_xlfn.XLOOKUP([1]!Transactions[[#This Row],[Sub-category]], [1]!TblDV[Sub-category],[1]!TblDV[Category],"")</f>
        <v>Dining Out</v>
      </c>
      <c r="J362" s="4" t="str">
        <f>_xlfn.XLOOKUP([1]!Transactions[[#This Row],[Sub-category]], [1]!TblDV[Sub-category],[1]!TblDV[Category Type],"")</f>
        <v>Expense</v>
      </c>
    </row>
    <row r="363" spans="1:10" x14ac:dyDescent="0.25">
      <c r="A363" t="s">
        <v>4</v>
      </c>
      <c r="B363" t="s">
        <v>4</v>
      </c>
      <c r="C363" s="3">
        <v>44424</v>
      </c>
      <c r="D363" t="s">
        <v>30</v>
      </c>
      <c r="E363">
        <v>35.1</v>
      </c>
      <c r="G363" s="4">
        <f t="shared" si="5"/>
        <v>-35.1</v>
      </c>
      <c r="H363" s="4" t="s">
        <v>31</v>
      </c>
      <c r="I363" s="4" t="str">
        <f>_xlfn.XLOOKUP([1]!Transactions[[#This Row],[Sub-category]], [1]!TblDV[Sub-category],[1]!TblDV[Category],"")</f>
        <v>Transport</v>
      </c>
      <c r="J363" s="4" t="str">
        <f>_xlfn.XLOOKUP([1]!Transactions[[#This Row],[Sub-category]], [1]!TblDV[Sub-category],[1]!TblDV[Category Type],"")</f>
        <v>Expense</v>
      </c>
    </row>
    <row r="364" spans="1:10" x14ac:dyDescent="0.25">
      <c r="A364" t="s">
        <v>4</v>
      </c>
      <c r="B364" t="s">
        <v>11</v>
      </c>
      <c r="C364" s="3">
        <v>44425</v>
      </c>
      <c r="D364" t="s">
        <v>32</v>
      </c>
      <c r="E364">
        <v>30</v>
      </c>
      <c r="G364" s="4">
        <f t="shared" si="5"/>
        <v>-30</v>
      </c>
      <c r="H364" s="4" t="s">
        <v>33</v>
      </c>
      <c r="I364" s="4" t="str">
        <f>_xlfn.XLOOKUP([1]!Transactions[[#This Row],[Sub-category]], [1]!TblDV[Sub-category],[1]!TblDV[Category],"")</f>
        <v>Discretionary</v>
      </c>
      <c r="J364" s="4" t="str">
        <f>_xlfn.XLOOKUP([1]!Transactions[[#This Row],[Sub-category]], [1]!TblDV[Sub-category],[1]!TblDV[Category Type],"")</f>
        <v>Expense</v>
      </c>
    </row>
    <row r="365" spans="1:10" x14ac:dyDescent="0.25">
      <c r="A365" t="s">
        <v>11</v>
      </c>
      <c r="B365" t="s">
        <v>4</v>
      </c>
      <c r="C365" s="3">
        <v>44425</v>
      </c>
      <c r="D365" t="s">
        <v>9</v>
      </c>
      <c r="E365">
        <v>5</v>
      </c>
      <c r="G365" s="4">
        <f t="shared" si="5"/>
        <v>-5</v>
      </c>
      <c r="H365" s="4" t="s">
        <v>10</v>
      </c>
      <c r="I365" s="4" t="str">
        <f>_xlfn.XLOOKUP([1]!Transactions[[#This Row],[Sub-category]], [1]!TblDV[Sub-category],[1]!TblDV[Category],"")</f>
        <v>Dining Out</v>
      </c>
      <c r="J365" s="4" t="str">
        <f>_xlfn.XLOOKUP([1]!Transactions[[#This Row],[Sub-category]], [1]!TblDV[Sub-category],[1]!TblDV[Category Type],"")</f>
        <v>Expense</v>
      </c>
    </row>
    <row r="366" spans="1:10" x14ac:dyDescent="0.25">
      <c r="A366" t="s">
        <v>4</v>
      </c>
      <c r="B366" t="s">
        <v>4</v>
      </c>
      <c r="C366" s="3">
        <v>44426</v>
      </c>
      <c r="D366" t="s">
        <v>9</v>
      </c>
      <c r="E366">
        <v>5</v>
      </c>
      <c r="G366" s="4">
        <f t="shared" si="5"/>
        <v>-5</v>
      </c>
      <c r="H366" s="4" t="s">
        <v>10</v>
      </c>
      <c r="I366" s="4" t="str">
        <f>_xlfn.XLOOKUP([1]!Transactions[[#This Row],[Sub-category]], [1]!TblDV[Sub-category],[1]!TblDV[Category],"")</f>
        <v>Dining Out</v>
      </c>
      <c r="J366" s="4" t="str">
        <f>_xlfn.XLOOKUP([1]!Transactions[[#This Row],[Sub-category]], [1]!TblDV[Sub-category],[1]!TblDV[Category Type],"")</f>
        <v>Expense</v>
      </c>
    </row>
    <row r="367" spans="1:10" x14ac:dyDescent="0.25">
      <c r="A367" t="s">
        <v>4</v>
      </c>
      <c r="B367" t="s">
        <v>11</v>
      </c>
      <c r="C367" s="3">
        <v>44426</v>
      </c>
      <c r="D367" t="s">
        <v>34</v>
      </c>
      <c r="E367">
        <v>40</v>
      </c>
      <c r="G367" s="4">
        <f t="shared" si="5"/>
        <v>-40</v>
      </c>
      <c r="H367" s="4" t="s">
        <v>35</v>
      </c>
      <c r="I367" s="4" t="str">
        <f>_xlfn.XLOOKUP([1]!Transactions[[#This Row],[Sub-category]], [1]!TblDV[Sub-category],[1]!TblDV[Category],"")</f>
        <v>Living Expenses</v>
      </c>
      <c r="J367" s="4" t="str">
        <f>_xlfn.XLOOKUP([1]!Transactions[[#This Row],[Sub-category]], [1]!TblDV[Sub-category],[1]!TblDV[Category Type],"")</f>
        <v>Expense</v>
      </c>
    </row>
    <row r="368" spans="1:10" x14ac:dyDescent="0.25">
      <c r="A368" t="s">
        <v>11</v>
      </c>
      <c r="B368" t="s">
        <v>4</v>
      </c>
      <c r="C368" s="3">
        <v>44427</v>
      </c>
      <c r="D368" t="s">
        <v>50</v>
      </c>
      <c r="E368">
        <v>52.1</v>
      </c>
      <c r="G368" s="4">
        <f t="shared" si="5"/>
        <v>-52.1</v>
      </c>
      <c r="H368" s="4" t="s">
        <v>51</v>
      </c>
      <c r="I368" s="4" t="str">
        <f>_xlfn.XLOOKUP([1]!Transactions[[#This Row],[Sub-category]], [1]!TblDV[Sub-category],[1]!TblDV[Category],"")</f>
        <v>Discretionary</v>
      </c>
      <c r="J368" s="4" t="str">
        <f>_xlfn.XLOOKUP([1]!Transactions[[#This Row],[Sub-category]], [1]!TblDV[Sub-category],[1]!TblDV[Category Type],"")</f>
        <v>Expense</v>
      </c>
    </row>
    <row r="369" spans="1:10" x14ac:dyDescent="0.25">
      <c r="A369" t="s">
        <v>4</v>
      </c>
      <c r="B369" t="s">
        <v>4</v>
      </c>
      <c r="C369" s="3">
        <v>44427</v>
      </c>
      <c r="D369" t="s">
        <v>36</v>
      </c>
      <c r="E369">
        <v>35</v>
      </c>
      <c r="G369" s="4">
        <f t="shared" si="5"/>
        <v>-35</v>
      </c>
      <c r="H369" s="4" t="s">
        <v>25</v>
      </c>
      <c r="I369" s="4" t="str">
        <f>_xlfn.XLOOKUP([1]!Transactions[[#This Row],[Sub-category]], [1]!TblDV[Sub-category],[1]!TblDV[Category],"")</f>
        <v>Discretionary</v>
      </c>
      <c r="J369" s="4" t="str">
        <f>_xlfn.XLOOKUP([1]!Transactions[[#This Row],[Sub-category]], [1]!TblDV[Sub-category],[1]!TblDV[Category Type],"")</f>
        <v>Expense</v>
      </c>
    </row>
    <row r="370" spans="1:10" x14ac:dyDescent="0.25">
      <c r="A370" t="s">
        <v>4</v>
      </c>
      <c r="B370" t="s">
        <v>4</v>
      </c>
      <c r="C370" s="3">
        <v>44427</v>
      </c>
      <c r="D370" t="s">
        <v>9</v>
      </c>
      <c r="E370">
        <v>5</v>
      </c>
      <c r="G370" s="4">
        <f t="shared" si="5"/>
        <v>-5</v>
      </c>
      <c r="H370" s="4" t="s">
        <v>10</v>
      </c>
      <c r="I370" s="4" t="str">
        <f>_xlfn.XLOOKUP([1]!Transactions[[#This Row],[Sub-category]], [1]!TblDV[Sub-category],[1]!TblDV[Category],"")</f>
        <v>Dining Out</v>
      </c>
      <c r="J370" s="4" t="str">
        <f>_xlfn.XLOOKUP([1]!Transactions[[#This Row],[Sub-category]], [1]!TblDV[Sub-category],[1]!TblDV[Category Type],"")</f>
        <v>Expense</v>
      </c>
    </row>
    <row r="371" spans="1:10" x14ac:dyDescent="0.25">
      <c r="A371" t="s">
        <v>4</v>
      </c>
      <c r="B371" t="s">
        <v>4</v>
      </c>
      <c r="C371" s="3">
        <v>44428</v>
      </c>
      <c r="D371" t="s">
        <v>9</v>
      </c>
      <c r="E371">
        <v>5</v>
      </c>
      <c r="G371" s="4">
        <f t="shared" si="5"/>
        <v>-5</v>
      </c>
      <c r="H371" s="4" t="s">
        <v>10</v>
      </c>
      <c r="I371" s="4" t="str">
        <f>_xlfn.XLOOKUP([1]!Transactions[[#This Row],[Sub-category]], [1]!TblDV[Sub-category],[1]!TblDV[Category],"")</f>
        <v>Dining Out</v>
      </c>
      <c r="J371" s="4" t="str">
        <f>_xlfn.XLOOKUP([1]!Transactions[[#This Row],[Sub-category]], [1]!TblDV[Sub-category],[1]!TblDV[Category Type],"")</f>
        <v>Expense</v>
      </c>
    </row>
    <row r="372" spans="1:10" x14ac:dyDescent="0.25">
      <c r="A372" t="s">
        <v>4</v>
      </c>
      <c r="B372" t="s">
        <v>4</v>
      </c>
      <c r="C372" s="3">
        <v>44429</v>
      </c>
      <c r="D372" t="s">
        <v>9</v>
      </c>
      <c r="E372">
        <v>5</v>
      </c>
      <c r="G372" s="4">
        <f t="shared" si="5"/>
        <v>-5</v>
      </c>
      <c r="H372" s="4" t="s">
        <v>10</v>
      </c>
      <c r="I372" s="4" t="str">
        <f>_xlfn.XLOOKUP([1]!Transactions[[#This Row],[Sub-category]], [1]!TblDV[Sub-category],[1]!TblDV[Category],"")</f>
        <v>Dining Out</v>
      </c>
      <c r="J372" s="4" t="str">
        <f>_xlfn.XLOOKUP([1]!Transactions[[#This Row],[Sub-category]], [1]!TblDV[Sub-category],[1]!TblDV[Category Type],"")</f>
        <v>Expense</v>
      </c>
    </row>
    <row r="373" spans="1:10" x14ac:dyDescent="0.25">
      <c r="A373" t="s">
        <v>4</v>
      </c>
      <c r="B373" t="s">
        <v>4</v>
      </c>
      <c r="C373" s="3">
        <v>44429</v>
      </c>
      <c r="D373" t="s">
        <v>18</v>
      </c>
      <c r="E373">
        <v>177</v>
      </c>
      <c r="G373" s="4">
        <f t="shared" si="5"/>
        <v>-177</v>
      </c>
      <c r="H373" s="4" t="s">
        <v>19</v>
      </c>
      <c r="I373" s="4" t="str">
        <f>_xlfn.XLOOKUP([1]!Transactions[[#This Row],[Sub-category]], [1]!TblDV[Sub-category],[1]!TblDV[Category],"")</f>
        <v>Living Expenses</v>
      </c>
      <c r="J373" s="4" t="str">
        <f>_xlfn.XLOOKUP([1]!Transactions[[#This Row],[Sub-category]], [1]!TblDV[Sub-category],[1]!TblDV[Category Type],"")</f>
        <v>Expense</v>
      </c>
    </row>
    <row r="374" spans="1:10" x14ac:dyDescent="0.25">
      <c r="A374" t="s">
        <v>4</v>
      </c>
      <c r="B374" t="s">
        <v>4</v>
      </c>
      <c r="C374" s="3">
        <v>44430</v>
      </c>
      <c r="D374" t="s">
        <v>37</v>
      </c>
      <c r="E374">
        <v>44.2</v>
      </c>
      <c r="G374" s="4">
        <f t="shared" si="5"/>
        <v>-44.2</v>
      </c>
      <c r="H374" s="4" t="s">
        <v>29</v>
      </c>
      <c r="I374" s="4" t="str">
        <f>_xlfn.XLOOKUP([1]!Transactions[[#This Row],[Sub-category]], [1]!TblDV[Sub-category],[1]!TblDV[Category],"")</f>
        <v>Dining Out</v>
      </c>
      <c r="J374" s="4" t="str">
        <f>_xlfn.XLOOKUP([1]!Transactions[[#This Row],[Sub-category]], [1]!TblDV[Sub-category],[1]!TblDV[Category Type],"")</f>
        <v>Expense</v>
      </c>
    </row>
    <row r="375" spans="1:10" x14ac:dyDescent="0.25">
      <c r="A375" t="s">
        <v>4</v>
      </c>
      <c r="B375" t="s">
        <v>4</v>
      </c>
      <c r="C375" s="3">
        <v>44431</v>
      </c>
      <c r="D375" t="s">
        <v>38</v>
      </c>
      <c r="E375">
        <v>19.2</v>
      </c>
      <c r="G375" s="4">
        <f t="shared" si="5"/>
        <v>-19.2</v>
      </c>
      <c r="H375" s="4" t="s">
        <v>29</v>
      </c>
      <c r="I375" s="4" t="str">
        <f>_xlfn.XLOOKUP([1]!Transactions[[#This Row],[Sub-category]], [1]!TblDV[Sub-category],[1]!TblDV[Category],"")</f>
        <v>Dining Out</v>
      </c>
      <c r="J375" s="4" t="str">
        <f>_xlfn.XLOOKUP([1]!Transactions[[#This Row],[Sub-category]], [1]!TblDV[Sub-category],[1]!TblDV[Category Type],"")</f>
        <v>Expense</v>
      </c>
    </row>
    <row r="376" spans="1:10" x14ac:dyDescent="0.25">
      <c r="A376" t="s">
        <v>4</v>
      </c>
      <c r="B376" t="s">
        <v>11</v>
      </c>
      <c r="C376" s="3">
        <v>44432</v>
      </c>
      <c r="D376" t="s">
        <v>39</v>
      </c>
      <c r="E376">
        <v>55</v>
      </c>
      <c r="G376" s="4">
        <f t="shared" si="5"/>
        <v>-55</v>
      </c>
      <c r="H376" s="4" t="s">
        <v>40</v>
      </c>
      <c r="I376" s="4" t="str">
        <f>_xlfn.XLOOKUP([1]!Transactions[[#This Row],[Sub-category]], [1]!TblDV[Sub-category],[1]!TblDV[Category],"")</f>
        <v>Charity</v>
      </c>
      <c r="J376" s="4" t="str">
        <f>_xlfn.XLOOKUP([1]!Transactions[[#This Row],[Sub-category]], [1]!TblDV[Sub-category],[1]!TblDV[Category Type],"")</f>
        <v>Expense</v>
      </c>
    </row>
    <row r="377" spans="1:10" x14ac:dyDescent="0.25">
      <c r="A377" t="s">
        <v>11</v>
      </c>
      <c r="B377" t="s">
        <v>4</v>
      </c>
      <c r="C377" s="3">
        <v>44432</v>
      </c>
      <c r="D377" t="s">
        <v>22</v>
      </c>
      <c r="E377">
        <v>69.700000000000017</v>
      </c>
      <c r="G377" s="4">
        <f t="shared" si="5"/>
        <v>-69.700000000000017</v>
      </c>
      <c r="H377" s="4" t="s">
        <v>23</v>
      </c>
      <c r="I377" s="4" t="str">
        <f>_xlfn.XLOOKUP([1]!Transactions[[#This Row],[Sub-category]], [1]!TblDV[Sub-category],[1]!TblDV[Category],"")</f>
        <v>Transport</v>
      </c>
      <c r="J377" s="4" t="str">
        <f>_xlfn.XLOOKUP([1]!Transactions[[#This Row],[Sub-category]], [1]!TblDV[Sub-category],[1]!TblDV[Category Type],"")</f>
        <v>Expense</v>
      </c>
    </row>
    <row r="378" spans="1:10" x14ac:dyDescent="0.25">
      <c r="A378" t="s">
        <v>4</v>
      </c>
      <c r="B378" t="s">
        <v>4</v>
      </c>
      <c r="C378" s="3">
        <v>44432</v>
      </c>
      <c r="D378" t="s">
        <v>9</v>
      </c>
      <c r="E378">
        <v>5</v>
      </c>
      <c r="G378" s="4">
        <f t="shared" si="5"/>
        <v>-5</v>
      </c>
      <c r="H378" s="4" t="s">
        <v>10</v>
      </c>
      <c r="I378" s="4" t="str">
        <f>_xlfn.XLOOKUP([1]!Transactions[[#This Row],[Sub-category]], [1]!TblDV[Sub-category],[1]!TblDV[Category],"")</f>
        <v>Dining Out</v>
      </c>
      <c r="J378" s="4" t="str">
        <f>_xlfn.XLOOKUP([1]!Transactions[[#This Row],[Sub-category]], [1]!TblDV[Sub-category],[1]!TblDV[Category Type],"")</f>
        <v>Expense</v>
      </c>
    </row>
    <row r="379" spans="1:10" x14ac:dyDescent="0.25">
      <c r="A379" t="s">
        <v>4</v>
      </c>
      <c r="B379" t="s">
        <v>4</v>
      </c>
      <c r="C379" s="3">
        <v>44433</v>
      </c>
      <c r="D379" t="s">
        <v>9</v>
      </c>
      <c r="E379">
        <v>5</v>
      </c>
      <c r="G379" s="4">
        <f t="shared" si="5"/>
        <v>-5</v>
      </c>
      <c r="H379" s="4" t="s">
        <v>10</v>
      </c>
      <c r="I379" s="4" t="str">
        <f>_xlfn.XLOOKUP([1]!Transactions[[#This Row],[Sub-category]], [1]!TblDV[Sub-category],[1]!TblDV[Category],"")</f>
        <v>Dining Out</v>
      </c>
      <c r="J379" s="4" t="str">
        <f>_xlfn.XLOOKUP([1]!Transactions[[#This Row],[Sub-category]], [1]!TblDV[Sub-category],[1]!TblDV[Category Type],"")</f>
        <v>Expense</v>
      </c>
    </row>
    <row r="380" spans="1:10" x14ac:dyDescent="0.25">
      <c r="A380" t="s">
        <v>4</v>
      </c>
      <c r="B380" t="s">
        <v>4</v>
      </c>
      <c r="C380" s="3">
        <v>44434</v>
      </c>
      <c r="D380" t="s">
        <v>9</v>
      </c>
      <c r="E380">
        <v>5</v>
      </c>
      <c r="G380" s="4">
        <f t="shared" si="5"/>
        <v>-5</v>
      </c>
      <c r="H380" s="4" t="s">
        <v>10</v>
      </c>
      <c r="I380" s="4" t="str">
        <f>_xlfn.XLOOKUP([1]!Transactions[[#This Row],[Sub-category]], [1]!TblDV[Sub-category],[1]!TblDV[Category],"")</f>
        <v>Dining Out</v>
      </c>
      <c r="J380" s="4" t="str">
        <f>_xlfn.XLOOKUP([1]!Transactions[[#This Row],[Sub-category]], [1]!TblDV[Sub-category],[1]!TblDV[Category Type],"")</f>
        <v>Expense</v>
      </c>
    </row>
    <row r="381" spans="1:10" x14ac:dyDescent="0.25">
      <c r="A381" t="s">
        <v>4</v>
      </c>
      <c r="B381" t="s">
        <v>4</v>
      </c>
      <c r="C381" s="3">
        <v>44435</v>
      </c>
      <c r="D381" t="s">
        <v>9</v>
      </c>
      <c r="E381">
        <v>5</v>
      </c>
      <c r="G381" s="4">
        <f t="shared" si="5"/>
        <v>-5</v>
      </c>
      <c r="H381" s="4" t="s">
        <v>10</v>
      </c>
      <c r="I381" s="4" t="str">
        <f>_xlfn.XLOOKUP([1]!Transactions[[#This Row],[Sub-category]], [1]!TblDV[Sub-category],[1]!TblDV[Category],"")</f>
        <v>Dining Out</v>
      </c>
      <c r="J381" s="4" t="str">
        <f>_xlfn.XLOOKUP([1]!Transactions[[#This Row],[Sub-category]], [1]!TblDV[Sub-category],[1]!TblDV[Category Type],"")</f>
        <v>Expense</v>
      </c>
    </row>
    <row r="382" spans="1:10" x14ac:dyDescent="0.25">
      <c r="A382" t="s">
        <v>4</v>
      </c>
      <c r="B382" t="s">
        <v>4</v>
      </c>
      <c r="C382" s="3">
        <v>44436</v>
      </c>
      <c r="D382" t="s">
        <v>9</v>
      </c>
      <c r="E382">
        <v>5</v>
      </c>
      <c r="G382" s="4">
        <f t="shared" si="5"/>
        <v>-5</v>
      </c>
      <c r="H382" s="4" t="s">
        <v>10</v>
      </c>
      <c r="I382" s="4" t="str">
        <f>_xlfn.XLOOKUP([1]!Transactions[[#This Row],[Sub-category]], [1]!TblDV[Sub-category],[1]!TblDV[Category],"")</f>
        <v>Dining Out</v>
      </c>
      <c r="J382" s="4" t="str">
        <f>_xlfn.XLOOKUP([1]!Transactions[[#This Row],[Sub-category]], [1]!TblDV[Sub-category],[1]!TblDV[Category Type],"")</f>
        <v>Expense</v>
      </c>
    </row>
    <row r="383" spans="1:10" x14ac:dyDescent="0.25">
      <c r="A383" t="s">
        <v>4</v>
      </c>
      <c r="B383" t="s">
        <v>4</v>
      </c>
      <c r="C383" s="3">
        <v>44436</v>
      </c>
      <c r="D383" t="s">
        <v>18</v>
      </c>
      <c r="E383">
        <v>117</v>
      </c>
      <c r="G383" s="4">
        <f t="shared" si="5"/>
        <v>-117</v>
      </c>
      <c r="H383" s="4" t="s">
        <v>19</v>
      </c>
      <c r="I383" s="4" t="str">
        <f>_xlfn.XLOOKUP([1]!Transactions[[#This Row],[Sub-category]], [1]!TblDV[Sub-category],[1]!TblDV[Category],"")</f>
        <v>Living Expenses</v>
      </c>
      <c r="J383" s="4" t="str">
        <f>_xlfn.XLOOKUP([1]!Transactions[[#This Row],[Sub-category]], [1]!TblDV[Sub-category],[1]!TblDV[Category Type],"")</f>
        <v>Expense</v>
      </c>
    </row>
    <row r="384" spans="1:10" x14ac:dyDescent="0.25">
      <c r="A384" t="s">
        <v>4</v>
      </c>
      <c r="B384" t="s">
        <v>4</v>
      </c>
      <c r="C384" s="3">
        <v>44437</v>
      </c>
      <c r="D384" t="s">
        <v>52</v>
      </c>
      <c r="E384">
        <v>131.9</v>
      </c>
      <c r="G384" s="4">
        <f t="shared" si="5"/>
        <v>-131.9</v>
      </c>
      <c r="H384" s="4" t="s">
        <v>27</v>
      </c>
      <c r="I384" s="4" t="str">
        <f>_xlfn.XLOOKUP([1]!Transactions[[#This Row],[Sub-category]], [1]!TblDV[Sub-category],[1]!TblDV[Category],"")</f>
        <v>Discretionary</v>
      </c>
      <c r="J384" s="4" t="str">
        <f>_xlfn.XLOOKUP([1]!Transactions[[#This Row],[Sub-category]], [1]!TblDV[Sub-category],[1]!TblDV[Category Type],"")</f>
        <v>Expense</v>
      </c>
    </row>
    <row r="385" spans="1:10" x14ac:dyDescent="0.25">
      <c r="A385" t="s">
        <v>4</v>
      </c>
      <c r="B385" t="s">
        <v>4</v>
      </c>
      <c r="C385" s="3">
        <v>44437</v>
      </c>
      <c r="D385" t="s">
        <v>60</v>
      </c>
      <c r="E385">
        <v>182.39999999999998</v>
      </c>
      <c r="G385" s="4">
        <f t="shared" si="5"/>
        <v>-182.39999999999998</v>
      </c>
      <c r="H385" s="4" t="s">
        <v>25</v>
      </c>
      <c r="I385" s="4" t="str">
        <f>_xlfn.XLOOKUP([1]!Transactions[[#This Row],[Sub-category]], [1]!TblDV[Sub-category],[1]!TblDV[Category],"")</f>
        <v>Discretionary</v>
      </c>
      <c r="J385" s="4" t="str">
        <f>_xlfn.XLOOKUP([1]!Transactions[[#This Row],[Sub-category]], [1]!TblDV[Sub-category],[1]!TblDV[Category Type],"")</f>
        <v>Expense</v>
      </c>
    </row>
    <row r="386" spans="1:10" x14ac:dyDescent="0.25">
      <c r="A386" t="s">
        <v>4</v>
      </c>
      <c r="B386" t="s">
        <v>4</v>
      </c>
      <c r="C386" s="3">
        <v>44438</v>
      </c>
      <c r="D386" t="s">
        <v>26</v>
      </c>
      <c r="E386">
        <v>152.29999999999998</v>
      </c>
      <c r="G386" s="4">
        <f t="shared" ref="G386:G449" si="6">F386-E386</f>
        <v>-152.29999999999998</v>
      </c>
      <c r="H386" s="4" t="s">
        <v>27</v>
      </c>
      <c r="I386" s="4" t="str">
        <f>_xlfn.XLOOKUP([1]!Transactions[[#This Row],[Sub-category]], [1]!TblDV[Sub-category],[1]!TblDV[Category],"")</f>
        <v>Discretionary</v>
      </c>
      <c r="J386" s="4" t="str">
        <f>_xlfn.XLOOKUP([1]!Transactions[[#This Row],[Sub-category]], [1]!TblDV[Sub-category],[1]!TblDV[Category Type],"")</f>
        <v>Expense</v>
      </c>
    </row>
    <row r="387" spans="1:10" x14ac:dyDescent="0.25">
      <c r="A387" t="s">
        <v>4</v>
      </c>
      <c r="B387" t="s">
        <v>4</v>
      </c>
      <c r="C387" s="3">
        <v>44438</v>
      </c>
      <c r="D387" t="s">
        <v>30</v>
      </c>
      <c r="E387">
        <v>30.300000000000004</v>
      </c>
      <c r="G387" s="4">
        <f t="shared" si="6"/>
        <v>-30.300000000000004</v>
      </c>
      <c r="H387" s="4" t="s">
        <v>31</v>
      </c>
      <c r="I387" s="4" t="str">
        <f>_xlfn.XLOOKUP([1]!Transactions[[#This Row],[Sub-category]], [1]!TblDV[Sub-category],[1]!TblDV[Category],"")</f>
        <v>Transport</v>
      </c>
      <c r="J387" s="4" t="str">
        <f>_xlfn.XLOOKUP([1]!Transactions[[#This Row],[Sub-category]], [1]!TblDV[Sub-category],[1]!TblDV[Category Type],"")</f>
        <v>Expense</v>
      </c>
    </row>
    <row r="388" spans="1:10" x14ac:dyDescent="0.25">
      <c r="A388" t="s">
        <v>4</v>
      </c>
      <c r="B388" t="s">
        <v>4</v>
      </c>
      <c r="C388" s="3">
        <v>44438</v>
      </c>
      <c r="D388" t="s">
        <v>41</v>
      </c>
      <c r="E388">
        <v>15</v>
      </c>
      <c r="G388" s="4">
        <f t="shared" si="6"/>
        <v>-15</v>
      </c>
      <c r="H388" s="4" t="s">
        <v>29</v>
      </c>
      <c r="I388" s="4" t="str">
        <f>_xlfn.XLOOKUP([1]!Transactions[[#This Row],[Sub-category]], [1]!TblDV[Sub-category],[1]!TblDV[Category],"")</f>
        <v>Dining Out</v>
      </c>
      <c r="J388" s="4" t="str">
        <f>_xlfn.XLOOKUP([1]!Transactions[[#This Row],[Sub-category]], [1]!TblDV[Sub-category],[1]!TblDV[Category Type],"")</f>
        <v>Expense</v>
      </c>
    </row>
    <row r="389" spans="1:10" x14ac:dyDescent="0.25">
      <c r="A389" t="s">
        <v>4</v>
      </c>
      <c r="B389" t="s">
        <v>4</v>
      </c>
      <c r="C389" s="3">
        <v>44439</v>
      </c>
      <c r="D389" t="s">
        <v>9</v>
      </c>
      <c r="E389">
        <v>5</v>
      </c>
      <c r="G389" s="4">
        <f t="shared" si="6"/>
        <v>-5</v>
      </c>
      <c r="H389" s="4" t="s">
        <v>10</v>
      </c>
      <c r="I389" s="4" t="str">
        <f>_xlfn.XLOOKUP([1]!Transactions[[#This Row],[Sub-category]], [1]!TblDV[Sub-category],[1]!TblDV[Category],"")</f>
        <v>Dining Out</v>
      </c>
      <c r="J389" s="4" t="str">
        <f>_xlfn.XLOOKUP([1]!Transactions[[#This Row],[Sub-category]], [1]!TblDV[Sub-category],[1]!TblDV[Category Type],"")</f>
        <v>Expense</v>
      </c>
    </row>
    <row r="390" spans="1:10" x14ac:dyDescent="0.25">
      <c r="A390" t="s">
        <v>4</v>
      </c>
      <c r="B390" t="s">
        <v>4</v>
      </c>
      <c r="C390" s="3">
        <v>44441</v>
      </c>
      <c r="D390" t="s">
        <v>9</v>
      </c>
      <c r="E390">
        <v>5</v>
      </c>
      <c r="G390" s="4">
        <f t="shared" si="6"/>
        <v>-5</v>
      </c>
      <c r="H390" s="4" t="s">
        <v>10</v>
      </c>
      <c r="I390" s="4" t="str">
        <f>_xlfn.XLOOKUP([1]!Transactions[[#This Row],[Sub-category]], [1]!TblDV[Sub-category],[1]!TblDV[Category],"")</f>
        <v>Dining Out</v>
      </c>
      <c r="J390" s="4" t="str">
        <f>_xlfn.XLOOKUP([1]!Transactions[[#This Row],[Sub-category]], [1]!TblDV[Sub-category],[1]!TblDV[Category Type],"")</f>
        <v>Expense</v>
      </c>
    </row>
    <row r="391" spans="1:10" x14ac:dyDescent="0.25">
      <c r="A391" t="s">
        <v>4</v>
      </c>
      <c r="B391" t="s">
        <v>11</v>
      </c>
      <c r="C391" s="3">
        <v>44441</v>
      </c>
      <c r="D391" t="s">
        <v>12</v>
      </c>
      <c r="F391">
        <v>4000</v>
      </c>
      <c r="G391" s="4">
        <f t="shared" si="6"/>
        <v>4000</v>
      </c>
      <c r="H391" s="4" t="s">
        <v>13</v>
      </c>
      <c r="I391" s="4" t="str">
        <f>_xlfn.XLOOKUP([1]!Transactions[[#This Row],[Sub-category]], [1]!TblDV[Sub-category],[1]!TblDV[Category],"")</f>
        <v>Salary</v>
      </c>
      <c r="J391" s="4" t="str">
        <f>_xlfn.XLOOKUP([1]!Transactions[[#This Row],[Sub-category]], [1]!TblDV[Sub-category],[1]!TblDV[Category Type],"")</f>
        <v>Income</v>
      </c>
    </row>
    <row r="392" spans="1:10" x14ac:dyDescent="0.25">
      <c r="A392" t="s">
        <v>11</v>
      </c>
      <c r="B392" t="s">
        <v>4</v>
      </c>
      <c r="C392" s="3">
        <v>44442</v>
      </c>
      <c r="D392" t="s">
        <v>9</v>
      </c>
      <c r="E392">
        <v>5</v>
      </c>
      <c r="G392" s="4">
        <f t="shared" si="6"/>
        <v>-5</v>
      </c>
      <c r="H392" s="4" t="s">
        <v>10</v>
      </c>
      <c r="I392" s="4" t="str">
        <f>_xlfn.XLOOKUP([1]!Transactions[[#This Row],[Sub-category]], [1]!TblDV[Sub-category],[1]!TblDV[Category],"")</f>
        <v>Dining Out</v>
      </c>
      <c r="J392" s="4" t="str">
        <f>_xlfn.XLOOKUP([1]!Transactions[[#This Row],[Sub-category]], [1]!TblDV[Sub-category],[1]!TblDV[Category Type],"")</f>
        <v>Expense</v>
      </c>
    </row>
    <row r="393" spans="1:10" x14ac:dyDescent="0.25">
      <c r="A393" t="s">
        <v>4</v>
      </c>
      <c r="B393" t="s">
        <v>11</v>
      </c>
      <c r="C393" s="3">
        <v>44444</v>
      </c>
      <c r="D393" t="s">
        <v>14</v>
      </c>
      <c r="E393">
        <v>900</v>
      </c>
      <c r="G393" s="4">
        <f t="shared" si="6"/>
        <v>-900</v>
      </c>
      <c r="H393" s="4" t="s">
        <v>15</v>
      </c>
      <c r="I393" s="4" t="str">
        <f>_xlfn.XLOOKUP([1]!Transactions[[#This Row],[Sub-category]], [1]!TblDV[Sub-category],[1]!TblDV[Category],"")</f>
        <v>Living Expenses</v>
      </c>
      <c r="J393" s="4" t="str">
        <f>_xlfn.XLOOKUP([1]!Transactions[[#This Row],[Sub-category]], [1]!TblDV[Sub-category],[1]!TblDV[Category Type],"")</f>
        <v>Expense</v>
      </c>
    </row>
    <row r="394" spans="1:10" x14ac:dyDescent="0.25">
      <c r="A394" t="s">
        <v>11</v>
      </c>
      <c r="B394" t="s">
        <v>11</v>
      </c>
      <c r="C394" s="3">
        <v>44444</v>
      </c>
      <c r="D394" t="s">
        <v>16</v>
      </c>
      <c r="E394">
        <v>150</v>
      </c>
      <c r="G394" s="4">
        <f t="shared" si="6"/>
        <v>-150</v>
      </c>
      <c r="H394" s="4" t="s">
        <v>17</v>
      </c>
      <c r="I394" s="4" t="str">
        <f>_xlfn.XLOOKUP([1]!Transactions[[#This Row],[Sub-category]], [1]!TblDV[Sub-category],[1]!TblDV[Category],"")</f>
        <v>Transport</v>
      </c>
      <c r="J394" s="4" t="str">
        <f>_xlfn.XLOOKUP([1]!Transactions[[#This Row],[Sub-category]], [1]!TblDV[Sub-category],[1]!TblDV[Category Type],"")</f>
        <v>Expense</v>
      </c>
    </row>
    <row r="395" spans="1:10" x14ac:dyDescent="0.25">
      <c r="A395" t="s">
        <v>11</v>
      </c>
      <c r="B395" t="s">
        <v>4</v>
      </c>
      <c r="C395" s="3">
        <v>44444</v>
      </c>
      <c r="D395" t="s">
        <v>9</v>
      </c>
      <c r="E395">
        <v>5</v>
      </c>
      <c r="G395" s="4">
        <f t="shared" si="6"/>
        <v>-5</v>
      </c>
      <c r="H395" s="4" t="s">
        <v>10</v>
      </c>
      <c r="I395" s="4" t="str">
        <f>_xlfn.XLOOKUP([1]!Transactions[[#This Row],[Sub-category]], [1]!TblDV[Sub-category],[1]!TblDV[Category],"")</f>
        <v>Dining Out</v>
      </c>
      <c r="J395" s="4" t="str">
        <f>_xlfn.XLOOKUP([1]!Transactions[[#This Row],[Sub-category]], [1]!TblDV[Sub-category],[1]!TblDV[Category Type],"")</f>
        <v>Expense</v>
      </c>
    </row>
    <row r="396" spans="1:10" x14ac:dyDescent="0.25">
      <c r="A396" t="s">
        <v>4</v>
      </c>
      <c r="B396" t="s">
        <v>4</v>
      </c>
      <c r="C396" s="3">
        <v>44444</v>
      </c>
      <c r="D396" t="s">
        <v>9</v>
      </c>
      <c r="E396">
        <v>5</v>
      </c>
      <c r="G396" s="4">
        <f t="shared" si="6"/>
        <v>-5</v>
      </c>
      <c r="H396" s="4" t="s">
        <v>10</v>
      </c>
      <c r="I396" s="4" t="str">
        <f>_xlfn.XLOOKUP([1]!Transactions[[#This Row],[Sub-category]], [1]!TblDV[Sub-category],[1]!TblDV[Category],"")</f>
        <v>Dining Out</v>
      </c>
      <c r="J396" s="4" t="str">
        <f>_xlfn.XLOOKUP([1]!Transactions[[#This Row],[Sub-category]], [1]!TblDV[Sub-category],[1]!TblDV[Category Type],"")</f>
        <v>Expense</v>
      </c>
    </row>
    <row r="397" spans="1:10" x14ac:dyDescent="0.25">
      <c r="A397" t="s">
        <v>4</v>
      </c>
      <c r="B397" t="s">
        <v>4</v>
      </c>
      <c r="C397" s="3">
        <v>44445</v>
      </c>
      <c r="D397" t="s">
        <v>9</v>
      </c>
      <c r="E397">
        <v>5</v>
      </c>
      <c r="G397" s="4">
        <f t="shared" si="6"/>
        <v>-5</v>
      </c>
      <c r="H397" s="4" t="s">
        <v>10</v>
      </c>
      <c r="I397" s="4" t="str">
        <f>_xlfn.XLOOKUP([1]!Transactions[[#This Row],[Sub-category]], [1]!TblDV[Sub-category],[1]!TblDV[Category],"")</f>
        <v>Dining Out</v>
      </c>
      <c r="J397" s="4" t="str">
        <f>_xlfn.XLOOKUP([1]!Transactions[[#This Row],[Sub-category]], [1]!TblDV[Sub-category],[1]!TblDV[Category Type],"")</f>
        <v>Expense</v>
      </c>
    </row>
    <row r="398" spans="1:10" x14ac:dyDescent="0.25">
      <c r="A398" t="s">
        <v>4</v>
      </c>
      <c r="B398" t="s">
        <v>4</v>
      </c>
      <c r="C398" s="3">
        <v>44446</v>
      </c>
      <c r="D398" t="s">
        <v>9</v>
      </c>
      <c r="E398">
        <v>5</v>
      </c>
      <c r="G398" s="4">
        <f t="shared" si="6"/>
        <v>-5</v>
      </c>
      <c r="H398" s="4" t="s">
        <v>10</v>
      </c>
      <c r="I398" s="4" t="str">
        <f>_xlfn.XLOOKUP([1]!Transactions[[#This Row],[Sub-category]], [1]!TblDV[Sub-category],[1]!TblDV[Category],"")</f>
        <v>Dining Out</v>
      </c>
      <c r="J398" s="4" t="str">
        <f>_xlfn.XLOOKUP([1]!Transactions[[#This Row],[Sub-category]], [1]!TblDV[Sub-category],[1]!TblDV[Category Type],"")</f>
        <v>Expense</v>
      </c>
    </row>
    <row r="399" spans="1:10" x14ac:dyDescent="0.25">
      <c r="A399" t="s">
        <v>4</v>
      </c>
      <c r="B399" t="s">
        <v>4</v>
      </c>
      <c r="C399" s="3">
        <v>44446</v>
      </c>
      <c r="D399" t="s">
        <v>18</v>
      </c>
      <c r="E399">
        <v>163.39999999999998</v>
      </c>
      <c r="G399" s="4">
        <f t="shared" si="6"/>
        <v>-163.39999999999998</v>
      </c>
      <c r="H399" s="4" t="s">
        <v>19</v>
      </c>
      <c r="I399" s="4" t="str">
        <f>_xlfn.XLOOKUP([1]!Transactions[[#This Row],[Sub-category]], [1]!TblDV[Sub-category],[1]!TblDV[Category],"")</f>
        <v>Living Expenses</v>
      </c>
      <c r="J399" s="4" t="str">
        <f>_xlfn.XLOOKUP([1]!Transactions[[#This Row],[Sub-category]], [1]!TblDV[Sub-category],[1]!TblDV[Category Type],"")</f>
        <v>Expense</v>
      </c>
    </row>
    <row r="400" spans="1:10" x14ac:dyDescent="0.25">
      <c r="A400" t="s">
        <v>4</v>
      </c>
      <c r="B400" t="s">
        <v>11</v>
      </c>
      <c r="C400" s="3">
        <v>44449</v>
      </c>
      <c r="D400" t="s">
        <v>20</v>
      </c>
      <c r="E400">
        <v>58.1</v>
      </c>
      <c r="G400" s="4">
        <f t="shared" si="6"/>
        <v>-58.1</v>
      </c>
      <c r="H400" s="4" t="s">
        <v>21</v>
      </c>
      <c r="I400" s="4" t="str">
        <f>_xlfn.XLOOKUP([1]!Transactions[[#This Row],[Sub-category]], [1]!TblDV[Sub-category],[1]!TblDV[Category],"")</f>
        <v>Living Expenses</v>
      </c>
      <c r="J400" s="4" t="str">
        <f>_xlfn.XLOOKUP([1]!Transactions[[#This Row],[Sub-category]], [1]!TblDV[Sub-category],[1]!TblDV[Category Type],"")</f>
        <v>Expense</v>
      </c>
    </row>
    <row r="401" spans="1:10" x14ac:dyDescent="0.25">
      <c r="A401" t="s">
        <v>11</v>
      </c>
      <c r="B401" t="s">
        <v>4</v>
      </c>
      <c r="C401" s="3">
        <v>44449</v>
      </c>
      <c r="D401" t="s">
        <v>9</v>
      </c>
      <c r="E401">
        <v>5</v>
      </c>
      <c r="G401" s="4">
        <f t="shared" si="6"/>
        <v>-5</v>
      </c>
      <c r="H401" s="4" t="s">
        <v>10</v>
      </c>
      <c r="I401" s="4" t="str">
        <f>_xlfn.XLOOKUP([1]!Transactions[[#This Row],[Sub-category]], [1]!TblDV[Sub-category],[1]!TblDV[Category],"")</f>
        <v>Dining Out</v>
      </c>
      <c r="J401" s="4" t="str">
        <f>_xlfn.XLOOKUP([1]!Transactions[[#This Row],[Sub-category]], [1]!TblDV[Sub-category],[1]!TblDV[Category Type],"")</f>
        <v>Expense</v>
      </c>
    </row>
    <row r="402" spans="1:10" x14ac:dyDescent="0.25">
      <c r="A402" t="s">
        <v>4</v>
      </c>
      <c r="B402" t="s">
        <v>4</v>
      </c>
      <c r="C402" s="3">
        <v>44450</v>
      </c>
      <c r="D402" t="s">
        <v>9</v>
      </c>
      <c r="E402">
        <v>5</v>
      </c>
      <c r="G402" s="4">
        <f t="shared" si="6"/>
        <v>-5</v>
      </c>
      <c r="H402" s="4" t="s">
        <v>10</v>
      </c>
      <c r="I402" s="4" t="str">
        <f>_xlfn.XLOOKUP([1]!Transactions[[#This Row],[Sub-category]], [1]!TblDV[Sub-category],[1]!TblDV[Category],"")</f>
        <v>Dining Out</v>
      </c>
      <c r="J402" s="4" t="str">
        <f>_xlfn.XLOOKUP([1]!Transactions[[#This Row],[Sub-category]], [1]!TblDV[Sub-category],[1]!TblDV[Category Type],"")</f>
        <v>Expense</v>
      </c>
    </row>
    <row r="403" spans="1:10" x14ac:dyDescent="0.25">
      <c r="A403" t="s">
        <v>4</v>
      </c>
      <c r="B403" t="s">
        <v>4</v>
      </c>
      <c r="C403" s="3">
        <v>44451</v>
      </c>
      <c r="D403" t="s">
        <v>22</v>
      </c>
      <c r="E403">
        <v>85.299999999999983</v>
      </c>
      <c r="G403" s="4">
        <f t="shared" si="6"/>
        <v>-85.299999999999983</v>
      </c>
      <c r="H403" s="4" t="s">
        <v>23</v>
      </c>
      <c r="I403" s="4" t="str">
        <f>_xlfn.XLOOKUP([1]!Transactions[[#This Row],[Sub-category]], [1]!TblDV[Sub-category],[1]!TblDV[Category],"")</f>
        <v>Transport</v>
      </c>
      <c r="J403" s="4" t="str">
        <f>_xlfn.XLOOKUP([1]!Transactions[[#This Row],[Sub-category]], [1]!TblDV[Sub-category],[1]!TblDV[Category Type],"")</f>
        <v>Expense</v>
      </c>
    </row>
    <row r="404" spans="1:10" x14ac:dyDescent="0.25">
      <c r="A404" t="s">
        <v>4</v>
      </c>
      <c r="B404" t="s">
        <v>4</v>
      </c>
      <c r="C404" s="3">
        <v>44451</v>
      </c>
      <c r="D404" t="s">
        <v>9</v>
      </c>
      <c r="E404">
        <v>5</v>
      </c>
      <c r="G404" s="4">
        <f t="shared" si="6"/>
        <v>-5</v>
      </c>
      <c r="H404" s="4" t="s">
        <v>10</v>
      </c>
      <c r="I404" s="4" t="str">
        <f>_xlfn.XLOOKUP([1]!Transactions[[#This Row],[Sub-category]], [1]!TblDV[Sub-category],[1]!TblDV[Category],"")</f>
        <v>Dining Out</v>
      </c>
      <c r="J404" s="4" t="str">
        <f>_xlfn.XLOOKUP([1]!Transactions[[#This Row],[Sub-category]], [1]!TblDV[Sub-category],[1]!TblDV[Category Type],"")</f>
        <v>Expense</v>
      </c>
    </row>
    <row r="405" spans="1:10" x14ac:dyDescent="0.25">
      <c r="A405" t="s">
        <v>4</v>
      </c>
      <c r="B405" t="s">
        <v>4</v>
      </c>
      <c r="C405" s="3">
        <v>44452</v>
      </c>
      <c r="D405" t="s">
        <v>9</v>
      </c>
      <c r="E405">
        <v>5</v>
      </c>
      <c r="G405" s="4">
        <f t="shared" si="6"/>
        <v>-5</v>
      </c>
      <c r="H405" s="4" t="s">
        <v>10</v>
      </c>
      <c r="I405" s="4" t="str">
        <f>_xlfn.XLOOKUP([1]!Transactions[[#This Row],[Sub-category]], [1]!TblDV[Sub-category],[1]!TblDV[Category],"")</f>
        <v>Dining Out</v>
      </c>
      <c r="J405" s="4" t="str">
        <f>_xlfn.XLOOKUP([1]!Transactions[[#This Row],[Sub-category]], [1]!TblDV[Sub-category],[1]!TblDV[Category Type],"")</f>
        <v>Expense</v>
      </c>
    </row>
    <row r="406" spans="1:10" x14ac:dyDescent="0.25">
      <c r="A406" t="s">
        <v>4</v>
      </c>
      <c r="B406" t="s">
        <v>4</v>
      </c>
      <c r="C406" s="3">
        <v>44453</v>
      </c>
      <c r="D406" t="s">
        <v>18</v>
      </c>
      <c r="E406">
        <v>143</v>
      </c>
      <c r="G406" s="4">
        <f t="shared" si="6"/>
        <v>-143</v>
      </c>
      <c r="H406" s="4" t="s">
        <v>19</v>
      </c>
      <c r="I406" s="4" t="str">
        <f>_xlfn.XLOOKUP([1]!Transactions[[#This Row],[Sub-category]], [1]!TblDV[Sub-category],[1]!TblDV[Category],"")</f>
        <v>Living Expenses</v>
      </c>
      <c r="J406" s="4" t="str">
        <f>_xlfn.XLOOKUP([1]!Transactions[[#This Row],[Sub-category]], [1]!TblDV[Sub-category],[1]!TblDV[Category Type],"")</f>
        <v>Expense</v>
      </c>
    </row>
    <row r="407" spans="1:10" x14ac:dyDescent="0.25">
      <c r="A407" t="s">
        <v>4</v>
      </c>
      <c r="B407" t="s">
        <v>4</v>
      </c>
      <c r="C407" s="3">
        <v>44453</v>
      </c>
      <c r="D407" t="s">
        <v>9</v>
      </c>
      <c r="E407">
        <v>5</v>
      </c>
      <c r="G407" s="4">
        <f t="shared" si="6"/>
        <v>-5</v>
      </c>
      <c r="H407" s="4" t="s">
        <v>10</v>
      </c>
      <c r="I407" s="4" t="str">
        <f>_xlfn.XLOOKUP([1]!Transactions[[#This Row],[Sub-category]], [1]!TblDV[Sub-category],[1]!TblDV[Category],"")</f>
        <v>Dining Out</v>
      </c>
      <c r="J407" s="4" t="str">
        <f>_xlfn.XLOOKUP([1]!Transactions[[#This Row],[Sub-category]], [1]!TblDV[Sub-category],[1]!TblDV[Category Type],"")</f>
        <v>Expense</v>
      </c>
    </row>
    <row r="408" spans="1:10" x14ac:dyDescent="0.25">
      <c r="A408" t="s">
        <v>4</v>
      </c>
      <c r="B408" t="s">
        <v>4</v>
      </c>
      <c r="C408" s="3">
        <v>44454</v>
      </c>
      <c r="D408" t="s">
        <v>9</v>
      </c>
      <c r="E408">
        <v>5</v>
      </c>
      <c r="G408" s="4">
        <f t="shared" si="6"/>
        <v>-5</v>
      </c>
      <c r="H408" s="4" t="s">
        <v>10</v>
      </c>
      <c r="I408" s="4" t="str">
        <f>_xlfn.XLOOKUP([1]!Transactions[[#This Row],[Sub-category]], [1]!TblDV[Sub-category],[1]!TblDV[Category],"")</f>
        <v>Dining Out</v>
      </c>
      <c r="J408" s="4" t="str">
        <f>_xlfn.XLOOKUP([1]!Transactions[[#This Row],[Sub-category]], [1]!TblDV[Sub-category],[1]!TblDV[Category Type],"")</f>
        <v>Expense</v>
      </c>
    </row>
    <row r="409" spans="1:10" x14ac:dyDescent="0.25">
      <c r="A409" t="s">
        <v>4</v>
      </c>
      <c r="B409" t="s">
        <v>4</v>
      </c>
      <c r="C409" s="3">
        <v>44454</v>
      </c>
      <c r="D409" t="s">
        <v>24</v>
      </c>
      <c r="E409">
        <v>47.8</v>
      </c>
      <c r="G409" s="4">
        <f t="shared" si="6"/>
        <v>-47.8</v>
      </c>
      <c r="H409" s="4" t="s">
        <v>25</v>
      </c>
      <c r="I409" s="4" t="str">
        <f>_xlfn.XLOOKUP([1]!Transactions[[#This Row],[Sub-category]], [1]!TblDV[Sub-category],[1]!TblDV[Category],"")</f>
        <v>Discretionary</v>
      </c>
      <c r="J409" s="4" t="str">
        <f>_xlfn.XLOOKUP([1]!Transactions[[#This Row],[Sub-category]], [1]!TblDV[Sub-category],[1]!TblDV[Category Type],"")</f>
        <v>Expense</v>
      </c>
    </row>
    <row r="410" spans="1:10" x14ac:dyDescent="0.25">
      <c r="A410" t="s">
        <v>4</v>
      </c>
      <c r="B410" t="s">
        <v>4</v>
      </c>
      <c r="C410" s="3">
        <v>44454</v>
      </c>
      <c r="D410" t="s">
        <v>26</v>
      </c>
      <c r="E410">
        <v>105.80000000000001</v>
      </c>
      <c r="G410" s="4">
        <f t="shared" si="6"/>
        <v>-105.80000000000001</v>
      </c>
      <c r="H410" s="4" t="s">
        <v>27</v>
      </c>
      <c r="I410" s="4" t="str">
        <f>_xlfn.XLOOKUP([1]!Transactions[[#This Row],[Sub-category]], [1]!TblDV[Sub-category],[1]!TblDV[Category],"")</f>
        <v>Discretionary</v>
      </c>
      <c r="J410" s="4" t="str">
        <f>_xlfn.XLOOKUP([1]!Transactions[[#This Row],[Sub-category]], [1]!TblDV[Sub-category],[1]!TblDV[Category Type],"")</f>
        <v>Expense</v>
      </c>
    </row>
    <row r="411" spans="1:10" x14ac:dyDescent="0.25">
      <c r="A411" t="s">
        <v>4</v>
      </c>
      <c r="B411" t="s">
        <v>4</v>
      </c>
      <c r="C411" s="3">
        <v>44454</v>
      </c>
      <c r="D411" t="s">
        <v>28</v>
      </c>
      <c r="E411">
        <v>60.1</v>
      </c>
      <c r="G411" s="4">
        <f t="shared" si="6"/>
        <v>-60.1</v>
      </c>
      <c r="H411" s="4" t="s">
        <v>29</v>
      </c>
      <c r="I411" s="4" t="str">
        <f>_xlfn.XLOOKUP([1]!Transactions[[#This Row],[Sub-category]], [1]!TblDV[Sub-category],[1]!TblDV[Category],"")</f>
        <v>Dining Out</v>
      </c>
      <c r="J411" s="4" t="str">
        <f>_xlfn.XLOOKUP([1]!Transactions[[#This Row],[Sub-category]], [1]!TblDV[Sub-category],[1]!TblDV[Category Type],"")</f>
        <v>Expense</v>
      </c>
    </row>
    <row r="412" spans="1:10" x14ac:dyDescent="0.25">
      <c r="A412" t="s">
        <v>4</v>
      </c>
      <c r="B412" t="s">
        <v>4</v>
      </c>
      <c r="C412" s="3">
        <v>44455</v>
      </c>
      <c r="D412" t="s">
        <v>30</v>
      </c>
      <c r="E412">
        <v>36.200000000000003</v>
      </c>
      <c r="G412" s="4">
        <f t="shared" si="6"/>
        <v>-36.200000000000003</v>
      </c>
      <c r="H412" s="4" t="s">
        <v>31</v>
      </c>
      <c r="I412" s="4" t="str">
        <f>_xlfn.XLOOKUP([1]!Transactions[[#This Row],[Sub-category]], [1]!TblDV[Sub-category],[1]!TblDV[Category],"")</f>
        <v>Transport</v>
      </c>
      <c r="J412" s="4" t="str">
        <f>_xlfn.XLOOKUP([1]!Transactions[[#This Row],[Sub-category]], [1]!TblDV[Sub-category],[1]!TblDV[Category Type],"")</f>
        <v>Expense</v>
      </c>
    </row>
    <row r="413" spans="1:10" x14ac:dyDescent="0.25">
      <c r="A413" t="s">
        <v>4</v>
      </c>
      <c r="B413" t="s">
        <v>11</v>
      </c>
      <c r="C413" s="3">
        <v>44456</v>
      </c>
      <c r="D413" t="s">
        <v>32</v>
      </c>
      <c r="E413">
        <v>30</v>
      </c>
      <c r="G413" s="4">
        <f t="shared" si="6"/>
        <v>-30</v>
      </c>
      <c r="H413" s="4" t="s">
        <v>33</v>
      </c>
      <c r="I413" s="4" t="str">
        <f>_xlfn.XLOOKUP([1]!Transactions[[#This Row],[Sub-category]], [1]!TblDV[Sub-category],[1]!TblDV[Category],"")</f>
        <v>Discretionary</v>
      </c>
      <c r="J413" s="4" t="str">
        <f>_xlfn.XLOOKUP([1]!Transactions[[#This Row],[Sub-category]], [1]!TblDV[Sub-category],[1]!TblDV[Category Type],"")</f>
        <v>Expense</v>
      </c>
    </row>
    <row r="414" spans="1:10" x14ac:dyDescent="0.25">
      <c r="A414" t="s">
        <v>11</v>
      </c>
      <c r="B414" t="s">
        <v>4</v>
      </c>
      <c r="C414" s="3">
        <v>44456</v>
      </c>
      <c r="D414" t="s">
        <v>9</v>
      </c>
      <c r="E414">
        <v>5</v>
      </c>
      <c r="G414" s="4">
        <f t="shared" si="6"/>
        <v>-5</v>
      </c>
      <c r="H414" s="4" t="s">
        <v>10</v>
      </c>
      <c r="I414" s="4" t="str">
        <f>_xlfn.XLOOKUP([1]!Transactions[[#This Row],[Sub-category]], [1]!TblDV[Sub-category],[1]!TblDV[Category],"")</f>
        <v>Dining Out</v>
      </c>
      <c r="J414" s="4" t="str">
        <f>_xlfn.XLOOKUP([1]!Transactions[[#This Row],[Sub-category]], [1]!TblDV[Sub-category],[1]!TblDV[Category Type],"")</f>
        <v>Expense</v>
      </c>
    </row>
    <row r="415" spans="1:10" x14ac:dyDescent="0.25">
      <c r="A415" t="s">
        <v>4</v>
      </c>
      <c r="B415" t="s">
        <v>4</v>
      </c>
      <c r="C415" s="3">
        <v>44457</v>
      </c>
      <c r="D415" t="s">
        <v>9</v>
      </c>
      <c r="E415">
        <v>5</v>
      </c>
      <c r="G415" s="4">
        <f t="shared" si="6"/>
        <v>-5</v>
      </c>
      <c r="H415" s="4" t="s">
        <v>10</v>
      </c>
      <c r="I415" s="4" t="str">
        <f>_xlfn.XLOOKUP([1]!Transactions[[#This Row],[Sub-category]], [1]!TblDV[Sub-category],[1]!TblDV[Category],"")</f>
        <v>Dining Out</v>
      </c>
      <c r="J415" s="4" t="str">
        <f>_xlfn.XLOOKUP([1]!Transactions[[#This Row],[Sub-category]], [1]!TblDV[Sub-category],[1]!TblDV[Category Type],"")</f>
        <v>Expense</v>
      </c>
    </row>
    <row r="416" spans="1:10" x14ac:dyDescent="0.25">
      <c r="A416" t="s">
        <v>4</v>
      </c>
      <c r="B416" t="s">
        <v>11</v>
      </c>
      <c r="C416" s="3">
        <v>44457</v>
      </c>
      <c r="D416" t="s">
        <v>34</v>
      </c>
      <c r="E416">
        <v>40</v>
      </c>
      <c r="G416" s="4">
        <f t="shared" si="6"/>
        <v>-40</v>
      </c>
      <c r="H416" s="4" t="s">
        <v>35</v>
      </c>
      <c r="I416" s="4" t="str">
        <f>_xlfn.XLOOKUP([1]!Transactions[[#This Row],[Sub-category]], [1]!TblDV[Sub-category],[1]!TblDV[Category],"")</f>
        <v>Living Expenses</v>
      </c>
      <c r="J416" s="4" t="str">
        <f>_xlfn.XLOOKUP([1]!Transactions[[#This Row],[Sub-category]], [1]!TblDV[Sub-category],[1]!TblDV[Category Type],"")</f>
        <v>Expense</v>
      </c>
    </row>
    <row r="417" spans="1:10" x14ac:dyDescent="0.25">
      <c r="A417" t="s">
        <v>11</v>
      </c>
      <c r="B417" t="s">
        <v>4</v>
      </c>
      <c r="C417" s="3">
        <v>44458</v>
      </c>
      <c r="D417" t="s">
        <v>50</v>
      </c>
      <c r="E417">
        <v>53</v>
      </c>
      <c r="G417" s="4">
        <f t="shared" si="6"/>
        <v>-53</v>
      </c>
      <c r="H417" s="4" t="s">
        <v>51</v>
      </c>
      <c r="I417" s="4" t="str">
        <f>_xlfn.XLOOKUP([1]!Transactions[[#This Row],[Sub-category]], [1]!TblDV[Sub-category],[1]!TblDV[Category],"")</f>
        <v>Discretionary</v>
      </c>
      <c r="J417" s="4" t="str">
        <f>_xlfn.XLOOKUP([1]!Transactions[[#This Row],[Sub-category]], [1]!TblDV[Sub-category],[1]!TblDV[Category Type],"")</f>
        <v>Expense</v>
      </c>
    </row>
    <row r="418" spans="1:10" x14ac:dyDescent="0.25">
      <c r="A418" t="s">
        <v>11</v>
      </c>
      <c r="B418" t="s">
        <v>4</v>
      </c>
      <c r="C418" s="3">
        <v>44458</v>
      </c>
      <c r="D418" t="s">
        <v>36</v>
      </c>
      <c r="E418">
        <v>35</v>
      </c>
      <c r="G418" s="4">
        <f t="shared" si="6"/>
        <v>-35</v>
      </c>
      <c r="H418" s="4" t="s">
        <v>25</v>
      </c>
      <c r="I418" s="4" t="str">
        <f>_xlfn.XLOOKUP([1]!Transactions[[#This Row],[Sub-category]], [1]!TblDV[Sub-category],[1]!TblDV[Category],"")</f>
        <v>Discretionary</v>
      </c>
      <c r="J418" s="4" t="str">
        <f>_xlfn.XLOOKUP([1]!Transactions[[#This Row],[Sub-category]], [1]!TblDV[Sub-category],[1]!TblDV[Category Type],"")</f>
        <v>Expense</v>
      </c>
    </row>
    <row r="419" spans="1:10" x14ac:dyDescent="0.25">
      <c r="A419" t="s">
        <v>4</v>
      </c>
      <c r="B419" t="s">
        <v>4</v>
      </c>
      <c r="C419" s="3">
        <v>44458</v>
      </c>
      <c r="D419" t="s">
        <v>9</v>
      </c>
      <c r="E419">
        <v>5</v>
      </c>
      <c r="G419" s="4">
        <f t="shared" si="6"/>
        <v>-5</v>
      </c>
      <c r="H419" s="4" t="s">
        <v>10</v>
      </c>
      <c r="I419" s="4" t="str">
        <f>_xlfn.XLOOKUP([1]!Transactions[[#This Row],[Sub-category]], [1]!TblDV[Sub-category],[1]!TblDV[Category],"")</f>
        <v>Dining Out</v>
      </c>
      <c r="J419" s="4" t="str">
        <f>_xlfn.XLOOKUP([1]!Transactions[[#This Row],[Sub-category]], [1]!TblDV[Sub-category],[1]!TblDV[Category Type],"")</f>
        <v>Expense</v>
      </c>
    </row>
    <row r="420" spans="1:10" x14ac:dyDescent="0.25">
      <c r="A420" t="s">
        <v>4</v>
      </c>
      <c r="B420" t="s">
        <v>4</v>
      </c>
      <c r="C420" s="3">
        <v>44459</v>
      </c>
      <c r="D420" t="s">
        <v>9</v>
      </c>
      <c r="E420">
        <v>5</v>
      </c>
      <c r="G420" s="4">
        <f t="shared" si="6"/>
        <v>-5</v>
      </c>
      <c r="H420" s="4" t="s">
        <v>10</v>
      </c>
      <c r="I420" s="4" t="str">
        <f>_xlfn.XLOOKUP([1]!Transactions[[#This Row],[Sub-category]], [1]!TblDV[Sub-category],[1]!TblDV[Category],"")</f>
        <v>Dining Out</v>
      </c>
      <c r="J420" s="4" t="str">
        <f>_xlfn.XLOOKUP([1]!Transactions[[#This Row],[Sub-category]], [1]!TblDV[Sub-category],[1]!TblDV[Category Type],"")</f>
        <v>Expense</v>
      </c>
    </row>
    <row r="421" spans="1:10" x14ac:dyDescent="0.25">
      <c r="A421" t="s">
        <v>4</v>
      </c>
      <c r="B421" t="s">
        <v>4</v>
      </c>
      <c r="C421" s="3">
        <v>44460</v>
      </c>
      <c r="D421" t="s">
        <v>9</v>
      </c>
      <c r="E421">
        <v>5</v>
      </c>
      <c r="G421" s="4">
        <f t="shared" si="6"/>
        <v>-5</v>
      </c>
      <c r="H421" s="4" t="s">
        <v>10</v>
      </c>
      <c r="I421" s="4" t="str">
        <f>_xlfn.XLOOKUP([1]!Transactions[[#This Row],[Sub-category]], [1]!TblDV[Sub-category],[1]!TblDV[Category],"")</f>
        <v>Dining Out</v>
      </c>
      <c r="J421" s="4" t="str">
        <f>_xlfn.XLOOKUP([1]!Transactions[[#This Row],[Sub-category]], [1]!TblDV[Sub-category],[1]!TblDV[Category Type],"")</f>
        <v>Expense</v>
      </c>
    </row>
    <row r="422" spans="1:10" x14ac:dyDescent="0.25">
      <c r="A422" t="s">
        <v>4</v>
      </c>
      <c r="B422" t="s">
        <v>4</v>
      </c>
      <c r="C422" s="3">
        <v>44460</v>
      </c>
      <c r="D422" t="s">
        <v>18</v>
      </c>
      <c r="E422">
        <v>177.9</v>
      </c>
      <c r="G422" s="4">
        <f t="shared" si="6"/>
        <v>-177.9</v>
      </c>
      <c r="H422" s="4" t="s">
        <v>19</v>
      </c>
      <c r="I422" s="4" t="str">
        <f>_xlfn.XLOOKUP([1]!Transactions[[#This Row],[Sub-category]], [1]!TblDV[Sub-category],[1]!TblDV[Category],"")</f>
        <v>Living Expenses</v>
      </c>
      <c r="J422" s="4" t="str">
        <f>_xlfn.XLOOKUP([1]!Transactions[[#This Row],[Sub-category]], [1]!TblDV[Sub-category],[1]!TblDV[Category Type],"")</f>
        <v>Expense</v>
      </c>
    </row>
    <row r="423" spans="1:10" x14ac:dyDescent="0.25">
      <c r="A423" t="s">
        <v>4</v>
      </c>
      <c r="B423" t="s">
        <v>4</v>
      </c>
      <c r="C423" s="3">
        <v>44461</v>
      </c>
      <c r="D423" t="s">
        <v>37</v>
      </c>
      <c r="E423">
        <v>45.300000000000004</v>
      </c>
      <c r="G423" s="4">
        <f t="shared" si="6"/>
        <v>-45.300000000000004</v>
      </c>
      <c r="H423" s="4" t="s">
        <v>29</v>
      </c>
      <c r="I423" s="4" t="str">
        <f>_xlfn.XLOOKUP([1]!Transactions[[#This Row],[Sub-category]], [1]!TblDV[Sub-category],[1]!TblDV[Category],"")</f>
        <v>Dining Out</v>
      </c>
      <c r="J423" s="4" t="str">
        <f>_xlfn.XLOOKUP([1]!Transactions[[#This Row],[Sub-category]], [1]!TblDV[Sub-category],[1]!TblDV[Category Type],"")</f>
        <v>Expense</v>
      </c>
    </row>
    <row r="424" spans="1:10" x14ac:dyDescent="0.25">
      <c r="A424" t="s">
        <v>4</v>
      </c>
      <c r="B424" t="s">
        <v>4</v>
      </c>
      <c r="C424" s="3">
        <v>44462</v>
      </c>
      <c r="D424" t="s">
        <v>38</v>
      </c>
      <c r="E424">
        <v>20.099999999999998</v>
      </c>
      <c r="G424" s="4">
        <f t="shared" si="6"/>
        <v>-20.099999999999998</v>
      </c>
      <c r="H424" s="4" t="s">
        <v>29</v>
      </c>
      <c r="I424" s="4" t="str">
        <f>_xlfn.XLOOKUP([1]!Transactions[[#This Row],[Sub-category]], [1]!TblDV[Sub-category],[1]!TblDV[Category],"")</f>
        <v>Dining Out</v>
      </c>
      <c r="J424" s="4" t="str">
        <f>_xlfn.XLOOKUP([1]!Transactions[[#This Row],[Sub-category]], [1]!TblDV[Sub-category],[1]!TblDV[Category Type],"")</f>
        <v>Expense</v>
      </c>
    </row>
    <row r="425" spans="1:10" x14ac:dyDescent="0.25">
      <c r="A425" t="s">
        <v>4</v>
      </c>
      <c r="B425" t="s">
        <v>11</v>
      </c>
      <c r="C425" s="3">
        <v>44463</v>
      </c>
      <c r="D425" t="s">
        <v>39</v>
      </c>
      <c r="E425">
        <v>55</v>
      </c>
      <c r="G425" s="4">
        <f t="shared" si="6"/>
        <v>-55</v>
      </c>
      <c r="H425" s="4" t="s">
        <v>40</v>
      </c>
      <c r="I425" s="4" t="str">
        <f>_xlfn.XLOOKUP([1]!Transactions[[#This Row],[Sub-category]], [1]!TblDV[Sub-category],[1]!TblDV[Category],"")</f>
        <v>Charity</v>
      </c>
      <c r="J425" s="4" t="str">
        <f>_xlfn.XLOOKUP([1]!Transactions[[#This Row],[Sub-category]], [1]!TblDV[Sub-category],[1]!TblDV[Category Type],"")</f>
        <v>Expense</v>
      </c>
    </row>
    <row r="426" spans="1:10" x14ac:dyDescent="0.25">
      <c r="A426" t="s">
        <v>4</v>
      </c>
      <c r="B426" t="s">
        <v>4</v>
      </c>
      <c r="C426" s="3">
        <v>44463</v>
      </c>
      <c r="D426" t="s">
        <v>22</v>
      </c>
      <c r="E426">
        <v>70.600000000000023</v>
      </c>
      <c r="G426" s="4">
        <f t="shared" si="6"/>
        <v>-70.600000000000023</v>
      </c>
      <c r="H426" s="4" t="s">
        <v>23</v>
      </c>
      <c r="I426" s="4" t="str">
        <f>_xlfn.XLOOKUP([1]!Transactions[[#This Row],[Sub-category]], [1]!TblDV[Sub-category],[1]!TblDV[Category],"")</f>
        <v>Transport</v>
      </c>
      <c r="J426" s="4" t="str">
        <f>_xlfn.XLOOKUP([1]!Transactions[[#This Row],[Sub-category]], [1]!TblDV[Sub-category],[1]!TblDV[Category Type],"")</f>
        <v>Expense</v>
      </c>
    </row>
    <row r="427" spans="1:10" x14ac:dyDescent="0.25">
      <c r="A427" t="s">
        <v>11</v>
      </c>
      <c r="B427" t="s">
        <v>4</v>
      </c>
      <c r="C427" s="3">
        <v>44463</v>
      </c>
      <c r="D427" t="s">
        <v>9</v>
      </c>
      <c r="E427">
        <v>5</v>
      </c>
      <c r="G427" s="4">
        <f t="shared" si="6"/>
        <v>-5</v>
      </c>
      <c r="H427" s="4" t="s">
        <v>10</v>
      </c>
      <c r="I427" s="4" t="str">
        <f>_xlfn.XLOOKUP([1]!Transactions[[#This Row],[Sub-category]], [1]!TblDV[Sub-category],[1]!TblDV[Category],"")</f>
        <v>Dining Out</v>
      </c>
      <c r="J427" s="4" t="str">
        <f>_xlfn.XLOOKUP([1]!Transactions[[#This Row],[Sub-category]], [1]!TblDV[Sub-category],[1]!TblDV[Category Type],"")</f>
        <v>Expense</v>
      </c>
    </row>
    <row r="428" spans="1:10" x14ac:dyDescent="0.25">
      <c r="A428" t="s">
        <v>4</v>
      </c>
      <c r="B428" t="s">
        <v>4</v>
      </c>
      <c r="C428" s="3">
        <v>44464</v>
      </c>
      <c r="D428" t="s">
        <v>9</v>
      </c>
      <c r="E428">
        <v>5</v>
      </c>
      <c r="G428" s="4">
        <f t="shared" si="6"/>
        <v>-5</v>
      </c>
      <c r="H428" s="4" t="s">
        <v>10</v>
      </c>
      <c r="I428" s="4" t="str">
        <f>_xlfn.XLOOKUP([1]!Transactions[[#This Row],[Sub-category]], [1]!TblDV[Sub-category],[1]!TblDV[Category],"")</f>
        <v>Dining Out</v>
      </c>
      <c r="J428" s="4" t="str">
        <f>_xlfn.XLOOKUP([1]!Transactions[[#This Row],[Sub-category]], [1]!TblDV[Sub-category],[1]!TblDV[Category Type],"")</f>
        <v>Expense</v>
      </c>
    </row>
    <row r="429" spans="1:10" x14ac:dyDescent="0.25">
      <c r="A429" t="s">
        <v>4</v>
      </c>
      <c r="B429" t="s">
        <v>4</v>
      </c>
      <c r="C429" s="3">
        <v>44465</v>
      </c>
      <c r="D429" t="s">
        <v>9</v>
      </c>
      <c r="E429">
        <v>5</v>
      </c>
      <c r="G429" s="4">
        <f t="shared" si="6"/>
        <v>-5</v>
      </c>
      <c r="H429" s="4" t="s">
        <v>10</v>
      </c>
      <c r="I429" s="4" t="str">
        <f>_xlfn.XLOOKUP([1]!Transactions[[#This Row],[Sub-category]], [1]!TblDV[Sub-category],[1]!TblDV[Category],"")</f>
        <v>Dining Out</v>
      </c>
      <c r="J429" s="4" t="str">
        <f>_xlfn.XLOOKUP([1]!Transactions[[#This Row],[Sub-category]], [1]!TblDV[Sub-category],[1]!TblDV[Category Type],"")</f>
        <v>Expense</v>
      </c>
    </row>
    <row r="430" spans="1:10" x14ac:dyDescent="0.25">
      <c r="A430" t="s">
        <v>4</v>
      </c>
      <c r="B430" t="s">
        <v>4</v>
      </c>
      <c r="C430" s="3">
        <v>44466</v>
      </c>
      <c r="D430" t="s">
        <v>9</v>
      </c>
      <c r="E430">
        <v>5</v>
      </c>
      <c r="G430" s="4">
        <f t="shared" si="6"/>
        <v>-5</v>
      </c>
      <c r="H430" s="4" t="s">
        <v>10</v>
      </c>
      <c r="I430" s="4" t="str">
        <f>_xlfn.XLOOKUP([1]!Transactions[[#This Row],[Sub-category]], [1]!TblDV[Sub-category],[1]!TblDV[Category],"")</f>
        <v>Dining Out</v>
      </c>
      <c r="J430" s="4" t="str">
        <f>_xlfn.XLOOKUP([1]!Transactions[[#This Row],[Sub-category]], [1]!TblDV[Sub-category],[1]!TblDV[Category Type],"")</f>
        <v>Expense</v>
      </c>
    </row>
    <row r="431" spans="1:10" x14ac:dyDescent="0.25">
      <c r="A431" t="s">
        <v>4</v>
      </c>
      <c r="B431" t="s">
        <v>4</v>
      </c>
      <c r="C431" s="3">
        <v>44467</v>
      </c>
      <c r="D431" t="s">
        <v>9</v>
      </c>
      <c r="E431">
        <v>5</v>
      </c>
      <c r="G431" s="4">
        <f t="shared" si="6"/>
        <v>-5</v>
      </c>
      <c r="H431" s="4" t="s">
        <v>10</v>
      </c>
      <c r="I431" s="4" t="str">
        <f>_xlfn.XLOOKUP([1]!Transactions[[#This Row],[Sub-category]], [1]!TblDV[Sub-category],[1]!TblDV[Category],"")</f>
        <v>Dining Out</v>
      </c>
      <c r="J431" s="4" t="str">
        <f>_xlfn.XLOOKUP([1]!Transactions[[#This Row],[Sub-category]], [1]!TblDV[Sub-category],[1]!TblDV[Category Type],"")</f>
        <v>Expense</v>
      </c>
    </row>
    <row r="432" spans="1:10" x14ac:dyDescent="0.25">
      <c r="A432" t="s">
        <v>4</v>
      </c>
      <c r="B432" t="s">
        <v>4</v>
      </c>
      <c r="C432" s="3">
        <v>44467</v>
      </c>
      <c r="D432" t="s">
        <v>18</v>
      </c>
      <c r="E432">
        <v>223</v>
      </c>
      <c r="G432" s="4">
        <f t="shared" si="6"/>
        <v>-223</v>
      </c>
      <c r="H432" s="4" t="s">
        <v>19</v>
      </c>
      <c r="I432" s="4" t="str">
        <f>_xlfn.XLOOKUP([1]!Transactions[[#This Row],[Sub-category]], [1]!TblDV[Sub-category],[1]!TblDV[Category],"")</f>
        <v>Living Expenses</v>
      </c>
      <c r="J432" s="4" t="str">
        <f>_xlfn.XLOOKUP([1]!Transactions[[#This Row],[Sub-category]], [1]!TblDV[Sub-category],[1]!TblDV[Category Type],"")</f>
        <v>Expense</v>
      </c>
    </row>
    <row r="433" spans="1:10" x14ac:dyDescent="0.25">
      <c r="A433" t="s">
        <v>4</v>
      </c>
      <c r="B433" t="s">
        <v>4</v>
      </c>
      <c r="C433" s="3">
        <v>44468</v>
      </c>
      <c r="D433" t="s">
        <v>52</v>
      </c>
      <c r="E433">
        <v>132.9</v>
      </c>
      <c r="G433" s="4">
        <f t="shared" si="6"/>
        <v>-132.9</v>
      </c>
      <c r="H433" s="4" t="s">
        <v>27</v>
      </c>
      <c r="I433" s="4" t="str">
        <f>_xlfn.XLOOKUP([1]!Transactions[[#This Row],[Sub-category]], [1]!TblDV[Sub-category],[1]!TblDV[Category],"")</f>
        <v>Discretionary</v>
      </c>
      <c r="J433" s="4" t="str">
        <f>_xlfn.XLOOKUP([1]!Transactions[[#This Row],[Sub-category]], [1]!TblDV[Sub-category],[1]!TblDV[Category Type],"")</f>
        <v>Expense</v>
      </c>
    </row>
    <row r="434" spans="1:10" x14ac:dyDescent="0.25">
      <c r="A434" t="s">
        <v>4</v>
      </c>
      <c r="B434" t="s">
        <v>4</v>
      </c>
      <c r="C434" s="3">
        <v>44468</v>
      </c>
      <c r="D434" t="s">
        <v>53</v>
      </c>
      <c r="E434">
        <v>175</v>
      </c>
      <c r="G434" s="4">
        <f t="shared" si="6"/>
        <v>-175</v>
      </c>
      <c r="H434" s="4" t="s">
        <v>27</v>
      </c>
      <c r="I434" s="4" t="str">
        <f>_xlfn.XLOOKUP([1]!Transactions[[#This Row],[Sub-category]], [1]!TblDV[Sub-category],[1]!TblDV[Category],"")</f>
        <v>Discretionary</v>
      </c>
      <c r="J434" s="4" t="str">
        <f>_xlfn.XLOOKUP([1]!Transactions[[#This Row],[Sub-category]], [1]!TblDV[Sub-category],[1]!TblDV[Category Type],"")</f>
        <v>Expense</v>
      </c>
    </row>
    <row r="435" spans="1:10" x14ac:dyDescent="0.25">
      <c r="A435" t="s">
        <v>4</v>
      </c>
      <c r="B435" t="s">
        <v>4</v>
      </c>
      <c r="C435" s="3">
        <v>44469</v>
      </c>
      <c r="D435" t="s">
        <v>26</v>
      </c>
      <c r="E435">
        <v>153.39999999999998</v>
      </c>
      <c r="G435" s="4">
        <f t="shared" si="6"/>
        <v>-153.39999999999998</v>
      </c>
      <c r="H435" s="4" t="s">
        <v>27</v>
      </c>
      <c r="I435" s="4" t="str">
        <f>_xlfn.XLOOKUP([1]!Transactions[[#This Row],[Sub-category]], [1]!TblDV[Sub-category],[1]!TblDV[Category],"")</f>
        <v>Discretionary</v>
      </c>
      <c r="J435" s="4" t="str">
        <f>_xlfn.XLOOKUP([1]!Transactions[[#This Row],[Sub-category]], [1]!TblDV[Sub-category],[1]!TblDV[Category Type],"")</f>
        <v>Expense</v>
      </c>
    </row>
    <row r="436" spans="1:10" x14ac:dyDescent="0.25">
      <c r="A436" t="s">
        <v>4</v>
      </c>
      <c r="B436" t="s">
        <v>4</v>
      </c>
      <c r="C436" s="3">
        <v>44469</v>
      </c>
      <c r="D436" t="s">
        <v>30</v>
      </c>
      <c r="E436">
        <v>31.200000000000003</v>
      </c>
      <c r="G436" s="4">
        <f t="shared" si="6"/>
        <v>-31.200000000000003</v>
      </c>
      <c r="H436" s="4" t="s">
        <v>31</v>
      </c>
      <c r="I436" s="4" t="str">
        <f>_xlfn.XLOOKUP([1]!Transactions[[#This Row],[Sub-category]], [1]!TblDV[Sub-category],[1]!TblDV[Category],"")</f>
        <v>Transport</v>
      </c>
      <c r="J436" s="4" t="str">
        <f>_xlfn.XLOOKUP([1]!Transactions[[#This Row],[Sub-category]], [1]!TblDV[Sub-category],[1]!TblDV[Category Type],"")</f>
        <v>Expense</v>
      </c>
    </row>
    <row r="437" spans="1:10" x14ac:dyDescent="0.25">
      <c r="A437" t="s">
        <v>4</v>
      </c>
      <c r="B437" t="s">
        <v>4</v>
      </c>
      <c r="C437" s="3">
        <v>44469</v>
      </c>
      <c r="D437" t="s">
        <v>41</v>
      </c>
      <c r="E437">
        <v>15</v>
      </c>
      <c r="G437" s="4">
        <f t="shared" si="6"/>
        <v>-15</v>
      </c>
      <c r="H437" s="4" t="s">
        <v>29</v>
      </c>
      <c r="I437" s="4" t="str">
        <f>_xlfn.XLOOKUP([1]!Transactions[[#This Row],[Sub-category]], [1]!TblDV[Sub-category],[1]!TblDV[Category],"")</f>
        <v>Dining Out</v>
      </c>
      <c r="J437" s="4" t="str">
        <f>_xlfn.XLOOKUP([1]!Transactions[[#This Row],[Sub-category]], [1]!TblDV[Sub-category],[1]!TblDV[Category Type],"")</f>
        <v>Expense</v>
      </c>
    </row>
    <row r="438" spans="1:10" x14ac:dyDescent="0.25">
      <c r="A438" t="s">
        <v>4</v>
      </c>
      <c r="B438" t="s">
        <v>4</v>
      </c>
      <c r="C438" s="3">
        <v>44470</v>
      </c>
      <c r="D438" t="s">
        <v>9</v>
      </c>
      <c r="E438">
        <v>5</v>
      </c>
      <c r="G438" s="4">
        <f t="shared" si="6"/>
        <v>-5</v>
      </c>
      <c r="H438" s="4" t="s">
        <v>10</v>
      </c>
      <c r="I438" s="4" t="str">
        <f>_xlfn.XLOOKUP([1]!Transactions[[#This Row],[Sub-category]], [1]!TblDV[Sub-category],[1]!TblDV[Category],"")</f>
        <v>Dining Out</v>
      </c>
      <c r="J438" s="4" t="str">
        <f>_xlfn.XLOOKUP([1]!Transactions[[#This Row],[Sub-category]], [1]!TblDV[Sub-category],[1]!TblDV[Category Type],"")</f>
        <v>Expense</v>
      </c>
    </row>
    <row r="439" spans="1:10" x14ac:dyDescent="0.25">
      <c r="A439" t="s">
        <v>4</v>
      </c>
      <c r="B439" t="s">
        <v>4</v>
      </c>
      <c r="C439" s="3">
        <v>44472</v>
      </c>
      <c r="D439" t="s">
        <v>9</v>
      </c>
      <c r="E439">
        <v>5</v>
      </c>
      <c r="G439" s="4">
        <f t="shared" si="6"/>
        <v>-5</v>
      </c>
      <c r="H439" s="4" t="s">
        <v>10</v>
      </c>
      <c r="I439" s="4" t="str">
        <f>_xlfn.XLOOKUP([1]!Transactions[[#This Row],[Sub-category]], [1]!TblDV[Sub-category],[1]!TblDV[Category],"")</f>
        <v>Dining Out</v>
      </c>
      <c r="J439" s="4" t="str">
        <f>_xlfn.XLOOKUP([1]!Transactions[[#This Row],[Sub-category]], [1]!TblDV[Sub-category],[1]!TblDV[Category Type],"")</f>
        <v>Expense</v>
      </c>
    </row>
    <row r="440" spans="1:10" x14ac:dyDescent="0.25">
      <c r="A440" t="s">
        <v>4</v>
      </c>
      <c r="B440" t="s">
        <v>11</v>
      </c>
      <c r="C440" s="3">
        <v>44472</v>
      </c>
      <c r="D440" t="s">
        <v>12</v>
      </c>
      <c r="F440">
        <v>4000</v>
      </c>
      <c r="G440" s="4">
        <f t="shared" si="6"/>
        <v>4000</v>
      </c>
      <c r="H440" s="4" t="s">
        <v>13</v>
      </c>
      <c r="I440" s="4" t="str">
        <f>_xlfn.XLOOKUP([1]!Transactions[[#This Row],[Sub-category]], [1]!TblDV[Sub-category],[1]!TblDV[Category],"")</f>
        <v>Salary</v>
      </c>
      <c r="J440" s="4" t="str">
        <f>_xlfn.XLOOKUP([1]!Transactions[[#This Row],[Sub-category]], [1]!TblDV[Sub-category],[1]!TblDV[Category Type],"")</f>
        <v>Income</v>
      </c>
    </row>
    <row r="441" spans="1:10" x14ac:dyDescent="0.25">
      <c r="A441" t="s">
        <v>4</v>
      </c>
      <c r="B441" t="s">
        <v>4</v>
      </c>
      <c r="C441" s="3">
        <v>44473</v>
      </c>
      <c r="D441" t="s">
        <v>9</v>
      </c>
      <c r="E441">
        <v>5</v>
      </c>
      <c r="G441" s="4">
        <f t="shared" si="6"/>
        <v>-5</v>
      </c>
      <c r="H441" s="4" t="s">
        <v>10</v>
      </c>
      <c r="I441" s="4" t="str">
        <f>_xlfn.XLOOKUP([1]!Transactions[[#This Row],[Sub-category]], [1]!TblDV[Sub-category],[1]!TblDV[Category],"")</f>
        <v>Dining Out</v>
      </c>
      <c r="J441" s="4" t="str">
        <f>_xlfn.XLOOKUP([1]!Transactions[[#This Row],[Sub-category]], [1]!TblDV[Sub-category],[1]!TblDV[Category Type],"")</f>
        <v>Expense</v>
      </c>
    </row>
    <row r="442" spans="1:10" x14ac:dyDescent="0.25">
      <c r="A442" t="s">
        <v>11</v>
      </c>
      <c r="B442" t="s">
        <v>11</v>
      </c>
      <c r="C442" s="3">
        <v>44475</v>
      </c>
      <c r="D442" t="s">
        <v>14</v>
      </c>
      <c r="E442">
        <v>900</v>
      </c>
      <c r="G442" s="4">
        <f t="shared" si="6"/>
        <v>-900</v>
      </c>
      <c r="H442" s="4" t="s">
        <v>15</v>
      </c>
      <c r="I442" s="4" t="str">
        <f>_xlfn.XLOOKUP([1]!Transactions[[#This Row],[Sub-category]], [1]!TblDV[Sub-category],[1]!TblDV[Category],"")</f>
        <v>Living Expenses</v>
      </c>
      <c r="J442" s="4" t="str">
        <f>_xlfn.XLOOKUP([1]!Transactions[[#This Row],[Sub-category]], [1]!TblDV[Sub-category],[1]!TblDV[Category Type],"")</f>
        <v>Expense</v>
      </c>
    </row>
    <row r="443" spans="1:10" x14ac:dyDescent="0.25">
      <c r="A443" t="s">
        <v>4</v>
      </c>
      <c r="B443" t="s">
        <v>11</v>
      </c>
      <c r="C443" s="3">
        <v>44475</v>
      </c>
      <c r="D443" t="s">
        <v>16</v>
      </c>
      <c r="E443">
        <v>150</v>
      </c>
      <c r="G443" s="4">
        <f t="shared" si="6"/>
        <v>-150</v>
      </c>
      <c r="H443" s="4" t="s">
        <v>17</v>
      </c>
      <c r="I443" s="4" t="str">
        <f>_xlfn.XLOOKUP([1]!Transactions[[#This Row],[Sub-category]], [1]!TblDV[Sub-category],[1]!TblDV[Category],"")</f>
        <v>Transport</v>
      </c>
      <c r="J443" s="4" t="str">
        <f>_xlfn.XLOOKUP([1]!Transactions[[#This Row],[Sub-category]], [1]!TblDV[Sub-category],[1]!TblDV[Category Type],"")</f>
        <v>Expense</v>
      </c>
    </row>
    <row r="444" spans="1:10" x14ac:dyDescent="0.25">
      <c r="A444" t="s">
        <v>11</v>
      </c>
      <c r="B444" t="s">
        <v>4</v>
      </c>
      <c r="C444" s="3">
        <v>44475</v>
      </c>
      <c r="D444" t="s">
        <v>9</v>
      </c>
      <c r="E444">
        <v>5</v>
      </c>
      <c r="G444" s="4">
        <f t="shared" si="6"/>
        <v>-5</v>
      </c>
      <c r="H444" s="4" t="s">
        <v>10</v>
      </c>
      <c r="I444" s="4" t="str">
        <f>_xlfn.XLOOKUP([1]!Transactions[[#This Row],[Sub-category]], [1]!TblDV[Sub-category],[1]!TblDV[Category],"")</f>
        <v>Dining Out</v>
      </c>
      <c r="J444" s="4" t="str">
        <f>_xlfn.XLOOKUP([1]!Transactions[[#This Row],[Sub-category]], [1]!TblDV[Sub-category],[1]!TblDV[Category Type],"")</f>
        <v>Expense</v>
      </c>
    </row>
    <row r="445" spans="1:10" x14ac:dyDescent="0.25">
      <c r="A445" t="s">
        <v>11</v>
      </c>
      <c r="B445" t="s">
        <v>4</v>
      </c>
      <c r="C445" s="3">
        <v>44475</v>
      </c>
      <c r="D445" t="s">
        <v>9</v>
      </c>
      <c r="E445">
        <v>5</v>
      </c>
      <c r="G445" s="4">
        <f t="shared" si="6"/>
        <v>-5</v>
      </c>
      <c r="H445" s="4" t="s">
        <v>10</v>
      </c>
      <c r="I445" s="4" t="str">
        <f>_xlfn.XLOOKUP([1]!Transactions[[#This Row],[Sub-category]], [1]!TblDV[Sub-category],[1]!TblDV[Category],"")</f>
        <v>Dining Out</v>
      </c>
      <c r="J445" s="4" t="str">
        <f>_xlfn.XLOOKUP([1]!Transactions[[#This Row],[Sub-category]], [1]!TblDV[Sub-category],[1]!TblDV[Category Type],"")</f>
        <v>Expense</v>
      </c>
    </row>
    <row r="446" spans="1:10" x14ac:dyDescent="0.25">
      <c r="A446" t="s">
        <v>4</v>
      </c>
      <c r="B446" t="s">
        <v>4</v>
      </c>
      <c r="C446" s="3">
        <v>44476</v>
      </c>
      <c r="D446" t="s">
        <v>9</v>
      </c>
      <c r="E446">
        <v>5</v>
      </c>
      <c r="G446" s="4">
        <f t="shared" si="6"/>
        <v>-5</v>
      </c>
      <c r="H446" s="4" t="s">
        <v>10</v>
      </c>
      <c r="I446" s="4" t="str">
        <f>_xlfn.XLOOKUP([1]!Transactions[[#This Row],[Sub-category]], [1]!TblDV[Sub-category],[1]!TblDV[Category],"")</f>
        <v>Dining Out</v>
      </c>
      <c r="J446" s="4" t="str">
        <f>_xlfn.XLOOKUP([1]!Transactions[[#This Row],[Sub-category]], [1]!TblDV[Sub-category],[1]!TblDV[Category Type],"")</f>
        <v>Expense</v>
      </c>
    </row>
    <row r="447" spans="1:10" x14ac:dyDescent="0.25">
      <c r="A447" t="s">
        <v>4</v>
      </c>
      <c r="B447" t="s">
        <v>4</v>
      </c>
      <c r="C447" s="3">
        <v>44477</v>
      </c>
      <c r="D447" t="s">
        <v>9</v>
      </c>
      <c r="E447">
        <v>5</v>
      </c>
      <c r="G447" s="4">
        <f t="shared" si="6"/>
        <v>-5</v>
      </c>
      <c r="H447" s="4" t="s">
        <v>10</v>
      </c>
      <c r="I447" s="4" t="str">
        <f>_xlfn.XLOOKUP([1]!Transactions[[#This Row],[Sub-category]], [1]!TblDV[Sub-category],[1]!TblDV[Category],"")</f>
        <v>Dining Out</v>
      </c>
      <c r="J447" s="4" t="str">
        <f>_xlfn.XLOOKUP([1]!Transactions[[#This Row],[Sub-category]], [1]!TblDV[Sub-category],[1]!TblDV[Category Type],"")</f>
        <v>Expense</v>
      </c>
    </row>
    <row r="448" spans="1:10" x14ac:dyDescent="0.25">
      <c r="A448" t="s">
        <v>4</v>
      </c>
      <c r="B448" t="s">
        <v>4</v>
      </c>
      <c r="C448" s="3">
        <v>44477</v>
      </c>
      <c r="D448" t="s">
        <v>18</v>
      </c>
      <c r="E448">
        <v>105</v>
      </c>
      <c r="G448" s="4">
        <f t="shared" si="6"/>
        <v>-105</v>
      </c>
      <c r="H448" s="4" t="s">
        <v>19</v>
      </c>
      <c r="I448" s="4" t="str">
        <f>_xlfn.XLOOKUP([1]!Transactions[[#This Row],[Sub-category]], [1]!TblDV[Sub-category],[1]!TblDV[Category],"")</f>
        <v>Living Expenses</v>
      </c>
      <c r="J448" s="4" t="str">
        <f>_xlfn.XLOOKUP([1]!Transactions[[#This Row],[Sub-category]], [1]!TblDV[Sub-category],[1]!TblDV[Category Type],"")</f>
        <v>Expense</v>
      </c>
    </row>
    <row r="449" spans="1:10" x14ac:dyDescent="0.25">
      <c r="A449" t="s">
        <v>4</v>
      </c>
      <c r="B449" t="s">
        <v>11</v>
      </c>
      <c r="C449" s="3">
        <v>44480</v>
      </c>
      <c r="D449" t="s">
        <v>20</v>
      </c>
      <c r="E449">
        <v>59</v>
      </c>
      <c r="G449" s="4">
        <f t="shared" si="6"/>
        <v>-59</v>
      </c>
      <c r="H449" s="4" t="s">
        <v>21</v>
      </c>
      <c r="I449" s="4" t="str">
        <f>_xlfn.XLOOKUP([1]!Transactions[[#This Row],[Sub-category]], [1]!TblDV[Sub-category],[1]!TblDV[Category],"")</f>
        <v>Living Expenses</v>
      </c>
      <c r="J449" s="4" t="str">
        <f>_xlfn.XLOOKUP([1]!Transactions[[#This Row],[Sub-category]], [1]!TblDV[Sub-category],[1]!TblDV[Category Type],"")</f>
        <v>Expense</v>
      </c>
    </row>
    <row r="450" spans="1:10" x14ac:dyDescent="0.25">
      <c r="A450" t="s">
        <v>4</v>
      </c>
      <c r="B450" t="s">
        <v>4</v>
      </c>
      <c r="C450" s="3">
        <v>44480</v>
      </c>
      <c r="D450" t="s">
        <v>9</v>
      </c>
      <c r="E450">
        <v>5</v>
      </c>
      <c r="G450" s="4">
        <f t="shared" ref="G450:G487" si="7">F450-E450</f>
        <v>-5</v>
      </c>
      <c r="H450" s="4" t="s">
        <v>10</v>
      </c>
      <c r="I450" s="4" t="str">
        <f>_xlfn.XLOOKUP([1]!Transactions[[#This Row],[Sub-category]], [1]!TblDV[Sub-category],[1]!TblDV[Category],"")</f>
        <v>Dining Out</v>
      </c>
      <c r="J450" s="4" t="str">
        <f>_xlfn.XLOOKUP([1]!Transactions[[#This Row],[Sub-category]], [1]!TblDV[Sub-category],[1]!TblDV[Category Type],"")</f>
        <v>Expense</v>
      </c>
    </row>
    <row r="451" spans="1:10" x14ac:dyDescent="0.25">
      <c r="A451" t="s">
        <v>11</v>
      </c>
      <c r="B451" t="s">
        <v>4</v>
      </c>
      <c r="C451" s="3">
        <v>44481</v>
      </c>
      <c r="D451" t="s">
        <v>9</v>
      </c>
      <c r="E451">
        <v>5</v>
      </c>
      <c r="G451" s="4">
        <f t="shared" si="7"/>
        <v>-5</v>
      </c>
      <c r="H451" s="4" t="s">
        <v>10</v>
      </c>
      <c r="I451" s="4" t="str">
        <f>_xlfn.XLOOKUP([1]!Transactions[[#This Row],[Sub-category]], [1]!TblDV[Sub-category],[1]!TblDV[Category],"")</f>
        <v>Dining Out</v>
      </c>
      <c r="J451" s="4" t="str">
        <f>_xlfn.XLOOKUP([1]!Transactions[[#This Row],[Sub-category]], [1]!TblDV[Sub-category],[1]!TblDV[Category Type],"")</f>
        <v>Expense</v>
      </c>
    </row>
    <row r="452" spans="1:10" x14ac:dyDescent="0.25">
      <c r="A452" t="s">
        <v>4</v>
      </c>
      <c r="B452" t="s">
        <v>4</v>
      </c>
      <c r="C452" s="3">
        <v>44482</v>
      </c>
      <c r="D452" t="s">
        <v>22</v>
      </c>
      <c r="E452">
        <v>86.399999999999977</v>
      </c>
      <c r="G452" s="4">
        <f t="shared" si="7"/>
        <v>-86.399999999999977</v>
      </c>
      <c r="H452" s="4" t="s">
        <v>23</v>
      </c>
      <c r="I452" s="4" t="str">
        <f>_xlfn.XLOOKUP([1]!Transactions[[#This Row],[Sub-category]], [1]!TblDV[Sub-category],[1]!TblDV[Category],"")</f>
        <v>Transport</v>
      </c>
      <c r="J452" s="4" t="str">
        <f>_xlfn.XLOOKUP([1]!Transactions[[#This Row],[Sub-category]], [1]!TblDV[Sub-category],[1]!TblDV[Category Type],"")</f>
        <v>Expense</v>
      </c>
    </row>
    <row r="453" spans="1:10" x14ac:dyDescent="0.25">
      <c r="A453" t="s">
        <v>4</v>
      </c>
      <c r="B453" t="s">
        <v>4</v>
      </c>
      <c r="C453" s="3">
        <v>44482</v>
      </c>
      <c r="D453" t="s">
        <v>9</v>
      </c>
      <c r="E453">
        <v>5</v>
      </c>
      <c r="G453" s="4">
        <f t="shared" si="7"/>
        <v>-5</v>
      </c>
      <c r="H453" s="4" t="s">
        <v>10</v>
      </c>
      <c r="I453" s="4" t="str">
        <f>_xlfn.XLOOKUP([1]!Transactions[[#This Row],[Sub-category]], [1]!TblDV[Sub-category],[1]!TblDV[Category],"")</f>
        <v>Dining Out</v>
      </c>
      <c r="J453" s="4" t="str">
        <f>_xlfn.XLOOKUP([1]!Transactions[[#This Row],[Sub-category]], [1]!TblDV[Sub-category],[1]!TblDV[Category Type],"")</f>
        <v>Expense</v>
      </c>
    </row>
    <row r="454" spans="1:10" x14ac:dyDescent="0.25">
      <c r="A454" t="s">
        <v>4</v>
      </c>
      <c r="B454" t="s">
        <v>4</v>
      </c>
      <c r="C454" s="3">
        <v>44483</v>
      </c>
      <c r="D454" t="s">
        <v>9</v>
      </c>
      <c r="E454">
        <v>5</v>
      </c>
      <c r="G454" s="4">
        <f t="shared" si="7"/>
        <v>-5</v>
      </c>
      <c r="H454" s="4" t="s">
        <v>10</v>
      </c>
      <c r="I454" s="4" t="str">
        <f>_xlfn.XLOOKUP([1]!Transactions[[#This Row],[Sub-category]], [1]!TblDV[Sub-category],[1]!TblDV[Category],"")</f>
        <v>Dining Out</v>
      </c>
      <c r="J454" s="4" t="str">
        <f>_xlfn.XLOOKUP([1]!Transactions[[#This Row],[Sub-category]], [1]!TblDV[Sub-category],[1]!TblDV[Category Type],"")</f>
        <v>Expense</v>
      </c>
    </row>
    <row r="455" spans="1:10" x14ac:dyDescent="0.25">
      <c r="A455" t="s">
        <v>4</v>
      </c>
      <c r="B455" t="s">
        <v>4</v>
      </c>
      <c r="C455" s="3">
        <v>44484</v>
      </c>
      <c r="D455" t="s">
        <v>18</v>
      </c>
      <c r="E455">
        <v>143.9</v>
      </c>
      <c r="G455" s="4">
        <f t="shared" si="7"/>
        <v>-143.9</v>
      </c>
      <c r="H455" s="4" t="s">
        <v>19</v>
      </c>
      <c r="I455" s="4" t="str">
        <f>_xlfn.XLOOKUP([1]!Transactions[[#This Row],[Sub-category]], [1]!TblDV[Sub-category],[1]!TblDV[Category],"")</f>
        <v>Living Expenses</v>
      </c>
      <c r="J455" s="4" t="str">
        <f>_xlfn.XLOOKUP([1]!Transactions[[#This Row],[Sub-category]], [1]!TblDV[Sub-category],[1]!TblDV[Category Type],"")</f>
        <v>Expense</v>
      </c>
    </row>
    <row r="456" spans="1:10" x14ac:dyDescent="0.25">
      <c r="A456" t="s">
        <v>4</v>
      </c>
      <c r="B456" t="s">
        <v>4</v>
      </c>
      <c r="C456" s="3">
        <v>44484</v>
      </c>
      <c r="D456" t="s">
        <v>9</v>
      </c>
      <c r="E456">
        <v>5</v>
      </c>
      <c r="G456" s="4">
        <f t="shared" si="7"/>
        <v>-5</v>
      </c>
      <c r="H456" s="4" t="s">
        <v>10</v>
      </c>
      <c r="I456" s="4" t="str">
        <f>_xlfn.XLOOKUP([1]!Transactions[[#This Row],[Sub-category]], [1]!TblDV[Sub-category],[1]!TblDV[Category],"")</f>
        <v>Dining Out</v>
      </c>
      <c r="J456" s="4" t="str">
        <f>_xlfn.XLOOKUP([1]!Transactions[[#This Row],[Sub-category]], [1]!TblDV[Sub-category],[1]!TblDV[Category Type],"")</f>
        <v>Expense</v>
      </c>
    </row>
    <row r="457" spans="1:10" x14ac:dyDescent="0.25">
      <c r="A457" t="s">
        <v>4</v>
      </c>
      <c r="B457" t="s">
        <v>4</v>
      </c>
      <c r="C457" s="3">
        <v>44485</v>
      </c>
      <c r="D457" t="s">
        <v>9</v>
      </c>
      <c r="E457">
        <v>5</v>
      </c>
      <c r="G457" s="4">
        <f t="shared" si="7"/>
        <v>-5</v>
      </c>
      <c r="H457" s="4" t="s">
        <v>10</v>
      </c>
      <c r="I457" s="4" t="str">
        <f>_xlfn.XLOOKUP([1]!Transactions[[#This Row],[Sub-category]], [1]!TblDV[Sub-category],[1]!TblDV[Category],"")</f>
        <v>Dining Out</v>
      </c>
      <c r="J457" s="4" t="str">
        <f>_xlfn.XLOOKUP([1]!Transactions[[#This Row],[Sub-category]], [1]!TblDV[Sub-category],[1]!TblDV[Category Type],"")</f>
        <v>Expense</v>
      </c>
    </row>
    <row r="458" spans="1:10" x14ac:dyDescent="0.25">
      <c r="A458" t="s">
        <v>4</v>
      </c>
      <c r="B458" t="s">
        <v>4</v>
      </c>
      <c r="C458" s="3">
        <v>44485</v>
      </c>
      <c r="D458" t="s">
        <v>24</v>
      </c>
      <c r="E458">
        <v>48.8</v>
      </c>
      <c r="G458" s="4">
        <f t="shared" si="7"/>
        <v>-48.8</v>
      </c>
      <c r="H458" s="4" t="s">
        <v>25</v>
      </c>
      <c r="I458" s="4" t="str">
        <f>_xlfn.XLOOKUP([1]!Transactions[[#This Row],[Sub-category]], [1]!TblDV[Sub-category],[1]!TblDV[Category],"")</f>
        <v>Discretionary</v>
      </c>
      <c r="J458" s="4" t="str">
        <f>_xlfn.XLOOKUP([1]!Transactions[[#This Row],[Sub-category]], [1]!TblDV[Sub-category],[1]!TblDV[Category Type],"")</f>
        <v>Expense</v>
      </c>
    </row>
    <row r="459" spans="1:10" x14ac:dyDescent="0.25">
      <c r="A459" t="s">
        <v>4</v>
      </c>
      <c r="B459" t="s">
        <v>4</v>
      </c>
      <c r="C459" s="3">
        <v>44485</v>
      </c>
      <c r="D459" t="s">
        <v>26</v>
      </c>
      <c r="E459">
        <v>106.70000000000002</v>
      </c>
      <c r="G459" s="4">
        <f t="shared" si="7"/>
        <v>-106.70000000000002</v>
      </c>
      <c r="H459" s="4" t="s">
        <v>27</v>
      </c>
      <c r="I459" s="4" t="str">
        <f>_xlfn.XLOOKUP([1]!Transactions[[#This Row],[Sub-category]], [1]!TblDV[Sub-category],[1]!TblDV[Category],"")</f>
        <v>Discretionary</v>
      </c>
      <c r="J459" s="4" t="str">
        <f>_xlfn.XLOOKUP([1]!Transactions[[#This Row],[Sub-category]], [1]!TblDV[Sub-category],[1]!TblDV[Category Type],"")</f>
        <v>Expense</v>
      </c>
    </row>
    <row r="460" spans="1:10" x14ac:dyDescent="0.25">
      <c r="A460" t="s">
        <v>4</v>
      </c>
      <c r="B460" t="s">
        <v>4</v>
      </c>
      <c r="C460" s="3">
        <v>44485</v>
      </c>
      <c r="D460" t="s">
        <v>28</v>
      </c>
      <c r="E460">
        <v>61.1</v>
      </c>
      <c r="G460" s="4">
        <f t="shared" si="7"/>
        <v>-61.1</v>
      </c>
      <c r="H460" s="4" t="s">
        <v>29</v>
      </c>
      <c r="I460" s="4" t="str">
        <f>_xlfn.XLOOKUP([1]!Transactions[[#This Row],[Sub-category]], [1]!TblDV[Sub-category],[1]!TblDV[Category],"")</f>
        <v>Dining Out</v>
      </c>
      <c r="J460" s="4" t="str">
        <f>_xlfn.XLOOKUP([1]!Transactions[[#This Row],[Sub-category]], [1]!TblDV[Sub-category],[1]!TblDV[Category Type],"")</f>
        <v>Expense</v>
      </c>
    </row>
    <row r="461" spans="1:10" x14ac:dyDescent="0.25">
      <c r="A461" t="s">
        <v>4</v>
      </c>
      <c r="B461" t="s">
        <v>4</v>
      </c>
      <c r="C461" s="3">
        <v>44486</v>
      </c>
      <c r="D461" t="s">
        <v>30</v>
      </c>
      <c r="E461">
        <v>37.200000000000003</v>
      </c>
      <c r="G461" s="4">
        <f t="shared" si="7"/>
        <v>-37.200000000000003</v>
      </c>
      <c r="H461" s="4" t="s">
        <v>31</v>
      </c>
      <c r="I461" s="4" t="str">
        <f>_xlfn.XLOOKUP([1]!Transactions[[#This Row],[Sub-category]], [1]!TblDV[Sub-category],[1]!TblDV[Category],"")</f>
        <v>Transport</v>
      </c>
      <c r="J461" s="4" t="str">
        <f>_xlfn.XLOOKUP([1]!Transactions[[#This Row],[Sub-category]], [1]!TblDV[Sub-category],[1]!TblDV[Category Type],"")</f>
        <v>Expense</v>
      </c>
    </row>
    <row r="462" spans="1:10" x14ac:dyDescent="0.25">
      <c r="A462" t="s">
        <v>4</v>
      </c>
      <c r="B462" t="s">
        <v>11</v>
      </c>
      <c r="C462" s="3">
        <v>44487</v>
      </c>
      <c r="D462" t="s">
        <v>32</v>
      </c>
      <c r="E462">
        <v>30</v>
      </c>
      <c r="G462" s="4">
        <f t="shared" si="7"/>
        <v>-30</v>
      </c>
      <c r="H462" s="4" t="s">
        <v>33</v>
      </c>
      <c r="I462" s="4" t="str">
        <f>_xlfn.XLOOKUP([1]!Transactions[[#This Row],[Sub-category]], [1]!TblDV[Sub-category],[1]!TblDV[Category],"")</f>
        <v>Discretionary</v>
      </c>
      <c r="J462" s="4" t="str">
        <f>_xlfn.XLOOKUP([1]!Transactions[[#This Row],[Sub-category]], [1]!TblDV[Sub-category],[1]!TblDV[Category Type],"")</f>
        <v>Expense</v>
      </c>
    </row>
    <row r="463" spans="1:10" x14ac:dyDescent="0.25">
      <c r="A463" t="s">
        <v>4</v>
      </c>
      <c r="B463" t="s">
        <v>4</v>
      </c>
      <c r="C463" s="3">
        <v>44487</v>
      </c>
      <c r="D463" t="s">
        <v>9</v>
      </c>
      <c r="E463">
        <v>5</v>
      </c>
      <c r="G463" s="4">
        <f t="shared" si="7"/>
        <v>-5</v>
      </c>
      <c r="H463" s="4" t="s">
        <v>10</v>
      </c>
      <c r="I463" s="4" t="str">
        <f>_xlfn.XLOOKUP([1]!Transactions[[#This Row],[Sub-category]], [1]!TblDV[Sub-category],[1]!TblDV[Category],"")</f>
        <v>Dining Out</v>
      </c>
      <c r="J463" s="4" t="str">
        <f>_xlfn.XLOOKUP([1]!Transactions[[#This Row],[Sub-category]], [1]!TblDV[Sub-category],[1]!TblDV[Category Type],"")</f>
        <v>Expense</v>
      </c>
    </row>
    <row r="464" spans="1:10" x14ac:dyDescent="0.25">
      <c r="A464" t="s">
        <v>11</v>
      </c>
      <c r="B464" t="s">
        <v>4</v>
      </c>
      <c r="C464" s="3">
        <v>44488</v>
      </c>
      <c r="D464" t="s">
        <v>9</v>
      </c>
      <c r="E464">
        <v>5</v>
      </c>
      <c r="G464" s="4">
        <f t="shared" si="7"/>
        <v>-5</v>
      </c>
      <c r="H464" s="4" t="s">
        <v>10</v>
      </c>
      <c r="I464" s="4" t="str">
        <f>_xlfn.XLOOKUP([1]!Transactions[[#This Row],[Sub-category]], [1]!TblDV[Sub-category],[1]!TblDV[Category],"")</f>
        <v>Dining Out</v>
      </c>
      <c r="J464" s="4" t="str">
        <f>_xlfn.XLOOKUP([1]!Transactions[[#This Row],[Sub-category]], [1]!TblDV[Sub-category],[1]!TblDV[Category Type],"")</f>
        <v>Expense</v>
      </c>
    </row>
    <row r="465" spans="1:10" x14ac:dyDescent="0.25">
      <c r="A465" t="s">
        <v>4</v>
      </c>
      <c r="B465" t="s">
        <v>11</v>
      </c>
      <c r="C465" s="3">
        <v>44488</v>
      </c>
      <c r="D465" t="s">
        <v>54</v>
      </c>
      <c r="E465">
        <v>75</v>
      </c>
      <c r="G465" s="4">
        <f t="shared" si="7"/>
        <v>-75</v>
      </c>
      <c r="H465" s="4" t="s">
        <v>55</v>
      </c>
      <c r="I465" s="4" t="str">
        <f>_xlfn.XLOOKUP([1]!Transactions[[#This Row],[Sub-category]], [1]!TblDV[Sub-category],[1]!TblDV[Category],"")</f>
        <v>Medical</v>
      </c>
      <c r="J465" s="4" t="str">
        <f>_xlfn.XLOOKUP([1]!Transactions[[#This Row],[Sub-category]], [1]!TblDV[Sub-category],[1]!TblDV[Category Type],"")</f>
        <v>Expense</v>
      </c>
    </row>
    <row r="466" spans="1:10" x14ac:dyDescent="0.25">
      <c r="A466" t="s">
        <v>4</v>
      </c>
      <c r="B466" t="s">
        <v>11</v>
      </c>
      <c r="C466" s="3">
        <v>44488</v>
      </c>
      <c r="D466" t="s">
        <v>34</v>
      </c>
      <c r="E466">
        <v>40</v>
      </c>
      <c r="G466" s="4">
        <f t="shared" si="7"/>
        <v>-40</v>
      </c>
      <c r="H466" s="4" t="s">
        <v>35</v>
      </c>
      <c r="I466" s="4" t="str">
        <f>_xlfn.XLOOKUP([1]!Transactions[[#This Row],[Sub-category]], [1]!TblDV[Sub-category],[1]!TblDV[Category],"")</f>
        <v>Living Expenses</v>
      </c>
      <c r="J466" s="4" t="str">
        <f>_xlfn.XLOOKUP([1]!Transactions[[#This Row],[Sub-category]], [1]!TblDV[Sub-category],[1]!TblDV[Category Type],"")</f>
        <v>Expense</v>
      </c>
    </row>
    <row r="467" spans="1:10" x14ac:dyDescent="0.25">
      <c r="A467" t="s">
        <v>11</v>
      </c>
      <c r="B467" t="s">
        <v>4</v>
      </c>
      <c r="C467" s="3">
        <v>44489</v>
      </c>
      <c r="D467" t="s">
        <v>50</v>
      </c>
      <c r="E467">
        <v>54.1</v>
      </c>
      <c r="G467" s="4">
        <f t="shared" si="7"/>
        <v>-54.1</v>
      </c>
      <c r="H467" s="4" t="s">
        <v>51</v>
      </c>
      <c r="I467" s="4" t="str">
        <f>_xlfn.XLOOKUP([1]!Transactions[[#This Row],[Sub-category]], [1]!TblDV[Sub-category],[1]!TblDV[Category],"")</f>
        <v>Discretionary</v>
      </c>
      <c r="J467" s="4" t="str">
        <f>_xlfn.XLOOKUP([1]!Transactions[[#This Row],[Sub-category]], [1]!TblDV[Sub-category],[1]!TblDV[Category Type],"")</f>
        <v>Expense</v>
      </c>
    </row>
    <row r="468" spans="1:10" x14ac:dyDescent="0.25">
      <c r="A468" t="s">
        <v>4</v>
      </c>
      <c r="B468" t="s">
        <v>4</v>
      </c>
      <c r="C468" s="3">
        <v>44489</v>
      </c>
      <c r="D468" t="s">
        <v>36</v>
      </c>
      <c r="E468">
        <v>35</v>
      </c>
      <c r="G468" s="4">
        <f t="shared" si="7"/>
        <v>-35</v>
      </c>
      <c r="H468" s="4" t="s">
        <v>25</v>
      </c>
      <c r="I468" s="4" t="str">
        <f>_xlfn.XLOOKUP([1]!Transactions[[#This Row],[Sub-category]], [1]!TblDV[Sub-category],[1]!TblDV[Category],"")</f>
        <v>Discretionary</v>
      </c>
      <c r="J468" s="4" t="str">
        <f>_xlfn.XLOOKUP([1]!Transactions[[#This Row],[Sub-category]], [1]!TblDV[Sub-category],[1]!TblDV[Category Type],"")</f>
        <v>Expense</v>
      </c>
    </row>
    <row r="469" spans="1:10" x14ac:dyDescent="0.25">
      <c r="A469" t="s">
        <v>4</v>
      </c>
      <c r="B469" t="s">
        <v>4</v>
      </c>
      <c r="C469" s="3">
        <v>44489</v>
      </c>
      <c r="D469" t="s">
        <v>9</v>
      </c>
      <c r="E469">
        <v>5</v>
      </c>
      <c r="G469" s="4">
        <f t="shared" si="7"/>
        <v>-5</v>
      </c>
      <c r="H469" s="4" t="s">
        <v>10</v>
      </c>
      <c r="I469" s="4" t="str">
        <f>_xlfn.XLOOKUP([1]!Transactions[[#This Row],[Sub-category]], [1]!TblDV[Sub-category],[1]!TblDV[Category],"")</f>
        <v>Dining Out</v>
      </c>
      <c r="J469" s="4" t="str">
        <f>_xlfn.XLOOKUP([1]!Transactions[[#This Row],[Sub-category]], [1]!TblDV[Sub-category],[1]!TblDV[Category Type],"")</f>
        <v>Expense</v>
      </c>
    </row>
    <row r="470" spans="1:10" x14ac:dyDescent="0.25">
      <c r="A470" t="s">
        <v>4</v>
      </c>
      <c r="B470" t="s">
        <v>4</v>
      </c>
      <c r="C470" s="3">
        <v>44490</v>
      </c>
      <c r="D470" t="s">
        <v>9</v>
      </c>
      <c r="E470">
        <v>5</v>
      </c>
      <c r="G470" s="4">
        <f t="shared" si="7"/>
        <v>-5</v>
      </c>
      <c r="H470" s="4" t="s">
        <v>10</v>
      </c>
      <c r="I470" s="4" t="str">
        <f>_xlfn.XLOOKUP([1]!Transactions[[#This Row],[Sub-category]], [1]!TblDV[Sub-category],[1]!TblDV[Category],"")</f>
        <v>Dining Out</v>
      </c>
      <c r="J470" s="4" t="str">
        <f>_xlfn.XLOOKUP([1]!Transactions[[#This Row],[Sub-category]], [1]!TblDV[Sub-category],[1]!TblDV[Category Type],"")</f>
        <v>Expense</v>
      </c>
    </row>
    <row r="471" spans="1:10" x14ac:dyDescent="0.25">
      <c r="A471" t="s">
        <v>4</v>
      </c>
      <c r="B471" t="s">
        <v>4</v>
      </c>
      <c r="C471" s="3">
        <v>44491</v>
      </c>
      <c r="D471" t="s">
        <v>9</v>
      </c>
      <c r="E471">
        <v>5</v>
      </c>
      <c r="G471" s="4">
        <f t="shared" si="7"/>
        <v>-5</v>
      </c>
      <c r="H471" s="4" t="s">
        <v>10</v>
      </c>
      <c r="I471" s="4" t="str">
        <f>_xlfn.XLOOKUP([1]!Transactions[[#This Row],[Sub-category]], [1]!TblDV[Sub-category],[1]!TblDV[Category],"")</f>
        <v>Dining Out</v>
      </c>
      <c r="J471" s="4" t="str">
        <f>_xlfn.XLOOKUP([1]!Transactions[[#This Row],[Sub-category]], [1]!TblDV[Sub-category],[1]!TblDV[Category Type],"")</f>
        <v>Expense</v>
      </c>
    </row>
    <row r="472" spans="1:10" x14ac:dyDescent="0.25">
      <c r="A472" t="s">
        <v>4</v>
      </c>
      <c r="B472" t="s">
        <v>4</v>
      </c>
      <c r="C472" s="3">
        <v>44491</v>
      </c>
      <c r="D472" t="s">
        <v>18</v>
      </c>
      <c r="E472">
        <v>178.9</v>
      </c>
      <c r="G472" s="4">
        <f t="shared" si="7"/>
        <v>-178.9</v>
      </c>
      <c r="H472" s="4" t="s">
        <v>19</v>
      </c>
      <c r="I472" s="4" t="str">
        <f>_xlfn.XLOOKUP([1]!Transactions[[#This Row],[Sub-category]], [1]!TblDV[Sub-category],[1]!TblDV[Category],"")</f>
        <v>Living Expenses</v>
      </c>
      <c r="J472" s="4" t="str">
        <f>_xlfn.XLOOKUP([1]!Transactions[[#This Row],[Sub-category]], [1]!TblDV[Sub-category],[1]!TblDV[Category Type],"")</f>
        <v>Expense</v>
      </c>
    </row>
    <row r="473" spans="1:10" x14ac:dyDescent="0.25">
      <c r="A473" t="s">
        <v>4</v>
      </c>
      <c r="B473" t="s">
        <v>4</v>
      </c>
      <c r="C473" s="3">
        <v>44492</v>
      </c>
      <c r="D473" t="s">
        <v>37</v>
      </c>
      <c r="E473">
        <v>46.2</v>
      </c>
      <c r="G473" s="4">
        <f t="shared" si="7"/>
        <v>-46.2</v>
      </c>
      <c r="H473" s="4" t="s">
        <v>29</v>
      </c>
      <c r="I473" s="4" t="str">
        <f>_xlfn.XLOOKUP([1]!Transactions[[#This Row],[Sub-category]], [1]!TblDV[Sub-category],[1]!TblDV[Category],"")</f>
        <v>Dining Out</v>
      </c>
      <c r="J473" s="4" t="str">
        <f>_xlfn.XLOOKUP([1]!Transactions[[#This Row],[Sub-category]], [1]!TblDV[Sub-category],[1]!TblDV[Category Type],"")</f>
        <v>Expense</v>
      </c>
    </row>
    <row r="474" spans="1:10" x14ac:dyDescent="0.25">
      <c r="A474" t="s">
        <v>4</v>
      </c>
      <c r="B474" t="s">
        <v>4</v>
      </c>
      <c r="C474" s="3">
        <v>44493</v>
      </c>
      <c r="D474" t="s">
        <v>38</v>
      </c>
      <c r="E474">
        <v>21.099999999999998</v>
      </c>
      <c r="G474" s="4">
        <f t="shared" si="7"/>
        <v>-21.099999999999998</v>
      </c>
      <c r="H474" s="4" t="s">
        <v>29</v>
      </c>
      <c r="I474" s="4" t="str">
        <f>_xlfn.XLOOKUP([1]!Transactions[[#This Row],[Sub-category]], [1]!TblDV[Sub-category],[1]!TblDV[Category],"")</f>
        <v>Dining Out</v>
      </c>
      <c r="J474" s="4" t="str">
        <f>_xlfn.XLOOKUP([1]!Transactions[[#This Row],[Sub-category]], [1]!TblDV[Sub-category],[1]!TblDV[Category Type],"")</f>
        <v>Expense</v>
      </c>
    </row>
    <row r="475" spans="1:10" x14ac:dyDescent="0.25">
      <c r="A475" t="s">
        <v>11</v>
      </c>
      <c r="B475" t="s">
        <v>11</v>
      </c>
      <c r="C475" s="3">
        <v>44494</v>
      </c>
      <c r="D475" t="s">
        <v>39</v>
      </c>
      <c r="E475">
        <v>55</v>
      </c>
      <c r="G475" s="4">
        <f t="shared" si="7"/>
        <v>-55</v>
      </c>
      <c r="H475" s="4" t="s">
        <v>40</v>
      </c>
      <c r="I475" s="4" t="str">
        <f>_xlfn.XLOOKUP([1]!Transactions[[#This Row],[Sub-category]], [1]!TblDV[Sub-category],[1]!TblDV[Category],"")</f>
        <v>Charity</v>
      </c>
      <c r="J475" s="4" t="str">
        <f>_xlfn.XLOOKUP([1]!Transactions[[#This Row],[Sub-category]], [1]!TblDV[Sub-category],[1]!TblDV[Category Type],"")</f>
        <v>Expense</v>
      </c>
    </row>
    <row r="476" spans="1:10" x14ac:dyDescent="0.25">
      <c r="A476" t="s">
        <v>4</v>
      </c>
      <c r="B476" t="s">
        <v>4</v>
      </c>
      <c r="C476" s="3">
        <v>44494</v>
      </c>
      <c r="D476" t="s">
        <v>22</v>
      </c>
      <c r="E476">
        <v>71.500000000000028</v>
      </c>
      <c r="G476" s="4">
        <f t="shared" si="7"/>
        <v>-71.500000000000028</v>
      </c>
      <c r="H476" s="4" t="s">
        <v>23</v>
      </c>
      <c r="I476" s="4" t="str">
        <f>_xlfn.XLOOKUP([1]!Transactions[[#This Row],[Sub-category]], [1]!TblDV[Sub-category],[1]!TblDV[Category],"")</f>
        <v>Transport</v>
      </c>
      <c r="J476" s="4" t="str">
        <f>_xlfn.XLOOKUP([1]!Transactions[[#This Row],[Sub-category]], [1]!TblDV[Sub-category],[1]!TblDV[Category Type],"")</f>
        <v>Expense</v>
      </c>
    </row>
    <row r="477" spans="1:10" x14ac:dyDescent="0.25">
      <c r="A477" t="s">
        <v>4</v>
      </c>
      <c r="B477" t="s">
        <v>4</v>
      </c>
      <c r="C477" s="3">
        <v>44494</v>
      </c>
      <c r="D477" t="s">
        <v>9</v>
      </c>
      <c r="E477">
        <v>5</v>
      </c>
      <c r="G477" s="4">
        <f t="shared" si="7"/>
        <v>-5</v>
      </c>
      <c r="H477" s="4" t="s">
        <v>10</v>
      </c>
      <c r="I477" s="4" t="str">
        <f>_xlfn.XLOOKUP([1]!Transactions[[#This Row],[Sub-category]], [1]!TblDV[Sub-category],[1]!TblDV[Category],"")</f>
        <v>Dining Out</v>
      </c>
      <c r="J477" s="4" t="str">
        <f>_xlfn.XLOOKUP([1]!Transactions[[#This Row],[Sub-category]], [1]!TblDV[Sub-category],[1]!TblDV[Category Type],"")</f>
        <v>Expense</v>
      </c>
    </row>
    <row r="478" spans="1:10" x14ac:dyDescent="0.25">
      <c r="A478" t="s">
        <v>4</v>
      </c>
      <c r="B478" t="s">
        <v>4</v>
      </c>
      <c r="C478" s="3">
        <v>44495</v>
      </c>
      <c r="D478" t="s">
        <v>9</v>
      </c>
      <c r="E478">
        <v>5</v>
      </c>
      <c r="G478" s="4">
        <f t="shared" si="7"/>
        <v>-5</v>
      </c>
      <c r="H478" s="4" t="s">
        <v>10</v>
      </c>
      <c r="I478" s="4" t="str">
        <f>_xlfn.XLOOKUP([1]!Transactions[[#This Row],[Sub-category]], [1]!TblDV[Sub-category],[1]!TblDV[Category],"")</f>
        <v>Dining Out</v>
      </c>
      <c r="J478" s="4" t="str">
        <f>_xlfn.XLOOKUP([1]!Transactions[[#This Row],[Sub-category]], [1]!TblDV[Sub-category],[1]!TblDV[Category Type],"")</f>
        <v>Expense</v>
      </c>
    </row>
    <row r="479" spans="1:10" x14ac:dyDescent="0.25">
      <c r="A479" t="s">
        <v>4</v>
      </c>
      <c r="B479" t="s">
        <v>4</v>
      </c>
      <c r="C479" s="3">
        <v>44496</v>
      </c>
      <c r="D479" t="s">
        <v>9</v>
      </c>
      <c r="E479">
        <v>5</v>
      </c>
      <c r="G479" s="4">
        <f t="shared" si="7"/>
        <v>-5</v>
      </c>
      <c r="H479" s="4" t="s">
        <v>10</v>
      </c>
      <c r="I479" s="4" t="str">
        <f>_xlfn.XLOOKUP([1]!Transactions[[#This Row],[Sub-category]], [1]!TblDV[Sub-category],[1]!TblDV[Category],"")</f>
        <v>Dining Out</v>
      </c>
      <c r="J479" s="4" t="str">
        <f>_xlfn.XLOOKUP([1]!Transactions[[#This Row],[Sub-category]], [1]!TblDV[Sub-category],[1]!TblDV[Category Type],"")</f>
        <v>Expense</v>
      </c>
    </row>
    <row r="480" spans="1:10" x14ac:dyDescent="0.25">
      <c r="A480" t="s">
        <v>4</v>
      </c>
      <c r="B480" t="s">
        <v>4</v>
      </c>
      <c r="C480" s="3">
        <v>44497</v>
      </c>
      <c r="D480" t="s">
        <v>9</v>
      </c>
      <c r="E480">
        <v>5</v>
      </c>
      <c r="G480" s="4">
        <f t="shared" si="7"/>
        <v>-5</v>
      </c>
      <c r="H480" s="4" t="s">
        <v>10</v>
      </c>
      <c r="I480" s="4" t="str">
        <f>_xlfn.XLOOKUP([1]!Transactions[[#This Row],[Sub-category]], [1]!TblDV[Sub-category],[1]!TblDV[Category],"")</f>
        <v>Dining Out</v>
      </c>
      <c r="J480" s="4" t="str">
        <f>_xlfn.XLOOKUP([1]!Transactions[[#This Row],[Sub-category]], [1]!TblDV[Sub-category],[1]!TblDV[Category Type],"")</f>
        <v>Expense</v>
      </c>
    </row>
    <row r="481" spans="1:10" x14ac:dyDescent="0.25">
      <c r="A481" t="s">
        <v>4</v>
      </c>
      <c r="B481" t="s">
        <v>4</v>
      </c>
      <c r="C481" s="3">
        <v>44498</v>
      </c>
      <c r="D481" t="s">
        <v>9</v>
      </c>
      <c r="E481">
        <v>5</v>
      </c>
      <c r="G481" s="4">
        <f t="shared" si="7"/>
        <v>-5</v>
      </c>
      <c r="H481" s="4" t="s">
        <v>10</v>
      </c>
      <c r="I481" s="4" t="str">
        <f>_xlfn.XLOOKUP([1]!Transactions[[#This Row],[Sub-category]], [1]!TblDV[Sub-category],[1]!TblDV[Category],"")</f>
        <v>Dining Out</v>
      </c>
      <c r="J481" s="4" t="str">
        <f>_xlfn.XLOOKUP([1]!Transactions[[#This Row],[Sub-category]], [1]!TblDV[Sub-category],[1]!TblDV[Category Type],"")</f>
        <v>Expense</v>
      </c>
    </row>
    <row r="482" spans="1:10" x14ac:dyDescent="0.25">
      <c r="A482" t="s">
        <v>4</v>
      </c>
      <c r="B482" t="s">
        <v>4</v>
      </c>
      <c r="C482" s="3">
        <v>44498</v>
      </c>
      <c r="D482" t="s">
        <v>18</v>
      </c>
      <c r="E482">
        <v>189</v>
      </c>
      <c r="G482" s="4">
        <f t="shared" si="7"/>
        <v>-189</v>
      </c>
      <c r="H482" s="4" t="s">
        <v>19</v>
      </c>
      <c r="I482" s="4" t="str">
        <f>_xlfn.XLOOKUP([1]!Transactions[[#This Row],[Sub-category]], [1]!TblDV[Sub-category],[1]!TblDV[Category],"")</f>
        <v>Living Expenses</v>
      </c>
      <c r="J482" s="4" t="str">
        <f>_xlfn.XLOOKUP([1]!Transactions[[#This Row],[Sub-category]], [1]!TblDV[Sub-category],[1]!TblDV[Category Type],"")</f>
        <v>Expense</v>
      </c>
    </row>
    <row r="483" spans="1:10" x14ac:dyDescent="0.25">
      <c r="A483" t="s">
        <v>4</v>
      </c>
      <c r="B483" t="s">
        <v>4</v>
      </c>
      <c r="C483" s="3">
        <v>44499</v>
      </c>
      <c r="D483" t="s">
        <v>52</v>
      </c>
      <c r="E483">
        <v>133.80000000000001</v>
      </c>
      <c r="G483" s="4">
        <f t="shared" si="7"/>
        <v>-133.80000000000001</v>
      </c>
      <c r="H483" s="4" t="s">
        <v>27</v>
      </c>
      <c r="I483" s="4" t="str">
        <f>_xlfn.XLOOKUP([1]!Transactions[[#This Row],[Sub-category]], [1]!TblDV[Sub-category],[1]!TblDV[Category],"")</f>
        <v>Discretionary</v>
      </c>
      <c r="J483" s="4" t="str">
        <f>_xlfn.XLOOKUP([1]!Transactions[[#This Row],[Sub-category]], [1]!TblDV[Sub-category],[1]!TblDV[Category Type],"")</f>
        <v>Expense</v>
      </c>
    </row>
    <row r="484" spans="1:10" x14ac:dyDescent="0.25">
      <c r="A484" t="s">
        <v>4</v>
      </c>
      <c r="B484" t="s">
        <v>4</v>
      </c>
      <c r="C484" s="3">
        <v>44499</v>
      </c>
      <c r="D484" t="s">
        <v>60</v>
      </c>
      <c r="E484">
        <v>184.39999999999998</v>
      </c>
      <c r="G484" s="4">
        <f t="shared" si="7"/>
        <v>-184.39999999999998</v>
      </c>
      <c r="H484" s="4" t="s">
        <v>25</v>
      </c>
      <c r="I484" s="4" t="str">
        <f>_xlfn.XLOOKUP([1]!Transactions[[#This Row],[Sub-category]], [1]!TblDV[Sub-category],[1]!TblDV[Category],"")</f>
        <v>Discretionary</v>
      </c>
      <c r="J484" s="4" t="str">
        <f>_xlfn.XLOOKUP([1]!Transactions[[#This Row],[Sub-category]], [1]!TblDV[Sub-category],[1]!TblDV[Category Type],"")</f>
        <v>Expense</v>
      </c>
    </row>
    <row r="485" spans="1:10" x14ac:dyDescent="0.25">
      <c r="A485" t="s">
        <v>4</v>
      </c>
      <c r="B485" t="s">
        <v>4</v>
      </c>
      <c r="C485" s="3">
        <v>44500</v>
      </c>
      <c r="D485" t="s">
        <v>26</v>
      </c>
      <c r="E485">
        <v>154.49999999999997</v>
      </c>
      <c r="G485" s="4">
        <f t="shared" si="7"/>
        <v>-154.49999999999997</v>
      </c>
      <c r="H485" s="4" t="s">
        <v>27</v>
      </c>
      <c r="I485" s="4" t="str">
        <f>_xlfn.XLOOKUP([1]!Transactions[[#This Row],[Sub-category]], [1]!TblDV[Sub-category],[1]!TblDV[Category],"")</f>
        <v>Discretionary</v>
      </c>
      <c r="J485" s="4" t="str">
        <f>_xlfn.XLOOKUP([1]!Transactions[[#This Row],[Sub-category]], [1]!TblDV[Sub-category],[1]!TblDV[Category Type],"")</f>
        <v>Expense</v>
      </c>
    </row>
    <row r="486" spans="1:10" x14ac:dyDescent="0.25">
      <c r="B486" t="s">
        <v>4</v>
      </c>
      <c r="C486" s="3">
        <v>44500</v>
      </c>
      <c r="D486" t="s">
        <v>30</v>
      </c>
      <c r="E486">
        <v>32.1</v>
      </c>
      <c r="G486" s="4">
        <f t="shared" si="7"/>
        <v>-32.1</v>
      </c>
      <c r="H486" s="4" t="s">
        <v>31</v>
      </c>
      <c r="I486" s="4" t="str">
        <f>_xlfn.XLOOKUP([1]!Transactions[[#This Row],[Sub-category]], [1]!TblDV[Sub-category],[1]!TblDV[Category],"")</f>
        <v>Transport</v>
      </c>
      <c r="J486" s="4" t="str">
        <f>_xlfn.XLOOKUP([1]!Transactions[[#This Row],[Sub-category]], [1]!TblDV[Sub-category],[1]!TblDV[Category Type],"")</f>
        <v>Expense</v>
      </c>
    </row>
    <row r="487" spans="1:10" x14ac:dyDescent="0.25">
      <c r="B487" t="s">
        <v>4</v>
      </c>
      <c r="C487" s="3">
        <v>44500</v>
      </c>
      <c r="D487" t="s">
        <v>41</v>
      </c>
      <c r="E487">
        <v>15</v>
      </c>
      <c r="G487" s="4">
        <f t="shared" si="7"/>
        <v>-15</v>
      </c>
      <c r="H487" s="4" t="s">
        <v>29</v>
      </c>
      <c r="I487" s="4" t="str">
        <f>_xlfn.XLOOKUP([1]!Transactions[[#This Row],[Sub-category]], [1]!TblDV[Sub-category],[1]!TblDV[Category],"")</f>
        <v>Dining Out</v>
      </c>
      <c r="J487" s="4" t="str">
        <f>_xlfn.XLOOKUP([1]!Transactions[[#This Row],[Sub-category]], [1]!TblDV[Sub-category],[1]!TblDV[Category Type],"")</f>
        <v>Expense</v>
      </c>
    </row>
  </sheetData>
  <dataValidations count="1">
    <dataValidation type="list" allowBlank="1" showInputMessage="1" showErrorMessage="1" sqref="H2:H487" xr:uid="{F9C313B1-9608-405E-87EB-1FE4BD2AD449}">
      <formula1>Categories</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C59A-7F66-42A7-8CEF-8F1EE358A1EF}">
  <dimension ref="J1:AC36"/>
  <sheetViews>
    <sheetView showGridLines="0" tabSelected="1" zoomScale="70" zoomScaleNormal="70" workbookViewId="0">
      <selection activeCell="AA14" sqref="AA14"/>
    </sheetView>
  </sheetViews>
  <sheetFormatPr defaultRowHeight="15" x14ac:dyDescent="0.25"/>
  <sheetData>
    <row r="1" spans="16:16" ht="98.25" customHeight="1" x14ac:dyDescent="0.25"/>
    <row r="10" spans="16:16" x14ac:dyDescent="0.25">
      <c r="P10" s="9"/>
    </row>
    <row r="23" spans="10:29" ht="15.75" x14ac:dyDescent="0.25">
      <c r="AC23" s="14"/>
    </row>
    <row r="31" spans="10:29" x14ac:dyDescent="0.25">
      <c r="J31" t="s">
        <v>82</v>
      </c>
    </row>
    <row r="32" spans="10:29" x14ac:dyDescent="0.25">
      <c r="J32" s="13" t="str">
        <f>Analysis!A52</f>
        <v>Rent</v>
      </c>
      <c r="K32" s="13"/>
      <c r="L32" s="8">
        <f>Analysis!B52</f>
        <v>9000</v>
      </c>
      <c r="M32">
        <v>9000</v>
      </c>
    </row>
    <row r="33" spans="10:13" x14ac:dyDescent="0.25">
      <c r="J33" s="13" t="str">
        <f>Analysis!A53</f>
        <v>Groceries</v>
      </c>
      <c r="K33" s="13"/>
      <c r="L33" s="8">
        <f>Analysis!B53</f>
        <v>6454.0999999999995</v>
      </c>
      <c r="M33">
        <v>6454.0999999999995</v>
      </c>
    </row>
    <row r="34" spans="10:13" x14ac:dyDescent="0.25">
      <c r="J34" s="13" t="str">
        <f>Analysis!A54</f>
        <v>Clothes</v>
      </c>
      <c r="K34" s="13"/>
      <c r="L34" s="8">
        <f>Analysis!B54</f>
        <v>4303.6000000000004</v>
      </c>
      <c r="M34">
        <v>4303.6000000000004</v>
      </c>
    </row>
    <row r="35" spans="10:13" x14ac:dyDescent="0.25">
      <c r="J35" s="13" t="str">
        <f>Analysis!A55</f>
        <v>Entertainment</v>
      </c>
      <c r="K35" s="13"/>
      <c r="L35" s="8">
        <f>Analysis!B55</f>
        <v>1812.6</v>
      </c>
      <c r="M35">
        <v>1812.6</v>
      </c>
    </row>
    <row r="36" spans="10:13" x14ac:dyDescent="0.25">
      <c r="J36" s="13" t="str">
        <f>Analysis!A56</f>
        <v>MV Loan</v>
      </c>
      <c r="K36" s="13"/>
      <c r="L36" s="8">
        <f>Analysis!B56</f>
        <v>1500</v>
      </c>
      <c r="M36">
        <v>1500</v>
      </c>
    </row>
  </sheetData>
  <conditionalFormatting sqref="M32:M36">
    <cfRule type="dataBar" priority="1">
      <dataBar showValue="0">
        <cfvo type="min"/>
        <cfvo type="max"/>
        <color rgb="FF7030A0"/>
      </dataBar>
      <extLst>
        <ext xmlns:x14="http://schemas.microsoft.com/office/spreadsheetml/2009/9/main" uri="{B025F937-C7B1-47D3-B67F-A62EFF666E3E}">
          <x14:id>{E587A9D1-B355-4393-AB28-47191FCE8986}</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587A9D1-B355-4393-AB28-47191FCE8986}">
            <x14:dataBar minLength="0" maxLength="100" gradient="0">
              <x14:cfvo type="autoMin"/>
              <x14:cfvo type="autoMax"/>
              <x14:negativeFillColor rgb="FFFF0000"/>
              <x14:axisColor rgb="FF000000"/>
            </x14:dataBar>
          </x14:cfRule>
          <xm:sqref>M32:M36</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Analysis</vt:lpstr>
      <vt:lpstr>Raw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Miao</dc:creator>
  <cp:lastModifiedBy>Wendy Miao</cp:lastModifiedBy>
  <dcterms:created xsi:type="dcterms:W3CDTF">2022-08-24T23:57:00Z</dcterms:created>
  <dcterms:modified xsi:type="dcterms:W3CDTF">2022-08-26T02:18:53Z</dcterms:modified>
</cp:coreProperties>
</file>