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jcrh-my.sharepoint.com/personal/wharring_stjude_org/Documents/Data projects/Ahmed Covid/"/>
    </mc:Choice>
  </mc:AlternateContent>
  <xr:revisionPtr revIDLastSave="0" documentId="13_ncr:40009_{33995693-3538-4BC9-8C39-DEC35A9FD06F}" xr6:coauthVersionLast="47" xr6:coauthVersionMax="47" xr10:uidLastSave="{00000000-0000-0000-0000-000000000000}"/>
  <bookViews>
    <workbookView xWindow="28680" yWindow="-120" windowWidth="29040" windowHeight="15840"/>
  </bookViews>
  <sheets>
    <sheet name="Aggregate data from bins" sheetId="2" r:id="rId1"/>
    <sheet name="Age Stratification Data_30_clea" sheetId="1" r:id="rId2"/>
    <sheet name="Sheet2" sheetId="3" r:id="rId3"/>
  </sheets>
  <calcPr calcId="0"/>
</workbook>
</file>

<file path=xl/calcChain.xml><?xml version="1.0" encoding="utf-8"?>
<calcChain xmlns="http://schemas.openxmlformats.org/spreadsheetml/2006/main">
  <c r="O4" i="2" l="1"/>
  <c r="N4" i="2"/>
  <c r="O2" i="2"/>
  <c r="U4" i="2"/>
  <c r="U5" i="2" s="1"/>
  <c r="T4" i="2"/>
  <c r="S4" i="2"/>
  <c r="S5" i="2" s="1"/>
  <c r="R4" i="2"/>
  <c r="R5" i="2" s="1"/>
  <c r="T2" i="2"/>
  <c r="T3" i="2" s="1"/>
  <c r="R2" i="2"/>
  <c r="R3" i="2" s="1"/>
  <c r="T5" i="2"/>
  <c r="AB6" i="2"/>
  <c r="AB7" i="2" s="1"/>
  <c r="AD6" i="2"/>
  <c r="AD7" i="2" s="1"/>
  <c r="AC5" i="2"/>
  <c r="AD5" i="2"/>
  <c r="AE5" i="2"/>
  <c r="AB5" i="2"/>
  <c r="AD3" i="2"/>
  <c r="AB3" i="2"/>
  <c r="AB9" i="2" s="1"/>
  <c r="M3" i="2"/>
  <c r="M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2" i="1"/>
  <c r="AC11" i="2" l="1"/>
  <c r="AC15" i="2" s="1"/>
  <c r="AB12" i="2"/>
  <c r="AC12" i="2" s="1"/>
  <c r="AB14" i="2"/>
  <c r="AB10" i="2"/>
  <c r="AB11" i="2" s="1"/>
  <c r="AB15" i="2" s="1"/>
  <c r="T6" i="2"/>
  <c r="T7" i="2" s="1"/>
  <c r="R10" i="2" s="1"/>
  <c r="R6" i="2"/>
  <c r="R7" i="2" s="1"/>
  <c r="R9" i="2"/>
  <c r="R14" i="2" s="1"/>
  <c r="N2" i="2" s="1"/>
  <c r="R12" i="2" l="1"/>
  <c r="T11" i="2"/>
  <c r="T15" i="2" s="1"/>
  <c r="R11" i="2"/>
  <c r="R15" i="2" s="1"/>
</calcChain>
</file>

<file path=xl/sharedStrings.xml><?xml version="1.0" encoding="utf-8"?>
<sst xmlns="http://schemas.openxmlformats.org/spreadsheetml/2006/main" count="414" uniqueCount="141">
  <si>
    <t>Country</t>
  </si>
  <si>
    <t>Bin</t>
  </si>
  <si>
    <t>Age Range</t>
  </si>
  <si>
    <t>Total Infections</t>
  </si>
  <si>
    <t>Total Deaths</t>
  </si>
  <si>
    <t>Male Infections</t>
  </si>
  <si>
    <t>Male Deaths</t>
  </si>
  <si>
    <t>Male Survivors</t>
  </si>
  <si>
    <t>Female Infections</t>
  </si>
  <si>
    <t>Female Deaths</t>
  </si>
  <si>
    <t>Female Survivors</t>
  </si>
  <si>
    <t>Male Risk Ratio</t>
  </si>
  <si>
    <t>RR Lower CI</t>
  </si>
  <si>
    <t>RR Upper CI</t>
  </si>
  <si>
    <t>Afghanistan</t>
  </si>
  <si>
    <t>0-30</t>
  </si>
  <si>
    <t>30+</t>
  </si>
  <si>
    <t>Albania</t>
  </si>
  <si>
    <t>Argentina</t>
  </si>
  <si>
    <t>Aruba</t>
  </si>
  <si>
    <t>Australia</t>
  </si>
  <si>
    <t>Bahamas</t>
  </si>
  <si>
    <t>Bahrain</t>
  </si>
  <si>
    <t>Barbados</t>
  </si>
  <si>
    <t>Brazil</t>
  </si>
  <si>
    <t>Brunei Darussalam</t>
  </si>
  <si>
    <t>Cabo Verde</t>
  </si>
  <si>
    <t>inf</t>
  </si>
  <si>
    <t>Cambodia</t>
  </si>
  <si>
    <t>Cameroon</t>
  </si>
  <si>
    <t>Canada</t>
  </si>
  <si>
    <t>Chile</t>
  </si>
  <si>
    <t>Colombia</t>
  </si>
  <si>
    <t>Costa Rica</t>
  </si>
  <si>
    <t>Croatia</t>
  </si>
  <si>
    <t>Cuba</t>
  </si>
  <si>
    <t>CuraÃ§ao</t>
  </si>
  <si>
    <t>Cyprus</t>
  </si>
  <si>
    <t>Czech Republic</t>
  </si>
  <si>
    <t>Denmark</t>
  </si>
  <si>
    <t>Dominican Republic</t>
  </si>
  <si>
    <t>Ecuador</t>
  </si>
  <si>
    <t>England</t>
  </si>
  <si>
    <t>Estonia</t>
  </si>
  <si>
    <t>Eswatini</t>
  </si>
  <si>
    <t>Finland</t>
  </si>
  <si>
    <t>France</t>
  </si>
  <si>
    <t>Guatemala</t>
  </si>
  <si>
    <t>Haiti</t>
  </si>
  <si>
    <t>Hong Kong</t>
  </si>
  <si>
    <t>Hungary</t>
  </si>
  <si>
    <t>Iceland</t>
  </si>
  <si>
    <t>Indonesia</t>
  </si>
  <si>
    <t>Iraq</t>
  </si>
  <si>
    <t>Israel</t>
  </si>
  <si>
    <t>Italy</t>
  </si>
  <si>
    <t>Jamaica</t>
  </si>
  <si>
    <t>Japan</t>
  </si>
  <si>
    <t>N/A</t>
  </si>
  <si>
    <t>Kosovo</t>
  </si>
  <si>
    <t>Kyrgyzstan</t>
  </si>
  <si>
    <t>Latvia</t>
  </si>
  <si>
    <t>Lithuania</t>
  </si>
  <si>
    <t>Luxembourg</t>
  </si>
  <si>
    <t>Malaysia</t>
  </si>
  <si>
    <t>Malta</t>
  </si>
  <si>
    <t>Mexico</t>
  </si>
  <si>
    <t>Moldova</t>
  </si>
  <si>
    <t>Mongolia</t>
  </si>
  <si>
    <t>Montenegro</t>
  </si>
  <si>
    <t>Namibia</t>
  </si>
  <si>
    <t>Netherlands</t>
  </si>
  <si>
    <t>Nigeria</t>
  </si>
  <si>
    <t>North Macedonia</t>
  </si>
  <si>
    <t>Norway</t>
  </si>
  <si>
    <t>Oman</t>
  </si>
  <si>
    <t>Pakistan</t>
  </si>
  <si>
    <t>Palestine</t>
  </si>
  <si>
    <t>Panama</t>
  </si>
  <si>
    <t>Peru</t>
  </si>
  <si>
    <t>Philippines</t>
  </si>
  <si>
    <t>Poland</t>
  </si>
  <si>
    <t>Portugal</t>
  </si>
  <si>
    <t>Qatar</t>
  </si>
  <si>
    <t>Republic of Ireland</t>
  </si>
  <si>
    <t>Romania</t>
  </si>
  <si>
    <t>Singapore</t>
  </si>
  <si>
    <t>Slovakia</t>
  </si>
  <si>
    <t>Slovenia</t>
  </si>
  <si>
    <t>South Africa</t>
  </si>
  <si>
    <t>Spain</t>
  </si>
  <si>
    <t>Sudan</t>
  </si>
  <si>
    <t>Sweden</t>
  </si>
  <si>
    <t>Switzerland</t>
  </si>
  <si>
    <t>Trinidad and Tobago</t>
  </si>
  <si>
    <t>Tunisia</t>
  </si>
  <si>
    <t>Turkey</t>
  </si>
  <si>
    <t>USA</t>
  </si>
  <si>
    <t>Uganda</t>
  </si>
  <si>
    <t>Ukraine</t>
  </si>
  <si>
    <t>Venezuela</t>
  </si>
  <si>
    <t>Vietnam</t>
  </si>
  <si>
    <t>Significant?</t>
  </si>
  <si>
    <t>RR</t>
  </si>
  <si>
    <t>*log RR</t>
  </si>
  <si>
    <t>95% CI for RR</t>
  </si>
  <si>
    <t>0.46 to 0.98</t>
  </si>
  <si>
    <t>0.71 to 1.08</t>
  </si>
  <si>
    <t>*95% CI for log RR</t>
  </si>
  <si>
    <t>-0.7765 to −0.0202</t>
  </si>
  <si>
    <t>-0.3425 to 0.0770</t>
  </si>
  <si>
    <t>5</t>
  </si>
  <si>
    <t>Width of CI</t>
  </si>
  <si>
    <t>SE[=width/(2×1.96)]</t>
  </si>
  <si>
    <t>Difference between log relative risks</t>
  </si>
  <si>
    <t>-0.4005-(−0.1278)=-0.2726</t>
  </si>
  <si>
    <t>SE(α)</t>
  </si>
  <si>
    <t>CI(α)</t>
  </si>
  <si>
    <t>-0.2726 ±1.96×0.2206 or −0.7050 to 0.1598</t>
  </si>
  <si>
    <t>10</t>
  </si>
  <si>
    <t>Test of interaction</t>
  </si>
  <si>
    <t>Ratio of relative risks (RRR)</t>
  </si>
  <si>
    <t>RRR=exp(α)</t>
  </si>
  <si>
    <t>exp(−0.2726)=0.76</t>
  </si>
  <si>
    <t>CI(RRR)</t>
  </si>
  <si>
    <t>exp(−0.7050) to exp(0.1598), or 0.49 to 1.17</t>
  </si>
  <si>
    <t>-0.4005 (E1)</t>
  </si>
  <si>
    <t>-0.1278 (E2)</t>
  </si>
  <si>
    <t>α[=E1-E2]</t>
  </si>
  <si>
    <t>z=-0.2726/0.2206=-1.24 (P=0.2)</t>
  </si>
  <si>
    <t>Group 1</t>
  </si>
  <si>
    <t>Group 2</t>
  </si>
  <si>
    <t>√ (0.19292^2+ 0.10702^2)=0.2206</t>
  </si>
  <si>
    <t>&lt;0.00001</t>
  </si>
  <si>
    <t>RRR</t>
  </si>
  <si>
    <t>p value</t>
  </si>
  <si>
    <t>Male RR Over 30</t>
  </si>
  <si>
    <t>Male RR Under 31</t>
  </si>
  <si>
    <t>95% CI:</t>
  </si>
  <si>
    <t>Under 30</t>
  </si>
  <si>
    <t>Over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</si>
</sst>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00"/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166" fontId="0" fillId="0" borderId="0" xfId="0" applyNumberFormat="1"/>
    <xf numFmtId="2" fontId="0" fillId="0" borderId="11" xfId="0" applyNumberFormat="1" applyBorder="1"/>
    <xf numFmtId="2" fontId="0" fillId="0" borderId="14" xfId="0" applyNumberFormat="1" applyBorder="1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6" xfId="0" applyNumberFormat="1" applyBorder="1"/>
    <xf numFmtId="166" fontId="0" fillId="0" borderId="0" xfId="0" applyNumberFormat="1" applyBorder="1"/>
    <xf numFmtId="166" fontId="0" fillId="0" borderId="17" xfId="0" applyNumberFormat="1" applyBorder="1"/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9" fontId="0" fillId="0" borderId="13" xfId="0" applyNumberFormat="1" applyBorder="1"/>
    <xf numFmtId="169" fontId="0" fillId="0" borderId="15" xfId="0" applyNumberForma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10</xdr:col>
      <xdr:colOff>152400</xdr:colOff>
      <xdr:row>31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72FCD6-680C-7870-F37D-B93262DAF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81050"/>
          <a:ext cx="5238750" cy="621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33</xdr:col>
      <xdr:colOff>190500</xdr:colOff>
      <xdr:row>40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4A1436-E6DD-0B39-05BA-970BA70D4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1275" y="0"/>
          <a:ext cx="9944100" cy="786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33</xdr:col>
      <xdr:colOff>190500</xdr:colOff>
      <xdr:row>80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DC499E-1134-F214-5626-C68B65AB6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1275" y="7810500"/>
          <a:ext cx="9944100" cy="786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133350</xdr:colOff>
      <xdr:row>41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B57EF-6E67-8C59-CBA3-F44FC7C7D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944100" cy="786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31</xdr:col>
      <xdr:colOff>190500</xdr:colOff>
      <xdr:row>41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961EC1-DC4D-F5EF-B858-1E4ADDDC6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0"/>
          <a:ext cx="9944100" cy="786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tabSelected="1" workbookViewId="0">
      <selection activeCell="L13" sqref="L13"/>
    </sheetView>
  </sheetViews>
  <sheetFormatPr defaultRowHeight="15" x14ac:dyDescent="0.25"/>
  <cols>
    <col min="1" max="1" width="10.28515625" bestFit="1" customWidth="1"/>
    <col min="2" max="2" width="14.85546875" bestFit="1" customWidth="1"/>
    <col min="3" max="3" width="12" bestFit="1" customWidth="1"/>
    <col min="4" max="4" width="14.85546875" bestFit="1" customWidth="1"/>
    <col min="5" max="5" width="12" bestFit="1" customWidth="1"/>
    <col min="6" max="6" width="14.140625" bestFit="1" customWidth="1"/>
    <col min="7" max="7" width="17" bestFit="1" customWidth="1"/>
    <col min="8" max="8" width="14.28515625" bestFit="1" customWidth="1"/>
    <col min="9" max="9" width="16.28515625" bestFit="1" customWidth="1"/>
    <col min="10" max="10" width="14.5703125" bestFit="1" customWidth="1"/>
    <col min="11" max="13" width="11.28515625" bestFit="1" customWidth="1"/>
    <col min="16" max="16" width="34.5703125" bestFit="1" customWidth="1"/>
    <col min="17" max="17" width="18.7109375" bestFit="1" customWidth="1"/>
    <col min="18" max="19" width="12" bestFit="1" customWidth="1"/>
    <col min="20" max="20" width="11" bestFit="1" customWidth="1"/>
    <col min="21" max="21" width="12" bestFit="1" customWidth="1"/>
  </cols>
  <sheetData>
    <row r="1" spans="1:31" ht="15.75" thickBot="1" x14ac:dyDescent="0.3">
      <c r="A1" s="38" t="s">
        <v>1</v>
      </c>
      <c r="B1" s="38" t="s">
        <v>3</v>
      </c>
      <c r="C1" s="38" t="s">
        <v>4</v>
      </c>
      <c r="D1" s="38" t="s">
        <v>5</v>
      </c>
      <c r="E1" s="38" t="s">
        <v>6</v>
      </c>
      <c r="F1" s="38" t="s">
        <v>7</v>
      </c>
      <c r="G1" s="38" t="s">
        <v>8</v>
      </c>
      <c r="H1" s="38" t="s">
        <v>9</v>
      </c>
      <c r="I1" s="38" t="s">
        <v>10</v>
      </c>
      <c r="J1" s="38" t="s">
        <v>11</v>
      </c>
      <c r="K1" s="38" t="s">
        <v>12</v>
      </c>
      <c r="L1" s="38" t="s">
        <v>13</v>
      </c>
      <c r="M1" s="38" t="s">
        <v>102</v>
      </c>
      <c r="N1" s="39" t="s">
        <v>134</v>
      </c>
      <c r="O1" s="39" t="s">
        <v>135</v>
      </c>
      <c r="R1" s="14" t="s">
        <v>136</v>
      </c>
      <c r="S1" s="15"/>
      <c r="T1" s="15" t="s">
        <v>137</v>
      </c>
      <c r="U1" s="16"/>
      <c r="Z1" t="s">
        <v>130</v>
      </c>
      <c r="AA1" t="s">
        <v>131</v>
      </c>
      <c r="AB1" s="12" t="s">
        <v>130</v>
      </c>
      <c r="AC1" s="12"/>
      <c r="AD1" s="12" t="s">
        <v>131</v>
      </c>
      <c r="AE1" s="12"/>
    </row>
    <row r="2" spans="1:31" x14ac:dyDescent="0.25">
      <c r="A2" t="s">
        <v>139</v>
      </c>
      <c r="B2">
        <v>1282571000</v>
      </c>
      <c r="C2">
        <v>40878</v>
      </c>
      <c r="D2">
        <v>655366000</v>
      </c>
      <c r="E2">
        <v>22413</v>
      </c>
      <c r="F2">
        <v>655343587</v>
      </c>
      <c r="G2">
        <v>627205000</v>
      </c>
      <c r="H2">
        <v>18465</v>
      </c>
      <c r="I2">
        <v>627186535</v>
      </c>
      <c r="J2" s="8">
        <v>1.16165264143098</v>
      </c>
      <c r="K2" s="8">
        <v>1.13924363029272</v>
      </c>
      <c r="L2" s="8">
        <v>1.18450243956761</v>
      </c>
      <c r="M2" s="1" t="str">
        <f>IF(AND(K2&gt;1, L2&gt;1),"*", "ns")</f>
        <v>*</v>
      </c>
      <c r="N2" s="31">
        <f>R14</f>
        <v>1.1955665427185171</v>
      </c>
      <c r="O2" s="32" t="str">
        <f>T12</f>
        <v>&lt;0.00001</v>
      </c>
      <c r="P2">
        <v>1</v>
      </c>
      <c r="Q2" t="s">
        <v>103</v>
      </c>
      <c r="R2" s="26">
        <f>J3</f>
        <v>1.3888330323554701</v>
      </c>
      <c r="S2" s="21"/>
      <c r="T2" s="27">
        <f>J2</f>
        <v>1.16165264143098</v>
      </c>
      <c r="U2" s="22"/>
      <c r="Z2">
        <v>0.67</v>
      </c>
      <c r="AA2">
        <v>0.88</v>
      </c>
      <c r="AB2">
        <v>0.67</v>
      </c>
      <c r="AD2">
        <v>0.88</v>
      </c>
    </row>
    <row r="3" spans="1:31" x14ac:dyDescent="0.25">
      <c r="A3" t="s">
        <v>140</v>
      </c>
      <c r="B3">
        <v>1515045000</v>
      </c>
      <c r="C3">
        <v>3370618</v>
      </c>
      <c r="D3">
        <v>733977000</v>
      </c>
      <c r="E3">
        <v>1908374</v>
      </c>
      <c r="F3">
        <v>732068626</v>
      </c>
      <c r="G3">
        <v>781068000</v>
      </c>
      <c r="H3">
        <v>1462244</v>
      </c>
      <c r="I3">
        <v>779605756</v>
      </c>
      <c r="J3" s="8">
        <v>1.3888330323554701</v>
      </c>
      <c r="K3" s="8">
        <v>1.38584781179047</v>
      </c>
      <c r="L3" s="8">
        <v>1.3918246833104</v>
      </c>
      <c r="M3" s="1" t="str">
        <f t="shared" ref="M3" si="0">IF(AND(K3&gt;1, L3&gt;1),"*", "ns")</f>
        <v>*</v>
      </c>
      <c r="N3" s="33"/>
      <c r="O3" s="34"/>
      <c r="P3">
        <v>2</v>
      </c>
      <c r="Q3" t="s">
        <v>104</v>
      </c>
      <c r="R3" s="20">
        <f>LN(R2)</f>
        <v>0.32846384945926116</v>
      </c>
      <c r="S3" s="21"/>
      <c r="T3" s="21">
        <f>LN(T2)</f>
        <v>0.14984368209787541</v>
      </c>
      <c r="U3" s="22"/>
      <c r="Z3" t="s">
        <v>126</v>
      </c>
      <c r="AA3" t="s">
        <v>127</v>
      </c>
      <c r="AB3" s="12">
        <f>LN(AB2)</f>
        <v>-0.40047756659712525</v>
      </c>
      <c r="AC3" s="12"/>
      <c r="AD3" s="12">
        <f>LN(AD2)</f>
        <v>-0.12783337150988489</v>
      </c>
      <c r="AE3" s="12"/>
    </row>
    <row r="4" spans="1:31" ht="15.75" thickBot="1" x14ac:dyDescent="0.3">
      <c r="E4" s="11"/>
      <c r="F4" s="11"/>
      <c r="G4" s="11"/>
      <c r="H4" s="11"/>
      <c r="I4" s="11"/>
      <c r="J4" s="11"/>
      <c r="K4" s="11"/>
      <c r="M4" s="37" t="s">
        <v>138</v>
      </c>
      <c r="N4" s="35">
        <f>R15</f>
        <v>1.1723643934760566</v>
      </c>
      <c r="O4" s="36">
        <f>T15</f>
        <v>1.2192278834311938</v>
      </c>
      <c r="P4">
        <v>3</v>
      </c>
      <c r="Q4" t="s">
        <v>105</v>
      </c>
      <c r="R4" s="28">
        <f>K3</f>
        <v>1.38584781179047</v>
      </c>
      <c r="S4" s="29">
        <f>L3</f>
        <v>1.3918246833104</v>
      </c>
      <c r="T4" s="29">
        <f>K2</f>
        <v>1.13924363029272</v>
      </c>
      <c r="U4" s="30">
        <f>L2</f>
        <v>1.18450243956761</v>
      </c>
      <c r="Z4" t="s">
        <v>106</v>
      </c>
      <c r="AA4" t="s">
        <v>107</v>
      </c>
      <c r="AB4">
        <v>0.46</v>
      </c>
      <c r="AC4">
        <v>0.98</v>
      </c>
      <c r="AD4">
        <v>0.71</v>
      </c>
      <c r="AE4">
        <v>1.08</v>
      </c>
    </row>
    <row r="5" spans="1:31" x14ac:dyDescent="0.25">
      <c r="E5" s="11"/>
      <c r="F5" s="11"/>
      <c r="G5" s="11"/>
      <c r="H5" s="11"/>
      <c r="I5" s="11"/>
      <c r="J5" s="11"/>
      <c r="K5" s="11"/>
      <c r="P5">
        <v>4</v>
      </c>
      <c r="Q5" t="s">
        <v>108</v>
      </c>
      <c r="R5" s="17">
        <f>LN(R4)</f>
        <v>0.32631209083584178</v>
      </c>
      <c r="S5" s="18">
        <f t="shared" ref="S5" si="1">LN(S4)</f>
        <v>0.3306156080826762</v>
      </c>
      <c r="T5" s="18">
        <f t="shared" ref="T5" si="2">LN(T4)</f>
        <v>0.1303645600053159</v>
      </c>
      <c r="U5" s="19">
        <f t="shared" ref="U5" si="3">LN(U4)</f>
        <v>0.16932280419044543</v>
      </c>
      <c r="Z5" t="s">
        <v>109</v>
      </c>
      <c r="AA5" t="s">
        <v>110</v>
      </c>
      <c r="AB5">
        <f>LN(AB4)</f>
        <v>-0.77652878949899629</v>
      </c>
      <c r="AC5">
        <f t="shared" ref="AC5:AE5" si="4">LN(AC4)</f>
        <v>-2.0202707317519466E-2</v>
      </c>
      <c r="AD5">
        <f t="shared" si="4"/>
        <v>-0.34249030894677601</v>
      </c>
      <c r="AE5">
        <f t="shared" si="4"/>
        <v>7.6961041136128394E-2</v>
      </c>
    </row>
    <row r="6" spans="1:31" x14ac:dyDescent="0.25">
      <c r="E6" s="11"/>
      <c r="F6" s="11"/>
      <c r="G6" s="11"/>
      <c r="H6" s="11"/>
      <c r="I6" s="11"/>
      <c r="J6" s="11"/>
      <c r="K6" s="11"/>
      <c r="P6" t="s">
        <v>111</v>
      </c>
      <c r="Q6" t="s">
        <v>112</v>
      </c>
      <c r="R6" s="20">
        <f>(MAX(R5:S5)-MIN(R5:S5))</f>
        <v>4.3035172468344207E-3</v>
      </c>
      <c r="S6" s="21"/>
      <c r="T6" s="21">
        <f>(MAX(T5:U5)-MIN(T5:U5))</f>
        <v>3.8958244185129526E-2</v>
      </c>
      <c r="U6" s="22"/>
      <c r="Z6">
        <v>0.75629999999999997</v>
      </c>
      <c r="AA6">
        <v>0.41949999999999998</v>
      </c>
      <c r="AB6" s="12">
        <f>(MAX(AB5:AC5)-MIN(AB5:AC5))</f>
        <v>0.75632608218147679</v>
      </c>
      <c r="AC6" s="12"/>
      <c r="AD6" s="13">
        <f>(MAX(AD5:AE5)-MIN(AD5:AE5))</f>
        <v>0.41945135008290441</v>
      </c>
      <c r="AE6" s="13"/>
    </row>
    <row r="7" spans="1:31" x14ac:dyDescent="0.25">
      <c r="E7" s="11"/>
      <c r="F7" s="11"/>
      <c r="G7" s="11"/>
      <c r="H7" s="11"/>
      <c r="I7" s="11"/>
      <c r="J7" s="11"/>
      <c r="K7" s="11"/>
      <c r="P7">
        <v>6</v>
      </c>
      <c r="Q7" t="s">
        <v>113</v>
      </c>
      <c r="R7" s="20">
        <f>R6/(2*1.96)</f>
        <v>1.0978360323557195E-3</v>
      </c>
      <c r="S7" s="21"/>
      <c r="T7" s="21">
        <f>T6/(2*1.96)</f>
        <v>9.9383275982473287E-3</v>
      </c>
      <c r="U7" s="22"/>
      <c r="Z7">
        <v>0.19289999999999999</v>
      </c>
      <c r="AA7">
        <v>0.107</v>
      </c>
      <c r="AB7" s="12">
        <f>AB6/(2*1.96)</f>
        <v>0.19294032708711142</v>
      </c>
      <c r="AC7" s="12"/>
      <c r="AD7">
        <f>AD6/(2*1.96)</f>
        <v>0.10700289542931235</v>
      </c>
    </row>
    <row r="8" spans="1:31" ht="30.75" customHeight="1" x14ac:dyDescent="0.25">
      <c r="E8" s="11"/>
      <c r="F8" s="11"/>
      <c r="G8" s="11"/>
      <c r="H8" s="11"/>
      <c r="I8" s="11"/>
      <c r="J8" s="11"/>
      <c r="K8" s="11"/>
      <c r="P8" t="s">
        <v>114</v>
      </c>
      <c r="R8" s="17"/>
      <c r="S8" s="18"/>
      <c r="T8" s="18"/>
      <c r="U8" s="19"/>
    </row>
    <row r="9" spans="1:31" ht="15.75" customHeight="1" x14ac:dyDescent="0.25">
      <c r="E9" s="11"/>
      <c r="F9" s="11"/>
      <c r="G9" s="11"/>
      <c r="H9" s="11"/>
      <c r="I9" s="11"/>
      <c r="J9" s="11"/>
      <c r="K9" s="11"/>
      <c r="P9">
        <v>7</v>
      </c>
      <c r="Q9" t="s">
        <v>128</v>
      </c>
      <c r="R9" s="20">
        <f>R3-T3</f>
        <v>0.17862016736138575</v>
      </c>
      <c r="S9" s="21"/>
      <c r="T9" s="21"/>
      <c r="U9" s="22"/>
      <c r="Z9" t="s">
        <v>115</v>
      </c>
      <c r="AB9">
        <f>AB3-AD3</f>
        <v>-0.27264419508724036</v>
      </c>
    </row>
    <row r="10" spans="1:31" ht="15.75" customHeight="1" x14ac:dyDescent="0.25">
      <c r="E10" s="11"/>
      <c r="F10" s="11"/>
      <c r="G10" s="11"/>
      <c r="H10" s="11"/>
      <c r="I10" s="11"/>
      <c r="J10" s="11"/>
      <c r="K10" s="11"/>
      <c r="P10">
        <v>8</v>
      </c>
      <c r="Q10" t="s">
        <v>116</v>
      </c>
      <c r="R10" s="20">
        <f>SQRT((R7^2)+(T7^2))</f>
        <v>9.9987798957684362E-3</v>
      </c>
      <c r="S10" s="21"/>
      <c r="T10" s="21"/>
      <c r="U10" s="22"/>
      <c r="Z10" t="s">
        <v>132</v>
      </c>
      <c r="AB10">
        <f>SQRT((AB7^2)+(AD7^2))</f>
        <v>0.22062545058704786</v>
      </c>
    </row>
    <row r="11" spans="1:31" ht="45.75" customHeight="1" x14ac:dyDescent="0.25">
      <c r="E11" s="11"/>
      <c r="F11" s="11"/>
      <c r="G11" s="11"/>
      <c r="H11" s="11"/>
      <c r="I11" s="11"/>
      <c r="J11" s="11"/>
      <c r="K11" s="11"/>
      <c r="P11">
        <v>9</v>
      </c>
      <c r="Q11" t="s">
        <v>117</v>
      </c>
      <c r="R11" s="20">
        <f>R9-(1.96*R10)</f>
        <v>0.15902255876567961</v>
      </c>
      <c r="S11" s="21"/>
      <c r="T11" s="21">
        <f>R9+(1.96*R10)</f>
        <v>0.19821777595709189</v>
      </c>
      <c r="U11" s="22"/>
      <c r="Z11" t="s">
        <v>118</v>
      </c>
      <c r="AB11">
        <f>AB9-(1.96*AB10)</f>
        <v>-0.70507007823785417</v>
      </c>
      <c r="AC11">
        <f>AB9+(1.96*AB10)</f>
        <v>0.15978168806337345</v>
      </c>
    </row>
    <row r="12" spans="1:31" x14ac:dyDescent="0.25">
      <c r="E12" s="11"/>
      <c r="F12" s="11"/>
      <c r="G12" s="11"/>
      <c r="H12" s="11"/>
      <c r="I12" s="11"/>
      <c r="J12" s="11"/>
      <c r="K12" s="11"/>
      <c r="P12" t="s">
        <v>119</v>
      </c>
      <c r="Q12" t="s">
        <v>120</v>
      </c>
      <c r="R12" s="20">
        <f>R9/R10</f>
        <v>17.86419635429511</v>
      </c>
      <c r="S12" s="21"/>
      <c r="T12" s="21" t="s">
        <v>133</v>
      </c>
      <c r="U12" s="22"/>
      <c r="Z12" t="s">
        <v>129</v>
      </c>
      <c r="AB12">
        <f>AB9/AB10</f>
        <v>-1.2357785303634699</v>
      </c>
      <c r="AC12">
        <f>(_xlfn.NORM.DIST(AB12,0,1,TRUE))*2</f>
        <v>0.21654089757287873</v>
      </c>
    </row>
    <row r="13" spans="1:31" ht="30.75" customHeight="1" x14ac:dyDescent="0.25">
      <c r="E13" s="11"/>
      <c r="F13" s="11"/>
      <c r="G13" s="11"/>
      <c r="H13" s="11"/>
      <c r="I13" s="11"/>
      <c r="J13" s="11"/>
      <c r="K13" s="11"/>
      <c r="P13" t="s">
        <v>121</v>
      </c>
      <c r="R13" s="17"/>
      <c r="S13" s="18"/>
      <c r="T13" s="18"/>
      <c r="U13" s="19"/>
    </row>
    <row r="14" spans="1:31" ht="30.75" customHeight="1" x14ac:dyDescent="0.25">
      <c r="E14" s="11"/>
      <c r="F14" s="11"/>
      <c r="G14" s="11"/>
      <c r="H14" s="11"/>
      <c r="I14" s="11"/>
      <c r="J14" s="11"/>
      <c r="K14" s="11"/>
      <c r="P14">
        <v>11</v>
      </c>
      <c r="Q14" t="s">
        <v>122</v>
      </c>
      <c r="R14" s="20">
        <f>EXP(R9)</f>
        <v>1.1955665427185171</v>
      </c>
      <c r="S14" s="21"/>
      <c r="T14" s="21"/>
      <c r="U14" s="22"/>
      <c r="Z14" t="s">
        <v>123</v>
      </c>
      <c r="AB14">
        <f>EXP(AB9)</f>
        <v>0.76136363636363635</v>
      </c>
    </row>
    <row r="15" spans="1:31" ht="15.75" thickBot="1" x14ac:dyDescent="0.3">
      <c r="E15" s="11"/>
      <c r="F15" s="11"/>
      <c r="G15" s="11"/>
      <c r="H15" s="11"/>
      <c r="I15" s="11"/>
      <c r="J15" s="11"/>
      <c r="K15" s="11"/>
      <c r="P15">
        <v>12</v>
      </c>
      <c r="Q15" t="s">
        <v>124</v>
      </c>
      <c r="R15" s="23">
        <f>EXP(R11)</f>
        <v>1.1723643934760566</v>
      </c>
      <c r="S15" s="24"/>
      <c r="T15" s="24">
        <f>EXP(T11)</f>
        <v>1.2192278834311938</v>
      </c>
      <c r="U15" s="25"/>
      <c r="Z15" t="s">
        <v>125</v>
      </c>
      <c r="AB15">
        <f>EXP(AB11)</f>
        <v>0.49407394921119441</v>
      </c>
      <c r="AC15">
        <f>EXP(AC11)</f>
        <v>1.1732547075237005</v>
      </c>
    </row>
    <row r="16" spans="1:31" x14ac:dyDescent="0.25">
      <c r="E16" s="11"/>
      <c r="F16" s="11"/>
      <c r="G16" s="11"/>
      <c r="H16" s="11"/>
      <c r="I16" s="11"/>
      <c r="J16" s="11"/>
      <c r="K16" s="11"/>
    </row>
    <row r="17" spans="5:11" x14ac:dyDescent="0.25">
      <c r="E17" s="11"/>
      <c r="F17" s="11"/>
      <c r="G17" s="11"/>
      <c r="H17" s="11"/>
      <c r="I17" s="11"/>
      <c r="J17" s="11"/>
      <c r="K17" s="11"/>
    </row>
    <row r="18" spans="5:11" x14ac:dyDescent="0.25">
      <c r="E18" s="11"/>
      <c r="F18" s="11"/>
      <c r="G18" s="11"/>
      <c r="H18" s="11"/>
      <c r="I18" s="11"/>
      <c r="J18" s="11"/>
      <c r="K18" s="11"/>
    </row>
    <row r="19" spans="5:11" x14ac:dyDescent="0.25">
      <c r="E19" s="11"/>
      <c r="F19" s="11"/>
      <c r="G19" s="11"/>
      <c r="H19" s="11"/>
      <c r="I19" s="11"/>
      <c r="J19" s="11"/>
      <c r="K19" s="11"/>
    </row>
    <row r="20" spans="5:11" x14ac:dyDescent="0.25">
      <c r="E20" s="11"/>
      <c r="F20" s="11"/>
      <c r="G20" s="11"/>
      <c r="H20" s="11"/>
      <c r="I20" s="11"/>
      <c r="J20" s="11"/>
      <c r="K20" s="11"/>
    </row>
    <row r="21" spans="5:11" x14ac:dyDescent="0.25">
      <c r="E21" s="11"/>
      <c r="F21" s="11"/>
      <c r="G21" s="11"/>
      <c r="H21" s="11"/>
      <c r="I21" s="11"/>
      <c r="J21" s="11"/>
      <c r="K21" s="11"/>
    </row>
    <row r="22" spans="5:11" x14ac:dyDescent="0.25">
      <c r="E22" s="11"/>
      <c r="F22" s="11"/>
      <c r="G22" s="11"/>
      <c r="H22" s="11"/>
      <c r="I22" s="11"/>
      <c r="J22" s="11"/>
      <c r="K22" s="11"/>
    </row>
    <row r="23" spans="5:11" x14ac:dyDescent="0.25">
      <c r="E23" s="11"/>
      <c r="F23" s="11"/>
      <c r="G23" s="11"/>
      <c r="H23" s="11"/>
      <c r="I23" s="11"/>
      <c r="J23" s="11"/>
      <c r="K23" s="11"/>
    </row>
    <row r="24" spans="5:11" x14ac:dyDescent="0.25">
      <c r="E24" s="11"/>
      <c r="F24" s="11"/>
      <c r="G24" s="11"/>
      <c r="H24" s="11"/>
      <c r="I24" s="11"/>
      <c r="J24" s="11"/>
      <c r="K24" s="11"/>
    </row>
    <row r="25" spans="5:11" x14ac:dyDescent="0.25">
      <c r="E25" s="11"/>
      <c r="F25" s="11"/>
      <c r="G25" s="11"/>
      <c r="H25" s="11"/>
      <c r="I25" s="11"/>
      <c r="J25" s="11"/>
      <c r="K25" s="11"/>
    </row>
    <row r="26" spans="5:11" x14ac:dyDescent="0.25">
      <c r="E26" s="11"/>
      <c r="F26" s="11"/>
      <c r="G26" s="11"/>
      <c r="H26" s="11"/>
      <c r="I26" s="11"/>
      <c r="J26" s="11"/>
      <c r="K26" s="11"/>
    </row>
    <row r="27" spans="5:11" x14ac:dyDescent="0.25">
      <c r="E27" s="11"/>
      <c r="F27" s="11"/>
      <c r="G27" s="11"/>
      <c r="H27" s="11"/>
      <c r="I27" s="11"/>
      <c r="J27" s="11"/>
      <c r="K27" s="11"/>
    </row>
    <row r="28" spans="5:11" x14ac:dyDescent="0.25">
      <c r="E28" s="11"/>
      <c r="F28" s="11"/>
      <c r="G28" s="11"/>
      <c r="H28" s="11"/>
      <c r="I28" s="11"/>
      <c r="J28" s="11"/>
      <c r="K28" s="11"/>
    </row>
    <row r="29" spans="5:11" x14ac:dyDescent="0.25">
      <c r="E29" s="11"/>
      <c r="F29" s="11"/>
      <c r="G29" s="11"/>
      <c r="H29" s="11"/>
      <c r="I29" s="11"/>
      <c r="J29" s="11"/>
      <c r="K29" s="11"/>
    </row>
    <row r="30" spans="5:11" x14ac:dyDescent="0.25">
      <c r="E30" s="11"/>
      <c r="F30" s="11"/>
      <c r="G30" s="11"/>
      <c r="H30" s="11"/>
      <c r="I30" s="11"/>
      <c r="J30" s="11"/>
      <c r="K30" s="11"/>
    </row>
    <row r="31" spans="5:11" x14ac:dyDescent="0.25">
      <c r="E31" s="11"/>
      <c r="F31" s="11"/>
      <c r="G31" s="11"/>
      <c r="H31" s="11"/>
      <c r="I31" s="11"/>
      <c r="J31" s="11"/>
      <c r="K31" s="11"/>
    </row>
    <row r="32" spans="5:11" x14ac:dyDescent="0.25">
      <c r="E32" s="11"/>
      <c r="F32" s="11"/>
      <c r="G32" s="11"/>
      <c r="H32" s="11"/>
      <c r="I32" s="11"/>
      <c r="J32" s="11"/>
      <c r="K32" s="11"/>
    </row>
    <row r="33" spans="5:11" x14ac:dyDescent="0.25">
      <c r="E33" s="11"/>
      <c r="F33" s="11"/>
      <c r="G33" s="11"/>
      <c r="H33" s="11"/>
      <c r="I33" s="11"/>
      <c r="J33" s="11"/>
      <c r="K33" s="11"/>
    </row>
    <row r="34" spans="5:11" x14ac:dyDescent="0.25">
      <c r="E34" s="11"/>
      <c r="F34" s="11"/>
      <c r="G34" s="11"/>
      <c r="H34" s="11"/>
      <c r="I34" s="11"/>
      <c r="J34" s="11"/>
      <c r="K34" s="11"/>
    </row>
    <row r="35" spans="5:11" x14ac:dyDescent="0.25">
      <c r="E35" s="11"/>
      <c r="F35" s="11"/>
      <c r="G35" s="11"/>
      <c r="H35" s="11"/>
      <c r="I35" s="11"/>
      <c r="J35" s="11"/>
      <c r="K35" s="11"/>
    </row>
  </sheetData>
  <mergeCells count="27">
    <mergeCell ref="R14:U14"/>
    <mergeCell ref="R15:S15"/>
    <mergeCell ref="T15:U15"/>
    <mergeCell ref="N2:N3"/>
    <mergeCell ref="O2:O3"/>
    <mergeCell ref="T7:U7"/>
    <mergeCell ref="R9:U9"/>
    <mergeCell ref="R10:U10"/>
    <mergeCell ref="R11:S11"/>
    <mergeCell ref="R12:S12"/>
    <mergeCell ref="T11:U11"/>
    <mergeCell ref="T12:U12"/>
    <mergeCell ref="AB7:AC7"/>
    <mergeCell ref="R1:S1"/>
    <mergeCell ref="T1:U1"/>
    <mergeCell ref="R3:S3"/>
    <mergeCell ref="T3:U3"/>
    <mergeCell ref="R6:S6"/>
    <mergeCell ref="R7:S7"/>
    <mergeCell ref="R2:S2"/>
    <mergeCell ref="T2:U2"/>
    <mergeCell ref="T6:U6"/>
    <mergeCell ref="AB1:AC1"/>
    <mergeCell ref="AD1:AE1"/>
    <mergeCell ref="AB6:AC6"/>
    <mergeCell ref="AB3:AC3"/>
    <mergeCell ref="AD3:AE3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9"/>
  <sheetViews>
    <sheetView workbookViewId="0">
      <selection activeCell="AK47" sqref="AK47"/>
    </sheetView>
  </sheetViews>
  <sheetFormatPr defaultRowHeight="15" x14ac:dyDescent="0.25"/>
  <cols>
    <col min="1" max="1" width="4" bestFit="1" customWidth="1"/>
    <col min="2" max="2" width="19.140625" bestFit="1" customWidth="1"/>
    <col min="3" max="3" width="3.85546875" bestFit="1" customWidth="1"/>
    <col min="4" max="4" width="10.28515625" bestFit="1" customWidth="1"/>
    <col min="5" max="5" width="14.85546875" bestFit="1" customWidth="1"/>
    <col min="6" max="6" width="12" bestFit="1" customWidth="1"/>
    <col min="7" max="7" width="14.85546875" bestFit="1" customWidth="1"/>
    <col min="8" max="8" width="12" bestFit="1" customWidth="1"/>
    <col min="9" max="9" width="14.140625" bestFit="1" customWidth="1"/>
    <col min="10" max="10" width="17" bestFit="1" customWidth="1"/>
    <col min="11" max="11" width="14.28515625" bestFit="1" customWidth="1"/>
    <col min="12" max="12" width="16.28515625" bestFit="1" customWidth="1"/>
    <col min="13" max="13" width="14.5703125" bestFit="1" customWidth="1"/>
    <col min="14" max="16" width="11.28515625" bestFit="1" customWidth="1"/>
    <col min="17" max="17" width="9" customWidth="1"/>
  </cols>
  <sheetData>
    <row r="1" spans="1:33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x14ac:dyDescent="0.25">
      <c r="A2" s="2">
        <v>0</v>
      </c>
      <c r="B2" s="3" t="s">
        <v>14</v>
      </c>
      <c r="C2" s="3">
        <v>1</v>
      </c>
      <c r="D2" s="3" t="s">
        <v>15</v>
      </c>
      <c r="E2" s="3">
        <v>16858000</v>
      </c>
      <c r="F2" s="3">
        <v>132</v>
      </c>
      <c r="G2" s="3">
        <v>8658000</v>
      </c>
      <c r="H2" s="3">
        <v>78</v>
      </c>
      <c r="I2" s="3">
        <v>8657922</v>
      </c>
      <c r="J2" s="3">
        <v>8200000</v>
      </c>
      <c r="K2" s="3">
        <v>54</v>
      </c>
      <c r="L2" s="3">
        <v>8199946</v>
      </c>
      <c r="M2" s="9">
        <v>1.3680347013680301</v>
      </c>
      <c r="N2" s="9">
        <v>0.96695914230598401</v>
      </c>
      <c r="O2" s="9">
        <v>1.9354684828605699</v>
      </c>
      <c r="P2" s="4" t="str">
        <f>IF(AND(N2&gt;1, O2&gt;1),"*", "ns")</f>
        <v>ns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15.75" thickBot="1" x14ac:dyDescent="0.3">
      <c r="A3" s="5">
        <v>1</v>
      </c>
      <c r="B3" s="6" t="s">
        <v>14</v>
      </c>
      <c r="C3" s="6">
        <v>2</v>
      </c>
      <c r="D3" s="6" t="s">
        <v>16</v>
      </c>
      <c r="E3" s="6">
        <v>10982000</v>
      </c>
      <c r="F3" s="6">
        <v>3817</v>
      </c>
      <c r="G3" s="6">
        <v>5637000</v>
      </c>
      <c r="H3" s="6">
        <v>2496</v>
      </c>
      <c r="I3" s="6">
        <v>5634504</v>
      </c>
      <c r="J3" s="6">
        <v>5345000</v>
      </c>
      <c r="K3" s="6">
        <v>1321</v>
      </c>
      <c r="L3" s="6">
        <v>5343679</v>
      </c>
      <c r="M3" s="10">
        <v>1.7916015855551499</v>
      </c>
      <c r="N3" s="10">
        <v>1.6760387307187901</v>
      </c>
      <c r="O3" s="10">
        <v>1.91513249815364</v>
      </c>
      <c r="P3" s="7" t="str">
        <f t="shared" ref="P3:P66" si="0">IF(AND(N3&gt;1, O3&gt;1),"*", "ns")</f>
        <v>*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x14ac:dyDescent="0.25">
      <c r="A4" s="2">
        <v>2</v>
      </c>
      <c r="B4" s="3" t="s">
        <v>17</v>
      </c>
      <c r="C4" s="3">
        <v>1</v>
      </c>
      <c r="D4" s="3" t="s">
        <v>15</v>
      </c>
      <c r="E4" s="3">
        <v>1168000</v>
      </c>
      <c r="F4" s="3">
        <v>9</v>
      </c>
      <c r="G4" s="3">
        <v>614000</v>
      </c>
      <c r="H4" s="3">
        <v>2</v>
      </c>
      <c r="I4" s="3">
        <v>613998</v>
      </c>
      <c r="J4" s="3">
        <v>554000</v>
      </c>
      <c r="K4" s="3">
        <v>7</v>
      </c>
      <c r="L4" s="3">
        <v>553993</v>
      </c>
      <c r="M4" s="9">
        <v>0.25779432294090199</v>
      </c>
      <c r="N4" s="9">
        <v>5.3552911415995302E-2</v>
      </c>
      <c r="O4" s="9">
        <v>1.2409766562328901</v>
      </c>
      <c r="P4" s="4" t="str">
        <f t="shared" si="0"/>
        <v>ns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ht="15.75" thickBot="1" x14ac:dyDescent="0.3">
      <c r="A5" s="5">
        <v>3</v>
      </c>
      <c r="B5" s="6" t="s">
        <v>17</v>
      </c>
      <c r="C5" s="6">
        <v>2</v>
      </c>
      <c r="D5" s="6" t="s">
        <v>16</v>
      </c>
      <c r="E5" s="6">
        <v>1708000</v>
      </c>
      <c r="F5" s="6">
        <v>2014</v>
      </c>
      <c r="G5" s="6">
        <v>849000</v>
      </c>
      <c r="H5" s="6">
        <v>1318</v>
      </c>
      <c r="I5" s="6">
        <v>847682</v>
      </c>
      <c r="J5" s="6">
        <v>859000</v>
      </c>
      <c r="K5" s="6">
        <v>696</v>
      </c>
      <c r="L5" s="6">
        <v>858304</v>
      </c>
      <c r="M5" s="10">
        <v>1.91598296846865</v>
      </c>
      <c r="N5" s="10">
        <v>1.7479463103933599</v>
      </c>
      <c r="O5" s="10">
        <v>2.1001736229734602</v>
      </c>
      <c r="P5" s="7" t="str">
        <f t="shared" si="0"/>
        <v>*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1:33" x14ac:dyDescent="0.25">
      <c r="A6" s="2">
        <v>4</v>
      </c>
      <c r="B6" s="3" t="s">
        <v>18</v>
      </c>
      <c r="C6" s="3">
        <v>1</v>
      </c>
      <c r="D6" s="3" t="s">
        <v>15</v>
      </c>
      <c r="E6" s="3">
        <v>21581000</v>
      </c>
      <c r="F6" s="3">
        <v>1233</v>
      </c>
      <c r="G6" s="3">
        <v>10961000</v>
      </c>
      <c r="H6" s="3">
        <v>631</v>
      </c>
      <c r="I6" s="3">
        <v>10960369</v>
      </c>
      <c r="J6" s="3">
        <v>10620000</v>
      </c>
      <c r="K6" s="3">
        <v>602</v>
      </c>
      <c r="L6" s="3">
        <v>10619398</v>
      </c>
      <c r="M6" s="9">
        <v>1.0155637883756301</v>
      </c>
      <c r="N6" s="9">
        <v>0.90826430867074903</v>
      </c>
      <c r="O6" s="9">
        <v>1.1355392900655701</v>
      </c>
      <c r="P6" s="4" t="str">
        <f t="shared" si="0"/>
        <v>ns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5.75" thickBot="1" x14ac:dyDescent="0.3">
      <c r="A7" s="5">
        <v>5</v>
      </c>
      <c r="B7" s="6" t="s">
        <v>18</v>
      </c>
      <c r="C7" s="6">
        <v>2</v>
      </c>
      <c r="D7" s="6" t="s">
        <v>16</v>
      </c>
      <c r="E7" s="6">
        <v>23615000</v>
      </c>
      <c r="F7" s="6">
        <v>118194</v>
      </c>
      <c r="G7" s="6">
        <v>11087000</v>
      </c>
      <c r="H7" s="6">
        <v>68120</v>
      </c>
      <c r="I7" s="6">
        <v>11018880</v>
      </c>
      <c r="J7" s="6">
        <v>12528000</v>
      </c>
      <c r="K7" s="6">
        <v>50074</v>
      </c>
      <c r="L7" s="6">
        <v>12477926</v>
      </c>
      <c r="M7" s="10">
        <v>1.53719885207576</v>
      </c>
      <c r="N7" s="10">
        <v>1.51960846022601</v>
      </c>
      <c r="O7" s="10">
        <v>1.5549928634061401</v>
      </c>
      <c r="P7" s="7" t="str">
        <f t="shared" si="0"/>
        <v>*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x14ac:dyDescent="0.25">
      <c r="A8" s="2">
        <v>6</v>
      </c>
      <c r="B8" s="3" t="s">
        <v>19</v>
      </c>
      <c r="C8" s="3">
        <v>1</v>
      </c>
      <c r="D8" s="3" t="s">
        <v>15</v>
      </c>
      <c r="E8" s="3">
        <v>42000</v>
      </c>
      <c r="F8" s="3">
        <v>0</v>
      </c>
      <c r="G8" s="3">
        <v>21000</v>
      </c>
      <c r="H8" s="3">
        <v>0</v>
      </c>
      <c r="I8" s="3">
        <v>21000</v>
      </c>
      <c r="J8" s="3">
        <v>21000</v>
      </c>
      <c r="K8" s="3">
        <v>0</v>
      </c>
      <c r="L8" s="3">
        <v>21000</v>
      </c>
      <c r="M8" s="9"/>
      <c r="N8" s="9"/>
      <c r="O8" s="9"/>
      <c r="P8" s="4" t="str">
        <f t="shared" si="0"/>
        <v>ns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5.75" thickBot="1" x14ac:dyDescent="0.3">
      <c r="A9" s="5">
        <v>7</v>
      </c>
      <c r="B9" s="6" t="s">
        <v>19</v>
      </c>
      <c r="C9" s="6">
        <v>2</v>
      </c>
      <c r="D9" s="6" t="s">
        <v>16</v>
      </c>
      <c r="E9" s="6">
        <v>67000</v>
      </c>
      <c r="F9" s="6">
        <v>151</v>
      </c>
      <c r="G9" s="6">
        <v>31000</v>
      </c>
      <c r="H9" s="6">
        <v>83</v>
      </c>
      <c r="I9" s="6">
        <v>30917</v>
      </c>
      <c r="J9" s="6">
        <v>36000</v>
      </c>
      <c r="K9" s="6">
        <v>68</v>
      </c>
      <c r="L9" s="6">
        <v>35932</v>
      </c>
      <c r="M9" s="10">
        <v>1.4174573055028401</v>
      </c>
      <c r="N9" s="10">
        <v>1.0290476358240299</v>
      </c>
      <c r="O9" s="10">
        <v>1.95247055916365</v>
      </c>
      <c r="P9" s="7" t="str">
        <f t="shared" si="0"/>
        <v>*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x14ac:dyDescent="0.25">
      <c r="A10" s="2">
        <v>8</v>
      </c>
      <c r="B10" s="3" t="s">
        <v>20</v>
      </c>
      <c r="C10" s="3">
        <v>1</v>
      </c>
      <c r="D10" s="3" t="s">
        <v>15</v>
      </c>
      <c r="E10" s="3">
        <v>9815000</v>
      </c>
      <c r="F10" s="3">
        <v>40</v>
      </c>
      <c r="G10" s="3">
        <v>5023000</v>
      </c>
      <c r="H10" s="3">
        <v>22</v>
      </c>
      <c r="I10" s="3">
        <v>5022978</v>
      </c>
      <c r="J10" s="3">
        <v>4792000</v>
      </c>
      <c r="K10" s="3">
        <v>18</v>
      </c>
      <c r="L10" s="3">
        <v>4791982</v>
      </c>
      <c r="M10" s="9">
        <v>1.1660141128586201</v>
      </c>
      <c r="N10" s="9">
        <v>0.62541713067248295</v>
      </c>
      <c r="O10" s="9">
        <v>2.1738913833773399</v>
      </c>
      <c r="P10" s="4" t="str">
        <f t="shared" si="0"/>
        <v>ns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5.75" thickBot="1" x14ac:dyDescent="0.3">
      <c r="A11" s="5">
        <v>9</v>
      </c>
      <c r="B11" s="6" t="s">
        <v>20</v>
      </c>
      <c r="C11" s="6">
        <v>2</v>
      </c>
      <c r="D11" s="6" t="s">
        <v>16</v>
      </c>
      <c r="E11" s="6">
        <v>15684000</v>
      </c>
      <c r="F11" s="6">
        <v>8399</v>
      </c>
      <c r="G11" s="6">
        <v>7675000</v>
      </c>
      <c r="H11" s="6">
        <v>4789</v>
      </c>
      <c r="I11" s="6">
        <v>7670211</v>
      </c>
      <c r="J11" s="6">
        <v>8009000</v>
      </c>
      <c r="K11" s="6">
        <v>3610</v>
      </c>
      <c r="L11" s="6">
        <v>8005390</v>
      </c>
      <c r="M11" s="10">
        <v>1.3843233508080099</v>
      </c>
      <c r="N11" s="10">
        <v>1.3258076311704801</v>
      </c>
      <c r="O11" s="10">
        <v>1.4454217146875801</v>
      </c>
      <c r="P11" s="7" t="str">
        <f t="shared" si="0"/>
        <v>*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x14ac:dyDescent="0.25">
      <c r="A12" s="2">
        <v>10</v>
      </c>
      <c r="B12" s="3" t="s">
        <v>21</v>
      </c>
      <c r="C12" s="3">
        <v>1</v>
      </c>
      <c r="D12" s="3" t="s">
        <v>15</v>
      </c>
      <c r="E12" s="3">
        <v>186000</v>
      </c>
      <c r="F12" s="3">
        <v>26</v>
      </c>
      <c r="G12" s="3">
        <v>94000</v>
      </c>
      <c r="H12" s="3">
        <v>14</v>
      </c>
      <c r="I12" s="3">
        <v>93986</v>
      </c>
      <c r="J12" s="3">
        <v>92000</v>
      </c>
      <c r="K12" s="3">
        <v>12</v>
      </c>
      <c r="L12" s="3">
        <v>91988</v>
      </c>
      <c r="M12" s="9">
        <v>1.1418439716312001</v>
      </c>
      <c r="N12" s="9">
        <v>0.52815693103925798</v>
      </c>
      <c r="O12" s="9">
        <v>2.4685989692211598</v>
      </c>
      <c r="P12" s="4" t="str">
        <f t="shared" si="0"/>
        <v>ns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5.75" thickBot="1" x14ac:dyDescent="0.3">
      <c r="A13" s="5">
        <v>11</v>
      </c>
      <c r="B13" s="6" t="s">
        <v>21</v>
      </c>
      <c r="C13" s="6">
        <v>2</v>
      </c>
      <c r="D13" s="6" t="s">
        <v>16</v>
      </c>
      <c r="E13" s="6">
        <v>207000</v>
      </c>
      <c r="F13" s="6">
        <v>893</v>
      </c>
      <c r="G13" s="6">
        <v>98000</v>
      </c>
      <c r="H13" s="6">
        <v>448</v>
      </c>
      <c r="I13" s="6">
        <v>97552</v>
      </c>
      <c r="J13" s="6">
        <v>109000</v>
      </c>
      <c r="K13" s="6">
        <v>445</v>
      </c>
      <c r="L13" s="6">
        <v>108555</v>
      </c>
      <c r="M13" s="10">
        <v>1.1197431781701399</v>
      </c>
      <c r="N13" s="10">
        <v>0.98236227182593405</v>
      </c>
      <c r="O13" s="10">
        <v>1.2763364606094501</v>
      </c>
      <c r="P13" s="7" t="str">
        <f t="shared" si="0"/>
        <v>ns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x14ac:dyDescent="0.25">
      <c r="A14" s="2">
        <v>12</v>
      </c>
      <c r="B14" s="3" t="s">
        <v>22</v>
      </c>
      <c r="C14" s="3">
        <v>1</v>
      </c>
      <c r="D14" s="3" t="s">
        <v>15</v>
      </c>
      <c r="E14" s="3">
        <v>707000</v>
      </c>
      <c r="F14" s="3">
        <v>10</v>
      </c>
      <c r="G14" s="3">
        <v>408000</v>
      </c>
      <c r="H14" s="3">
        <v>3</v>
      </c>
      <c r="I14" s="3">
        <v>407997</v>
      </c>
      <c r="J14" s="3">
        <v>299000</v>
      </c>
      <c r="K14" s="3">
        <v>7</v>
      </c>
      <c r="L14" s="3">
        <v>298993</v>
      </c>
      <c r="M14" s="9">
        <v>0.3140756302521</v>
      </c>
      <c r="N14" s="9">
        <v>8.1216103928725095E-2</v>
      </c>
      <c r="O14" s="9">
        <v>1.2145805664948299</v>
      </c>
      <c r="P14" s="4" t="str">
        <f t="shared" si="0"/>
        <v>ns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5.75" thickBot="1" x14ac:dyDescent="0.3">
      <c r="A15" s="5">
        <v>13</v>
      </c>
      <c r="B15" s="6" t="s">
        <v>22</v>
      </c>
      <c r="C15" s="6">
        <v>2</v>
      </c>
      <c r="D15" s="6" t="s">
        <v>16</v>
      </c>
      <c r="E15" s="6">
        <v>994000</v>
      </c>
      <c r="F15" s="6">
        <v>1435</v>
      </c>
      <c r="G15" s="6">
        <v>694000</v>
      </c>
      <c r="H15" s="6">
        <v>917</v>
      </c>
      <c r="I15" s="6">
        <v>693083</v>
      </c>
      <c r="J15" s="6">
        <v>300000</v>
      </c>
      <c r="K15" s="6">
        <v>518</v>
      </c>
      <c r="L15" s="6">
        <v>299482</v>
      </c>
      <c r="M15" s="10">
        <v>0.76524651452605297</v>
      </c>
      <c r="N15" s="10">
        <v>0.68715110680321201</v>
      </c>
      <c r="O15" s="10">
        <v>0.85221754312327602</v>
      </c>
      <c r="P15" s="7" t="str">
        <f t="shared" si="0"/>
        <v>ns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x14ac:dyDescent="0.25">
      <c r="A16" s="2">
        <v>14</v>
      </c>
      <c r="B16" s="3" t="s">
        <v>23</v>
      </c>
      <c r="C16" s="3">
        <v>1</v>
      </c>
      <c r="D16" s="3" t="s">
        <v>15</v>
      </c>
      <c r="E16" s="3">
        <v>105000</v>
      </c>
      <c r="F16" s="3">
        <v>0</v>
      </c>
      <c r="G16" s="3">
        <v>54000</v>
      </c>
      <c r="H16" s="3">
        <v>0</v>
      </c>
      <c r="I16" s="3">
        <v>54000</v>
      </c>
      <c r="J16" s="3">
        <v>51000</v>
      </c>
      <c r="K16" s="3">
        <v>0</v>
      </c>
      <c r="L16" s="3">
        <v>51000</v>
      </c>
      <c r="M16" s="9"/>
      <c r="N16" s="9"/>
      <c r="O16" s="9"/>
      <c r="P16" s="4" t="str">
        <f t="shared" si="0"/>
        <v>ns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5.75" thickBot="1" x14ac:dyDescent="0.3">
      <c r="A17" s="5">
        <v>15</v>
      </c>
      <c r="B17" s="6" t="s">
        <v>23</v>
      </c>
      <c r="C17" s="6">
        <v>2</v>
      </c>
      <c r="D17" s="6" t="s">
        <v>16</v>
      </c>
      <c r="E17" s="6">
        <v>183000</v>
      </c>
      <c r="F17" s="6">
        <v>48</v>
      </c>
      <c r="G17" s="6">
        <v>85000</v>
      </c>
      <c r="H17" s="6">
        <v>21</v>
      </c>
      <c r="I17" s="6">
        <v>84979</v>
      </c>
      <c r="J17" s="6">
        <v>98000</v>
      </c>
      <c r="K17" s="6">
        <v>27</v>
      </c>
      <c r="L17" s="6">
        <v>97973</v>
      </c>
      <c r="M17" s="10">
        <v>0.89673202614379</v>
      </c>
      <c r="N17" s="10">
        <v>0.50702229973318502</v>
      </c>
      <c r="O17" s="10">
        <v>1.5859821690981</v>
      </c>
      <c r="P17" s="7" t="str">
        <f t="shared" si="0"/>
        <v>ns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x14ac:dyDescent="0.25">
      <c r="A18" s="2">
        <v>16</v>
      </c>
      <c r="B18" s="3" t="s">
        <v>24</v>
      </c>
      <c r="C18" s="3">
        <v>1</v>
      </c>
      <c r="D18" s="3" t="s">
        <v>15</v>
      </c>
      <c r="E18" s="3">
        <v>94342000</v>
      </c>
      <c r="F18" s="3">
        <v>5105</v>
      </c>
      <c r="G18" s="3">
        <v>47966000</v>
      </c>
      <c r="H18" s="3">
        <v>2720</v>
      </c>
      <c r="I18" s="3">
        <v>47963280</v>
      </c>
      <c r="J18" s="3">
        <v>46376000</v>
      </c>
      <c r="K18" s="3">
        <v>2385</v>
      </c>
      <c r="L18" s="3">
        <v>46373615</v>
      </c>
      <c r="M18" s="9">
        <v>1.1026566599279599</v>
      </c>
      <c r="N18" s="9">
        <v>1.0436678541711699</v>
      </c>
      <c r="O18" s="9">
        <v>1.1649795524736699</v>
      </c>
      <c r="P18" s="4" t="str">
        <f t="shared" si="0"/>
        <v>*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5.75" thickBot="1" x14ac:dyDescent="0.3">
      <c r="A19" s="5">
        <v>17</v>
      </c>
      <c r="B19" s="6" t="s">
        <v>24</v>
      </c>
      <c r="C19" s="6">
        <v>2</v>
      </c>
      <c r="D19" s="6" t="s">
        <v>16</v>
      </c>
      <c r="E19" s="6">
        <v>118217000</v>
      </c>
      <c r="F19" s="6">
        <v>282947</v>
      </c>
      <c r="G19" s="6">
        <v>56470000</v>
      </c>
      <c r="H19" s="6">
        <v>163816</v>
      </c>
      <c r="I19" s="6">
        <v>56306184</v>
      </c>
      <c r="J19" s="6">
        <v>61747000</v>
      </c>
      <c r="K19" s="6">
        <v>119131</v>
      </c>
      <c r="L19" s="6">
        <v>61627869</v>
      </c>
      <c r="M19" s="10">
        <v>1.50359060812018</v>
      </c>
      <c r="N19" s="10">
        <v>1.4924239914286599</v>
      </c>
      <c r="O19" s="10">
        <v>1.5148407756853499</v>
      </c>
      <c r="P19" s="7" t="str">
        <f t="shared" si="0"/>
        <v>*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x14ac:dyDescent="0.25">
      <c r="A20" s="2">
        <v>18</v>
      </c>
      <c r="B20" s="3" t="s">
        <v>25</v>
      </c>
      <c r="C20" s="3">
        <v>1</v>
      </c>
      <c r="D20" s="3" t="s">
        <v>15</v>
      </c>
      <c r="E20" s="3">
        <v>200000</v>
      </c>
      <c r="F20" s="3">
        <v>3</v>
      </c>
      <c r="G20" s="3">
        <v>104000</v>
      </c>
      <c r="H20" s="3">
        <v>1</v>
      </c>
      <c r="I20" s="3">
        <v>103999</v>
      </c>
      <c r="J20" s="3">
        <v>96000</v>
      </c>
      <c r="K20" s="3">
        <v>2</v>
      </c>
      <c r="L20" s="3">
        <v>95998</v>
      </c>
      <c r="M20" s="9">
        <v>0.46153846153846101</v>
      </c>
      <c r="N20" s="9">
        <v>4.1849567897571001E-2</v>
      </c>
      <c r="O20" s="9">
        <v>5.0900824591704597</v>
      </c>
      <c r="P20" s="4" t="str">
        <f t="shared" si="0"/>
        <v>ns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ht="15.75" thickBot="1" x14ac:dyDescent="0.3">
      <c r="A21" s="5">
        <v>19</v>
      </c>
      <c r="B21" s="6" t="s">
        <v>25</v>
      </c>
      <c r="C21" s="6">
        <v>2</v>
      </c>
      <c r="D21" s="6" t="s">
        <v>16</v>
      </c>
      <c r="E21" s="6">
        <v>238000</v>
      </c>
      <c r="F21" s="6">
        <v>90</v>
      </c>
      <c r="G21" s="6">
        <v>124000</v>
      </c>
      <c r="H21" s="6">
        <v>54</v>
      </c>
      <c r="I21" s="6">
        <v>123946</v>
      </c>
      <c r="J21" s="6">
        <v>114000</v>
      </c>
      <c r="K21" s="6">
        <v>36</v>
      </c>
      <c r="L21" s="6">
        <v>113964</v>
      </c>
      <c r="M21" s="10">
        <v>1.37903225806451</v>
      </c>
      <c r="N21" s="10">
        <v>0.90459660803731101</v>
      </c>
      <c r="O21" s="10">
        <v>2.10229615265601</v>
      </c>
      <c r="P21" s="7" t="str">
        <f t="shared" si="0"/>
        <v>ns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 x14ac:dyDescent="0.25">
      <c r="A22" s="2">
        <v>20</v>
      </c>
      <c r="B22" s="3" t="s">
        <v>26</v>
      </c>
      <c r="C22" s="3">
        <v>1</v>
      </c>
      <c r="D22" s="3" t="s">
        <v>15</v>
      </c>
      <c r="E22" s="3">
        <v>253000</v>
      </c>
      <c r="F22" s="3">
        <v>4</v>
      </c>
      <c r="G22" s="3">
        <v>129000</v>
      </c>
      <c r="H22" s="3">
        <v>4</v>
      </c>
      <c r="I22" s="3">
        <v>128996</v>
      </c>
      <c r="J22" s="3">
        <v>124000</v>
      </c>
      <c r="K22" s="3">
        <v>0</v>
      </c>
      <c r="L22" s="3">
        <v>124000</v>
      </c>
      <c r="M22" s="9" t="s">
        <v>27</v>
      </c>
      <c r="N22" s="9"/>
      <c r="O22" s="9" t="s">
        <v>27</v>
      </c>
      <c r="P22" s="4" t="str">
        <f t="shared" si="0"/>
        <v>ns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5.75" thickBot="1" x14ac:dyDescent="0.3">
      <c r="A23" s="5">
        <v>21</v>
      </c>
      <c r="B23" s="6" t="s">
        <v>26</v>
      </c>
      <c r="C23" s="6">
        <v>2</v>
      </c>
      <c r="D23" s="6" t="s">
        <v>16</v>
      </c>
      <c r="E23" s="6">
        <v>243000</v>
      </c>
      <c r="F23" s="6">
        <v>108</v>
      </c>
      <c r="G23" s="6">
        <v>120000</v>
      </c>
      <c r="H23" s="6">
        <v>61</v>
      </c>
      <c r="I23" s="6">
        <v>119939</v>
      </c>
      <c r="J23" s="6">
        <v>123000</v>
      </c>
      <c r="K23" s="6">
        <v>47</v>
      </c>
      <c r="L23" s="6">
        <v>122953</v>
      </c>
      <c r="M23" s="10">
        <v>1.3303191489361701</v>
      </c>
      <c r="N23" s="10">
        <v>0.90945487695835703</v>
      </c>
      <c r="O23" s="10">
        <v>1.94594485429021</v>
      </c>
      <c r="P23" s="7" t="str">
        <f t="shared" si="0"/>
        <v>ns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x14ac:dyDescent="0.25">
      <c r="A24" s="2">
        <v>22</v>
      </c>
      <c r="B24" s="3" t="s">
        <v>28</v>
      </c>
      <c r="C24" s="3">
        <v>1</v>
      </c>
      <c r="D24" s="3" t="s">
        <v>15</v>
      </c>
      <c r="E24" s="3">
        <v>9690000</v>
      </c>
      <c r="F24" s="3">
        <v>5</v>
      </c>
      <c r="G24" s="3">
        <v>4926000</v>
      </c>
      <c r="H24" s="3">
        <v>3</v>
      </c>
      <c r="I24" s="3">
        <v>4925997</v>
      </c>
      <c r="J24" s="3">
        <v>4764000</v>
      </c>
      <c r="K24" s="3">
        <v>2</v>
      </c>
      <c r="L24" s="3">
        <v>4763998</v>
      </c>
      <c r="M24" s="9">
        <v>1.4506699147381199</v>
      </c>
      <c r="N24" s="9">
        <v>0.24239149355332801</v>
      </c>
      <c r="O24" s="9">
        <v>8.6820010499391405</v>
      </c>
      <c r="P24" s="4" t="str">
        <f t="shared" si="0"/>
        <v>ns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 ht="15.75" thickBot="1" x14ac:dyDescent="0.3">
      <c r="A25" s="5">
        <v>23</v>
      </c>
      <c r="B25" s="6" t="s">
        <v>28</v>
      </c>
      <c r="C25" s="6">
        <v>2</v>
      </c>
      <c r="D25" s="6" t="s">
        <v>16</v>
      </c>
      <c r="E25" s="6">
        <v>6797000</v>
      </c>
      <c r="F25" s="6">
        <v>100</v>
      </c>
      <c r="G25" s="6">
        <v>3122000</v>
      </c>
      <c r="H25" s="6">
        <v>56</v>
      </c>
      <c r="I25" s="6">
        <v>3121944</v>
      </c>
      <c r="J25" s="6">
        <v>3675000</v>
      </c>
      <c r="K25" s="6">
        <v>44</v>
      </c>
      <c r="L25" s="6">
        <v>3674956</v>
      </c>
      <c r="M25" s="10">
        <v>1.49816551161842</v>
      </c>
      <c r="N25" s="10">
        <v>1.0094352306596099</v>
      </c>
      <c r="O25" s="10">
        <v>2.2235204716762502</v>
      </c>
      <c r="P25" s="7" t="str">
        <f t="shared" si="0"/>
        <v>*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x14ac:dyDescent="0.25">
      <c r="A26" s="2">
        <v>24</v>
      </c>
      <c r="B26" s="3" t="s">
        <v>29</v>
      </c>
      <c r="C26" s="3">
        <v>1</v>
      </c>
      <c r="D26" s="3" t="s">
        <v>15</v>
      </c>
      <c r="E26" s="3">
        <v>18575000</v>
      </c>
      <c r="F26" s="3">
        <v>23</v>
      </c>
      <c r="G26" s="3">
        <v>9350000</v>
      </c>
      <c r="H26" s="3">
        <v>16</v>
      </c>
      <c r="I26" s="3">
        <v>9349984</v>
      </c>
      <c r="J26" s="3">
        <v>9225000</v>
      </c>
      <c r="K26" s="3">
        <v>7</v>
      </c>
      <c r="L26" s="3">
        <v>9224993</v>
      </c>
      <c r="M26" s="9">
        <v>2.2551566080977801</v>
      </c>
      <c r="N26" s="9">
        <v>0.92776153825492502</v>
      </c>
      <c r="O26" s="9">
        <v>5.4817225303531298</v>
      </c>
      <c r="P26" s="4" t="str">
        <f t="shared" si="0"/>
        <v>ns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5.75" thickBot="1" x14ac:dyDescent="0.3">
      <c r="A27" s="5">
        <v>25</v>
      </c>
      <c r="B27" s="6" t="s">
        <v>29</v>
      </c>
      <c r="C27" s="6">
        <v>2</v>
      </c>
      <c r="D27" s="6" t="s">
        <v>16</v>
      </c>
      <c r="E27" s="6">
        <v>7972000</v>
      </c>
      <c r="F27" s="6">
        <v>68</v>
      </c>
      <c r="G27" s="6">
        <v>3928000</v>
      </c>
      <c r="H27" s="6">
        <v>42</v>
      </c>
      <c r="I27" s="6">
        <v>3927958</v>
      </c>
      <c r="J27" s="6">
        <v>4044000</v>
      </c>
      <c r="K27" s="6">
        <v>26</v>
      </c>
      <c r="L27" s="6">
        <v>4043974</v>
      </c>
      <c r="M27" s="10">
        <v>1.6630894563684699</v>
      </c>
      <c r="N27" s="10">
        <v>1.0197701115689399</v>
      </c>
      <c r="O27" s="10">
        <v>2.7122451506532399</v>
      </c>
      <c r="P27" s="7" t="str">
        <f t="shared" si="0"/>
        <v>*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x14ac:dyDescent="0.25">
      <c r="A28" s="2">
        <v>26</v>
      </c>
      <c r="B28" s="3" t="s">
        <v>30</v>
      </c>
      <c r="C28" s="3">
        <v>1</v>
      </c>
      <c r="D28" s="3" t="s">
        <v>15</v>
      </c>
      <c r="E28" s="3">
        <v>13039000</v>
      </c>
      <c r="F28" s="3">
        <v>183</v>
      </c>
      <c r="G28" s="3">
        <v>6662000</v>
      </c>
      <c r="H28" s="3">
        <v>104</v>
      </c>
      <c r="I28" s="3">
        <v>6661896</v>
      </c>
      <c r="J28" s="3">
        <v>6377000</v>
      </c>
      <c r="K28" s="3">
        <v>79</v>
      </c>
      <c r="L28" s="3">
        <v>6376921</v>
      </c>
      <c r="M28" s="9">
        <v>1.26013779265739</v>
      </c>
      <c r="N28" s="9">
        <v>0.94054657884251902</v>
      </c>
      <c r="O28" s="9">
        <v>1.68832388762462</v>
      </c>
      <c r="P28" s="4" t="str">
        <f t="shared" si="0"/>
        <v>ns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ht="15.75" thickBot="1" x14ac:dyDescent="0.3">
      <c r="A29" s="5">
        <v>27</v>
      </c>
      <c r="B29" s="6" t="s">
        <v>30</v>
      </c>
      <c r="C29" s="6">
        <v>2</v>
      </c>
      <c r="D29" s="6" t="s">
        <v>16</v>
      </c>
      <c r="E29" s="6">
        <v>23041000</v>
      </c>
      <c r="F29" s="6">
        <v>16304</v>
      </c>
      <c r="G29" s="6">
        <v>11408000</v>
      </c>
      <c r="H29" s="6">
        <v>10080</v>
      </c>
      <c r="I29" s="6">
        <v>11397920</v>
      </c>
      <c r="J29" s="6">
        <v>11633000</v>
      </c>
      <c r="K29" s="6">
        <v>6224</v>
      </c>
      <c r="L29" s="6">
        <v>11626776</v>
      </c>
      <c r="M29" s="10">
        <v>1.6514794110118001</v>
      </c>
      <c r="N29" s="10">
        <v>1.60013118970787</v>
      </c>
      <c r="O29" s="10">
        <v>1.7044753971040301</v>
      </c>
      <c r="P29" s="7" t="str">
        <f t="shared" si="0"/>
        <v>*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1:33" x14ac:dyDescent="0.25">
      <c r="A30" s="2">
        <v>28</v>
      </c>
      <c r="B30" s="3" t="s">
        <v>31</v>
      </c>
      <c r="C30" s="3">
        <v>1</v>
      </c>
      <c r="D30" s="3" t="s">
        <v>15</v>
      </c>
      <c r="E30" s="3">
        <v>7918000</v>
      </c>
      <c r="F30" s="3">
        <v>465</v>
      </c>
      <c r="G30" s="3">
        <v>4025000</v>
      </c>
      <c r="H30" s="3">
        <v>247</v>
      </c>
      <c r="I30" s="3">
        <v>4024753</v>
      </c>
      <c r="J30" s="3">
        <v>3893000</v>
      </c>
      <c r="K30" s="3">
        <v>218</v>
      </c>
      <c r="L30" s="3">
        <v>3892782</v>
      </c>
      <c r="M30" s="9">
        <v>1.0958698501339099</v>
      </c>
      <c r="N30" s="9">
        <v>0.91339537131957205</v>
      </c>
      <c r="O30" s="9">
        <v>1.3147983514494299</v>
      </c>
      <c r="P30" s="4" t="str">
        <f t="shared" si="0"/>
        <v>ns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5.75" thickBot="1" x14ac:dyDescent="0.3">
      <c r="A31" s="5">
        <v>29</v>
      </c>
      <c r="B31" s="6" t="s">
        <v>31</v>
      </c>
      <c r="C31" s="6">
        <v>2</v>
      </c>
      <c r="D31" s="6" t="s">
        <v>16</v>
      </c>
      <c r="E31" s="6">
        <v>11198000</v>
      </c>
      <c r="F31" s="6">
        <v>47787</v>
      </c>
      <c r="G31" s="6">
        <v>5399000</v>
      </c>
      <c r="H31" s="6">
        <v>26664</v>
      </c>
      <c r="I31" s="6">
        <v>5372336</v>
      </c>
      <c r="J31" s="6">
        <v>5799000</v>
      </c>
      <c r="K31" s="6">
        <v>21123</v>
      </c>
      <c r="L31" s="6">
        <v>5777877</v>
      </c>
      <c r="M31" s="10">
        <v>1.35584324859982</v>
      </c>
      <c r="N31" s="10">
        <v>1.33163538451189</v>
      </c>
      <c r="O31" s="10">
        <v>1.3804911886203399</v>
      </c>
      <c r="P31" s="7" t="str">
        <f t="shared" si="0"/>
        <v>*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x14ac:dyDescent="0.25">
      <c r="A32" s="2">
        <v>32</v>
      </c>
      <c r="B32" s="3" t="s">
        <v>32</v>
      </c>
      <c r="C32" s="3">
        <v>1</v>
      </c>
      <c r="D32" s="3" t="s">
        <v>15</v>
      </c>
      <c r="E32" s="3">
        <v>24382000</v>
      </c>
      <c r="F32" s="3">
        <v>2028</v>
      </c>
      <c r="G32" s="3">
        <v>12421000</v>
      </c>
      <c r="H32" s="3">
        <v>1176</v>
      </c>
      <c r="I32" s="3">
        <v>12419824</v>
      </c>
      <c r="J32" s="3">
        <v>11961000</v>
      </c>
      <c r="K32" s="3">
        <v>852</v>
      </c>
      <c r="L32" s="3">
        <v>11960148</v>
      </c>
      <c r="M32" s="9">
        <v>1.32916426179652</v>
      </c>
      <c r="N32" s="9">
        <v>1.2169827709922001</v>
      </c>
      <c r="O32" s="9">
        <v>1.45168664417223</v>
      </c>
      <c r="P32" s="4" t="str">
        <f t="shared" si="0"/>
        <v>*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5.75" thickBot="1" x14ac:dyDescent="0.3">
      <c r="A33" s="5">
        <v>33</v>
      </c>
      <c r="B33" s="6" t="s">
        <v>32</v>
      </c>
      <c r="C33" s="6">
        <v>2</v>
      </c>
      <c r="D33" s="6" t="s">
        <v>16</v>
      </c>
      <c r="E33" s="6">
        <v>26502000</v>
      </c>
      <c r="F33" s="6">
        <v>137866</v>
      </c>
      <c r="G33" s="6">
        <v>12564000</v>
      </c>
      <c r="H33" s="6">
        <v>83838</v>
      </c>
      <c r="I33" s="6">
        <v>12480162</v>
      </c>
      <c r="J33" s="6">
        <v>13938000</v>
      </c>
      <c r="K33" s="6">
        <v>54028</v>
      </c>
      <c r="L33" s="6">
        <v>13883972</v>
      </c>
      <c r="M33" s="10">
        <v>1.72145054575331</v>
      </c>
      <c r="N33" s="10">
        <v>1.7029822510214301</v>
      </c>
      <c r="O33" s="10">
        <v>1.74011912320105</v>
      </c>
      <c r="P33" s="7" t="str">
        <f t="shared" si="0"/>
        <v>*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x14ac:dyDescent="0.25">
      <c r="A34" s="2">
        <v>34</v>
      </c>
      <c r="B34" s="3" t="s">
        <v>33</v>
      </c>
      <c r="C34" s="3">
        <v>1</v>
      </c>
      <c r="D34" s="3" t="s">
        <v>15</v>
      </c>
      <c r="E34" s="3">
        <v>2251000</v>
      </c>
      <c r="F34" s="3">
        <v>159</v>
      </c>
      <c r="G34" s="3">
        <v>1149000</v>
      </c>
      <c r="H34" s="3">
        <v>95</v>
      </c>
      <c r="I34" s="3">
        <v>1148905</v>
      </c>
      <c r="J34" s="3">
        <v>1102000</v>
      </c>
      <c r="K34" s="3">
        <v>64</v>
      </c>
      <c r="L34" s="3">
        <v>1101936</v>
      </c>
      <c r="M34" s="9">
        <v>1.4236564403829399</v>
      </c>
      <c r="N34" s="9">
        <v>1.0369466400686</v>
      </c>
      <c r="O34" s="9">
        <v>1.95458240754773</v>
      </c>
      <c r="P34" s="4" t="str">
        <f t="shared" si="0"/>
        <v>*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5.75" thickBot="1" x14ac:dyDescent="0.3">
      <c r="A35" s="5">
        <v>35</v>
      </c>
      <c r="B35" s="6" t="s">
        <v>33</v>
      </c>
      <c r="C35" s="6">
        <v>2</v>
      </c>
      <c r="D35" s="6" t="s">
        <v>16</v>
      </c>
      <c r="E35" s="6">
        <v>2847000</v>
      </c>
      <c r="F35" s="6">
        <v>7909</v>
      </c>
      <c r="G35" s="6">
        <v>1398000</v>
      </c>
      <c r="H35" s="6">
        <v>4797</v>
      </c>
      <c r="I35" s="6">
        <v>1393203</v>
      </c>
      <c r="J35" s="6">
        <v>1449000</v>
      </c>
      <c r="K35" s="6">
        <v>3112</v>
      </c>
      <c r="L35" s="6">
        <v>1445888</v>
      </c>
      <c r="M35" s="10">
        <v>1.5976856857574699</v>
      </c>
      <c r="N35" s="10">
        <v>1.52730069202485</v>
      </c>
      <c r="O35" s="10">
        <v>1.67131434157222</v>
      </c>
      <c r="P35" s="7" t="str">
        <f t="shared" si="0"/>
        <v>*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x14ac:dyDescent="0.25">
      <c r="A36" s="2">
        <v>36</v>
      </c>
      <c r="B36" s="3" t="s">
        <v>34</v>
      </c>
      <c r="C36" s="3">
        <v>1</v>
      </c>
      <c r="D36" s="3" t="s">
        <v>15</v>
      </c>
      <c r="E36" s="3">
        <v>1266000</v>
      </c>
      <c r="F36" s="3">
        <v>12</v>
      </c>
      <c r="G36" s="3">
        <v>650000</v>
      </c>
      <c r="H36" s="3">
        <v>5</v>
      </c>
      <c r="I36" s="3">
        <v>649995</v>
      </c>
      <c r="J36" s="3">
        <v>616000</v>
      </c>
      <c r="K36" s="3">
        <v>7</v>
      </c>
      <c r="L36" s="3">
        <v>615993</v>
      </c>
      <c r="M36" s="9">
        <v>0.67692307692307696</v>
      </c>
      <c r="N36" s="9">
        <v>0.21484233834451</v>
      </c>
      <c r="O36" s="9">
        <v>2.13284241645247</v>
      </c>
      <c r="P36" s="4" t="str">
        <f t="shared" si="0"/>
        <v>ns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5.75" thickBot="1" x14ac:dyDescent="0.3">
      <c r="A37" s="5">
        <v>37</v>
      </c>
      <c r="B37" s="6" t="s">
        <v>34</v>
      </c>
      <c r="C37" s="6">
        <v>2</v>
      </c>
      <c r="D37" s="6" t="s">
        <v>16</v>
      </c>
      <c r="E37" s="6">
        <v>2838000</v>
      </c>
      <c r="F37" s="6">
        <v>4837</v>
      </c>
      <c r="G37" s="6">
        <v>1329000</v>
      </c>
      <c r="H37" s="6">
        <v>2608</v>
      </c>
      <c r="I37" s="6">
        <v>1326392</v>
      </c>
      <c r="J37" s="6">
        <v>1509000</v>
      </c>
      <c r="K37" s="6">
        <v>2229</v>
      </c>
      <c r="L37" s="6">
        <v>1506771</v>
      </c>
      <c r="M37" s="10">
        <v>1.3285006688966501</v>
      </c>
      <c r="N37" s="10">
        <v>1.2555349779629399</v>
      </c>
      <c r="O37" s="10">
        <v>1.4057067769807301</v>
      </c>
      <c r="P37" s="7" t="str">
        <f t="shared" si="0"/>
        <v>*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x14ac:dyDescent="0.25">
      <c r="A38" s="2">
        <v>38</v>
      </c>
      <c r="B38" s="3" t="s">
        <v>35</v>
      </c>
      <c r="C38" s="3">
        <v>1</v>
      </c>
      <c r="D38" s="3" t="s">
        <v>15</v>
      </c>
      <c r="E38" s="3">
        <v>3898000</v>
      </c>
      <c r="F38" s="3">
        <v>10</v>
      </c>
      <c r="G38" s="3">
        <v>2021000</v>
      </c>
      <c r="H38" s="3">
        <v>4</v>
      </c>
      <c r="I38" s="3">
        <v>2020996</v>
      </c>
      <c r="J38" s="3">
        <v>1877000</v>
      </c>
      <c r="K38" s="3">
        <v>6</v>
      </c>
      <c r="L38" s="3">
        <v>1876994</v>
      </c>
      <c r="M38" s="9">
        <v>0.61916542965528598</v>
      </c>
      <c r="N38" s="9">
        <v>0.17472258549181</v>
      </c>
      <c r="O38" s="9">
        <v>2.1941400889937199</v>
      </c>
      <c r="P38" s="4" t="str">
        <f t="shared" si="0"/>
        <v>ns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ht="15.75" thickBot="1" x14ac:dyDescent="0.3">
      <c r="A39" s="5">
        <v>39</v>
      </c>
      <c r="B39" s="6" t="s">
        <v>35</v>
      </c>
      <c r="C39" s="6">
        <v>2</v>
      </c>
      <c r="D39" s="6" t="s">
        <v>16</v>
      </c>
      <c r="E39" s="6">
        <v>7431000</v>
      </c>
      <c r="F39" s="6">
        <v>1896</v>
      </c>
      <c r="G39" s="6">
        <v>3606000</v>
      </c>
      <c r="H39" s="6">
        <v>1086</v>
      </c>
      <c r="I39" s="6">
        <v>3604914</v>
      </c>
      <c r="J39" s="6">
        <v>3825000</v>
      </c>
      <c r="K39" s="6">
        <v>810</v>
      </c>
      <c r="L39" s="6">
        <v>3824190</v>
      </c>
      <c r="M39" s="10">
        <v>1.4221667591051901</v>
      </c>
      <c r="N39" s="10">
        <v>1.29848462111791</v>
      </c>
      <c r="O39" s="10">
        <v>1.55762976150034</v>
      </c>
      <c r="P39" s="7" t="str">
        <f t="shared" si="0"/>
        <v>*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x14ac:dyDescent="0.25">
      <c r="A40" s="2">
        <v>40</v>
      </c>
      <c r="B40" s="3" t="s">
        <v>36</v>
      </c>
      <c r="C40" s="3">
        <v>1</v>
      </c>
      <c r="D40" s="3" t="s">
        <v>15</v>
      </c>
      <c r="E40" s="3">
        <v>60000</v>
      </c>
      <c r="F40" s="3">
        <v>3</v>
      </c>
      <c r="G40" s="3">
        <v>31000</v>
      </c>
      <c r="H40" s="3">
        <v>2</v>
      </c>
      <c r="I40" s="3">
        <v>30998</v>
      </c>
      <c r="J40" s="3">
        <v>29000</v>
      </c>
      <c r="K40" s="3">
        <v>1</v>
      </c>
      <c r="L40" s="3">
        <v>28999</v>
      </c>
      <c r="M40" s="9">
        <v>1.87096774193548</v>
      </c>
      <c r="N40" s="9">
        <v>0.16965458913876599</v>
      </c>
      <c r="O40" s="9">
        <v>20.633218995920899</v>
      </c>
      <c r="P40" s="4" t="str">
        <f t="shared" si="0"/>
        <v>ns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5.75" thickBot="1" x14ac:dyDescent="0.3">
      <c r="A41" s="5">
        <v>41</v>
      </c>
      <c r="B41" s="6" t="s">
        <v>36</v>
      </c>
      <c r="C41" s="6">
        <v>2</v>
      </c>
      <c r="D41" s="6" t="s">
        <v>16</v>
      </c>
      <c r="E41" s="6">
        <v>101000</v>
      </c>
      <c r="F41" s="6">
        <v>260</v>
      </c>
      <c r="G41" s="6">
        <v>44000</v>
      </c>
      <c r="H41" s="6">
        <v>142</v>
      </c>
      <c r="I41" s="6">
        <v>43858</v>
      </c>
      <c r="J41" s="6">
        <v>57000</v>
      </c>
      <c r="K41" s="6">
        <v>118</v>
      </c>
      <c r="L41" s="6">
        <v>56882</v>
      </c>
      <c r="M41" s="10">
        <v>1.5589368258859699</v>
      </c>
      <c r="N41" s="10">
        <v>1.2216111770717799</v>
      </c>
      <c r="O41" s="10">
        <v>1.98940880103017</v>
      </c>
      <c r="P41" s="7" t="str">
        <f t="shared" si="0"/>
        <v>*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x14ac:dyDescent="0.25">
      <c r="A42" s="2">
        <v>42</v>
      </c>
      <c r="B42" s="3" t="s">
        <v>37</v>
      </c>
      <c r="C42" s="3">
        <v>1</v>
      </c>
      <c r="D42" s="3" t="s">
        <v>15</v>
      </c>
      <c r="E42" s="3">
        <v>465000</v>
      </c>
      <c r="F42" s="3">
        <v>6</v>
      </c>
      <c r="G42" s="3">
        <v>243000</v>
      </c>
      <c r="H42" s="3">
        <v>2</v>
      </c>
      <c r="I42" s="3">
        <v>242998</v>
      </c>
      <c r="J42" s="3">
        <v>222000</v>
      </c>
      <c r="K42" s="3">
        <v>4</v>
      </c>
      <c r="L42" s="3">
        <v>221996</v>
      </c>
      <c r="M42" s="9">
        <v>0.45679012345678999</v>
      </c>
      <c r="N42" s="9">
        <v>8.3665273565051407E-2</v>
      </c>
      <c r="O42" s="9">
        <v>2.4939524846641898</v>
      </c>
      <c r="P42" s="4" t="str">
        <f t="shared" si="0"/>
        <v>ns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5.75" thickBot="1" x14ac:dyDescent="0.3">
      <c r="A43" s="5">
        <v>43</v>
      </c>
      <c r="B43" s="6" t="s">
        <v>37</v>
      </c>
      <c r="C43" s="6">
        <v>2</v>
      </c>
      <c r="D43" s="6" t="s">
        <v>16</v>
      </c>
      <c r="E43" s="6">
        <v>739000</v>
      </c>
      <c r="F43" s="6">
        <v>1046</v>
      </c>
      <c r="G43" s="6">
        <v>360000</v>
      </c>
      <c r="H43" s="6">
        <v>643</v>
      </c>
      <c r="I43" s="6">
        <v>359357</v>
      </c>
      <c r="J43" s="6">
        <v>379000</v>
      </c>
      <c r="K43" s="6">
        <v>403</v>
      </c>
      <c r="L43" s="6">
        <v>378597</v>
      </c>
      <c r="M43" s="10">
        <v>1.6797422111938201</v>
      </c>
      <c r="N43" s="10">
        <v>1.4831924130059999</v>
      </c>
      <c r="O43" s="10">
        <v>1.90233840958496</v>
      </c>
      <c r="P43" s="7" t="str">
        <f t="shared" si="0"/>
        <v>*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x14ac:dyDescent="0.25">
      <c r="A44" s="2">
        <v>44</v>
      </c>
      <c r="B44" s="3" t="s">
        <v>38</v>
      </c>
      <c r="C44" s="3">
        <v>1</v>
      </c>
      <c r="D44" s="3" t="s">
        <v>15</v>
      </c>
      <c r="E44" s="3">
        <v>3280000</v>
      </c>
      <c r="F44" s="3">
        <v>28</v>
      </c>
      <c r="G44" s="3">
        <v>1681000</v>
      </c>
      <c r="H44" s="3">
        <v>10</v>
      </c>
      <c r="I44" s="3">
        <v>1680990</v>
      </c>
      <c r="J44" s="3">
        <v>1599000</v>
      </c>
      <c r="K44" s="3">
        <v>18</v>
      </c>
      <c r="L44" s="3">
        <v>1598982</v>
      </c>
      <c r="M44" s="9">
        <v>0.52845528455284496</v>
      </c>
      <c r="N44" s="9">
        <v>0.24394109948562201</v>
      </c>
      <c r="O44" s="9">
        <v>1.1448049892399901</v>
      </c>
      <c r="P44" s="4" t="str">
        <f t="shared" si="0"/>
        <v>ns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5.75" thickBot="1" x14ac:dyDescent="0.3">
      <c r="A45" s="5">
        <v>45</v>
      </c>
      <c r="B45" s="6" t="s">
        <v>38</v>
      </c>
      <c r="C45" s="6">
        <v>2</v>
      </c>
      <c r="D45" s="6" t="s">
        <v>16</v>
      </c>
      <c r="E45" s="6">
        <v>7430000</v>
      </c>
      <c r="F45" s="6">
        <v>41239</v>
      </c>
      <c r="G45" s="6">
        <v>3591000</v>
      </c>
      <c r="H45" s="6">
        <v>23285</v>
      </c>
      <c r="I45" s="6">
        <v>3567715</v>
      </c>
      <c r="J45" s="6">
        <v>3839000</v>
      </c>
      <c r="K45" s="6">
        <v>17954</v>
      </c>
      <c r="L45" s="6">
        <v>3821046</v>
      </c>
      <c r="M45" s="10">
        <v>1.38649315043081</v>
      </c>
      <c r="N45" s="10">
        <v>1.3598361849810801</v>
      </c>
      <c r="O45" s="10">
        <v>1.41367267427018</v>
      </c>
      <c r="P45" s="7" t="str">
        <f t="shared" si="0"/>
        <v>*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x14ac:dyDescent="0.25">
      <c r="A46" s="2">
        <v>46</v>
      </c>
      <c r="B46" s="3" t="s">
        <v>39</v>
      </c>
      <c r="C46" s="3">
        <v>1</v>
      </c>
      <c r="D46" s="3" t="s">
        <v>15</v>
      </c>
      <c r="E46" s="3">
        <v>2058000</v>
      </c>
      <c r="F46" s="3">
        <v>31</v>
      </c>
      <c r="G46" s="3">
        <v>1054000</v>
      </c>
      <c r="H46" s="3">
        <v>20</v>
      </c>
      <c r="I46" s="3">
        <v>1053980</v>
      </c>
      <c r="J46" s="3">
        <v>1004000</v>
      </c>
      <c r="K46" s="3">
        <v>11</v>
      </c>
      <c r="L46" s="3">
        <v>1003989</v>
      </c>
      <c r="M46" s="9">
        <v>1.7319303087804001</v>
      </c>
      <c r="N46" s="9">
        <v>0.82985822959608602</v>
      </c>
      <c r="O46" s="9">
        <v>3.6145723299414101</v>
      </c>
      <c r="P46" s="4" t="str">
        <f t="shared" si="0"/>
        <v>ns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5.75" thickBot="1" x14ac:dyDescent="0.3">
      <c r="A47" s="5">
        <v>47</v>
      </c>
      <c r="B47" s="6" t="s">
        <v>39</v>
      </c>
      <c r="C47" s="6">
        <v>2</v>
      </c>
      <c r="D47" s="6" t="s">
        <v>16</v>
      </c>
      <c r="E47" s="6">
        <v>3733000</v>
      </c>
      <c r="F47" s="6">
        <v>6386</v>
      </c>
      <c r="G47" s="6">
        <v>1824000</v>
      </c>
      <c r="H47" s="6">
        <v>3489</v>
      </c>
      <c r="I47" s="6">
        <v>1820511</v>
      </c>
      <c r="J47" s="6">
        <v>1909000</v>
      </c>
      <c r="K47" s="6">
        <v>2897</v>
      </c>
      <c r="L47" s="6">
        <v>1906103</v>
      </c>
      <c r="M47" s="10">
        <v>1.26047306196973</v>
      </c>
      <c r="N47" s="10">
        <v>1.1999298345970899</v>
      </c>
      <c r="O47" s="10">
        <v>1.3240710366075901</v>
      </c>
      <c r="P47" s="7" t="str">
        <f t="shared" si="0"/>
        <v>*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x14ac:dyDescent="0.25">
      <c r="A48" s="2">
        <v>48</v>
      </c>
      <c r="B48" s="3" t="s">
        <v>40</v>
      </c>
      <c r="C48" s="3">
        <v>1</v>
      </c>
      <c r="D48" s="3" t="s">
        <v>15</v>
      </c>
      <c r="E48" s="3">
        <v>5788000</v>
      </c>
      <c r="F48" s="3">
        <v>148</v>
      </c>
      <c r="G48" s="3">
        <v>2942000</v>
      </c>
      <c r="H48" s="3">
        <v>66</v>
      </c>
      <c r="I48" s="3">
        <v>2941934</v>
      </c>
      <c r="J48" s="3">
        <v>2846000</v>
      </c>
      <c r="K48" s="3">
        <v>82</v>
      </c>
      <c r="L48" s="3">
        <v>2845918</v>
      </c>
      <c r="M48" s="9">
        <v>0.77861418315066899</v>
      </c>
      <c r="N48" s="9">
        <v>0.56306670493397104</v>
      </c>
      <c r="O48" s="9">
        <v>1.0766753581611099</v>
      </c>
      <c r="P48" s="4" t="str">
        <f t="shared" si="0"/>
        <v>ns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33" ht="15.75" thickBot="1" x14ac:dyDescent="0.3">
      <c r="A49" s="5">
        <v>49</v>
      </c>
      <c r="B49" s="6" t="s">
        <v>40</v>
      </c>
      <c r="C49" s="6">
        <v>2</v>
      </c>
      <c r="D49" s="6" t="s">
        <v>16</v>
      </c>
      <c r="E49" s="6">
        <v>5060000</v>
      </c>
      <c r="F49" s="6">
        <v>4133</v>
      </c>
      <c r="G49" s="6">
        <v>2477000</v>
      </c>
      <c r="H49" s="6">
        <v>2579</v>
      </c>
      <c r="I49" s="6">
        <v>2474421</v>
      </c>
      <c r="J49" s="6">
        <v>2583000</v>
      </c>
      <c r="K49" s="6">
        <v>1554</v>
      </c>
      <c r="L49" s="6">
        <v>2581446</v>
      </c>
      <c r="M49" s="10">
        <v>1.7306080808301201</v>
      </c>
      <c r="N49" s="10">
        <v>1.62507733360109</v>
      </c>
      <c r="O49" s="10">
        <v>1.84299187952965</v>
      </c>
      <c r="P49" s="7" t="str">
        <f t="shared" si="0"/>
        <v>*</v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1:33" x14ac:dyDescent="0.25">
      <c r="A50" s="2">
        <v>50</v>
      </c>
      <c r="B50" s="3" t="s">
        <v>41</v>
      </c>
      <c r="C50" s="3">
        <v>1</v>
      </c>
      <c r="D50" s="3" t="s">
        <v>15</v>
      </c>
      <c r="E50" s="3">
        <v>9431000</v>
      </c>
      <c r="F50" s="3">
        <v>295</v>
      </c>
      <c r="G50" s="3">
        <v>4802000</v>
      </c>
      <c r="H50" s="3">
        <v>160</v>
      </c>
      <c r="I50" s="3">
        <v>4801840</v>
      </c>
      <c r="J50" s="3">
        <v>4629000</v>
      </c>
      <c r="K50" s="3">
        <v>135</v>
      </c>
      <c r="L50" s="3">
        <v>4628865</v>
      </c>
      <c r="M50" s="9">
        <v>1.1424869267434801</v>
      </c>
      <c r="N50" s="9">
        <v>0.90860550538151297</v>
      </c>
      <c r="O50" s="9">
        <v>1.4365710641734499</v>
      </c>
      <c r="P50" s="4" t="str">
        <f t="shared" si="0"/>
        <v>ns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1:33" ht="15.75" thickBot="1" x14ac:dyDescent="0.3">
      <c r="A51" s="5">
        <v>51</v>
      </c>
      <c r="B51" s="6" t="s">
        <v>41</v>
      </c>
      <c r="C51" s="6">
        <v>2</v>
      </c>
      <c r="D51" s="6" t="s">
        <v>16</v>
      </c>
      <c r="E51" s="6">
        <v>8211000</v>
      </c>
      <c r="F51" s="6">
        <v>25373</v>
      </c>
      <c r="G51" s="6">
        <v>4020000</v>
      </c>
      <c r="H51" s="6">
        <v>16307</v>
      </c>
      <c r="I51" s="6">
        <v>4003693</v>
      </c>
      <c r="J51" s="6">
        <v>4191000</v>
      </c>
      <c r="K51" s="6">
        <v>9066</v>
      </c>
      <c r="L51" s="6">
        <v>4181934</v>
      </c>
      <c r="M51" s="10">
        <v>1.87521023275416</v>
      </c>
      <c r="N51" s="10">
        <v>1.8277397510687801</v>
      </c>
      <c r="O51" s="10">
        <v>1.9239136288247101</v>
      </c>
      <c r="P51" s="7" t="str">
        <f t="shared" si="0"/>
        <v>*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1:33" x14ac:dyDescent="0.25">
      <c r="A52" s="2">
        <v>52</v>
      </c>
      <c r="B52" s="3" t="s">
        <v>42</v>
      </c>
      <c r="C52" s="3">
        <v>1</v>
      </c>
      <c r="D52" s="3" t="s">
        <v>15</v>
      </c>
      <c r="E52" s="3">
        <v>20573000</v>
      </c>
      <c r="F52" s="3">
        <v>535</v>
      </c>
      <c r="G52" s="3">
        <v>10555000</v>
      </c>
      <c r="H52" s="3">
        <v>306</v>
      </c>
      <c r="I52" s="3">
        <v>10554694</v>
      </c>
      <c r="J52" s="3">
        <v>10018000</v>
      </c>
      <c r="K52" s="3">
        <v>229</v>
      </c>
      <c r="L52" s="3">
        <v>10017771</v>
      </c>
      <c r="M52" s="9">
        <v>1.2682612805868201</v>
      </c>
      <c r="N52" s="9">
        <v>1.06864302083294</v>
      </c>
      <c r="O52" s="9">
        <v>1.50516743615842</v>
      </c>
      <c r="P52" s="4" t="str">
        <f t="shared" si="0"/>
        <v>*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1:33" ht="15.75" thickBot="1" x14ac:dyDescent="0.3">
      <c r="A53" s="5">
        <v>53</v>
      </c>
      <c r="B53" s="6" t="s">
        <v>42</v>
      </c>
      <c r="C53" s="6">
        <v>2</v>
      </c>
      <c r="D53" s="6" t="s">
        <v>16</v>
      </c>
      <c r="E53" s="6">
        <v>35974000</v>
      </c>
      <c r="F53" s="6">
        <v>155532</v>
      </c>
      <c r="G53" s="6">
        <v>17426000</v>
      </c>
      <c r="H53" s="6">
        <v>85933</v>
      </c>
      <c r="I53" s="6">
        <v>17340067</v>
      </c>
      <c r="J53" s="6">
        <v>18548000</v>
      </c>
      <c r="K53" s="6">
        <v>69599</v>
      </c>
      <c r="L53" s="6">
        <v>18478401</v>
      </c>
      <c r="M53" s="10">
        <v>1.31418453283875</v>
      </c>
      <c r="N53" s="10">
        <v>1.3011424937192999</v>
      </c>
      <c r="O53" s="10">
        <v>1.3273572992115299</v>
      </c>
      <c r="P53" s="7" t="str">
        <f t="shared" si="0"/>
        <v>*</v>
      </c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1:33" x14ac:dyDescent="0.25">
      <c r="A54" s="2">
        <v>54</v>
      </c>
      <c r="B54" s="3" t="s">
        <v>43</v>
      </c>
      <c r="C54" s="3">
        <v>1</v>
      </c>
      <c r="D54" s="3" t="s">
        <v>15</v>
      </c>
      <c r="E54" s="3">
        <v>425000</v>
      </c>
      <c r="F54" s="3">
        <v>1</v>
      </c>
      <c r="G54" s="3">
        <v>221000</v>
      </c>
      <c r="H54" s="3">
        <v>1</v>
      </c>
      <c r="I54" s="3">
        <v>220999</v>
      </c>
      <c r="J54" s="3">
        <v>204000</v>
      </c>
      <c r="K54" s="3">
        <v>0</v>
      </c>
      <c r="L54" s="3">
        <v>204000</v>
      </c>
      <c r="M54" s="9" t="s">
        <v>27</v>
      </c>
      <c r="N54" s="9"/>
      <c r="O54" s="9" t="s">
        <v>27</v>
      </c>
      <c r="P54" s="4" t="str">
        <f t="shared" si="0"/>
        <v>ns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1:33" ht="15.75" thickBot="1" x14ac:dyDescent="0.3">
      <c r="A55" s="5">
        <v>55</v>
      </c>
      <c r="B55" s="6" t="s">
        <v>43</v>
      </c>
      <c r="C55" s="6">
        <v>2</v>
      </c>
      <c r="D55" s="6" t="s">
        <v>16</v>
      </c>
      <c r="E55" s="6">
        <v>900000</v>
      </c>
      <c r="F55" s="6">
        <v>2391</v>
      </c>
      <c r="G55" s="6">
        <v>409000</v>
      </c>
      <c r="H55" s="6">
        <v>1185</v>
      </c>
      <c r="I55" s="6">
        <v>407815</v>
      </c>
      <c r="J55" s="6">
        <v>491000</v>
      </c>
      <c r="K55" s="6">
        <v>1206</v>
      </c>
      <c r="L55" s="6">
        <v>489794</v>
      </c>
      <c r="M55" s="10">
        <v>1.1795849602841499</v>
      </c>
      <c r="N55" s="10">
        <v>1.08882581782008</v>
      </c>
      <c r="O55" s="10">
        <v>1.2779093366047301</v>
      </c>
      <c r="P55" s="7" t="str">
        <f t="shared" si="0"/>
        <v>*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1:33" x14ac:dyDescent="0.25">
      <c r="A56" s="2">
        <v>56</v>
      </c>
      <c r="B56" s="3" t="s">
        <v>44</v>
      </c>
      <c r="C56" s="3">
        <v>1</v>
      </c>
      <c r="D56" s="3" t="s">
        <v>15</v>
      </c>
      <c r="E56" s="3">
        <v>775000</v>
      </c>
      <c r="F56" s="3">
        <v>16</v>
      </c>
      <c r="G56" s="3">
        <v>393000</v>
      </c>
      <c r="H56" s="3">
        <v>11</v>
      </c>
      <c r="I56" s="3">
        <v>392989</v>
      </c>
      <c r="J56" s="3">
        <v>382000</v>
      </c>
      <c r="K56" s="3">
        <v>5</v>
      </c>
      <c r="L56" s="3">
        <v>381995</v>
      </c>
      <c r="M56" s="9">
        <v>2.1384223918575</v>
      </c>
      <c r="N56" s="9">
        <v>0.74299374906137094</v>
      </c>
      <c r="O56" s="9">
        <v>6.1546282613743202</v>
      </c>
      <c r="P56" s="4" t="str">
        <f t="shared" si="0"/>
        <v>ns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1:33" ht="15.75" thickBot="1" x14ac:dyDescent="0.3">
      <c r="A57" s="5">
        <v>57</v>
      </c>
      <c r="B57" s="6" t="s">
        <v>44</v>
      </c>
      <c r="C57" s="6">
        <v>2</v>
      </c>
      <c r="D57" s="6" t="s">
        <v>16</v>
      </c>
      <c r="E57" s="6">
        <v>372000</v>
      </c>
      <c r="F57" s="6">
        <v>531</v>
      </c>
      <c r="G57" s="6">
        <v>170000</v>
      </c>
      <c r="H57" s="6">
        <v>269</v>
      </c>
      <c r="I57" s="6">
        <v>169731</v>
      </c>
      <c r="J57" s="6">
        <v>202000</v>
      </c>
      <c r="K57" s="6">
        <v>262</v>
      </c>
      <c r="L57" s="6">
        <v>201738</v>
      </c>
      <c r="M57" s="10">
        <v>1.21998203861697</v>
      </c>
      <c r="N57" s="10">
        <v>1.0292498054421599</v>
      </c>
      <c r="O57" s="10">
        <v>1.4460592235998799</v>
      </c>
      <c r="P57" s="7" t="str">
        <f t="shared" si="0"/>
        <v>*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1:33" x14ac:dyDescent="0.25">
      <c r="A58" s="2">
        <v>58</v>
      </c>
      <c r="B58" s="3" t="s">
        <v>45</v>
      </c>
      <c r="C58" s="3">
        <v>1</v>
      </c>
      <c r="D58" s="3" t="s">
        <v>15</v>
      </c>
      <c r="E58" s="3">
        <v>1849000</v>
      </c>
      <c r="F58" s="3">
        <v>23</v>
      </c>
      <c r="G58" s="3">
        <v>947000</v>
      </c>
      <c r="H58" s="3">
        <v>15</v>
      </c>
      <c r="I58" s="3">
        <v>946985</v>
      </c>
      <c r="J58" s="3">
        <v>902000</v>
      </c>
      <c r="K58" s="3">
        <v>8</v>
      </c>
      <c r="L58" s="3">
        <v>901992</v>
      </c>
      <c r="M58" s="9">
        <v>1.78590285110876</v>
      </c>
      <c r="N58" s="9">
        <v>0.75718005284609602</v>
      </c>
      <c r="O58" s="9">
        <v>4.2122728690618301</v>
      </c>
      <c r="P58" s="4" t="str">
        <f t="shared" si="0"/>
        <v>ns</v>
      </c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1:33" ht="15.75" thickBot="1" x14ac:dyDescent="0.3">
      <c r="A59" s="5">
        <v>59</v>
      </c>
      <c r="B59" s="6" t="s">
        <v>45</v>
      </c>
      <c r="C59" s="6">
        <v>2</v>
      </c>
      <c r="D59" s="6" t="s">
        <v>16</v>
      </c>
      <c r="E59" s="6">
        <v>3691000</v>
      </c>
      <c r="F59" s="6">
        <v>3364</v>
      </c>
      <c r="G59" s="6">
        <v>1786000</v>
      </c>
      <c r="H59" s="6">
        <v>1723</v>
      </c>
      <c r="I59" s="6">
        <v>1784277</v>
      </c>
      <c r="J59" s="6">
        <v>1905000</v>
      </c>
      <c r="K59" s="6">
        <v>1641</v>
      </c>
      <c r="L59" s="6">
        <v>1903359</v>
      </c>
      <c r="M59" s="10">
        <v>1.1199283069005099</v>
      </c>
      <c r="N59" s="10">
        <v>1.04674903685818</v>
      </c>
      <c r="O59" s="10">
        <v>1.1982236127597801</v>
      </c>
      <c r="P59" s="7" t="str">
        <f t="shared" si="0"/>
        <v>*</v>
      </c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1:33" x14ac:dyDescent="0.25">
      <c r="A60" s="2">
        <v>60</v>
      </c>
      <c r="B60" s="3" t="s">
        <v>46</v>
      </c>
      <c r="C60" s="3">
        <v>1</v>
      </c>
      <c r="D60" s="3" t="s">
        <v>15</v>
      </c>
      <c r="E60" s="3">
        <v>22783000</v>
      </c>
      <c r="F60" s="3">
        <v>154</v>
      </c>
      <c r="G60" s="3">
        <v>11568000</v>
      </c>
      <c r="H60" s="3">
        <v>58</v>
      </c>
      <c r="I60" s="3">
        <v>11567942</v>
      </c>
      <c r="J60" s="3">
        <v>11215000</v>
      </c>
      <c r="K60" s="3">
        <v>96</v>
      </c>
      <c r="L60" s="3">
        <v>11214904</v>
      </c>
      <c r="M60" s="9">
        <v>0.585730391309359</v>
      </c>
      <c r="N60" s="9">
        <v>0.42279978777896998</v>
      </c>
      <c r="O60" s="9">
        <v>0.81144811615366397</v>
      </c>
      <c r="P60" s="4" t="str">
        <f t="shared" si="0"/>
        <v>ns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1:33" ht="15.75" thickBot="1" x14ac:dyDescent="0.3">
      <c r="A61" s="5">
        <v>61</v>
      </c>
      <c r="B61" s="6" t="s">
        <v>46</v>
      </c>
      <c r="C61" s="6">
        <v>2</v>
      </c>
      <c r="D61" s="6" t="s">
        <v>16</v>
      </c>
      <c r="E61" s="6">
        <v>42491000</v>
      </c>
      <c r="F61" s="6">
        <v>113442</v>
      </c>
      <c r="G61" s="6">
        <v>20022000</v>
      </c>
      <c r="H61" s="6">
        <v>65463</v>
      </c>
      <c r="I61" s="6">
        <v>19956537</v>
      </c>
      <c r="J61" s="6">
        <v>22469000</v>
      </c>
      <c r="K61" s="6">
        <v>47979</v>
      </c>
      <c r="L61" s="6">
        <v>22421021</v>
      </c>
      <c r="M61" s="10">
        <v>1.53116149550569</v>
      </c>
      <c r="N61" s="10">
        <v>1.5132546174925701</v>
      </c>
      <c r="O61" s="10">
        <v>1.5492802719505001</v>
      </c>
      <c r="P61" s="7" t="str">
        <f t="shared" si="0"/>
        <v>*</v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1:33" x14ac:dyDescent="0.25">
      <c r="A62" s="2">
        <v>62</v>
      </c>
      <c r="B62" s="3" t="s">
        <v>47</v>
      </c>
      <c r="C62" s="3">
        <v>1</v>
      </c>
      <c r="D62" s="3" t="s">
        <v>15</v>
      </c>
      <c r="E62" s="3">
        <v>11332000</v>
      </c>
      <c r="F62" s="3">
        <v>927</v>
      </c>
      <c r="G62" s="3">
        <v>5763000</v>
      </c>
      <c r="H62" s="3">
        <v>519</v>
      </c>
      <c r="I62" s="3">
        <v>5762481</v>
      </c>
      <c r="J62" s="3">
        <v>5569000</v>
      </c>
      <c r="K62" s="3">
        <v>408</v>
      </c>
      <c r="L62" s="3">
        <v>5568592</v>
      </c>
      <c r="M62" s="9">
        <v>1.22923747843749</v>
      </c>
      <c r="N62" s="9">
        <v>1.07973596107124</v>
      </c>
      <c r="O62" s="9">
        <v>1.3994391526019301</v>
      </c>
      <c r="P62" s="4" t="str">
        <f t="shared" si="0"/>
        <v>*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1:33" ht="15.75" thickBot="1" x14ac:dyDescent="0.3">
      <c r="A63" s="5">
        <v>63</v>
      </c>
      <c r="B63" s="6" t="s">
        <v>47</v>
      </c>
      <c r="C63" s="6">
        <v>2</v>
      </c>
      <c r="D63" s="6" t="s">
        <v>16</v>
      </c>
      <c r="E63" s="6">
        <v>6389000</v>
      </c>
      <c r="F63" s="6">
        <v>15111</v>
      </c>
      <c r="G63" s="6">
        <v>2980000</v>
      </c>
      <c r="H63" s="6">
        <v>9788</v>
      </c>
      <c r="I63" s="6">
        <v>2970212</v>
      </c>
      <c r="J63" s="6">
        <v>3409000</v>
      </c>
      <c r="K63" s="6">
        <v>5323</v>
      </c>
      <c r="L63" s="6">
        <v>3403677</v>
      </c>
      <c r="M63" s="10">
        <v>2.1035276821996902</v>
      </c>
      <c r="N63" s="10">
        <v>2.0345459548995599</v>
      </c>
      <c r="O63" s="10">
        <v>2.17484825010937</v>
      </c>
      <c r="P63" s="7" t="str">
        <f t="shared" si="0"/>
        <v>*</v>
      </c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1:33" x14ac:dyDescent="0.25">
      <c r="A64" s="2">
        <v>64</v>
      </c>
      <c r="B64" s="3" t="s">
        <v>48</v>
      </c>
      <c r="C64" s="3">
        <v>1</v>
      </c>
      <c r="D64" s="3" t="s">
        <v>15</v>
      </c>
      <c r="E64" s="3">
        <v>6869000</v>
      </c>
      <c r="F64" s="3">
        <v>33</v>
      </c>
      <c r="G64" s="3">
        <v>3459000</v>
      </c>
      <c r="H64" s="3">
        <v>20</v>
      </c>
      <c r="I64" s="3">
        <v>3458980</v>
      </c>
      <c r="J64" s="3">
        <v>3410000</v>
      </c>
      <c r="K64" s="3">
        <v>13</v>
      </c>
      <c r="L64" s="3">
        <v>3409987</v>
      </c>
      <c r="M64" s="9">
        <v>1.5166677785931899</v>
      </c>
      <c r="N64" s="9">
        <v>0.754456604680103</v>
      </c>
      <c r="O64" s="9">
        <v>3.0489243998309701</v>
      </c>
      <c r="P64" s="4" t="str">
        <f t="shared" si="0"/>
        <v>ns</v>
      </c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spans="1:33" ht="15.75" thickBot="1" x14ac:dyDescent="0.3">
      <c r="A65" s="5">
        <v>65</v>
      </c>
      <c r="B65" s="6" t="s">
        <v>48</v>
      </c>
      <c r="C65" s="6">
        <v>2</v>
      </c>
      <c r="D65" s="6" t="s">
        <v>16</v>
      </c>
      <c r="E65" s="6">
        <v>4394000</v>
      </c>
      <c r="F65" s="6">
        <v>328</v>
      </c>
      <c r="G65" s="6">
        <v>2099000</v>
      </c>
      <c r="H65" s="6">
        <v>186</v>
      </c>
      <c r="I65" s="6">
        <v>2098814</v>
      </c>
      <c r="J65" s="6">
        <v>2295000</v>
      </c>
      <c r="K65" s="6">
        <v>142</v>
      </c>
      <c r="L65" s="6">
        <v>2294858</v>
      </c>
      <c r="M65" s="10">
        <v>1.4321709197538699</v>
      </c>
      <c r="N65" s="10">
        <v>1.15117074943014</v>
      </c>
      <c r="O65" s="10">
        <v>1.7817630828476201</v>
      </c>
      <c r="P65" s="7" t="str">
        <f t="shared" si="0"/>
        <v>*</v>
      </c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spans="1:33" x14ac:dyDescent="0.25">
      <c r="A66" s="2">
        <v>66</v>
      </c>
      <c r="B66" s="3" t="s">
        <v>49</v>
      </c>
      <c r="C66" s="3">
        <v>1</v>
      </c>
      <c r="D66" s="3" t="s">
        <v>15</v>
      </c>
      <c r="E66" s="3">
        <v>2084000</v>
      </c>
      <c r="F66" s="3">
        <v>0</v>
      </c>
      <c r="G66" s="3">
        <v>1054000</v>
      </c>
      <c r="H66" s="3">
        <v>0</v>
      </c>
      <c r="I66" s="3">
        <v>1054000</v>
      </c>
      <c r="J66" s="3">
        <v>1030000</v>
      </c>
      <c r="K66" s="3">
        <v>0</v>
      </c>
      <c r="L66" s="3">
        <v>1030000</v>
      </c>
      <c r="M66" s="9"/>
      <c r="N66" s="9"/>
      <c r="O66" s="9"/>
      <c r="P66" s="4" t="str">
        <f t="shared" si="0"/>
        <v>ns</v>
      </c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spans="1:33" ht="15.75" thickBot="1" x14ac:dyDescent="0.3">
      <c r="A67" s="5">
        <v>67</v>
      </c>
      <c r="B67" s="6" t="s">
        <v>49</v>
      </c>
      <c r="C67" s="6">
        <v>2</v>
      </c>
      <c r="D67" s="6" t="s">
        <v>16</v>
      </c>
      <c r="E67" s="6">
        <v>5412000</v>
      </c>
      <c r="F67" s="6">
        <v>207</v>
      </c>
      <c r="G67" s="6">
        <v>2385000</v>
      </c>
      <c r="H67" s="6">
        <v>123</v>
      </c>
      <c r="I67" s="6">
        <v>2384877</v>
      </c>
      <c r="J67" s="6">
        <v>3027000</v>
      </c>
      <c r="K67" s="6">
        <v>84</v>
      </c>
      <c r="L67" s="6">
        <v>3026916</v>
      </c>
      <c r="M67" s="10">
        <v>1.8584456424078999</v>
      </c>
      <c r="N67" s="10">
        <v>1.40820866777175</v>
      </c>
      <c r="O67" s="10">
        <v>2.4526338211296501</v>
      </c>
      <c r="P67" s="7" t="str">
        <f t="shared" ref="P67:P130" si="1">IF(AND(N67&gt;1, O67&gt;1),"*", "ns")</f>
        <v>*</v>
      </c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spans="1:33" x14ac:dyDescent="0.25">
      <c r="A68" s="2">
        <v>68</v>
      </c>
      <c r="B68" s="3" t="s">
        <v>50</v>
      </c>
      <c r="C68" s="3">
        <v>1</v>
      </c>
      <c r="D68" s="3" t="s">
        <v>15</v>
      </c>
      <c r="E68" s="3">
        <v>3030000</v>
      </c>
      <c r="F68" s="3">
        <v>114</v>
      </c>
      <c r="G68" s="3">
        <v>1554000</v>
      </c>
      <c r="H68" s="3">
        <v>38</v>
      </c>
      <c r="I68" s="3">
        <v>1553962</v>
      </c>
      <c r="J68" s="3">
        <v>1476000</v>
      </c>
      <c r="K68" s="3">
        <v>76</v>
      </c>
      <c r="L68" s="3">
        <v>1475924</v>
      </c>
      <c r="M68" s="9">
        <v>0.47490347490347401</v>
      </c>
      <c r="N68" s="9">
        <v>0.32172771289284902</v>
      </c>
      <c r="O68" s="9">
        <v>0.70100678753312295</v>
      </c>
      <c r="P68" s="4" t="str">
        <f t="shared" si="1"/>
        <v>ns</v>
      </c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 spans="1:33" ht="15.75" thickBot="1" x14ac:dyDescent="0.3">
      <c r="A69" s="5">
        <v>69</v>
      </c>
      <c r="B69" s="6" t="s">
        <v>50</v>
      </c>
      <c r="C69" s="6">
        <v>2</v>
      </c>
      <c r="D69" s="6" t="s">
        <v>16</v>
      </c>
      <c r="E69" s="6">
        <v>6633000</v>
      </c>
      <c r="F69" s="6">
        <v>41411</v>
      </c>
      <c r="G69" s="6">
        <v>3046000</v>
      </c>
      <c r="H69" s="6">
        <v>20898</v>
      </c>
      <c r="I69" s="6">
        <v>3025102</v>
      </c>
      <c r="J69" s="6">
        <v>3587000</v>
      </c>
      <c r="K69" s="6">
        <v>20513</v>
      </c>
      <c r="L69" s="6">
        <v>3566487</v>
      </c>
      <c r="M69" s="10">
        <v>1.1997120542266799</v>
      </c>
      <c r="N69" s="10">
        <v>1.17689330932166</v>
      </c>
      <c r="O69" s="10">
        <v>1.2229732310113799</v>
      </c>
      <c r="P69" s="7" t="str">
        <f t="shared" si="1"/>
        <v>*</v>
      </c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 spans="1:33" x14ac:dyDescent="0.25">
      <c r="A70" s="2">
        <v>70</v>
      </c>
      <c r="B70" s="3" t="s">
        <v>51</v>
      </c>
      <c r="C70" s="3">
        <v>1</v>
      </c>
      <c r="D70" s="3" t="s">
        <v>15</v>
      </c>
      <c r="E70" s="3">
        <v>134000</v>
      </c>
      <c r="F70" s="3">
        <v>1</v>
      </c>
      <c r="G70" s="3">
        <v>68000</v>
      </c>
      <c r="H70" s="3">
        <v>1</v>
      </c>
      <c r="I70" s="3">
        <v>67999</v>
      </c>
      <c r="J70" s="3">
        <v>66000</v>
      </c>
      <c r="K70" s="3">
        <v>0</v>
      </c>
      <c r="L70" s="3">
        <v>66000</v>
      </c>
      <c r="M70" s="9" t="s">
        <v>27</v>
      </c>
      <c r="N70" s="9"/>
      <c r="O70" s="9" t="s">
        <v>27</v>
      </c>
      <c r="P70" s="4" t="str">
        <f t="shared" si="1"/>
        <v>ns</v>
      </c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 spans="1:33" ht="15.75" thickBot="1" x14ac:dyDescent="0.3">
      <c r="A71" s="5">
        <v>71</v>
      </c>
      <c r="B71" s="6" t="s">
        <v>51</v>
      </c>
      <c r="C71" s="6">
        <v>2</v>
      </c>
      <c r="D71" s="6" t="s">
        <v>16</v>
      </c>
      <c r="E71" s="6">
        <v>205000</v>
      </c>
      <c r="F71" s="6">
        <v>87</v>
      </c>
      <c r="G71" s="6">
        <v>102000</v>
      </c>
      <c r="H71" s="6">
        <v>52</v>
      </c>
      <c r="I71" s="6">
        <v>101948</v>
      </c>
      <c r="J71" s="6">
        <v>103000</v>
      </c>
      <c r="K71" s="6">
        <v>35</v>
      </c>
      <c r="L71" s="6">
        <v>102965</v>
      </c>
      <c r="M71" s="10">
        <v>1.5002801120448099</v>
      </c>
      <c r="N71" s="10">
        <v>0.97746823258654403</v>
      </c>
      <c r="O71" s="10">
        <v>2.3027248759185799</v>
      </c>
      <c r="P71" s="7" t="str">
        <f t="shared" si="1"/>
        <v>ns</v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spans="1:33" x14ac:dyDescent="0.25">
      <c r="A72" s="2">
        <v>72</v>
      </c>
      <c r="B72" s="3" t="s">
        <v>52</v>
      </c>
      <c r="C72" s="3">
        <v>1</v>
      </c>
      <c r="D72" s="3" t="s">
        <v>15</v>
      </c>
      <c r="E72" s="3">
        <v>137832000</v>
      </c>
      <c r="F72" s="3">
        <v>698</v>
      </c>
      <c r="G72" s="3">
        <v>70588000</v>
      </c>
      <c r="H72" s="3">
        <v>338</v>
      </c>
      <c r="I72" s="3">
        <v>70587662</v>
      </c>
      <c r="J72" s="3">
        <v>67244000</v>
      </c>
      <c r="K72" s="3">
        <v>360</v>
      </c>
      <c r="L72" s="3">
        <v>67243640</v>
      </c>
      <c r="M72" s="9">
        <v>0.89441044433111005</v>
      </c>
      <c r="N72" s="9">
        <v>0.77102223567665895</v>
      </c>
      <c r="O72" s="9">
        <v>1.03754471130979</v>
      </c>
      <c r="P72" s="4" t="str">
        <f t="shared" si="1"/>
        <v>ns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 spans="1:33" ht="15.75" thickBot="1" x14ac:dyDescent="0.3">
      <c r="A73" s="5">
        <v>73</v>
      </c>
      <c r="B73" s="6" t="s">
        <v>52</v>
      </c>
      <c r="C73" s="6">
        <v>2</v>
      </c>
      <c r="D73" s="6" t="s">
        <v>16</v>
      </c>
      <c r="E73" s="6">
        <v>135691000</v>
      </c>
      <c r="F73" s="6">
        <v>6859</v>
      </c>
      <c r="G73" s="6">
        <v>67129000</v>
      </c>
      <c r="H73" s="6">
        <v>3527</v>
      </c>
      <c r="I73" s="6">
        <v>67125473</v>
      </c>
      <c r="J73" s="6">
        <v>68562000</v>
      </c>
      <c r="K73" s="6">
        <v>3332</v>
      </c>
      <c r="L73" s="6">
        <v>68558668</v>
      </c>
      <c r="M73" s="10">
        <v>1.0811196650150701</v>
      </c>
      <c r="N73" s="10">
        <v>1.0311216588580401</v>
      </c>
      <c r="O73" s="10">
        <v>1.13354202197319</v>
      </c>
      <c r="P73" s="7" t="str">
        <f t="shared" si="1"/>
        <v>*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spans="1:33" x14ac:dyDescent="0.25">
      <c r="A74" s="2">
        <v>74</v>
      </c>
      <c r="B74" s="3" t="s">
        <v>53</v>
      </c>
      <c r="C74" s="3">
        <v>1</v>
      </c>
      <c r="D74" s="3" t="s">
        <v>15</v>
      </c>
      <c r="E74" s="3">
        <v>26485000</v>
      </c>
      <c r="F74" s="3">
        <v>271</v>
      </c>
      <c r="G74" s="3">
        <v>13585000</v>
      </c>
      <c r="H74" s="3">
        <v>148</v>
      </c>
      <c r="I74" s="3">
        <v>13584852</v>
      </c>
      <c r="J74" s="3">
        <v>12900000</v>
      </c>
      <c r="K74" s="3">
        <v>123</v>
      </c>
      <c r="L74" s="3">
        <v>12899877</v>
      </c>
      <c r="M74" s="9">
        <v>1.14258014129644</v>
      </c>
      <c r="N74" s="9">
        <v>0.89955723694287704</v>
      </c>
      <c r="O74" s="9">
        <v>1.4512577139856799</v>
      </c>
      <c r="P74" s="4" t="str">
        <f t="shared" si="1"/>
        <v>ns</v>
      </c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spans="1:33" ht="15.75" thickBot="1" x14ac:dyDescent="0.3">
      <c r="A75" s="5">
        <v>75</v>
      </c>
      <c r="B75" s="6" t="s">
        <v>53</v>
      </c>
      <c r="C75" s="6">
        <v>2</v>
      </c>
      <c r="D75" s="6" t="s">
        <v>16</v>
      </c>
      <c r="E75" s="6">
        <v>13735000</v>
      </c>
      <c r="F75" s="6">
        <v>7725</v>
      </c>
      <c r="G75" s="6">
        <v>6772000</v>
      </c>
      <c r="H75" s="6">
        <v>4916</v>
      </c>
      <c r="I75" s="6">
        <v>6767084</v>
      </c>
      <c r="J75" s="6">
        <v>6963000</v>
      </c>
      <c r="K75" s="6">
        <v>2809</v>
      </c>
      <c r="L75" s="6">
        <v>6960191</v>
      </c>
      <c r="M75" s="10">
        <v>1.7994491589665</v>
      </c>
      <c r="N75" s="10">
        <v>1.71795527859068</v>
      </c>
      <c r="O75" s="10">
        <v>1.8848088282958899</v>
      </c>
      <c r="P75" s="7" t="str">
        <f t="shared" si="1"/>
        <v>*</v>
      </c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spans="1:33" x14ac:dyDescent="0.25">
      <c r="A76" s="2">
        <v>76</v>
      </c>
      <c r="B76" s="3" t="s">
        <v>54</v>
      </c>
      <c r="C76" s="3">
        <v>1</v>
      </c>
      <c r="D76" s="3" t="s">
        <v>15</v>
      </c>
      <c r="E76" s="3">
        <v>4274000</v>
      </c>
      <c r="F76" s="3">
        <v>73</v>
      </c>
      <c r="G76" s="3">
        <v>2192000</v>
      </c>
      <c r="H76" s="3">
        <v>38</v>
      </c>
      <c r="I76" s="3">
        <v>2191962</v>
      </c>
      <c r="J76" s="3">
        <v>2082000</v>
      </c>
      <c r="K76" s="3">
        <v>35</v>
      </c>
      <c r="L76" s="3">
        <v>2081965</v>
      </c>
      <c r="M76" s="9">
        <v>1.03123044838373</v>
      </c>
      <c r="N76" s="9">
        <v>0.65152950215935201</v>
      </c>
      <c r="O76" s="9">
        <v>1.6322150173540599</v>
      </c>
      <c r="P76" s="4" t="str">
        <f t="shared" si="1"/>
        <v>ns</v>
      </c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spans="1:33" ht="15.75" thickBot="1" x14ac:dyDescent="0.3">
      <c r="A77" s="5">
        <v>77</v>
      </c>
      <c r="B77" s="6" t="s">
        <v>54</v>
      </c>
      <c r="C77" s="6">
        <v>2</v>
      </c>
      <c r="D77" s="6" t="s">
        <v>16</v>
      </c>
      <c r="E77" s="6">
        <v>4383000</v>
      </c>
      <c r="F77" s="6">
        <v>10803</v>
      </c>
      <c r="G77" s="6">
        <v>2117000</v>
      </c>
      <c r="H77" s="6">
        <v>5989</v>
      </c>
      <c r="I77" s="6">
        <v>2111011</v>
      </c>
      <c r="J77" s="6">
        <v>2266000</v>
      </c>
      <c r="K77" s="6">
        <v>4814</v>
      </c>
      <c r="L77" s="6">
        <v>2261186</v>
      </c>
      <c r="M77" s="10">
        <v>1.3316413570166801</v>
      </c>
      <c r="N77" s="10">
        <v>1.2821245481958601</v>
      </c>
      <c r="O77" s="10">
        <v>1.38307054974688</v>
      </c>
      <c r="P77" s="7" t="str">
        <f t="shared" si="1"/>
        <v>*</v>
      </c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 spans="1:33" x14ac:dyDescent="0.25">
      <c r="A78" s="2">
        <v>78</v>
      </c>
      <c r="B78" s="3" t="s">
        <v>55</v>
      </c>
      <c r="C78" s="3">
        <v>1</v>
      </c>
      <c r="D78" s="3" t="s">
        <v>15</v>
      </c>
      <c r="E78" s="3">
        <v>16833000</v>
      </c>
      <c r="F78" s="3">
        <v>179</v>
      </c>
      <c r="G78" s="3">
        <v>8679000</v>
      </c>
      <c r="H78" s="3">
        <v>106</v>
      </c>
      <c r="I78" s="3">
        <v>8678894</v>
      </c>
      <c r="J78" s="3">
        <v>8154000</v>
      </c>
      <c r="K78" s="3">
        <v>73</v>
      </c>
      <c r="L78" s="3">
        <v>8153927</v>
      </c>
      <c r="M78" s="9">
        <v>1.3642187803342001</v>
      </c>
      <c r="N78" s="9">
        <v>1.01255737653883</v>
      </c>
      <c r="O78" s="9">
        <v>1.83801226847826</v>
      </c>
      <c r="P78" s="4" t="str">
        <f t="shared" si="1"/>
        <v>*</v>
      </c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 spans="1:33" ht="15.75" thickBot="1" x14ac:dyDescent="0.3">
      <c r="A79" s="5">
        <v>79</v>
      </c>
      <c r="B79" s="6" t="s">
        <v>55</v>
      </c>
      <c r="C79" s="6">
        <v>2</v>
      </c>
      <c r="D79" s="6" t="s">
        <v>16</v>
      </c>
      <c r="E79" s="6">
        <v>43629000</v>
      </c>
      <c r="F79" s="6">
        <v>164720</v>
      </c>
      <c r="G79" s="6">
        <v>20758000</v>
      </c>
      <c r="H79" s="6">
        <v>92108</v>
      </c>
      <c r="I79" s="6">
        <v>20665892</v>
      </c>
      <c r="J79" s="6">
        <v>22871000</v>
      </c>
      <c r="K79" s="6">
        <v>72612</v>
      </c>
      <c r="L79" s="6">
        <v>22798388</v>
      </c>
      <c r="M79" s="10">
        <v>1.39761836775669</v>
      </c>
      <c r="N79" s="10">
        <v>1.3841148577928599</v>
      </c>
      <c r="O79" s="10">
        <v>1.411253618797</v>
      </c>
      <c r="P79" s="7" t="str">
        <f t="shared" si="1"/>
        <v>*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spans="1:33" x14ac:dyDescent="0.25">
      <c r="A80" s="2">
        <v>80</v>
      </c>
      <c r="B80" s="3" t="s">
        <v>56</v>
      </c>
      <c r="C80" s="3">
        <v>1</v>
      </c>
      <c r="D80" s="3" t="s">
        <v>15</v>
      </c>
      <c r="E80" s="3">
        <v>1446000</v>
      </c>
      <c r="F80" s="3">
        <v>52</v>
      </c>
      <c r="G80" s="3">
        <v>736000</v>
      </c>
      <c r="H80" s="3">
        <v>18</v>
      </c>
      <c r="I80" s="3">
        <v>735982</v>
      </c>
      <c r="J80" s="3">
        <v>710000</v>
      </c>
      <c r="K80" s="3">
        <v>34</v>
      </c>
      <c r="L80" s="3">
        <v>709966</v>
      </c>
      <c r="M80" s="9">
        <v>0.51070971867007597</v>
      </c>
      <c r="N80" s="9">
        <v>0.28844004281195901</v>
      </c>
      <c r="O80" s="9">
        <v>0.90425869515664303</v>
      </c>
      <c r="P80" s="4" t="str">
        <f t="shared" si="1"/>
        <v>ns</v>
      </c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 spans="1:33" ht="15.75" thickBot="1" x14ac:dyDescent="0.3">
      <c r="A81" s="5">
        <v>81</v>
      </c>
      <c r="B81" s="6" t="s">
        <v>56</v>
      </c>
      <c r="C81" s="6">
        <v>2</v>
      </c>
      <c r="D81" s="6" t="s">
        <v>16</v>
      </c>
      <c r="E81" s="6">
        <v>1513000</v>
      </c>
      <c r="F81" s="6">
        <v>2793</v>
      </c>
      <c r="G81" s="6">
        <v>732000</v>
      </c>
      <c r="H81" s="6">
        <v>1446</v>
      </c>
      <c r="I81" s="6">
        <v>730554</v>
      </c>
      <c r="J81" s="6">
        <v>781000</v>
      </c>
      <c r="K81" s="6">
        <v>1347</v>
      </c>
      <c r="L81" s="6">
        <v>779653</v>
      </c>
      <c r="M81" s="10">
        <v>1.14535640829043</v>
      </c>
      <c r="N81" s="10">
        <v>1.06349848712106</v>
      </c>
      <c r="O81" s="10">
        <v>1.2335149677205199</v>
      </c>
      <c r="P81" s="7" t="str">
        <f t="shared" si="1"/>
        <v>*</v>
      </c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 spans="1:33" x14ac:dyDescent="0.25">
      <c r="A82" s="2">
        <v>82</v>
      </c>
      <c r="B82" s="3" t="s">
        <v>57</v>
      </c>
      <c r="C82" s="3">
        <v>1</v>
      </c>
      <c r="D82" s="3" t="s">
        <v>15</v>
      </c>
      <c r="E82" s="3">
        <v>33594000</v>
      </c>
      <c r="F82" s="3">
        <v>30</v>
      </c>
      <c r="G82" s="3">
        <v>17238000</v>
      </c>
      <c r="H82" s="3">
        <v>30</v>
      </c>
      <c r="I82" s="3">
        <v>17237970</v>
      </c>
      <c r="J82" s="3">
        <v>16356000</v>
      </c>
      <c r="K82" s="3">
        <v>0</v>
      </c>
      <c r="L82" s="3">
        <v>16356000</v>
      </c>
      <c r="M82" s="9" t="s">
        <v>27</v>
      </c>
      <c r="N82" s="9"/>
      <c r="O82" s="9" t="s">
        <v>27</v>
      </c>
      <c r="P82" s="4" t="str">
        <f t="shared" si="1"/>
        <v>ns</v>
      </c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spans="1:33" ht="15.75" thickBot="1" x14ac:dyDescent="0.3">
      <c r="A83" s="5">
        <v>83</v>
      </c>
      <c r="B83" s="6" t="s">
        <v>57</v>
      </c>
      <c r="C83" s="6">
        <v>2</v>
      </c>
      <c r="D83" s="6" t="s">
        <v>16</v>
      </c>
      <c r="E83" s="6">
        <v>92882000</v>
      </c>
      <c r="F83" s="6">
        <v>29292</v>
      </c>
      <c r="G83" s="6">
        <v>44515000</v>
      </c>
      <c r="H83" s="6">
        <v>17021</v>
      </c>
      <c r="I83" s="6">
        <v>44497979</v>
      </c>
      <c r="J83" s="6">
        <v>48367000</v>
      </c>
      <c r="K83" s="6">
        <v>12271</v>
      </c>
      <c r="L83" s="6">
        <v>48354729</v>
      </c>
      <c r="M83" s="10">
        <v>1.5071201928026301</v>
      </c>
      <c r="N83" s="10">
        <v>1.4725462092499699</v>
      </c>
      <c r="O83" s="10">
        <v>1.54250594058462</v>
      </c>
      <c r="P83" s="7" t="str">
        <f t="shared" si="1"/>
        <v>*</v>
      </c>
    </row>
    <row r="84" spans="1:33" x14ac:dyDescent="0.25">
      <c r="A84" s="2">
        <v>86</v>
      </c>
      <c r="B84" s="3" t="s">
        <v>59</v>
      </c>
      <c r="C84" s="3">
        <v>1</v>
      </c>
      <c r="D84" s="3" t="s">
        <v>15</v>
      </c>
      <c r="E84" s="3">
        <v>879000</v>
      </c>
      <c r="F84" s="3">
        <v>16</v>
      </c>
      <c r="G84" s="3">
        <v>451000</v>
      </c>
      <c r="H84" s="3">
        <v>5</v>
      </c>
      <c r="I84" s="3">
        <v>450995</v>
      </c>
      <c r="J84" s="3">
        <v>428000</v>
      </c>
      <c r="K84" s="3">
        <v>11</v>
      </c>
      <c r="L84" s="3">
        <v>427989</v>
      </c>
      <c r="M84" s="9">
        <v>0.43136464422495402</v>
      </c>
      <c r="N84" s="9">
        <v>0.14987725579285499</v>
      </c>
      <c r="O84" s="9">
        <v>1.2415189703265901</v>
      </c>
      <c r="P84" s="4" t="str">
        <f t="shared" si="1"/>
        <v>ns</v>
      </c>
    </row>
    <row r="85" spans="1:33" ht="15.75" thickBot="1" x14ac:dyDescent="0.3">
      <c r="A85" s="5">
        <v>87</v>
      </c>
      <c r="B85" s="6" t="s">
        <v>59</v>
      </c>
      <c r="C85" s="6">
        <v>2</v>
      </c>
      <c r="D85" s="6" t="s">
        <v>16</v>
      </c>
      <c r="E85" s="6">
        <v>883000</v>
      </c>
      <c r="F85" s="6">
        <v>2679</v>
      </c>
      <c r="G85" s="6">
        <v>418000</v>
      </c>
      <c r="H85" s="6">
        <v>1609</v>
      </c>
      <c r="I85" s="6">
        <v>416391</v>
      </c>
      <c r="J85" s="6">
        <v>465000</v>
      </c>
      <c r="K85" s="6">
        <v>1070</v>
      </c>
      <c r="L85" s="6">
        <v>463930</v>
      </c>
      <c r="M85" s="10">
        <v>1.67281894200241</v>
      </c>
      <c r="N85" s="10">
        <v>1.5485307472446801</v>
      </c>
      <c r="O85" s="10">
        <v>1.8070827574468</v>
      </c>
      <c r="P85" s="7" t="str">
        <f t="shared" si="1"/>
        <v>*</v>
      </c>
    </row>
    <row r="86" spans="1:33" x14ac:dyDescent="0.25">
      <c r="A86" s="2">
        <v>88</v>
      </c>
      <c r="B86" s="3" t="s">
        <v>60</v>
      </c>
      <c r="C86" s="3">
        <v>1</v>
      </c>
      <c r="D86" s="3" t="s">
        <v>15</v>
      </c>
      <c r="E86" s="3">
        <v>3712000</v>
      </c>
      <c r="F86" s="3">
        <v>9</v>
      </c>
      <c r="G86" s="3">
        <v>1896000</v>
      </c>
      <c r="H86" s="3">
        <v>2</v>
      </c>
      <c r="I86" s="3">
        <v>1895998</v>
      </c>
      <c r="J86" s="3">
        <v>1816000</v>
      </c>
      <c r="K86" s="3">
        <v>7</v>
      </c>
      <c r="L86" s="3">
        <v>1815993</v>
      </c>
      <c r="M86" s="9">
        <v>0.273658830620855</v>
      </c>
      <c r="N86" s="9">
        <v>5.6848361715215297E-2</v>
      </c>
      <c r="O86" s="9">
        <v>1.31734940668889</v>
      </c>
      <c r="P86" s="4" t="str">
        <f t="shared" si="1"/>
        <v>ns</v>
      </c>
    </row>
    <row r="87" spans="1:33" ht="15.75" thickBot="1" x14ac:dyDescent="0.3">
      <c r="A87" s="5">
        <v>89</v>
      </c>
      <c r="B87" s="6" t="s">
        <v>60</v>
      </c>
      <c r="C87" s="6">
        <v>2</v>
      </c>
      <c r="D87" s="6" t="s">
        <v>16</v>
      </c>
      <c r="E87" s="6">
        <v>2811000</v>
      </c>
      <c r="F87" s="6">
        <v>1057</v>
      </c>
      <c r="G87" s="6">
        <v>1330000</v>
      </c>
      <c r="H87" s="6">
        <v>573</v>
      </c>
      <c r="I87" s="6">
        <v>1329427</v>
      </c>
      <c r="J87" s="6">
        <v>1481000</v>
      </c>
      <c r="K87" s="6">
        <v>484</v>
      </c>
      <c r="L87" s="6">
        <v>1480516</v>
      </c>
      <c r="M87" s="10">
        <v>1.31829522152488</v>
      </c>
      <c r="N87" s="10">
        <v>1.16807812919911</v>
      </c>
      <c r="O87" s="10">
        <v>1.48783052062359</v>
      </c>
      <c r="P87" s="7" t="str">
        <f t="shared" si="1"/>
        <v>*</v>
      </c>
    </row>
    <row r="88" spans="1:33" x14ac:dyDescent="0.25">
      <c r="A88" s="2">
        <v>90</v>
      </c>
      <c r="B88" s="3" t="s">
        <v>61</v>
      </c>
      <c r="C88" s="3">
        <v>1</v>
      </c>
      <c r="D88" s="3" t="s">
        <v>15</v>
      </c>
      <c r="E88" s="3">
        <v>585000</v>
      </c>
      <c r="F88" s="3">
        <v>8</v>
      </c>
      <c r="G88" s="3">
        <v>302000</v>
      </c>
      <c r="H88" s="3">
        <v>3</v>
      </c>
      <c r="I88" s="3">
        <v>301997</v>
      </c>
      <c r="J88" s="3">
        <v>283000</v>
      </c>
      <c r="K88" s="3">
        <v>5</v>
      </c>
      <c r="L88" s="3">
        <v>282995</v>
      </c>
      <c r="M88" s="9">
        <v>0.56225165562913904</v>
      </c>
      <c r="N88" s="9">
        <v>0.13436730119116</v>
      </c>
      <c r="O88" s="9">
        <v>2.3527072543338701</v>
      </c>
      <c r="P88" s="4" t="str">
        <f t="shared" si="1"/>
        <v>ns</v>
      </c>
    </row>
    <row r="89" spans="1:33" ht="15.75" thickBot="1" x14ac:dyDescent="0.3">
      <c r="A89" s="5">
        <v>91</v>
      </c>
      <c r="B89" s="6" t="s">
        <v>61</v>
      </c>
      <c r="C89" s="6">
        <v>2</v>
      </c>
      <c r="D89" s="6" t="s">
        <v>16</v>
      </c>
      <c r="E89" s="6">
        <v>1301000</v>
      </c>
      <c r="F89" s="6">
        <v>5433</v>
      </c>
      <c r="G89" s="6">
        <v>568000</v>
      </c>
      <c r="H89" s="6">
        <v>2533</v>
      </c>
      <c r="I89" s="6">
        <v>565467</v>
      </c>
      <c r="J89" s="6">
        <v>733000</v>
      </c>
      <c r="K89" s="6">
        <v>2900</v>
      </c>
      <c r="L89" s="6">
        <v>730100</v>
      </c>
      <c r="M89" s="10">
        <v>1.1271788489557999</v>
      </c>
      <c r="N89" s="10">
        <v>1.0687894966692599</v>
      </c>
      <c r="O89" s="10">
        <v>1.1887580870627601</v>
      </c>
      <c r="P89" s="7" t="str">
        <f t="shared" si="1"/>
        <v>*</v>
      </c>
    </row>
    <row r="90" spans="1:33" x14ac:dyDescent="0.25">
      <c r="A90" s="2">
        <v>94</v>
      </c>
      <c r="B90" s="3" t="s">
        <v>62</v>
      </c>
      <c r="C90" s="3">
        <v>1</v>
      </c>
      <c r="D90" s="3" t="s">
        <v>15</v>
      </c>
      <c r="E90" s="3">
        <v>859000</v>
      </c>
      <c r="F90" s="3">
        <v>20</v>
      </c>
      <c r="G90" s="3">
        <v>444000</v>
      </c>
      <c r="H90" s="3">
        <v>6</v>
      </c>
      <c r="I90" s="3">
        <v>443994</v>
      </c>
      <c r="J90" s="3">
        <v>415000</v>
      </c>
      <c r="K90" s="3">
        <v>14</v>
      </c>
      <c r="L90" s="3">
        <v>414986</v>
      </c>
      <c r="M90" s="9">
        <v>0.40057915057915</v>
      </c>
      <c r="N90" s="9">
        <v>0.15393626727672499</v>
      </c>
      <c r="O90" s="9">
        <v>1.04240318878366</v>
      </c>
      <c r="P90" s="4" t="str">
        <f t="shared" si="1"/>
        <v>ns</v>
      </c>
    </row>
    <row r="91" spans="1:33" ht="15.75" thickBot="1" x14ac:dyDescent="0.3">
      <c r="A91" s="5">
        <v>95</v>
      </c>
      <c r="B91" s="6" t="s">
        <v>62</v>
      </c>
      <c r="C91" s="6">
        <v>2</v>
      </c>
      <c r="D91" s="6" t="s">
        <v>16</v>
      </c>
      <c r="E91" s="6">
        <v>1863000</v>
      </c>
      <c r="F91" s="6">
        <v>9566</v>
      </c>
      <c r="G91" s="6">
        <v>816000</v>
      </c>
      <c r="H91" s="6">
        <v>4514</v>
      </c>
      <c r="I91" s="6">
        <v>811486</v>
      </c>
      <c r="J91" s="6">
        <v>1047000</v>
      </c>
      <c r="K91" s="6">
        <v>5052</v>
      </c>
      <c r="L91" s="6">
        <v>1041948</v>
      </c>
      <c r="M91" s="10">
        <v>1.1464489893344501</v>
      </c>
      <c r="N91" s="10">
        <v>1.10145375106498</v>
      </c>
      <c r="O91" s="10">
        <v>1.1932823179140699</v>
      </c>
      <c r="P91" s="7" t="str">
        <f t="shared" si="1"/>
        <v>*</v>
      </c>
    </row>
    <row r="92" spans="1:33" x14ac:dyDescent="0.25">
      <c r="A92" s="2">
        <v>96</v>
      </c>
      <c r="B92" s="3" t="s">
        <v>63</v>
      </c>
      <c r="C92" s="3">
        <v>1</v>
      </c>
      <c r="D92" s="3" t="s">
        <v>15</v>
      </c>
      <c r="E92" s="3">
        <v>219000</v>
      </c>
      <c r="F92" s="3">
        <v>3</v>
      </c>
      <c r="G92" s="3">
        <v>113000</v>
      </c>
      <c r="H92" s="3">
        <v>1</v>
      </c>
      <c r="I92" s="3">
        <v>112999</v>
      </c>
      <c r="J92" s="3">
        <v>106000</v>
      </c>
      <c r="K92" s="3">
        <v>2</v>
      </c>
      <c r="L92" s="3">
        <v>105998</v>
      </c>
      <c r="M92" s="9">
        <v>0.46902654867256599</v>
      </c>
      <c r="N92" s="9">
        <v>4.2528483685216001E-2</v>
      </c>
      <c r="O92" s="9">
        <v>5.1726721551601402</v>
      </c>
      <c r="P92" s="4" t="str">
        <f t="shared" si="1"/>
        <v>ns</v>
      </c>
    </row>
    <row r="93" spans="1:33" ht="15.75" thickBot="1" x14ac:dyDescent="0.3">
      <c r="A93" s="5">
        <v>97</v>
      </c>
      <c r="B93" s="6" t="s">
        <v>63</v>
      </c>
      <c r="C93" s="6">
        <v>2</v>
      </c>
      <c r="D93" s="6" t="s">
        <v>16</v>
      </c>
      <c r="E93" s="6">
        <v>408000</v>
      </c>
      <c r="F93" s="6">
        <v>1053</v>
      </c>
      <c r="G93" s="6">
        <v>205000</v>
      </c>
      <c r="H93" s="6">
        <v>579</v>
      </c>
      <c r="I93" s="6">
        <v>204421</v>
      </c>
      <c r="J93" s="6">
        <v>203000</v>
      </c>
      <c r="K93" s="6">
        <v>474</v>
      </c>
      <c r="L93" s="6">
        <v>202526</v>
      </c>
      <c r="M93" s="10">
        <v>1.20960172892868</v>
      </c>
      <c r="N93" s="10">
        <v>1.07147896733558</v>
      </c>
      <c r="O93" s="10">
        <v>1.3655296904852801</v>
      </c>
      <c r="P93" s="7" t="str">
        <f t="shared" si="1"/>
        <v>*</v>
      </c>
    </row>
    <row r="94" spans="1:33" x14ac:dyDescent="0.25">
      <c r="A94" s="2">
        <v>98</v>
      </c>
      <c r="B94" s="3" t="s">
        <v>64</v>
      </c>
      <c r="C94" s="3">
        <v>1</v>
      </c>
      <c r="D94" s="3" t="s">
        <v>15</v>
      </c>
      <c r="E94" s="3">
        <v>16029000</v>
      </c>
      <c r="F94" s="3">
        <v>935</v>
      </c>
      <c r="G94" s="3">
        <v>8249000</v>
      </c>
      <c r="H94" s="3">
        <v>527</v>
      </c>
      <c r="I94" s="3">
        <v>8248473</v>
      </c>
      <c r="J94" s="3">
        <v>7780000</v>
      </c>
      <c r="K94" s="3">
        <v>408</v>
      </c>
      <c r="L94" s="3">
        <v>7779592</v>
      </c>
      <c r="M94" s="9">
        <v>1.2182284721380301</v>
      </c>
      <c r="N94" s="9">
        <v>1.0705287151994101</v>
      </c>
      <c r="O94" s="9">
        <v>1.38630621416944</v>
      </c>
      <c r="P94" s="4" t="str">
        <f t="shared" si="1"/>
        <v>*</v>
      </c>
    </row>
    <row r="95" spans="1:33" ht="15.75" thickBot="1" x14ac:dyDescent="0.3">
      <c r="A95" s="5">
        <v>99</v>
      </c>
      <c r="B95" s="6" t="s">
        <v>64</v>
      </c>
      <c r="C95" s="6">
        <v>2</v>
      </c>
      <c r="D95" s="6" t="s">
        <v>16</v>
      </c>
      <c r="E95" s="6">
        <v>16337000</v>
      </c>
      <c r="F95" s="6">
        <v>33685</v>
      </c>
      <c r="G95" s="6">
        <v>8381000</v>
      </c>
      <c r="H95" s="6">
        <v>19174</v>
      </c>
      <c r="I95" s="6">
        <v>8361826</v>
      </c>
      <c r="J95" s="6">
        <v>7956000</v>
      </c>
      <c r="K95" s="6">
        <v>14511</v>
      </c>
      <c r="L95" s="6">
        <v>7941489</v>
      </c>
      <c r="M95" s="10">
        <v>1.25433723566775</v>
      </c>
      <c r="N95" s="10">
        <v>1.2276026240248099</v>
      </c>
      <c r="O95" s="10">
        <v>1.28165407110667</v>
      </c>
      <c r="P95" s="7" t="str">
        <f t="shared" si="1"/>
        <v>*</v>
      </c>
    </row>
    <row r="96" spans="1:33" x14ac:dyDescent="0.25">
      <c r="A96" s="2">
        <v>100</v>
      </c>
      <c r="B96" s="3" t="s">
        <v>65</v>
      </c>
      <c r="C96" s="3">
        <v>1</v>
      </c>
      <c r="D96" s="3" t="s">
        <v>15</v>
      </c>
      <c r="E96" s="3">
        <v>140000</v>
      </c>
      <c r="F96" s="3">
        <v>4</v>
      </c>
      <c r="G96" s="3">
        <v>73000</v>
      </c>
      <c r="H96" s="3">
        <v>1</v>
      </c>
      <c r="I96" s="3">
        <v>72999</v>
      </c>
      <c r="J96" s="3">
        <v>67000</v>
      </c>
      <c r="K96" s="3">
        <v>3</v>
      </c>
      <c r="L96" s="3">
        <v>66997</v>
      </c>
      <c r="M96" s="9">
        <v>0.30593607305935999</v>
      </c>
      <c r="N96" s="9">
        <v>3.1822939791036203E-2</v>
      </c>
      <c r="O96" s="9">
        <v>2.9411764410699202</v>
      </c>
      <c r="P96" s="4" t="str">
        <f t="shared" si="1"/>
        <v>ns</v>
      </c>
    </row>
    <row r="97" spans="1:16" ht="15.75" thickBot="1" x14ac:dyDescent="0.3">
      <c r="A97" s="5">
        <v>101</v>
      </c>
      <c r="B97" s="6" t="s">
        <v>65</v>
      </c>
      <c r="C97" s="6">
        <v>2</v>
      </c>
      <c r="D97" s="6" t="s">
        <v>16</v>
      </c>
      <c r="E97" s="6">
        <v>302000</v>
      </c>
      <c r="F97" s="6">
        <v>589</v>
      </c>
      <c r="G97" s="6">
        <v>150000</v>
      </c>
      <c r="H97" s="6">
        <v>345</v>
      </c>
      <c r="I97" s="6">
        <v>149655</v>
      </c>
      <c r="J97" s="6">
        <v>152000</v>
      </c>
      <c r="K97" s="6">
        <v>244</v>
      </c>
      <c r="L97" s="6">
        <v>151756</v>
      </c>
      <c r="M97" s="10">
        <v>1.4327868852459</v>
      </c>
      <c r="N97" s="10">
        <v>1.2163170626123401</v>
      </c>
      <c r="O97" s="10">
        <v>1.68778217591026</v>
      </c>
      <c r="P97" s="7" t="str">
        <f t="shared" si="1"/>
        <v>*</v>
      </c>
    </row>
    <row r="98" spans="1:16" x14ac:dyDescent="0.25">
      <c r="A98" s="2">
        <v>102</v>
      </c>
      <c r="B98" s="3" t="s">
        <v>66</v>
      </c>
      <c r="C98" s="3">
        <v>1</v>
      </c>
      <c r="D98" s="3" t="s">
        <v>15</v>
      </c>
      <c r="E98" s="3">
        <v>55046000</v>
      </c>
      <c r="F98" s="3">
        <v>6045</v>
      </c>
      <c r="G98" s="3">
        <v>27882000</v>
      </c>
      <c r="H98" s="3">
        <v>3516</v>
      </c>
      <c r="I98" s="3">
        <v>27878484</v>
      </c>
      <c r="J98" s="3">
        <v>27164000</v>
      </c>
      <c r="K98" s="3">
        <v>2529</v>
      </c>
      <c r="L98" s="3">
        <v>27161471</v>
      </c>
      <c r="M98" s="9">
        <v>1.35447138989316</v>
      </c>
      <c r="N98" s="9">
        <v>1.2869948604444501</v>
      </c>
      <c r="O98" s="9">
        <v>1.4254856817420001</v>
      </c>
      <c r="P98" s="4" t="str">
        <f t="shared" si="1"/>
        <v>*</v>
      </c>
    </row>
    <row r="99" spans="1:16" ht="15.75" thickBot="1" x14ac:dyDescent="0.3">
      <c r="A99" s="5">
        <v>103</v>
      </c>
      <c r="B99" s="6" t="s">
        <v>66</v>
      </c>
      <c r="C99" s="6">
        <v>2</v>
      </c>
      <c r="D99" s="6" t="s">
        <v>16</v>
      </c>
      <c r="E99" s="6">
        <v>62676000</v>
      </c>
      <c r="F99" s="6">
        <v>318840</v>
      </c>
      <c r="G99" s="6">
        <v>29457000</v>
      </c>
      <c r="H99" s="6">
        <v>196272</v>
      </c>
      <c r="I99" s="6">
        <v>29260728</v>
      </c>
      <c r="J99" s="6">
        <v>33219000</v>
      </c>
      <c r="K99" s="6">
        <v>122568</v>
      </c>
      <c r="L99" s="6">
        <v>33096432</v>
      </c>
      <c r="M99" s="10">
        <v>1.80584008182726</v>
      </c>
      <c r="N99" s="10">
        <v>1.7930313156659701</v>
      </c>
      <c r="O99" s="10">
        <v>1.8187403491737999</v>
      </c>
      <c r="P99" s="7" t="str">
        <f t="shared" si="1"/>
        <v>*</v>
      </c>
    </row>
    <row r="100" spans="1:16" x14ac:dyDescent="0.25">
      <c r="A100" s="2">
        <v>104</v>
      </c>
      <c r="B100" s="3" t="s">
        <v>67</v>
      </c>
      <c r="C100" s="3">
        <v>1</v>
      </c>
      <c r="D100" s="3" t="s">
        <v>15</v>
      </c>
      <c r="E100" s="3">
        <v>571000</v>
      </c>
      <c r="F100" s="3">
        <v>12</v>
      </c>
      <c r="G100" s="3">
        <v>291000</v>
      </c>
      <c r="H100" s="3">
        <v>0</v>
      </c>
      <c r="I100" s="3">
        <v>291000</v>
      </c>
      <c r="J100" s="3">
        <v>280000</v>
      </c>
      <c r="K100" s="3">
        <v>12</v>
      </c>
      <c r="L100" s="3">
        <v>279988</v>
      </c>
      <c r="M100" s="9">
        <v>0</v>
      </c>
      <c r="N100" s="9" t="s">
        <v>58</v>
      </c>
      <c r="O100" s="9" t="s">
        <v>58</v>
      </c>
      <c r="P100" s="4" t="str">
        <f t="shared" si="1"/>
        <v>*</v>
      </c>
    </row>
    <row r="101" spans="1:16" ht="15.75" thickBot="1" x14ac:dyDescent="0.3">
      <c r="A101" s="5">
        <v>105</v>
      </c>
      <c r="B101" s="6" t="s">
        <v>67</v>
      </c>
      <c r="C101" s="6">
        <v>2</v>
      </c>
      <c r="D101" s="6" t="s">
        <v>16</v>
      </c>
      <c r="E101" s="6">
        <v>2619000</v>
      </c>
      <c r="F101" s="6">
        <v>11510</v>
      </c>
      <c r="G101" s="6">
        <v>1207000</v>
      </c>
      <c r="H101" s="6">
        <v>5440</v>
      </c>
      <c r="I101" s="6">
        <v>1201560</v>
      </c>
      <c r="J101" s="6">
        <v>1412000</v>
      </c>
      <c r="K101" s="6">
        <v>6070</v>
      </c>
      <c r="L101" s="6">
        <v>1405930</v>
      </c>
      <c r="M101" s="10">
        <v>1.04842564447641</v>
      </c>
      <c r="N101" s="10">
        <v>1.01083552682783</v>
      </c>
      <c r="O101" s="10">
        <v>1.0874136324088599</v>
      </c>
      <c r="P101" s="7" t="str">
        <f t="shared" si="1"/>
        <v>*</v>
      </c>
    </row>
    <row r="102" spans="1:16" x14ac:dyDescent="0.25">
      <c r="A102" s="2">
        <v>106</v>
      </c>
      <c r="B102" s="3" t="s">
        <v>68</v>
      </c>
      <c r="C102" s="3">
        <v>1</v>
      </c>
      <c r="D102" s="3" t="s">
        <v>15</v>
      </c>
      <c r="E102" s="3">
        <v>1736000</v>
      </c>
      <c r="F102" s="3">
        <v>27</v>
      </c>
      <c r="G102" s="3">
        <v>876000</v>
      </c>
      <c r="H102" s="3">
        <v>8</v>
      </c>
      <c r="I102" s="3">
        <v>875992</v>
      </c>
      <c r="J102" s="3">
        <v>860000</v>
      </c>
      <c r="K102" s="3">
        <v>19</v>
      </c>
      <c r="L102" s="3">
        <v>859981</v>
      </c>
      <c r="M102" s="9">
        <v>0.413362172554674</v>
      </c>
      <c r="N102" s="9">
        <v>0.18095724938728899</v>
      </c>
      <c r="O102" s="9">
        <v>0.94424670068576899</v>
      </c>
      <c r="P102" s="4" t="str">
        <f t="shared" si="1"/>
        <v>ns</v>
      </c>
    </row>
    <row r="103" spans="1:16" ht="15.75" thickBot="1" x14ac:dyDescent="0.3">
      <c r="A103" s="5">
        <v>107</v>
      </c>
      <c r="B103" s="6" t="s">
        <v>68</v>
      </c>
      <c r="C103" s="6">
        <v>2</v>
      </c>
      <c r="D103" s="6" t="s">
        <v>16</v>
      </c>
      <c r="E103" s="6">
        <v>1541000</v>
      </c>
      <c r="F103" s="6">
        <v>2147</v>
      </c>
      <c r="G103" s="6">
        <v>738000</v>
      </c>
      <c r="H103" s="6">
        <v>988</v>
      </c>
      <c r="I103" s="6">
        <v>737012</v>
      </c>
      <c r="J103" s="6">
        <v>803000</v>
      </c>
      <c r="K103" s="6">
        <v>1159</v>
      </c>
      <c r="L103" s="6">
        <v>801841</v>
      </c>
      <c r="M103" s="10">
        <v>0.92754009507308099</v>
      </c>
      <c r="N103" s="10">
        <v>0.85211828075271101</v>
      </c>
      <c r="O103" s="10">
        <v>1.0096375672262401</v>
      </c>
      <c r="P103" s="7" t="str">
        <f t="shared" si="1"/>
        <v>ns</v>
      </c>
    </row>
    <row r="104" spans="1:16" x14ac:dyDescent="0.25">
      <c r="A104" s="2">
        <v>108</v>
      </c>
      <c r="B104" s="3" t="s">
        <v>69</v>
      </c>
      <c r="C104" s="3">
        <v>1</v>
      </c>
      <c r="D104" s="3" t="s">
        <v>15</v>
      </c>
      <c r="E104" s="3">
        <v>238000</v>
      </c>
      <c r="F104" s="3">
        <v>9</v>
      </c>
      <c r="G104" s="3">
        <v>123000</v>
      </c>
      <c r="H104" s="3">
        <v>2</v>
      </c>
      <c r="I104" s="3">
        <v>122998</v>
      </c>
      <c r="J104" s="3">
        <v>115000</v>
      </c>
      <c r="K104" s="3">
        <v>7</v>
      </c>
      <c r="L104" s="3">
        <v>114993</v>
      </c>
      <c r="M104" s="9">
        <v>0.26713124274099798</v>
      </c>
      <c r="N104" s="9">
        <v>5.5493425087138698E-2</v>
      </c>
      <c r="O104" s="9">
        <v>1.2859019016450699</v>
      </c>
      <c r="P104" s="4" t="str">
        <f t="shared" si="1"/>
        <v>ns</v>
      </c>
    </row>
    <row r="105" spans="1:16" ht="15.75" thickBot="1" x14ac:dyDescent="0.3">
      <c r="A105" s="5">
        <v>109</v>
      </c>
      <c r="B105" s="6" t="s">
        <v>69</v>
      </c>
      <c r="C105" s="6">
        <v>2</v>
      </c>
      <c r="D105" s="6" t="s">
        <v>16</v>
      </c>
      <c r="E105" s="6">
        <v>392000</v>
      </c>
      <c r="F105" s="6">
        <v>2455</v>
      </c>
      <c r="G105" s="6">
        <v>188000</v>
      </c>
      <c r="H105" s="6">
        <v>1530</v>
      </c>
      <c r="I105" s="6">
        <v>186470</v>
      </c>
      <c r="J105" s="6">
        <v>204000</v>
      </c>
      <c r="K105" s="6">
        <v>925</v>
      </c>
      <c r="L105" s="6">
        <v>203075</v>
      </c>
      <c r="M105" s="10">
        <v>1.7948246118458799</v>
      </c>
      <c r="N105" s="10">
        <v>1.65452715447133</v>
      </c>
      <c r="O105" s="10">
        <v>1.9470187470673801</v>
      </c>
      <c r="P105" s="7" t="str">
        <f t="shared" si="1"/>
        <v>*</v>
      </c>
    </row>
    <row r="106" spans="1:16" x14ac:dyDescent="0.25">
      <c r="A106" s="2">
        <v>110</v>
      </c>
      <c r="B106" s="3" t="s">
        <v>70</v>
      </c>
      <c r="C106" s="3">
        <v>1</v>
      </c>
      <c r="D106" s="3" t="s">
        <v>15</v>
      </c>
      <c r="E106" s="3">
        <v>1655000</v>
      </c>
      <c r="F106" s="3">
        <v>12</v>
      </c>
      <c r="G106" s="3">
        <v>823000</v>
      </c>
      <c r="H106" s="3">
        <v>5</v>
      </c>
      <c r="I106" s="3">
        <v>822995</v>
      </c>
      <c r="J106" s="3">
        <v>832000</v>
      </c>
      <c r="K106" s="3">
        <v>7</v>
      </c>
      <c r="L106" s="3">
        <v>831993</v>
      </c>
      <c r="M106" s="9">
        <v>0.72209685818434299</v>
      </c>
      <c r="N106" s="9">
        <v>0.22917934018407199</v>
      </c>
      <c r="O106" s="9">
        <v>2.27517834801733</v>
      </c>
      <c r="P106" s="4" t="str">
        <f t="shared" si="1"/>
        <v>ns</v>
      </c>
    </row>
    <row r="107" spans="1:16" ht="15.75" thickBot="1" x14ac:dyDescent="0.3">
      <c r="A107" s="5">
        <v>111</v>
      </c>
      <c r="B107" s="6" t="s">
        <v>70</v>
      </c>
      <c r="C107" s="6">
        <v>2</v>
      </c>
      <c r="D107" s="6" t="s">
        <v>16</v>
      </c>
      <c r="E107" s="6">
        <v>887000</v>
      </c>
      <c r="F107" s="6">
        <v>135</v>
      </c>
      <c r="G107" s="6">
        <v>410000</v>
      </c>
      <c r="H107" s="6">
        <v>87</v>
      </c>
      <c r="I107" s="6">
        <v>409913</v>
      </c>
      <c r="J107" s="6">
        <v>477000</v>
      </c>
      <c r="K107" s="6">
        <v>48</v>
      </c>
      <c r="L107" s="6">
        <v>476952</v>
      </c>
      <c r="M107" s="10">
        <v>2.1086890243902401</v>
      </c>
      <c r="N107" s="10">
        <v>1.4824344483020999</v>
      </c>
      <c r="O107" s="10">
        <v>2.99950490672739</v>
      </c>
      <c r="P107" s="7" t="str">
        <f t="shared" si="1"/>
        <v>*</v>
      </c>
    </row>
    <row r="108" spans="1:16" x14ac:dyDescent="0.25">
      <c r="A108" s="2">
        <v>112</v>
      </c>
      <c r="B108" s="3" t="s">
        <v>71</v>
      </c>
      <c r="C108" s="3">
        <v>1</v>
      </c>
      <c r="D108" s="3" t="s">
        <v>15</v>
      </c>
      <c r="E108" s="3">
        <v>5803000</v>
      </c>
      <c r="F108" s="3">
        <v>20</v>
      </c>
      <c r="G108" s="3">
        <v>2973000</v>
      </c>
      <c r="H108" s="3">
        <v>13</v>
      </c>
      <c r="I108" s="3">
        <v>2972987</v>
      </c>
      <c r="J108" s="3">
        <v>2830000</v>
      </c>
      <c r="K108" s="3">
        <v>7</v>
      </c>
      <c r="L108" s="3">
        <v>2829993</v>
      </c>
      <c r="M108" s="9">
        <v>1.7678150977848199</v>
      </c>
      <c r="N108" s="9">
        <v>0.70531105916840298</v>
      </c>
      <c r="O108" s="9">
        <v>4.4309105597191403</v>
      </c>
      <c r="P108" s="4" t="str">
        <f t="shared" si="1"/>
        <v>ns</v>
      </c>
    </row>
    <row r="109" spans="1:16" ht="15.75" thickBot="1" x14ac:dyDescent="0.3">
      <c r="A109" s="5">
        <v>113</v>
      </c>
      <c r="B109" s="6" t="s">
        <v>71</v>
      </c>
      <c r="C109" s="6">
        <v>2</v>
      </c>
      <c r="D109" s="6" t="s">
        <v>16</v>
      </c>
      <c r="E109" s="6">
        <v>11331000</v>
      </c>
      <c r="F109" s="6">
        <v>22749</v>
      </c>
      <c r="G109" s="6">
        <v>5563000</v>
      </c>
      <c r="H109" s="6">
        <v>12431</v>
      </c>
      <c r="I109" s="6">
        <v>5550569</v>
      </c>
      <c r="J109" s="6">
        <v>5768000</v>
      </c>
      <c r="K109" s="6">
        <v>10318</v>
      </c>
      <c r="L109" s="6">
        <v>5757682</v>
      </c>
      <c r="M109" s="10">
        <v>1.24918492530727</v>
      </c>
      <c r="N109" s="10">
        <v>1.21703128113292</v>
      </c>
      <c r="O109" s="10">
        <v>1.28218806024634</v>
      </c>
      <c r="P109" s="7" t="str">
        <f t="shared" si="1"/>
        <v>*</v>
      </c>
    </row>
    <row r="110" spans="1:16" x14ac:dyDescent="0.25">
      <c r="A110" s="2">
        <v>114</v>
      </c>
      <c r="B110" s="3" t="s">
        <v>72</v>
      </c>
      <c r="C110" s="3">
        <v>1</v>
      </c>
      <c r="D110" s="3" t="s">
        <v>15</v>
      </c>
      <c r="E110" s="3">
        <v>144731000</v>
      </c>
      <c r="F110" s="3">
        <v>101</v>
      </c>
      <c r="G110" s="3">
        <v>73806000</v>
      </c>
      <c r="H110" s="3">
        <v>72</v>
      </c>
      <c r="I110" s="3">
        <v>73805928</v>
      </c>
      <c r="J110" s="3">
        <v>70925000</v>
      </c>
      <c r="K110" s="3">
        <v>29</v>
      </c>
      <c r="L110" s="3">
        <v>70924971</v>
      </c>
      <c r="M110" s="9">
        <v>2.38584471685789</v>
      </c>
      <c r="N110" s="9">
        <v>1.55034839984373</v>
      </c>
      <c r="O110" s="9">
        <v>3.6715973090516099</v>
      </c>
      <c r="P110" s="4" t="str">
        <f t="shared" si="1"/>
        <v>*</v>
      </c>
    </row>
    <row r="111" spans="1:16" ht="15.75" thickBot="1" x14ac:dyDescent="0.3">
      <c r="A111" s="5">
        <v>115</v>
      </c>
      <c r="B111" s="6" t="s">
        <v>72</v>
      </c>
      <c r="C111" s="6">
        <v>2</v>
      </c>
      <c r="D111" s="6" t="s">
        <v>16</v>
      </c>
      <c r="E111" s="6">
        <v>61404000</v>
      </c>
      <c r="F111" s="6">
        <v>1969</v>
      </c>
      <c r="G111" s="6">
        <v>30661000</v>
      </c>
      <c r="H111" s="6">
        <v>1367</v>
      </c>
      <c r="I111" s="6">
        <v>30659633</v>
      </c>
      <c r="J111" s="6">
        <v>30743000</v>
      </c>
      <c r="K111" s="6">
        <v>602</v>
      </c>
      <c r="L111" s="6">
        <v>30742398</v>
      </c>
      <c r="M111" s="10">
        <v>2.2768370675745602</v>
      </c>
      <c r="N111" s="10">
        <v>2.0686899029522001</v>
      </c>
      <c r="O111" s="10">
        <v>2.50592755583305</v>
      </c>
      <c r="P111" s="7" t="str">
        <f t="shared" si="1"/>
        <v>*</v>
      </c>
    </row>
    <row r="112" spans="1:16" x14ac:dyDescent="0.25">
      <c r="A112" s="2">
        <v>116</v>
      </c>
      <c r="B112" s="3" t="s">
        <v>73</v>
      </c>
      <c r="C112" s="3">
        <v>1</v>
      </c>
      <c r="D112" s="3" t="s">
        <v>15</v>
      </c>
      <c r="E112" s="3">
        <v>743000</v>
      </c>
      <c r="F112" s="3">
        <v>35</v>
      </c>
      <c r="G112" s="3">
        <v>383000</v>
      </c>
      <c r="H112" s="3">
        <v>12</v>
      </c>
      <c r="I112" s="3">
        <v>382988</v>
      </c>
      <c r="J112" s="3">
        <v>360000</v>
      </c>
      <c r="K112" s="3">
        <v>23</v>
      </c>
      <c r="L112" s="3">
        <v>359977</v>
      </c>
      <c r="M112" s="9">
        <v>0.49040753774548701</v>
      </c>
      <c r="N112" s="9">
        <v>0.244028133444533</v>
      </c>
      <c r="O112" s="9">
        <v>0.98554027227461605</v>
      </c>
      <c r="P112" s="4" t="str">
        <f t="shared" si="1"/>
        <v>ns</v>
      </c>
    </row>
    <row r="113" spans="1:16" ht="15.75" thickBot="1" x14ac:dyDescent="0.3">
      <c r="A113" s="5">
        <v>117</v>
      </c>
      <c r="B113" s="6" t="s">
        <v>73</v>
      </c>
      <c r="C113" s="6">
        <v>2</v>
      </c>
      <c r="D113" s="6" t="s">
        <v>16</v>
      </c>
      <c r="E113" s="6">
        <v>1340000</v>
      </c>
      <c r="F113" s="6">
        <v>9276</v>
      </c>
      <c r="G113" s="6">
        <v>659000</v>
      </c>
      <c r="H113" s="6">
        <v>5493</v>
      </c>
      <c r="I113" s="6">
        <v>653507</v>
      </c>
      <c r="J113" s="6">
        <v>681000</v>
      </c>
      <c r="K113" s="6">
        <v>3783</v>
      </c>
      <c r="L113" s="6">
        <v>677217</v>
      </c>
      <c r="M113" s="10">
        <v>1.5004963904890301</v>
      </c>
      <c r="N113" s="10">
        <v>1.4398283774562901</v>
      </c>
      <c r="O113" s="10">
        <v>1.5637206858280299</v>
      </c>
      <c r="P113" s="7" t="str">
        <f t="shared" si="1"/>
        <v>*</v>
      </c>
    </row>
    <row r="114" spans="1:16" x14ac:dyDescent="0.25">
      <c r="A114" s="2">
        <v>118</v>
      </c>
      <c r="B114" s="3" t="s">
        <v>74</v>
      </c>
      <c r="C114" s="3">
        <v>1</v>
      </c>
      <c r="D114" s="3" t="s">
        <v>15</v>
      </c>
      <c r="E114" s="3">
        <v>1981000</v>
      </c>
      <c r="F114" s="3">
        <v>23</v>
      </c>
      <c r="G114" s="3">
        <v>1018000</v>
      </c>
      <c r="H114" s="3">
        <v>4</v>
      </c>
      <c r="I114" s="3">
        <v>1017996</v>
      </c>
      <c r="J114" s="3">
        <v>963000</v>
      </c>
      <c r="K114" s="3">
        <v>19</v>
      </c>
      <c r="L114" s="3">
        <v>962981</v>
      </c>
      <c r="M114" s="9">
        <v>0.19915210422913801</v>
      </c>
      <c r="N114" s="9">
        <v>6.7750920824021496E-2</v>
      </c>
      <c r="O114" s="9">
        <v>0.58540253234213502</v>
      </c>
      <c r="P114" s="4" t="str">
        <f t="shared" si="1"/>
        <v>ns</v>
      </c>
    </row>
    <row r="115" spans="1:16" ht="15.75" thickBot="1" x14ac:dyDescent="0.3">
      <c r="A115" s="5">
        <v>119</v>
      </c>
      <c r="B115" s="6" t="s">
        <v>74</v>
      </c>
      <c r="C115" s="6">
        <v>2</v>
      </c>
      <c r="D115" s="6" t="s">
        <v>16</v>
      </c>
      <c r="E115" s="6">
        <v>3438000</v>
      </c>
      <c r="F115" s="6">
        <v>2611</v>
      </c>
      <c r="G115" s="6">
        <v>1720000</v>
      </c>
      <c r="H115" s="6">
        <v>1426</v>
      </c>
      <c r="I115" s="6">
        <v>1718574</v>
      </c>
      <c r="J115" s="6">
        <v>1718000</v>
      </c>
      <c r="K115" s="6">
        <v>1185</v>
      </c>
      <c r="L115" s="6">
        <v>1716815</v>
      </c>
      <c r="M115" s="10">
        <v>1.2019762535570599</v>
      </c>
      <c r="N115" s="10">
        <v>1.1128805925993399</v>
      </c>
      <c r="O115" s="10">
        <v>1.29820478829681</v>
      </c>
      <c r="P115" s="7" t="str">
        <f t="shared" si="1"/>
        <v>*</v>
      </c>
    </row>
    <row r="116" spans="1:16" x14ac:dyDescent="0.25">
      <c r="A116" s="2">
        <v>120</v>
      </c>
      <c r="B116" s="3" t="s">
        <v>75</v>
      </c>
      <c r="C116" s="3">
        <v>1</v>
      </c>
      <c r="D116" s="3" t="s">
        <v>15</v>
      </c>
      <c r="E116" s="3">
        <v>2450000</v>
      </c>
      <c r="F116" s="3">
        <v>79</v>
      </c>
      <c r="G116" s="3">
        <v>1464000</v>
      </c>
      <c r="H116" s="3">
        <v>54</v>
      </c>
      <c r="I116" s="3">
        <v>1463946</v>
      </c>
      <c r="J116" s="3">
        <v>986000</v>
      </c>
      <c r="K116" s="3">
        <v>25</v>
      </c>
      <c r="L116" s="3">
        <v>985975</v>
      </c>
      <c r="M116" s="9">
        <v>1.4547540983606499</v>
      </c>
      <c r="N116" s="9">
        <v>0.90547824683065503</v>
      </c>
      <c r="O116" s="9">
        <v>2.33722841393993</v>
      </c>
      <c r="P116" s="4" t="str">
        <f t="shared" si="1"/>
        <v>ns</v>
      </c>
    </row>
    <row r="117" spans="1:16" ht="15.75" thickBot="1" x14ac:dyDescent="0.3">
      <c r="A117" s="5">
        <v>121</v>
      </c>
      <c r="B117" s="6" t="s">
        <v>75</v>
      </c>
      <c r="C117" s="6">
        <v>2</v>
      </c>
      <c r="D117" s="6" t="s">
        <v>16</v>
      </c>
      <c r="E117" s="6">
        <v>2659000</v>
      </c>
      <c r="F117" s="6">
        <v>2793</v>
      </c>
      <c r="G117" s="6">
        <v>1908000</v>
      </c>
      <c r="H117" s="6">
        <v>1949</v>
      </c>
      <c r="I117" s="6">
        <v>1906051</v>
      </c>
      <c r="J117" s="6">
        <v>751000</v>
      </c>
      <c r="K117" s="6">
        <v>844</v>
      </c>
      <c r="L117" s="6">
        <v>750156</v>
      </c>
      <c r="M117" s="10">
        <v>0.90893109084224999</v>
      </c>
      <c r="N117" s="10">
        <v>0.83844590557823595</v>
      </c>
      <c r="O117" s="10">
        <v>0.98534171662502501</v>
      </c>
      <c r="P117" s="7" t="str">
        <f t="shared" si="1"/>
        <v>ns</v>
      </c>
    </row>
    <row r="118" spans="1:16" x14ac:dyDescent="0.25">
      <c r="A118" s="2">
        <v>122</v>
      </c>
      <c r="B118" s="3" t="s">
        <v>76</v>
      </c>
      <c r="C118" s="3">
        <v>1</v>
      </c>
      <c r="D118" s="3" t="s">
        <v>15</v>
      </c>
      <c r="E118" s="3">
        <v>85358000</v>
      </c>
      <c r="F118" s="3">
        <v>179</v>
      </c>
      <c r="G118" s="3">
        <v>44161000</v>
      </c>
      <c r="H118" s="3">
        <v>121</v>
      </c>
      <c r="I118" s="3">
        <v>44160879</v>
      </c>
      <c r="J118" s="3">
        <v>41197000</v>
      </c>
      <c r="K118" s="3">
        <v>58</v>
      </c>
      <c r="L118" s="3">
        <v>41196942</v>
      </c>
      <c r="M118" s="9">
        <v>1.94618476749261</v>
      </c>
      <c r="N118" s="9">
        <v>1.42311547211898</v>
      </c>
      <c r="O118" s="9">
        <v>2.66150935986985</v>
      </c>
      <c r="P118" s="4" t="str">
        <f t="shared" si="1"/>
        <v>*</v>
      </c>
    </row>
    <row r="119" spans="1:16" ht="15.75" thickBot="1" x14ac:dyDescent="0.3">
      <c r="A119" s="5">
        <v>123</v>
      </c>
      <c r="B119" s="6" t="s">
        <v>76</v>
      </c>
      <c r="C119" s="6">
        <v>2</v>
      </c>
      <c r="D119" s="6" t="s">
        <v>16</v>
      </c>
      <c r="E119" s="6">
        <v>82072000</v>
      </c>
      <c r="F119" s="6">
        <v>4624</v>
      </c>
      <c r="G119" s="6">
        <v>41775000</v>
      </c>
      <c r="H119" s="6">
        <v>3442</v>
      </c>
      <c r="I119" s="6">
        <v>41771558</v>
      </c>
      <c r="J119" s="6">
        <v>40297000</v>
      </c>
      <c r="K119" s="6">
        <v>1182</v>
      </c>
      <c r="L119" s="6">
        <v>40295818</v>
      </c>
      <c r="M119" s="10">
        <v>2.80898646260838</v>
      </c>
      <c r="N119" s="10">
        <v>2.62937998338696</v>
      </c>
      <c r="O119" s="10">
        <v>3.0008614186502398</v>
      </c>
      <c r="P119" s="7" t="str">
        <f t="shared" si="1"/>
        <v>*</v>
      </c>
    </row>
    <row r="120" spans="1:16" x14ac:dyDescent="0.25">
      <c r="A120" s="2">
        <v>124</v>
      </c>
      <c r="B120" s="3" t="s">
        <v>77</v>
      </c>
      <c r="C120" s="3">
        <v>1</v>
      </c>
      <c r="D120" s="3" t="s">
        <v>15</v>
      </c>
      <c r="E120" s="3">
        <v>3440000</v>
      </c>
      <c r="F120" s="3">
        <v>56</v>
      </c>
      <c r="G120" s="3">
        <v>1754000</v>
      </c>
      <c r="H120" s="3">
        <v>23</v>
      </c>
      <c r="I120" s="3">
        <v>1753977</v>
      </c>
      <c r="J120" s="3">
        <v>1686000</v>
      </c>
      <c r="K120" s="3">
        <v>33</v>
      </c>
      <c r="L120" s="3">
        <v>1685967</v>
      </c>
      <c r="M120" s="9">
        <v>0.66994920700735905</v>
      </c>
      <c r="N120" s="9">
        <v>0.393396081335185</v>
      </c>
      <c r="O120" s="9">
        <v>1.1409161434614601</v>
      </c>
      <c r="P120" s="4" t="str">
        <f t="shared" si="1"/>
        <v>ns</v>
      </c>
    </row>
    <row r="121" spans="1:16" ht="15.75" thickBot="1" x14ac:dyDescent="0.3">
      <c r="A121" s="5">
        <v>125</v>
      </c>
      <c r="B121" s="6" t="s">
        <v>77</v>
      </c>
      <c r="C121" s="6">
        <v>2</v>
      </c>
      <c r="D121" s="6" t="s">
        <v>16</v>
      </c>
      <c r="E121" s="6">
        <v>1661000</v>
      </c>
      <c r="F121" s="6">
        <v>2752</v>
      </c>
      <c r="G121" s="6">
        <v>833000</v>
      </c>
      <c r="H121" s="6">
        <v>1597</v>
      </c>
      <c r="I121" s="6">
        <v>831403</v>
      </c>
      <c r="J121" s="6">
        <v>828000</v>
      </c>
      <c r="K121" s="6">
        <v>1155</v>
      </c>
      <c r="L121" s="6">
        <v>826845</v>
      </c>
      <c r="M121" s="10">
        <v>1.3743845590184101</v>
      </c>
      <c r="N121" s="10">
        <v>1.2742528701357201</v>
      </c>
      <c r="O121" s="10">
        <v>1.4823846666062701</v>
      </c>
      <c r="P121" s="7" t="str">
        <f t="shared" si="1"/>
        <v>*</v>
      </c>
    </row>
    <row r="122" spans="1:16" x14ac:dyDescent="0.25">
      <c r="A122" s="2">
        <v>126</v>
      </c>
      <c r="B122" s="3" t="s">
        <v>78</v>
      </c>
      <c r="C122" s="3">
        <v>1</v>
      </c>
      <c r="D122" s="3" t="s">
        <v>15</v>
      </c>
      <c r="E122" s="3">
        <v>2178000</v>
      </c>
      <c r="F122" s="3">
        <v>43</v>
      </c>
      <c r="G122" s="3">
        <v>1109000</v>
      </c>
      <c r="H122" s="3">
        <v>25</v>
      </c>
      <c r="I122" s="3">
        <v>1108975</v>
      </c>
      <c r="J122" s="3">
        <v>1069000</v>
      </c>
      <c r="K122" s="3">
        <v>18</v>
      </c>
      <c r="L122" s="3">
        <v>1068982</v>
      </c>
      <c r="M122" s="9">
        <v>1.3387937080452801</v>
      </c>
      <c r="N122" s="9">
        <v>0.73044481604839295</v>
      </c>
      <c r="O122" s="9">
        <v>2.4538042482088001</v>
      </c>
      <c r="P122" s="4" t="str">
        <f t="shared" si="1"/>
        <v>ns</v>
      </c>
    </row>
    <row r="123" spans="1:16" ht="15.75" thickBot="1" x14ac:dyDescent="0.3">
      <c r="A123" s="5">
        <v>127</v>
      </c>
      <c r="B123" s="6" t="s">
        <v>78</v>
      </c>
      <c r="C123" s="6">
        <v>2</v>
      </c>
      <c r="D123" s="6" t="s">
        <v>16</v>
      </c>
      <c r="E123" s="6">
        <v>2137000</v>
      </c>
      <c r="F123" s="6">
        <v>1389</v>
      </c>
      <c r="G123" s="6">
        <v>1053000</v>
      </c>
      <c r="H123" s="6">
        <v>903</v>
      </c>
      <c r="I123" s="6">
        <v>1052097</v>
      </c>
      <c r="J123" s="6">
        <v>1084000</v>
      </c>
      <c r="K123" s="6">
        <v>486</v>
      </c>
      <c r="L123" s="6">
        <v>1083514</v>
      </c>
      <c r="M123" s="10">
        <v>1.9127243736297199</v>
      </c>
      <c r="N123" s="10">
        <v>1.7130823843493701</v>
      </c>
      <c r="O123" s="10">
        <v>2.1356325667120299</v>
      </c>
      <c r="P123" s="7" t="str">
        <f t="shared" si="1"/>
        <v>*</v>
      </c>
    </row>
    <row r="124" spans="1:16" x14ac:dyDescent="0.25">
      <c r="A124" s="2">
        <v>128</v>
      </c>
      <c r="B124" s="3" t="s">
        <v>79</v>
      </c>
      <c r="C124" s="3">
        <v>1</v>
      </c>
      <c r="D124" s="3" t="s">
        <v>15</v>
      </c>
      <c r="E124" s="3">
        <v>15954000</v>
      </c>
      <c r="F124" s="3">
        <v>4144</v>
      </c>
      <c r="G124" s="3">
        <v>7836000</v>
      </c>
      <c r="H124" s="3">
        <v>2395</v>
      </c>
      <c r="I124" s="3">
        <v>7833605</v>
      </c>
      <c r="J124" s="3">
        <v>8118000</v>
      </c>
      <c r="K124" s="3">
        <v>1749</v>
      </c>
      <c r="L124" s="3">
        <v>8116251</v>
      </c>
      <c r="M124" s="9">
        <v>1.4186338813603301</v>
      </c>
      <c r="N124" s="9">
        <v>1.33382968751965</v>
      </c>
      <c r="O124" s="9">
        <v>1.50882988148653</v>
      </c>
      <c r="P124" s="4" t="str">
        <f t="shared" si="1"/>
        <v>*</v>
      </c>
    </row>
    <row r="125" spans="1:16" ht="15.75" thickBot="1" x14ac:dyDescent="0.3">
      <c r="A125" s="5">
        <v>129</v>
      </c>
      <c r="B125" s="6" t="s">
        <v>79</v>
      </c>
      <c r="C125" s="6">
        <v>2</v>
      </c>
      <c r="D125" s="6" t="s">
        <v>16</v>
      </c>
      <c r="E125" s="6">
        <v>17016000</v>
      </c>
      <c r="F125" s="6">
        <v>209180</v>
      </c>
      <c r="G125" s="6">
        <v>8542000</v>
      </c>
      <c r="H125" s="6">
        <v>132815</v>
      </c>
      <c r="I125" s="6">
        <v>8409185</v>
      </c>
      <c r="J125" s="6">
        <v>8474000</v>
      </c>
      <c r="K125" s="6">
        <v>76365</v>
      </c>
      <c r="L125" s="6">
        <v>8397635</v>
      </c>
      <c r="M125" s="10">
        <v>1.7253676983527899</v>
      </c>
      <c r="N125" s="10">
        <v>1.7101651144165999</v>
      </c>
      <c r="O125" s="10">
        <v>1.7407054262913799</v>
      </c>
      <c r="P125" s="7" t="str">
        <f t="shared" si="1"/>
        <v>*</v>
      </c>
    </row>
    <row r="126" spans="1:16" x14ac:dyDescent="0.25">
      <c r="A126" s="2">
        <v>130</v>
      </c>
      <c r="B126" s="3" t="s">
        <v>80</v>
      </c>
      <c r="C126" s="3">
        <v>1</v>
      </c>
      <c r="D126" s="3" t="s">
        <v>15</v>
      </c>
      <c r="E126" s="3">
        <v>62970000</v>
      </c>
      <c r="F126" s="3">
        <v>4195</v>
      </c>
      <c r="G126" s="3">
        <v>32283000</v>
      </c>
      <c r="H126" s="3">
        <v>2325</v>
      </c>
      <c r="I126" s="3">
        <v>32280675</v>
      </c>
      <c r="J126" s="3">
        <v>30687000</v>
      </c>
      <c r="K126" s="3">
        <v>1870</v>
      </c>
      <c r="L126" s="3">
        <v>30685130</v>
      </c>
      <c r="M126" s="9">
        <v>1.1818487437553</v>
      </c>
      <c r="N126" s="9">
        <v>1.1120440730771599</v>
      </c>
      <c r="O126" s="9">
        <v>1.25603515807692</v>
      </c>
      <c r="P126" s="4" t="str">
        <f t="shared" si="1"/>
        <v>*</v>
      </c>
    </row>
    <row r="127" spans="1:16" ht="15.75" thickBot="1" x14ac:dyDescent="0.3">
      <c r="A127" s="5">
        <v>131</v>
      </c>
      <c r="B127" s="6" t="s">
        <v>80</v>
      </c>
      <c r="C127" s="6">
        <v>2</v>
      </c>
      <c r="D127" s="6" t="s">
        <v>16</v>
      </c>
      <c r="E127" s="6">
        <v>46614000</v>
      </c>
      <c r="F127" s="6">
        <v>56241</v>
      </c>
      <c r="G127" s="6">
        <v>22748000</v>
      </c>
      <c r="H127" s="6">
        <v>31046</v>
      </c>
      <c r="I127" s="6">
        <v>22716954</v>
      </c>
      <c r="J127" s="6">
        <v>23866000</v>
      </c>
      <c r="K127" s="6">
        <v>25195</v>
      </c>
      <c r="L127" s="6">
        <v>23840805</v>
      </c>
      <c r="M127" s="10">
        <v>1.29278917567642</v>
      </c>
      <c r="N127" s="10">
        <v>1.27149361611516</v>
      </c>
      <c r="O127" s="10">
        <v>1.31444140305833</v>
      </c>
      <c r="P127" s="7" t="str">
        <f t="shared" si="1"/>
        <v>*</v>
      </c>
    </row>
    <row r="128" spans="1:16" x14ac:dyDescent="0.25">
      <c r="A128" s="2">
        <v>132</v>
      </c>
      <c r="B128" s="3" t="s">
        <v>81</v>
      </c>
      <c r="C128" s="3">
        <v>1</v>
      </c>
      <c r="D128" s="3" t="s">
        <v>15</v>
      </c>
      <c r="E128" s="3">
        <v>11926000</v>
      </c>
      <c r="F128" s="3">
        <v>55</v>
      </c>
      <c r="G128" s="3">
        <v>6093000</v>
      </c>
      <c r="H128" s="3">
        <v>21</v>
      </c>
      <c r="I128" s="3">
        <v>6092979</v>
      </c>
      <c r="J128" s="3">
        <v>5833000</v>
      </c>
      <c r="K128" s="3">
        <v>34</v>
      </c>
      <c r="L128" s="3">
        <v>5832966</v>
      </c>
      <c r="M128" s="9">
        <v>0.59129087380890299</v>
      </c>
      <c r="N128" s="9">
        <v>0.343203140338532</v>
      </c>
      <c r="O128" s="9">
        <v>1.01871124228301</v>
      </c>
      <c r="P128" s="4" t="str">
        <f t="shared" si="1"/>
        <v>ns</v>
      </c>
    </row>
    <row r="129" spans="1:16" ht="15.75" thickBot="1" x14ac:dyDescent="0.3">
      <c r="A129" s="5">
        <v>133</v>
      </c>
      <c r="B129" s="6" t="s">
        <v>81</v>
      </c>
      <c r="C129" s="6">
        <v>2</v>
      </c>
      <c r="D129" s="6" t="s">
        <v>16</v>
      </c>
      <c r="E129" s="6">
        <v>25921000</v>
      </c>
      <c r="F129" s="6">
        <v>21911</v>
      </c>
      <c r="G129" s="6">
        <v>12246000</v>
      </c>
      <c r="H129" s="6">
        <v>12205</v>
      </c>
      <c r="I129" s="6">
        <v>12233795</v>
      </c>
      <c r="J129" s="6">
        <v>13675000</v>
      </c>
      <c r="K129" s="6">
        <v>9706</v>
      </c>
      <c r="L129" s="6">
        <v>13665294</v>
      </c>
      <c r="M129" s="10">
        <v>1.40420519907861</v>
      </c>
      <c r="N129" s="10">
        <v>1.36728416402721</v>
      </c>
      <c r="O129" s="10">
        <v>1.44212321988113</v>
      </c>
      <c r="P129" s="7" t="str">
        <f t="shared" si="1"/>
        <v>*</v>
      </c>
    </row>
    <row r="130" spans="1:16" x14ac:dyDescent="0.25">
      <c r="A130" s="2">
        <v>134</v>
      </c>
      <c r="B130" s="3" t="s">
        <v>82</v>
      </c>
      <c r="C130" s="3">
        <v>1</v>
      </c>
      <c r="D130" s="3" t="s">
        <v>15</v>
      </c>
      <c r="E130" s="3">
        <v>2930000</v>
      </c>
      <c r="F130" s="3">
        <v>14</v>
      </c>
      <c r="G130" s="3">
        <v>1484000</v>
      </c>
      <c r="H130" s="3">
        <v>3</v>
      </c>
      <c r="I130" s="3">
        <v>1483997</v>
      </c>
      <c r="J130" s="3">
        <v>1446000</v>
      </c>
      <c r="K130" s="3">
        <v>11</v>
      </c>
      <c r="L130" s="3">
        <v>1445989</v>
      </c>
      <c r="M130" s="9">
        <v>0.26574369027199202</v>
      </c>
      <c r="N130" s="9">
        <v>7.4136648492017301E-2</v>
      </c>
      <c r="O130" s="9">
        <v>0.95256138975557303</v>
      </c>
      <c r="P130" s="4" t="str">
        <f t="shared" si="1"/>
        <v>ns</v>
      </c>
    </row>
    <row r="131" spans="1:16" ht="15.75" thickBot="1" x14ac:dyDescent="0.3">
      <c r="A131" s="5">
        <v>135</v>
      </c>
      <c r="B131" s="6" t="s">
        <v>82</v>
      </c>
      <c r="C131" s="6">
        <v>2</v>
      </c>
      <c r="D131" s="6" t="s">
        <v>16</v>
      </c>
      <c r="E131" s="6">
        <v>7267000</v>
      </c>
      <c r="F131" s="6">
        <v>21900</v>
      </c>
      <c r="G131" s="6">
        <v>3340000</v>
      </c>
      <c r="H131" s="6">
        <v>11498</v>
      </c>
      <c r="I131" s="6">
        <v>3328502</v>
      </c>
      <c r="J131" s="6">
        <v>3927000</v>
      </c>
      <c r="K131" s="6">
        <v>10402</v>
      </c>
      <c r="L131" s="6">
        <v>3916598</v>
      </c>
      <c r="M131" s="10">
        <v>1.2996304833133101</v>
      </c>
      <c r="N131" s="10">
        <v>1.26566540676051</v>
      </c>
      <c r="O131" s="10">
        <v>1.33450703806492</v>
      </c>
      <c r="P131" s="7" t="str">
        <f t="shared" ref="P131:P169" si="2">IF(AND(N131&gt;1, O131&gt;1),"*", "ns")</f>
        <v>*</v>
      </c>
    </row>
    <row r="132" spans="1:16" x14ac:dyDescent="0.25">
      <c r="A132" s="2">
        <v>136</v>
      </c>
      <c r="B132" s="3" t="s">
        <v>83</v>
      </c>
      <c r="C132" s="3">
        <v>1</v>
      </c>
      <c r="D132" s="3" t="s">
        <v>15</v>
      </c>
      <c r="E132" s="3">
        <v>1216000</v>
      </c>
      <c r="F132" s="3">
        <v>5</v>
      </c>
      <c r="G132" s="3">
        <v>856000</v>
      </c>
      <c r="H132" s="3">
        <v>3</v>
      </c>
      <c r="I132" s="3">
        <v>855997</v>
      </c>
      <c r="J132" s="3">
        <v>360000</v>
      </c>
      <c r="K132" s="3">
        <v>2</v>
      </c>
      <c r="L132" s="3">
        <v>359998</v>
      </c>
      <c r="M132" s="9">
        <v>0.63084112149532701</v>
      </c>
      <c r="N132" s="9">
        <v>0.105407232932029</v>
      </c>
      <c r="O132" s="9">
        <v>3.77545742829717</v>
      </c>
      <c r="P132" s="4" t="str">
        <f t="shared" si="2"/>
        <v>ns</v>
      </c>
    </row>
    <row r="133" spans="1:16" ht="15.75" thickBot="1" x14ac:dyDescent="0.3">
      <c r="A133" s="5">
        <v>137</v>
      </c>
      <c r="B133" s="6" t="s">
        <v>83</v>
      </c>
      <c r="C133" s="6">
        <v>2</v>
      </c>
      <c r="D133" s="6" t="s">
        <v>16</v>
      </c>
      <c r="E133" s="6">
        <v>1665000</v>
      </c>
      <c r="F133" s="6">
        <v>328</v>
      </c>
      <c r="G133" s="6">
        <v>1309000</v>
      </c>
      <c r="H133" s="6">
        <v>255</v>
      </c>
      <c r="I133" s="6">
        <v>1308745</v>
      </c>
      <c r="J133" s="6">
        <v>356000</v>
      </c>
      <c r="K133" s="6">
        <v>73</v>
      </c>
      <c r="L133" s="6">
        <v>355927</v>
      </c>
      <c r="M133" s="10">
        <v>0.95000889521437404</v>
      </c>
      <c r="N133" s="10">
        <v>0.73239880257271694</v>
      </c>
      <c r="O133" s="10">
        <v>1.2322752273981601</v>
      </c>
      <c r="P133" s="7" t="str">
        <f t="shared" si="2"/>
        <v>ns</v>
      </c>
    </row>
    <row r="134" spans="1:16" x14ac:dyDescent="0.25">
      <c r="A134" s="2">
        <v>138</v>
      </c>
      <c r="B134" s="3" t="s">
        <v>84</v>
      </c>
      <c r="C134" s="3">
        <v>1</v>
      </c>
      <c r="D134" s="3" t="s">
        <v>15</v>
      </c>
      <c r="E134" s="3">
        <v>1908000</v>
      </c>
      <c r="F134" s="3">
        <v>10</v>
      </c>
      <c r="G134" s="3">
        <v>975000</v>
      </c>
      <c r="H134" s="3">
        <v>3</v>
      </c>
      <c r="I134" s="3">
        <v>974997</v>
      </c>
      <c r="J134" s="3">
        <v>933000</v>
      </c>
      <c r="K134" s="3">
        <v>7</v>
      </c>
      <c r="L134" s="3">
        <v>932993</v>
      </c>
      <c r="M134" s="9">
        <v>0.41010989010989002</v>
      </c>
      <c r="N134" s="9">
        <v>0.106048828136299</v>
      </c>
      <c r="O134" s="9">
        <v>1.5859686987750501</v>
      </c>
      <c r="P134" s="4" t="str">
        <f t="shared" si="2"/>
        <v>ns</v>
      </c>
    </row>
    <row r="135" spans="1:16" ht="15.75" thickBot="1" x14ac:dyDescent="0.3">
      <c r="A135" s="5">
        <v>139</v>
      </c>
      <c r="B135" s="6" t="s">
        <v>84</v>
      </c>
      <c r="C135" s="6">
        <v>2</v>
      </c>
      <c r="D135" s="6" t="s">
        <v>16</v>
      </c>
      <c r="E135" s="6">
        <v>3031000</v>
      </c>
      <c r="F135" s="6">
        <v>5810</v>
      </c>
      <c r="G135" s="6">
        <v>1478000</v>
      </c>
      <c r="H135" s="6">
        <v>3111</v>
      </c>
      <c r="I135" s="6">
        <v>1474889</v>
      </c>
      <c r="J135" s="6">
        <v>1553000</v>
      </c>
      <c r="K135" s="6">
        <v>2699</v>
      </c>
      <c r="L135" s="6">
        <v>1550301</v>
      </c>
      <c r="M135" s="10">
        <v>1.2111394437171801</v>
      </c>
      <c r="N135" s="10">
        <v>1.1503350242080701</v>
      </c>
      <c r="O135" s="10">
        <v>1.2751578638035499</v>
      </c>
      <c r="P135" s="7" t="str">
        <f t="shared" si="2"/>
        <v>*</v>
      </c>
    </row>
    <row r="136" spans="1:16" x14ac:dyDescent="0.25">
      <c r="A136" s="2">
        <v>140</v>
      </c>
      <c r="B136" s="3" t="s">
        <v>85</v>
      </c>
      <c r="C136" s="3">
        <v>1</v>
      </c>
      <c r="D136" s="3" t="s">
        <v>15</v>
      </c>
      <c r="E136" s="3">
        <v>6066000</v>
      </c>
      <c r="F136" s="3">
        <v>121</v>
      </c>
      <c r="G136" s="3">
        <v>3131000</v>
      </c>
      <c r="H136" s="3">
        <v>38</v>
      </c>
      <c r="I136" s="3">
        <v>3130962</v>
      </c>
      <c r="J136" s="3">
        <v>2935000</v>
      </c>
      <c r="K136" s="3">
        <v>83</v>
      </c>
      <c r="L136" s="3">
        <v>2934917</v>
      </c>
      <c r="M136" s="9">
        <v>0.42917117207251199</v>
      </c>
      <c r="N136" s="9">
        <v>0.29235222387647902</v>
      </c>
      <c r="O136" s="9">
        <v>0.63002050230996098</v>
      </c>
      <c r="P136" s="4" t="str">
        <f t="shared" si="2"/>
        <v>ns</v>
      </c>
    </row>
    <row r="137" spans="1:16" ht="15.75" thickBot="1" x14ac:dyDescent="0.3">
      <c r="A137" s="5">
        <v>141</v>
      </c>
      <c r="B137" s="6" t="s">
        <v>85</v>
      </c>
      <c r="C137" s="6">
        <v>2</v>
      </c>
      <c r="D137" s="6" t="s">
        <v>16</v>
      </c>
      <c r="E137" s="6">
        <v>13170000</v>
      </c>
      <c r="F137" s="6">
        <v>47957</v>
      </c>
      <c r="G137" s="6">
        <v>6222000</v>
      </c>
      <c r="H137" s="6">
        <v>25715</v>
      </c>
      <c r="I137" s="6">
        <v>6196285</v>
      </c>
      <c r="J137" s="6">
        <v>6948000</v>
      </c>
      <c r="K137" s="6">
        <v>22242</v>
      </c>
      <c r="L137" s="6">
        <v>6925758</v>
      </c>
      <c r="M137" s="10">
        <v>1.2910483151191099</v>
      </c>
      <c r="N137" s="10">
        <v>1.2681254105238799</v>
      </c>
      <c r="O137" s="10">
        <v>1.3143855790125101</v>
      </c>
      <c r="P137" s="7" t="str">
        <f t="shared" si="2"/>
        <v>*</v>
      </c>
    </row>
    <row r="138" spans="1:16" x14ac:dyDescent="0.25">
      <c r="A138" s="2">
        <v>144</v>
      </c>
      <c r="B138" s="3" t="s">
        <v>86</v>
      </c>
      <c r="C138" s="3">
        <v>1</v>
      </c>
      <c r="D138" s="3" t="s">
        <v>15</v>
      </c>
      <c r="E138" s="3">
        <v>1818000</v>
      </c>
      <c r="F138" s="3">
        <v>0</v>
      </c>
      <c r="G138" s="3">
        <v>966000</v>
      </c>
      <c r="H138" s="3">
        <v>0</v>
      </c>
      <c r="I138" s="3">
        <v>966000</v>
      </c>
      <c r="J138" s="3">
        <v>852000</v>
      </c>
      <c r="K138" s="3">
        <v>0</v>
      </c>
      <c r="L138" s="3">
        <v>852000</v>
      </c>
      <c r="M138" s="9"/>
      <c r="N138" s="9"/>
      <c r="O138" s="9"/>
      <c r="P138" s="4" t="str">
        <f t="shared" si="2"/>
        <v>ns</v>
      </c>
    </row>
    <row r="139" spans="1:16" ht="15.75" thickBot="1" x14ac:dyDescent="0.3">
      <c r="A139" s="5">
        <v>145</v>
      </c>
      <c r="B139" s="6" t="s">
        <v>86</v>
      </c>
      <c r="C139" s="6">
        <v>2</v>
      </c>
      <c r="D139" s="6" t="s">
        <v>16</v>
      </c>
      <c r="E139" s="6">
        <v>4031000</v>
      </c>
      <c r="F139" s="6">
        <v>82</v>
      </c>
      <c r="G139" s="6">
        <v>2096000</v>
      </c>
      <c r="H139" s="6">
        <v>53</v>
      </c>
      <c r="I139" s="6">
        <v>2095947</v>
      </c>
      <c r="J139" s="6">
        <v>1935000</v>
      </c>
      <c r="K139" s="6">
        <v>29</v>
      </c>
      <c r="L139" s="6">
        <v>1934971</v>
      </c>
      <c r="M139" s="10">
        <v>1.6872038694393201</v>
      </c>
      <c r="N139" s="10">
        <v>1.07289503082645</v>
      </c>
      <c r="O139" s="10">
        <v>2.65324828176177</v>
      </c>
      <c r="P139" s="7" t="str">
        <f t="shared" si="2"/>
        <v>*</v>
      </c>
    </row>
    <row r="140" spans="1:16" x14ac:dyDescent="0.25">
      <c r="A140" s="2">
        <v>148</v>
      </c>
      <c r="B140" s="3" t="s">
        <v>87</v>
      </c>
      <c r="C140" s="3">
        <v>1</v>
      </c>
      <c r="D140" s="3" t="s">
        <v>15</v>
      </c>
      <c r="E140" s="3">
        <v>1769000</v>
      </c>
      <c r="F140" s="3">
        <v>44</v>
      </c>
      <c r="G140" s="3">
        <v>906000</v>
      </c>
      <c r="H140" s="3">
        <v>20</v>
      </c>
      <c r="I140" s="3">
        <v>905980</v>
      </c>
      <c r="J140" s="3">
        <v>863000</v>
      </c>
      <c r="K140" s="3">
        <v>24</v>
      </c>
      <c r="L140" s="3">
        <v>862976</v>
      </c>
      <c r="M140" s="9">
        <v>0.79378219278881501</v>
      </c>
      <c r="N140" s="9">
        <v>0.43851629031380202</v>
      </c>
      <c r="O140" s="9">
        <v>1.43686832965253</v>
      </c>
      <c r="P140" s="4" t="str">
        <f t="shared" si="2"/>
        <v>ns</v>
      </c>
    </row>
    <row r="141" spans="1:16" ht="15.75" thickBot="1" x14ac:dyDescent="0.3">
      <c r="A141" s="5">
        <v>149</v>
      </c>
      <c r="B141" s="6" t="s">
        <v>87</v>
      </c>
      <c r="C141" s="6">
        <v>2</v>
      </c>
      <c r="D141" s="6" t="s">
        <v>16</v>
      </c>
      <c r="E141" s="6">
        <v>3693000</v>
      </c>
      <c r="F141" s="6">
        <v>18589</v>
      </c>
      <c r="G141" s="6">
        <v>1755000</v>
      </c>
      <c r="H141" s="6">
        <v>9621</v>
      </c>
      <c r="I141" s="6">
        <v>1745379</v>
      </c>
      <c r="J141" s="6">
        <v>1938000</v>
      </c>
      <c r="K141" s="6">
        <v>8968</v>
      </c>
      <c r="L141" s="6">
        <v>1929032</v>
      </c>
      <c r="M141" s="10">
        <v>1.1846805736636199</v>
      </c>
      <c r="N141" s="10">
        <v>1.1511675320233401</v>
      </c>
      <c r="O141" s="10">
        <v>1.2191692543214501</v>
      </c>
      <c r="P141" s="7" t="str">
        <f t="shared" si="2"/>
        <v>*</v>
      </c>
    </row>
    <row r="142" spans="1:16" x14ac:dyDescent="0.25">
      <c r="A142" s="2">
        <v>150</v>
      </c>
      <c r="B142" s="3" t="s">
        <v>88</v>
      </c>
      <c r="C142" s="3">
        <v>1</v>
      </c>
      <c r="D142" s="3" t="s">
        <v>15</v>
      </c>
      <c r="E142" s="3">
        <v>612000</v>
      </c>
      <c r="F142" s="3">
        <v>5</v>
      </c>
      <c r="G142" s="3">
        <v>315000</v>
      </c>
      <c r="H142" s="3">
        <v>1</v>
      </c>
      <c r="I142" s="3">
        <v>314999</v>
      </c>
      <c r="J142" s="3">
        <v>297000</v>
      </c>
      <c r="K142" s="3">
        <v>4</v>
      </c>
      <c r="L142" s="3">
        <v>296996</v>
      </c>
      <c r="M142" s="9">
        <v>0.23571428571428499</v>
      </c>
      <c r="N142" s="9">
        <v>2.6345027140809999E-2</v>
      </c>
      <c r="O142" s="9">
        <v>2.1089833839543899</v>
      </c>
      <c r="P142" s="4" t="str">
        <f t="shared" si="2"/>
        <v>ns</v>
      </c>
    </row>
    <row r="143" spans="1:16" ht="15.75" thickBot="1" x14ac:dyDescent="0.3">
      <c r="A143" s="5">
        <v>151</v>
      </c>
      <c r="B143" s="6" t="s">
        <v>88</v>
      </c>
      <c r="C143" s="6">
        <v>2</v>
      </c>
      <c r="D143" s="6" t="s">
        <v>16</v>
      </c>
      <c r="E143" s="6">
        <v>1468000</v>
      </c>
      <c r="F143" s="6">
        <v>7596</v>
      </c>
      <c r="G143" s="6">
        <v>720000</v>
      </c>
      <c r="H143" s="6">
        <v>3807</v>
      </c>
      <c r="I143" s="6">
        <v>716193</v>
      </c>
      <c r="J143" s="6">
        <v>748000</v>
      </c>
      <c r="K143" s="6">
        <v>3789</v>
      </c>
      <c r="L143" s="6">
        <v>744211</v>
      </c>
      <c r="M143" s="10">
        <v>1.0438242280284999</v>
      </c>
      <c r="N143" s="10">
        <v>0.998032160336492</v>
      </c>
      <c r="O143" s="10">
        <v>1.0917173437095899</v>
      </c>
      <c r="P143" s="7" t="str">
        <f t="shared" si="2"/>
        <v>ns</v>
      </c>
    </row>
    <row r="144" spans="1:16" x14ac:dyDescent="0.25">
      <c r="A144" s="2">
        <v>152</v>
      </c>
      <c r="B144" s="3" t="s">
        <v>89</v>
      </c>
      <c r="C144" s="3">
        <v>1</v>
      </c>
      <c r="D144" s="3" t="s">
        <v>15</v>
      </c>
      <c r="E144" s="3">
        <v>32136000</v>
      </c>
      <c r="F144" s="3">
        <v>2785</v>
      </c>
      <c r="G144" s="3">
        <v>16215000</v>
      </c>
      <c r="H144" s="3">
        <v>1239</v>
      </c>
      <c r="I144" s="3">
        <v>16213761</v>
      </c>
      <c r="J144" s="3">
        <v>15921000</v>
      </c>
      <c r="K144" s="3">
        <v>1546</v>
      </c>
      <c r="L144" s="3">
        <v>15919454</v>
      </c>
      <c r="M144" s="9">
        <v>0.786892137867649</v>
      </c>
      <c r="N144" s="9">
        <v>0.73022934421506802</v>
      </c>
      <c r="O144" s="9">
        <v>0.84795173125164303</v>
      </c>
      <c r="P144" s="4" t="str">
        <f t="shared" si="2"/>
        <v>ns</v>
      </c>
    </row>
    <row r="145" spans="1:16" ht="15.75" thickBot="1" x14ac:dyDescent="0.3">
      <c r="A145" s="5">
        <v>153</v>
      </c>
      <c r="B145" s="6" t="s">
        <v>89</v>
      </c>
      <c r="C145" s="6">
        <v>2</v>
      </c>
      <c r="D145" s="6" t="s">
        <v>16</v>
      </c>
      <c r="E145" s="6">
        <v>27172000</v>
      </c>
      <c r="F145" s="6">
        <v>100635</v>
      </c>
      <c r="G145" s="6">
        <v>13001000</v>
      </c>
      <c r="H145" s="6">
        <v>49004</v>
      </c>
      <c r="I145" s="6">
        <v>12951996</v>
      </c>
      <c r="J145" s="6">
        <v>14171000</v>
      </c>
      <c r="K145" s="6">
        <v>51631</v>
      </c>
      <c r="L145" s="6">
        <v>14119369</v>
      </c>
      <c r="M145" s="10">
        <v>1.03453391891757</v>
      </c>
      <c r="N145" s="10">
        <v>1.02184802238053</v>
      </c>
      <c r="O145" s="10">
        <v>1.04737730655644</v>
      </c>
      <c r="P145" s="7" t="str">
        <f t="shared" si="2"/>
        <v>*</v>
      </c>
    </row>
    <row r="146" spans="1:16" x14ac:dyDescent="0.25">
      <c r="A146" s="2">
        <v>154</v>
      </c>
      <c r="B146" s="3" t="s">
        <v>90</v>
      </c>
      <c r="C146" s="3">
        <v>1</v>
      </c>
      <c r="D146" s="3" t="s">
        <v>15</v>
      </c>
      <c r="E146" s="3">
        <v>13588000</v>
      </c>
      <c r="F146" s="3">
        <v>210</v>
      </c>
      <c r="G146" s="3">
        <v>6983000</v>
      </c>
      <c r="H146" s="3">
        <v>118</v>
      </c>
      <c r="I146" s="3">
        <v>6982882</v>
      </c>
      <c r="J146" s="3">
        <v>6605000</v>
      </c>
      <c r="K146" s="3">
        <v>92</v>
      </c>
      <c r="L146" s="3">
        <v>6604908</v>
      </c>
      <c r="M146" s="9">
        <v>1.2131792116257401</v>
      </c>
      <c r="N146" s="9">
        <v>0.92371040623752498</v>
      </c>
      <c r="O146" s="9">
        <v>1.59336063508892</v>
      </c>
      <c r="P146" s="4" t="str">
        <f t="shared" si="2"/>
        <v>ns</v>
      </c>
    </row>
    <row r="147" spans="1:16" ht="15.75" thickBot="1" x14ac:dyDescent="0.3">
      <c r="A147" s="5">
        <v>155</v>
      </c>
      <c r="B147" s="6" t="s">
        <v>90</v>
      </c>
      <c r="C147" s="6">
        <v>2</v>
      </c>
      <c r="D147" s="6" t="s">
        <v>16</v>
      </c>
      <c r="E147" s="6">
        <v>33166000</v>
      </c>
      <c r="F147" s="6">
        <v>106786</v>
      </c>
      <c r="G147" s="6">
        <v>15995000</v>
      </c>
      <c r="H147" s="6">
        <v>59029</v>
      </c>
      <c r="I147" s="6">
        <v>15935971</v>
      </c>
      <c r="J147" s="6">
        <v>17171000</v>
      </c>
      <c r="K147" s="6">
        <v>47757</v>
      </c>
      <c r="L147" s="6">
        <v>17123243</v>
      </c>
      <c r="M147" s="10">
        <v>1.3269046997543901</v>
      </c>
      <c r="N147" s="10">
        <v>1.3110193894287301</v>
      </c>
      <c r="O147" s="10">
        <v>1.3429824886094901</v>
      </c>
      <c r="P147" s="7" t="str">
        <f t="shared" si="2"/>
        <v>*</v>
      </c>
    </row>
    <row r="148" spans="1:16" x14ac:dyDescent="0.25">
      <c r="A148" s="2">
        <v>156</v>
      </c>
      <c r="B148" s="3" t="s">
        <v>91</v>
      </c>
      <c r="C148" s="3">
        <v>1</v>
      </c>
      <c r="D148" s="3" t="s">
        <v>15</v>
      </c>
      <c r="E148" s="3">
        <v>29878000</v>
      </c>
      <c r="F148" s="3">
        <v>41</v>
      </c>
      <c r="G148" s="3">
        <v>15124000</v>
      </c>
      <c r="H148" s="3">
        <v>25</v>
      </c>
      <c r="I148" s="3">
        <v>15123975</v>
      </c>
      <c r="J148" s="3">
        <v>14754000</v>
      </c>
      <c r="K148" s="3">
        <v>16</v>
      </c>
      <c r="L148" s="3">
        <v>14753984</v>
      </c>
      <c r="M148" s="9">
        <v>1.5242743321872501</v>
      </c>
      <c r="N148" s="9">
        <v>0.81384339872800504</v>
      </c>
      <c r="O148" s="9">
        <v>2.8548640234672402</v>
      </c>
      <c r="P148" s="4" t="str">
        <f t="shared" si="2"/>
        <v>ns</v>
      </c>
    </row>
    <row r="149" spans="1:16" ht="15.75" thickBot="1" x14ac:dyDescent="0.3">
      <c r="A149" s="5">
        <v>157</v>
      </c>
      <c r="B149" s="6" t="s">
        <v>91</v>
      </c>
      <c r="C149" s="6">
        <v>2</v>
      </c>
      <c r="D149" s="6" t="s">
        <v>16</v>
      </c>
      <c r="E149" s="6">
        <v>13970000</v>
      </c>
      <c r="F149" s="6">
        <v>998</v>
      </c>
      <c r="G149" s="6">
        <v>6783000</v>
      </c>
      <c r="H149" s="6">
        <v>685</v>
      </c>
      <c r="I149" s="6">
        <v>6782315</v>
      </c>
      <c r="J149" s="6">
        <v>7187000</v>
      </c>
      <c r="K149" s="6">
        <v>313</v>
      </c>
      <c r="L149" s="6">
        <v>7186687</v>
      </c>
      <c r="M149" s="10">
        <v>2.3188468257657799</v>
      </c>
      <c r="N149" s="10">
        <v>2.0286119795788302</v>
      </c>
      <c r="O149" s="10">
        <v>2.6506057617190999</v>
      </c>
      <c r="P149" s="7" t="str">
        <f t="shared" si="2"/>
        <v>*</v>
      </c>
    </row>
    <row r="150" spans="1:16" x14ac:dyDescent="0.25">
      <c r="A150" s="2">
        <v>158</v>
      </c>
      <c r="B150" s="3" t="s">
        <v>92</v>
      </c>
      <c r="C150" s="3">
        <v>1</v>
      </c>
      <c r="D150" s="3" t="s">
        <v>15</v>
      </c>
      <c r="E150" s="3">
        <v>3597000</v>
      </c>
      <c r="F150" s="3">
        <v>44</v>
      </c>
      <c r="G150" s="3">
        <v>1845000</v>
      </c>
      <c r="H150" s="3">
        <v>23</v>
      </c>
      <c r="I150" s="3">
        <v>1844977</v>
      </c>
      <c r="J150" s="3">
        <v>1752000</v>
      </c>
      <c r="K150" s="3">
        <v>21</v>
      </c>
      <c r="L150" s="3">
        <v>1751979</v>
      </c>
      <c r="M150" s="9">
        <v>1.0400309717382801</v>
      </c>
      <c r="N150" s="9">
        <v>0.57561308303798697</v>
      </c>
      <c r="O150" s="9">
        <v>1.87915190611382</v>
      </c>
      <c r="P150" s="4" t="str">
        <f t="shared" si="2"/>
        <v>ns</v>
      </c>
    </row>
    <row r="151" spans="1:16" ht="15.75" thickBot="1" x14ac:dyDescent="0.3">
      <c r="A151" s="5">
        <v>159</v>
      </c>
      <c r="B151" s="6" t="s">
        <v>92</v>
      </c>
      <c r="C151" s="6">
        <v>2</v>
      </c>
      <c r="D151" s="6" t="s">
        <v>16</v>
      </c>
      <c r="E151" s="6">
        <v>6499000</v>
      </c>
      <c r="F151" s="6">
        <v>18110</v>
      </c>
      <c r="G151" s="6">
        <v>3212000</v>
      </c>
      <c r="H151" s="6">
        <v>9895</v>
      </c>
      <c r="I151" s="6">
        <v>3202105</v>
      </c>
      <c r="J151" s="6">
        <v>3287000</v>
      </c>
      <c r="K151" s="6">
        <v>8215</v>
      </c>
      <c r="L151" s="6">
        <v>3278785</v>
      </c>
      <c r="M151" s="10">
        <v>1.23262904855422</v>
      </c>
      <c r="N151" s="10">
        <v>1.1971389878046701</v>
      </c>
      <c r="O151" s="10">
        <v>1.2691712381082301</v>
      </c>
      <c r="P151" s="7" t="str">
        <f t="shared" si="2"/>
        <v>*</v>
      </c>
    </row>
    <row r="152" spans="1:16" x14ac:dyDescent="0.25">
      <c r="A152" s="2">
        <v>160</v>
      </c>
      <c r="B152" s="3" t="s">
        <v>93</v>
      </c>
      <c r="C152" s="3">
        <v>1</v>
      </c>
      <c r="D152" s="3" t="s">
        <v>15</v>
      </c>
      <c r="E152" s="3">
        <v>2759000</v>
      </c>
      <c r="F152" s="3">
        <v>9</v>
      </c>
      <c r="G152" s="3">
        <v>1407000</v>
      </c>
      <c r="H152" s="3">
        <v>6</v>
      </c>
      <c r="I152" s="3">
        <v>1406994</v>
      </c>
      <c r="J152" s="3">
        <v>1352000</v>
      </c>
      <c r="K152" s="3">
        <v>3</v>
      </c>
      <c r="L152" s="3">
        <v>1351997</v>
      </c>
      <c r="M152" s="9">
        <v>1.9218194740582799</v>
      </c>
      <c r="N152" s="9">
        <v>0.48063126631738301</v>
      </c>
      <c r="O152" s="9">
        <v>7.6844565672319902</v>
      </c>
      <c r="P152" s="4" t="str">
        <f t="shared" si="2"/>
        <v>ns</v>
      </c>
    </row>
    <row r="153" spans="1:16" ht="15.75" thickBot="1" x14ac:dyDescent="0.3">
      <c r="A153" s="5">
        <v>161</v>
      </c>
      <c r="B153" s="6" t="s">
        <v>93</v>
      </c>
      <c r="C153" s="6">
        <v>2</v>
      </c>
      <c r="D153" s="6" t="s">
        <v>16</v>
      </c>
      <c r="E153" s="6">
        <v>5896000</v>
      </c>
      <c r="F153" s="6">
        <v>13544</v>
      </c>
      <c r="G153" s="6">
        <v>2886000</v>
      </c>
      <c r="H153" s="6">
        <v>7291</v>
      </c>
      <c r="I153" s="6">
        <v>2878709</v>
      </c>
      <c r="J153" s="6">
        <v>3010000</v>
      </c>
      <c r="K153" s="6">
        <v>6253</v>
      </c>
      <c r="L153" s="6">
        <v>3003747</v>
      </c>
      <c r="M153" s="10">
        <v>1.2160987396874099</v>
      </c>
      <c r="N153" s="10">
        <v>1.1757474746919001</v>
      </c>
      <c r="O153" s="10">
        <v>1.25783484677001</v>
      </c>
      <c r="P153" s="7" t="str">
        <f t="shared" si="2"/>
        <v>*</v>
      </c>
    </row>
    <row r="154" spans="1:16" x14ac:dyDescent="0.25">
      <c r="A154" s="2">
        <v>162</v>
      </c>
      <c r="B154" s="3" t="s">
        <v>94</v>
      </c>
      <c r="C154" s="3">
        <v>1</v>
      </c>
      <c r="D154" s="3" t="s">
        <v>15</v>
      </c>
      <c r="E154" s="3">
        <v>551000</v>
      </c>
      <c r="F154" s="3">
        <v>51</v>
      </c>
      <c r="G154" s="3">
        <v>280000</v>
      </c>
      <c r="H154" s="3">
        <v>24</v>
      </c>
      <c r="I154" s="3">
        <v>279976</v>
      </c>
      <c r="J154" s="3">
        <v>271000</v>
      </c>
      <c r="K154" s="3">
        <v>27</v>
      </c>
      <c r="L154" s="3">
        <v>270973</v>
      </c>
      <c r="M154" s="9">
        <v>0.86031746031746004</v>
      </c>
      <c r="N154" s="9">
        <v>0.49644112288523301</v>
      </c>
      <c r="O154" s="9">
        <v>1.4909041544050099</v>
      </c>
      <c r="P154" s="4" t="str">
        <f t="shared" si="2"/>
        <v>ns</v>
      </c>
    </row>
    <row r="155" spans="1:16" ht="15.75" thickBot="1" x14ac:dyDescent="0.3">
      <c r="A155" s="5">
        <v>163</v>
      </c>
      <c r="B155" s="6" t="s">
        <v>94</v>
      </c>
      <c r="C155" s="6">
        <v>2</v>
      </c>
      <c r="D155" s="6" t="s">
        <v>16</v>
      </c>
      <c r="E155" s="6">
        <v>849000</v>
      </c>
      <c r="F155" s="6">
        <v>2376</v>
      </c>
      <c r="G155" s="6">
        <v>412000</v>
      </c>
      <c r="H155" s="6">
        <v>1374</v>
      </c>
      <c r="I155" s="6">
        <v>410626</v>
      </c>
      <c r="J155" s="6">
        <v>437000</v>
      </c>
      <c r="K155" s="6">
        <v>1002</v>
      </c>
      <c r="L155" s="6">
        <v>435998</v>
      </c>
      <c r="M155" s="10">
        <v>1.4544648566943701</v>
      </c>
      <c r="N155" s="10">
        <v>1.34087907109979</v>
      </c>
      <c r="O155" s="10">
        <v>1.57767248736597</v>
      </c>
      <c r="P155" s="7" t="str">
        <f t="shared" si="2"/>
        <v>*</v>
      </c>
    </row>
    <row r="156" spans="1:16" x14ac:dyDescent="0.25">
      <c r="A156" s="2">
        <v>164</v>
      </c>
      <c r="B156" s="3" t="s">
        <v>95</v>
      </c>
      <c r="C156" s="3">
        <v>1</v>
      </c>
      <c r="D156" s="3" t="s">
        <v>15</v>
      </c>
      <c r="E156" s="3">
        <v>5383000</v>
      </c>
      <c r="F156" s="3">
        <v>169</v>
      </c>
      <c r="G156" s="3">
        <v>2771000</v>
      </c>
      <c r="H156" s="3">
        <v>113</v>
      </c>
      <c r="I156" s="3">
        <v>2770887</v>
      </c>
      <c r="J156" s="3">
        <v>2612000</v>
      </c>
      <c r="K156" s="3">
        <v>56</v>
      </c>
      <c r="L156" s="3">
        <v>2611944</v>
      </c>
      <c r="M156" s="9">
        <v>1.9020724854358899</v>
      </c>
      <c r="N156" s="9">
        <v>1.3807705481510599</v>
      </c>
      <c r="O156" s="9">
        <v>2.6201889551430599</v>
      </c>
      <c r="P156" s="4" t="str">
        <f t="shared" si="2"/>
        <v>*</v>
      </c>
    </row>
    <row r="157" spans="1:16" ht="15.75" thickBot="1" x14ac:dyDescent="0.3">
      <c r="A157" s="5">
        <v>165</v>
      </c>
      <c r="B157" s="6" t="s">
        <v>95</v>
      </c>
      <c r="C157" s="6">
        <v>2</v>
      </c>
      <c r="D157" s="6" t="s">
        <v>16</v>
      </c>
      <c r="E157" s="6">
        <v>6435000</v>
      </c>
      <c r="F157" s="6">
        <v>1045</v>
      </c>
      <c r="G157" s="6">
        <v>3090000</v>
      </c>
      <c r="H157" s="6">
        <v>701</v>
      </c>
      <c r="I157" s="6">
        <v>3089299</v>
      </c>
      <c r="J157" s="6">
        <v>3345000</v>
      </c>
      <c r="K157" s="6">
        <v>344</v>
      </c>
      <c r="L157" s="6">
        <v>3344656</v>
      </c>
      <c r="M157" s="10">
        <v>2.2059578911718201</v>
      </c>
      <c r="N157" s="10">
        <v>1.93894783247942</v>
      </c>
      <c r="O157" s="10">
        <v>2.5097375680296299</v>
      </c>
      <c r="P157" s="7" t="str">
        <f t="shared" si="2"/>
        <v>*</v>
      </c>
    </row>
    <row r="158" spans="1:16" x14ac:dyDescent="0.25">
      <c r="A158" s="2">
        <v>166</v>
      </c>
      <c r="B158" s="3" t="s">
        <v>96</v>
      </c>
      <c r="C158" s="3">
        <v>1</v>
      </c>
      <c r="D158" s="3" t="s">
        <v>15</v>
      </c>
      <c r="E158" s="3">
        <v>40188000</v>
      </c>
      <c r="F158" s="3">
        <v>462</v>
      </c>
      <c r="G158" s="3">
        <v>20505000</v>
      </c>
      <c r="H158" s="3">
        <v>153</v>
      </c>
      <c r="I158" s="3">
        <v>20504847</v>
      </c>
      <c r="J158" s="3">
        <v>19683000</v>
      </c>
      <c r="K158" s="3">
        <v>309</v>
      </c>
      <c r="L158" s="3">
        <v>19682691</v>
      </c>
      <c r="M158" s="9">
        <v>0.47529634022485601</v>
      </c>
      <c r="N158" s="9">
        <v>0.391578041087349</v>
      </c>
      <c r="O158" s="9">
        <v>0.57691337952413202</v>
      </c>
      <c r="P158" s="4" t="str">
        <f t="shared" si="2"/>
        <v>ns</v>
      </c>
    </row>
    <row r="159" spans="1:16" ht="15.75" thickBot="1" x14ac:dyDescent="0.3">
      <c r="A159" s="5">
        <v>167</v>
      </c>
      <c r="B159" s="6" t="s">
        <v>96</v>
      </c>
      <c r="C159" s="6">
        <v>2</v>
      </c>
      <c r="D159" s="6" t="s">
        <v>16</v>
      </c>
      <c r="E159" s="6">
        <v>44152000</v>
      </c>
      <c r="F159" s="6">
        <v>88055</v>
      </c>
      <c r="G159" s="6">
        <v>21132000</v>
      </c>
      <c r="H159" s="6">
        <v>49731</v>
      </c>
      <c r="I159" s="6">
        <v>21082269</v>
      </c>
      <c r="J159" s="6">
        <v>23020000</v>
      </c>
      <c r="K159" s="6">
        <v>38324</v>
      </c>
      <c r="L159" s="6">
        <v>22981676</v>
      </c>
      <c r="M159" s="10">
        <v>1.41358223298394</v>
      </c>
      <c r="N159" s="10">
        <v>1.3948930093104699</v>
      </c>
      <c r="O159" s="10">
        <v>1.43252186086705</v>
      </c>
      <c r="P159" s="7" t="str">
        <f t="shared" si="2"/>
        <v>*</v>
      </c>
    </row>
    <row r="160" spans="1:16" x14ac:dyDescent="0.25">
      <c r="A160" s="2">
        <v>170</v>
      </c>
      <c r="B160" s="3" t="s">
        <v>97</v>
      </c>
      <c r="C160" s="3">
        <v>1</v>
      </c>
      <c r="D160" s="3" t="s">
        <v>15</v>
      </c>
      <c r="E160" s="3">
        <v>128148000</v>
      </c>
      <c r="F160" s="3">
        <v>7489</v>
      </c>
      <c r="G160" s="3">
        <v>65380000</v>
      </c>
      <c r="H160" s="3">
        <v>4388</v>
      </c>
      <c r="I160" s="3">
        <v>65375612</v>
      </c>
      <c r="J160" s="3">
        <v>62768000</v>
      </c>
      <c r="K160" s="3">
        <v>3101</v>
      </c>
      <c r="L160" s="3">
        <v>62764899</v>
      </c>
      <c r="M160" s="9">
        <v>1.35849557208723</v>
      </c>
      <c r="N160" s="9">
        <v>1.2974458811785601</v>
      </c>
      <c r="O160" s="9">
        <v>1.4224178797378499</v>
      </c>
      <c r="P160" s="4" t="str">
        <f t="shared" si="2"/>
        <v>*</v>
      </c>
    </row>
    <row r="161" spans="1:16" ht="15.75" thickBot="1" x14ac:dyDescent="0.3">
      <c r="A161" s="5">
        <v>171</v>
      </c>
      <c r="B161" s="6" t="s">
        <v>97</v>
      </c>
      <c r="C161" s="6">
        <v>2</v>
      </c>
      <c r="D161" s="6" t="s">
        <v>16</v>
      </c>
      <c r="E161" s="6">
        <v>202855000</v>
      </c>
      <c r="F161" s="6">
        <v>837130</v>
      </c>
      <c r="G161" s="6">
        <v>98406000</v>
      </c>
      <c r="H161" s="6">
        <v>460605</v>
      </c>
      <c r="I161" s="6">
        <v>97945395</v>
      </c>
      <c r="J161" s="6">
        <v>104449000</v>
      </c>
      <c r="K161" s="6">
        <v>376525</v>
      </c>
      <c r="L161" s="6">
        <v>104072475</v>
      </c>
      <c r="M161" s="10">
        <v>1.2984270012960799</v>
      </c>
      <c r="N161" s="10">
        <v>1.29285916668976</v>
      </c>
      <c r="O161" s="10">
        <v>1.3040188143704301</v>
      </c>
      <c r="P161" s="7" t="str">
        <f t="shared" si="2"/>
        <v>*</v>
      </c>
    </row>
    <row r="162" spans="1:16" x14ac:dyDescent="0.25">
      <c r="A162" s="2">
        <v>172</v>
      </c>
      <c r="B162" s="3" t="s">
        <v>98</v>
      </c>
      <c r="C162" s="3">
        <v>1</v>
      </c>
      <c r="D162" s="3" t="s">
        <v>15</v>
      </c>
      <c r="E162" s="3">
        <v>19322000</v>
      </c>
      <c r="F162" s="3">
        <v>20</v>
      </c>
      <c r="G162" s="3">
        <v>9593000</v>
      </c>
      <c r="H162" s="3">
        <v>11</v>
      </c>
      <c r="I162" s="3">
        <v>9592989</v>
      </c>
      <c r="J162" s="3">
        <v>9729000</v>
      </c>
      <c r="K162" s="3">
        <v>9</v>
      </c>
      <c r="L162" s="3">
        <v>9728991</v>
      </c>
      <c r="M162" s="9">
        <v>1.2395496716355601</v>
      </c>
      <c r="N162" s="9">
        <v>0.51365374420576604</v>
      </c>
      <c r="O162" s="9">
        <v>2.9912823682958201</v>
      </c>
      <c r="P162" s="4" t="str">
        <f t="shared" si="2"/>
        <v>ns</v>
      </c>
    </row>
    <row r="163" spans="1:16" ht="15.75" thickBot="1" x14ac:dyDescent="0.3">
      <c r="A163" s="5">
        <v>173</v>
      </c>
      <c r="B163" s="6" t="s">
        <v>98</v>
      </c>
      <c r="C163" s="6">
        <v>2</v>
      </c>
      <c r="D163" s="6" t="s">
        <v>16</v>
      </c>
      <c r="E163" s="6">
        <v>11562000</v>
      </c>
      <c r="F163" s="6">
        <v>344</v>
      </c>
      <c r="G163" s="6">
        <v>5453000</v>
      </c>
      <c r="H163" s="6">
        <v>241</v>
      </c>
      <c r="I163" s="6">
        <v>5452759</v>
      </c>
      <c r="J163" s="6">
        <v>6109000</v>
      </c>
      <c r="K163" s="6">
        <v>103</v>
      </c>
      <c r="L163" s="6">
        <v>6108897</v>
      </c>
      <c r="M163" s="10">
        <v>2.62128622527191</v>
      </c>
      <c r="N163" s="10">
        <v>2.0811816593901198</v>
      </c>
      <c r="O163" s="10">
        <v>3.3015577682987298</v>
      </c>
      <c r="P163" s="7" t="str">
        <f t="shared" si="2"/>
        <v>*</v>
      </c>
    </row>
    <row r="164" spans="1:16" x14ac:dyDescent="0.25">
      <c r="A164" s="2">
        <v>174</v>
      </c>
      <c r="B164" s="3" t="s">
        <v>99</v>
      </c>
      <c r="C164" s="3">
        <v>1</v>
      </c>
      <c r="D164" s="3" t="s">
        <v>15</v>
      </c>
      <c r="E164" s="3">
        <v>13872000</v>
      </c>
      <c r="F164" s="3">
        <v>333</v>
      </c>
      <c r="G164" s="3">
        <v>7131000</v>
      </c>
      <c r="H164" s="3">
        <v>99</v>
      </c>
      <c r="I164" s="3">
        <v>7130901</v>
      </c>
      <c r="J164" s="3">
        <v>6741000</v>
      </c>
      <c r="K164" s="3">
        <v>234</v>
      </c>
      <c r="L164" s="3">
        <v>6740766</v>
      </c>
      <c r="M164" s="9">
        <v>0.39993851331672098</v>
      </c>
      <c r="N164" s="9">
        <v>0.31618307661152201</v>
      </c>
      <c r="O164" s="9">
        <v>0.50588037838126398</v>
      </c>
      <c r="P164" s="4" t="str">
        <f t="shared" si="2"/>
        <v>ns</v>
      </c>
    </row>
    <row r="165" spans="1:16" ht="15.75" thickBot="1" x14ac:dyDescent="0.3">
      <c r="A165" s="5">
        <v>175</v>
      </c>
      <c r="B165" s="6" t="s">
        <v>99</v>
      </c>
      <c r="C165" s="6">
        <v>2</v>
      </c>
      <c r="D165" s="6" t="s">
        <v>16</v>
      </c>
      <c r="E165" s="6">
        <v>29864000</v>
      </c>
      <c r="F165" s="6">
        <v>106125</v>
      </c>
      <c r="G165" s="6">
        <v>13133000</v>
      </c>
      <c r="H165" s="6">
        <v>48681</v>
      </c>
      <c r="I165" s="6">
        <v>13084319</v>
      </c>
      <c r="J165" s="6">
        <v>16731000</v>
      </c>
      <c r="K165" s="6">
        <v>57444</v>
      </c>
      <c r="L165" s="6">
        <v>16673556</v>
      </c>
      <c r="M165" s="10">
        <v>1.0796246014903199</v>
      </c>
      <c r="N165" s="10">
        <v>1.06669033051412</v>
      </c>
      <c r="O165" s="10">
        <v>1.0927157083924799</v>
      </c>
      <c r="P165" s="7" t="str">
        <f t="shared" si="2"/>
        <v>*</v>
      </c>
    </row>
    <row r="166" spans="1:16" x14ac:dyDescent="0.25">
      <c r="A166" s="2">
        <v>176</v>
      </c>
      <c r="B166" s="3" t="s">
        <v>100</v>
      </c>
      <c r="C166" s="3">
        <v>1</v>
      </c>
      <c r="D166" s="3" t="s">
        <v>15</v>
      </c>
      <c r="E166" s="3">
        <v>14384000</v>
      </c>
      <c r="F166" s="3">
        <v>14</v>
      </c>
      <c r="G166" s="3">
        <v>7291000</v>
      </c>
      <c r="H166" s="3">
        <v>8</v>
      </c>
      <c r="I166" s="3">
        <v>7290992</v>
      </c>
      <c r="J166" s="3">
        <v>7093000</v>
      </c>
      <c r="K166" s="3">
        <v>6</v>
      </c>
      <c r="L166" s="3">
        <v>7092994</v>
      </c>
      <c r="M166" s="9">
        <v>1.2971243085082</v>
      </c>
      <c r="N166" s="9">
        <v>0.45006163803868998</v>
      </c>
      <c r="O166" s="9">
        <v>3.7384467582154799</v>
      </c>
      <c r="P166" s="4" t="str">
        <f t="shared" si="2"/>
        <v>ns</v>
      </c>
    </row>
    <row r="167" spans="1:16" ht="15.75" thickBot="1" x14ac:dyDescent="0.3">
      <c r="A167" s="5">
        <v>177</v>
      </c>
      <c r="B167" s="6" t="s">
        <v>100</v>
      </c>
      <c r="C167" s="6">
        <v>2</v>
      </c>
      <c r="D167" s="6" t="s">
        <v>16</v>
      </c>
      <c r="E167" s="6">
        <v>14054000</v>
      </c>
      <c r="F167" s="6">
        <v>587</v>
      </c>
      <c r="G167" s="6">
        <v>6695000</v>
      </c>
      <c r="H167" s="6">
        <v>357</v>
      </c>
      <c r="I167" s="6">
        <v>6694643</v>
      </c>
      <c r="J167" s="6">
        <v>7359000</v>
      </c>
      <c r="K167" s="6">
        <v>230</v>
      </c>
      <c r="L167" s="6">
        <v>7358770</v>
      </c>
      <c r="M167" s="10">
        <v>1.7061161801474101</v>
      </c>
      <c r="N167" s="10">
        <v>1.44556756848996</v>
      </c>
      <c r="O167" s="10">
        <v>2.0136259858136301</v>
      </c>
      <c r="P167" s="7" t="str">
        <f t="shared" si="2"/>
        <v>*</v>
      </c>
    </row>
    <row r="168" spans="1:16" x14ac:dyDescent="0.25">
      <c r="A168" s="2">
        <v>178</v>
      </c>
      <c r="B168" s="3" t="s">
        <v>101</v>
      </c>
      <c r="C168" s="3">
        <v>1</v>
      </c>
      <c r="D168" s="3" t="s">
        <v>15</v>
      </c>
      <c r="E168" s="3">
        <v>44593000</v>
      </c>
      <c r="F168" s="3">
        <v>5</v>
      </c>
      <c r="G168" s="3">
        <v>23258000</v>
      </c>
      <c r="H168" s="3">
        <v>1</v>
      </c>
      <c r="I168" s="3">
        <v>23257999</v>
      </c>
      <c r="J168" s="3">
        <v>21335000</v>
      </c>
      <c r="K168" s="3">
        <v>4</v>
      </c>
      <c r="L168" s="3">
        <v>21334996</v>
      </c>
      <c r="M168" s="9">
        <v>0.229329693008857</v>
      </c>
      <c r="N168" s="9">
        <v>2.5631296810279001E-2</v>
      </c>
      <c r="O168" s="9">
        <v>2.05187074555062</v>
      </c>
      <c r="P168" s="4" t="str">
        <f t="shared" si="2"/>
        <v>ns</v>
      </c>
    </row>
    <row r="169" spans="1:16" ht="15.75" thickBot="1" x14ac:dyDescent="0.3">
      <c r="A169" s="5">
        <v>179</v>
      </c>
      <c r="B169" s="6" t="s">
        <v>101</v>
      </c>
      <c r="C169" s="6">
        <v>2</v>
      </c>
      <c r="D169" s="6" t="s">
        <v>16</v>
      </c>
      <c r="E169" s="6">
        <v>52301000</v>
      </c>
      <c r="F169" s="6">
        <v>81</v>
      </c>
      <c r="G169" s="6">
        <v>24895000</v>
      </c>
      <c r="H169" s="6">
        <v>36</v>
      </c>
      <c r="I169" s="6">
        <v>24894964</v>
      </c>
      <c r="J169" s="6">
        <v>27406000</v>
      </c>
      <c r="K169" s="6">
        <v>45</v>
      </c>
      <c r="L169" s="6">
        <v>27405955</v>
      </c>
      <c r="M169" s="10">
        <v>0.88069090178750697</v>
      </c>
      <c r="N169" s="10">
        <v>0.56817969178824002</v>
      </c>
      <c r="O169" s="10">
        <v>1.3650900862897499</v>
      </c>
      <c r="P169" s="7" t="str">
        <f t="shared" si="2"/>
        <v>ns</v>
      </c>
    </row>
  </sheetData>
  <conditionalFormatting sqref="M2:M3">
    <cfRule type="colorScale" priority="9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4:M5"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6:M7"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8:M9">
    <cfRule type="colorScale" priority="9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0:M11">
    <cfRule type="colorScale" priority="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2:M13"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4:M15"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6:M17">
    <cfRule type="colorScale" priority="8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8:M19">
    <cfRule type="colorScale" priority="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0:M21"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2:M23"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4:M25">
    <cfRule type="colorScale" priority="8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6:M27">
    <cfRule type="colorScale" priority="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8:M29"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0:M31"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2:M33">
    <cfRule type="colorScale" priority="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4:M35">
    <cfRule type="colorScale" priority="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6:M37"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8:M39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40:M41">
    <cfRule type="colorScale" priority="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42:M43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44:M45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46:M47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48:M49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50:M51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52:M53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54:M55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56:M57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58:M59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60:M61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62:M63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64:M65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66:M67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68:M69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70:M71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72:M73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74:M75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76:M77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78:M79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80:M81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82:M83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84:M85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86:M87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88:M89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90:M91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92:M93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94:M95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96:M9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98:M99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00:M101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02:M103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04:M105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06:M107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08:M109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10:M111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12:M113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14:M115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16:M117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18:M119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20:M12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22:M12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24:M12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26:M127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28:M129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30:M131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32:M13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34:M13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36:M137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38:M139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40:M14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42:M14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44:M14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46:M14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48:M149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50:M15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52:M15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54:M15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56:M157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58:M15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60:M16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62:M163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64:M16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66:M16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68:M16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selection activeCell="Y56" sqref="Y56"/>
    </sheetView>
  </sheetViews>
  <sheetFormatPr defaultRowHeight="15" x14ac:dyDescent="0.25"/>
  <cols>
    <col min="1" max="1" width="19.140625" bestFit="1" customWidth="1"/>
  </cols>
  <sheetData>
    <row r="1" spans="1:32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spans="1:3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 spans="1:32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spans="1:32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2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2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spans="1:32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Aggregate data from bins</vt:lpstr>
      <vt:lpstr>Age Stratification Data_30_clea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Harrington, Walter</cp:lastModifiedBy>
  <dcterms:created xsi:type="dcterms:W3CDTF">2023-03-06T22:44:53Z</dcterms:created>
  <dcterms:modified xsi:type="dcterms:W3CDTF">2023-03-07T21:52:27Z</dcterms:modified>
</cp:coreProperties>
</file>