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adSea\GIS\RAW\"/>
    </mc:Choice>
  </mc:AlternateContent>
  <xr:revisionPtr revIDLastSave="0" documentId="13_ncr:1_{7BC9099C-01A4-45ED-9CDE-9000DC5F7FD1}" xr6:coauthVersionLast="32" xr6:coauthVersionMax="32" xr10:uidLastSave="{00000000-0000-0000-0000-000000000000}"/>
  <bookViews>
    <workbookView xWindow="0" yWindow="0" windowWidth="21570" windowHeight="79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Sheet1!$A$1:$C$25</definedName>
  </definedNames>
  <calcPr calcId="179017"/>
</workbook>
</file>

<file path=xl/calcChain.xml><?xml version="1.0" encoding="utf-8"?>
<calcChain xmlns="http://schemas.openxmlformats.org/spreadsheetml/2006/main">
  <c r="M4" i="1" l="1"/>
  <c r="M14" i="1"/>
  <c r="M22" i="1"/>
  <c r="M24" i="1"/>
  <c r="M26" i="1"/>
  <c r="M28" i="1"/>
  <c r="M30" i="1"/>
  <c r="K24" i="1" l="1"/>
  <c r="K7" i="1"/>
  <c r="K11" i="1"/>
  <c r="K14" i="1"/>
  <c r="K18" i="1"/>
  <c r="K22" i="1"/>
  <c r="K30" i="1"/>
  <c r="K28" i="1"/>
  <c r="K26" i="1"/>
  <c r="C18" i="1" l="1"/>
  <c r="E18" i="1"/>
  <c r="G26" i="1"/>
  <c r="G28" i="1"/>
  <c r="G24" i="1"/>
  <c r="E24" i="1"/>
  <c r="C24" i="1"/>
  <c r="E14" i="1"/>
  <c r="G12" i="1"/>
  <c r="C14" i="1"/>
  <c r="C22" i="1"/>
  <c r="E22" i="1"/>
  <c r="G8" i="1" l="1"/>
  <c r="G18" i="1"/>
  <c r="G22" i="1"/>
  <c r="G30" i="1"/>
  <c r="E30" i="1" l="1"/>
  <c r="E28" i="1"/>
  <c r="C30" i="1"/>
  <c r="C28" i="1"/>
  <c r="E26" i="1" l="1"/>
  <c r="C26" i="1" l="1"/>
  <c r="C10" i="1" l="1"/>
</calcChain>
</file>

<file path=xl/sharedStrings.xml><?xml version="1.0" encoding="utf-8"?>
<sst xmlns="http://schemas.openxmlformats.org/spreadsheetml/2006/main" count="12" uniqueCount="12">
  <si>
    <t>Shalem_area</t>
  </si>
  <si>
    <t>Qane N_area</t>
  </si>
  <si>
    <t>Shalem GR</t>
  </si>
  <si>
    <t>Qane N_GR</t>
  </si>
  <si>
    <t>Samar area</t>
  </si>
  <si>
    <t>Samar_GR</t>
  </si>
  <si>
    <t>Asael area</t>
  </si>
  <si>
    <t>Asael_GR</t>
  </si>
  <si>
    <t>Mazor area</t>
  </si>
  <si>
    <t>Mazor_GR</t>
  </si>
  <si>
    <t>Lintch area</t>
  </si>
  <si>
    <t>Lintch_GR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</si>
</sst>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;@"/>
    <numFmt numFmtId="165" formatCode="[$-1010000]d/m/yyyy;@"/>
    <numFmt numFmtId="166" formatCode="0.00;[Red]0.00"/>
    <numFmt numFmtId="167" formatCode="B1mmm\-yy"/>
    <numFmt numFmtId="168" formatCode="[$-1010000]m/d/yyyy;@"/>
  </numFmts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="85" zoomScaleNormal="85" workbookViewId="0">
      <selection sqref="A1:A33"/>
    </sheetView>
  </sheetViews>
  <sheetFormatPr defaultRowHeight="15" x14ac:dyDescent="0.25"/>
  <cols>
    <col min="1" max="1" width="12" style="2" customWidth="1"/>
    <col min="2" max="2" width="25.85546875" customWidth="1"/>
    <col min="3" max="3" width="11.7109375" customWidth="1"/>
    <col min="4" max="4" width="22.28515625" customWidth="1"/>
    <col min="5" max="5" width="13.7109375" customWidth="1"/>
    <col min="6" max="6" width="16.5703125" customWidth="1"/>
    <col min="7" max="7" width="15.85546875" customWidth="1"/>
    <col min="8" max="8" width="15.42578125" customWidth="1"/>
    <col min="9" max="9" width="17.5703125" customWidth="1"/>
    <col min="10" max="10" width="15.28515625" style="6" customWidth="1"/>
    <col min="11" max="11" width="12.5703125" customWidth="1"/>
    <col min="12" max="12" width="19" customWidth="1"/>
    <col min="13" max="13" width="15.7109375" customWidth="1"/>
    <col min="14" max="14" width="11.140625" customWidth="1"/>
  </cols>
  <sheetData>
    <row r="1" spans="1:14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6" t="s">
        <v>8</v>
      </c>
      <c r="K1" t="s">
        <v>9</v>
      </c>
      <c r="L1" t="s">
        <v>10</v>
      </c>
      <c r="M1" t="s">
        <v>11</v>
      </c>
    </row>
    <row r="2" spans="1:14" x14ac:dyDescent="0.25">
      <c r="A2" s="5">
        <v>31778</v>
      </c>
      <c r="H2">
        <v>0</v>
      </c>
      <c r="L2">
        <v>0</v>
      </c>
    </row>
    <row r="3" spans="1:14" x14ac:dyDescent="0.25">
      <c r="A3" s="1">
        <v>32874</v>
      </c>
      <c r="N3" s="1"/>
    </row>
    <row r="4" spans="1:14" x14ac:dyDescent="0.25">
      <c r="A4" s="5">
        <v>33604</v>
      </c>
      <c r="B4" s="3"/>
      <c r="C4" s="3"/>
      <c r="D4" s="3"/>
      <c r="E4" s="3"/>
      <c r="I4">
        <v>1.8055999999999999E-2</v>
      </c>
      <c r="M4">
        <f>2301/3570</f>
        <v>0.64453781512605046</v>
      </c>
      <c r="N4" s="1"/>
    </row>
    <row r="5" spans="1:14" x14ac:dyDescent="0.25">
      <c r="A5" s="1">
        <v>33725</v>
      </c>
      <c r="B5" s="3">
        <v>0</v>
      </c>
      <c r="C5" s="3"/>
      <c r="D5" s="3"/>
      <c r="E5" s="3"/>
      <c r="I5" s="4"/>
      <c r="J5" s="6">
        <v>0</v>
      </c>
      <c r="N5" s="1"/>
    </row>
    <row r="6" spans="1:14" x14ac:dyDescent="0.25">
      <c r="A6" s="1">
        <v>34335</v>
      </c>
      <c r="B6" s="3"/>
      <c r="C6" s="3">
        <v>0.4</v>
      </c>
      <c r="D6" s="3"/>
      <c r="E6" s="3"/>
      <c r="N6" s="1"/>
    </row>
    <row r="7" spans="1:14" x14ac:dyDescent="0.25">
      <c r="A7" s="1">
        <v>34700</v>
      </c>
      <c r="B7" s="3"/>
      <c r="C7" s="3"/>
      <c r="D7" s="3"/>
      <c r="E7" s="3"/>
      <c r="F7">
        <v>0</v>
      </c>
      <c r="K7">
        <f>(J9-J5)/(47*30)</f>
        <v>0.50921985815602833</v>
      </c>
      <c r="N7" s="1"/>
    </row>
    <row r="8" spans="1:14" x14ac:dyDescent="0.25">
      <c r="A8" s="1">
        <v>35065</v>
      </c>
      <c r="G8">
        <f>895/(24*30)</f>
        <v>1.2430555555555556</v>
      </c>
      <c r="N8" s="1"/>
    </row>
    <row r="9" spans="1:14" x14ac:dyDescent="0.25">
      <c r="A9" s="1">
        <v>35400</v>
      </c>
      <c r="B9" s="3">
        <v>358</v>
      </c>
      <c r="C9" s="3"/>
      <c r="D9" s="3"/>
      <c r="E9" s="3"/>
      <c r="F9">
        <v>895</v>
      </c>
      <c r="H9">
        <v>65</v>
      </c>
      <c r="J9" s="6">
        <v>718</v>
      </c>
      <c r="L9">
        <v>2301</v>
      </c>
      <c r="N9" s="1"/>
    </row>
    <row r="10" spans="1:14" x14ac:dyDescent="0.25">
      <c r="A10" s="1">
        <v>35735</v>
      </c>
      <c r="B10" s="3"/>
      <c r="C10" s="3">
        <f>($B13-$B9)/((39-13)*30)</f>
        <v>0.90384615384615385</v>
      </c>
      <c r="D10" s="3"/>
      <c r="E10" s="3"/>
      <c r="N10" s="1"/>
    </row>
    <row r="11" spans="1:14" x14ac:dyDescent="0.25">
      <c r="A11" s="5">
        <v>35827</v>
      </c>
      <c r="I11">
        <v>0.31605</v>
      </c>
      <c r="K11" s="3">
        <f>(J13-J9)/((39-13)*30)</f>
        <v>1.0910256410256409</v>
      </c>
      <c r="N11" s="1"/>
    </row>
    <row r="12" spans="1:14" x14ac:dyDescent="0.25">
      <c r="A12" s="1">
        <v>35947</v>
      </c>
      <c r="B12" s="3"/>
      <c r="C12" s="3"/>
      <c r="D12" s="3">
        <v>0</v>
      </c>
      <c r="E12" s="3"/>
      <c r="G12">
        <f>(F15-F9)/(37*30)</f>
        <v>7.9693693693693692</v>
      </c>
      <c r="N12" s="1"/>
    </row>
    <row r="13" spans="1:14" x14ac:dyDescent="0.25">
      <c r="A13" s="1">
        <v>36192</v>
      </c>
      <c r="B13" s="3">
        <v>1063</v>
      </c>
      <c r="C13" s="3"/>
      <c r="D13" s="3"/>
      <c r="E13" s="3"/>
      <c r="H13">
        <v>321</v>
      </c>
      <c r="J13" s="6">
        <v>1569</v>
      </c>
      <c r="N13" s="1"/>
    </row>
    <row r="14" spans="1:14" x14ac:dyDescent="0.25">
      <c r="A14" s="2">
        <v>36168</v>
      </c>
      <c r="C14">
        <f>(B15-B13)/(11*30)</f>
        <v>12.469696969696969</v>
      </c>
      <c r="E14">
        <f>(650)/(11*30)</f>
        <v>1.9696969696969697</v>
      </c>
      <c r="K14">
        <f>(J15-J13)/(11*30)</f>
        <v>2.0545454545454547</v>
      </c>
      <c r="M14">
        <f>(L20-L9)/1860</f>
        <v>2.032258064516129</v>
      </c>
      <c r="N14" s="1"/>
    </row>
    <row r="15" spans="1:14" x14ac:dyDescent="0.25">
      <c r="A15" s="1">
        <v>36526</v>
      </c>
      <c r="B15" s="3">
        <v>5178</v>
      </c>
      <c r="C15" s="3"/>
      <c r="D15" s="3">
        <v>650</v>
      </c>
      <c r="E15" s="3"/>
      <c r="F15">
        <v>9741</v>
      </c>
      <c r="J15" s="6">
        <v>2247</v>
      </c>
      <c r="N15" s="1"/>
    </row>
    <row r="16" spans="1:14" x14ac:dyDescent="0.25">
      <c r="A16" s="1">
        <v>36770</v>
      </c>
      <c r="B16" s="3"/>
      <c r="C16" s="3"/>
      <c r="D16" s="3"/>
      <c r="E16" s="3"/>
    </row>
    <row r="17" spans="1:14" x14ac:dyDescent="0.25">
      <c r="A17" s="1">
        <v>36892</v>
      </c>
      <c r="B17" s="3"/>
      <c r="C17" s="3"/>
      <c r="D17" s="3"/>
      <c r="E17" s="3"/>
      <c r="I17">
        <v>0.15068999999999999</v>
      </c>
    </row>
    <row r="18" spans="1:14" x14ac:dyDescent="0.25">
      <c r="A18" s="1">
        <v>37073</v>
      </c>
      <c r="B18" s="3"/>
      <c r="C18">
        <f>(B20-B15)/(37*30)</f>
        <v>5.3099099099099103</v>
      </c>
      <c r="D18" s="3"/>
      <c r="E18">
        <f>(D20-D15)/(37*30)</f>
        <v>1.2943538081081081</v>
      </c>
      <c r="G18">
        <f>(F20-F15)/(37*30)</f>
        <v>10.421621621621622</v>
      </c>
      <c r="K18">
        <f>(J20-J15)/(37*30)</f>
        <v>1.3360360360360359</v>
      </c>
    </row>
    <row r="19" spans="1:14" x14ac:dyDescent="0.25">
      <c r="A19" s="1">
        <v>37347</v>
      </c>
      <c r="B19" s="3"/>
      <c r="C19" s="3"/>
      <c r="D19" s="3"/>
      <c r="E19" s="3"/>
    </row>
    <row r="20" spans="1:14" x14ac:dyDescent="0.25">
      <c r="A20" s="1">
        <v>37653</v>
      </c>
      <c r="B20" s="3">
        <v>11072</v>
      </c>
      <c r="C20" s="3"/>
      <c r="D20" s="3">
        <v>2086.7327270000001</v>
      </c>
      <c r="E20" s="3"/>
      <c r="F20">
        <v>21309</v>
      </c>
      <c r="H20">
        <v>538</v>
      </c>
      <c r="J20" s="6">
        <v>3730</v>
      </c>
      <c r="L20">
        <v>6081</v>
      </c>
    </row>
    <row r="21" spans="1:14" x14ac:dyDescent="0.25">
      <c r="A21" s="1">
        <v>37865</v>
      </c>
      <c r="C21" s="3"/>
      <c r="E21" s="3"/>
    </row>
    <row r="22" spans="1:14" x14ac:dyDescent="0.25">
      <c r="A22" s="2">
        <v>38363</v>
      </c>
      <c r="C22" s="3">
        <f>(B23-B20)/(63*30)</f>
        <v>4.7767195767195769</v>
      </c>
      <c r="D22" s="3"/>
      <c r="E22" s="3">
        <f>(D23-D20)/((63*30))</f>
        <v>0.95190017094574575</v>
      </c>
      <c r="G22">
        <f>(F23-F20)/(63*30)</f>
        <v>3.143915343915344</v>
      </c>
      <c r="I22">
        <v>5.914E-3</v>
      </c>
      <c r="K22">
        <f>(J23-J20)/(63*30)</f>
        <v>0</v>
      </c>
      <c r="M22">
        <f>(L23-L20)/(63*30)</f>
        <v>3.8275132275132275</v>
      </c>
    </row>
    <row r="23" spans="1:14" x14ac:dyDescent="0.25">
      <c r="A23" s="1">
        <v>39569</v>
      </c>
      <c r="B23" s="3">
        <v>20100</v>
      </c>
      <c r="C23" s="3"/>
      <c r="D23" s="3">
        <v>3885.8240500874595</v>
      </c>
      <c r="E23" s="3"/>
      <c r="F23">
        <v>27251</v>
      </c>
      <c r="H23">
        <v>549</v>
      </c>
      <c r="J23" s="6">
        <v>3730</v>
      </c>
      <c r="L23">
        <v>13315</v>
      </c>
    </row>
    <row r="24" spans="1:14" x14ac:dyDescent="0.25">
      <c r="A24" s="1">
        <v>40118</v>
      </c>
      <c r="B24" s="3"/>
      <c r="C24" s="3">
        <f>(B25-B23)/(36*30)</f>
        <v>13.111111111111111</v>
      </c>
      <c r="D24" s="3"/>
      <c r="E24" s="3">
        <f>(D25-D23)/(36*30)</f>
        <v>8.0710891619560545</v>
      </c>
      <c r="G24">
        <f>(F25-F23)/1080</f>
        <v>12.181481481481482</v>
      </c>
      <c r="I24">
        <v>2.1156999999999999</v>
      </c>
      <c r="K24" s="3">
        <f>(J25-J23)/(36*30)</f>
        <v>0.76296296296296295</v>
      </c>
      <c r="M24" s="3">
        <f>(L25-L23)/(36*30)</f>
        <v>141.65648148148148</v>
      </c>
    </row>
    <row r="25" spans="1:14" x14ac:dyDescent="0.25">
      <c r="A25" s="1">
        <v>40664</v>
      </c>
      <c r="B25" s="3">
        <v>34260</v>
      </c>
      <c r="C25" s="3"/>
      <c r="D25" s="3">
        <v>12602.600344999999</v>
      </c>
      <c r="E25" s="3"/>
      <c r="F25">
        <v>40407</v>
      </c>
      <c r="H25">
        <v>2834</v>
      </c>
      <c r="J25" s="6">
        <v>4554</v>
      </c>
      <c r="L25">
        <v>166304</v>
      </c>
      <c r="N25" s="1"/>
    </row>
    <row r="26" spans="1:14" x14ac:dyDescent="0.25">
      <c r="A26" s="1">
        <v>41030</v>
      </c>
      <c r="B26" s="3"/>
      <c r="C26" s="3">
        <f>3301/(24*30)</f>
        <v>4.5847222222222221</v>
      </c>
      <c r="D26" s="3"/>
      <c r="E26" s="3">
        <f>1952.13225/(24*30)</f>
        <v>2.711294791666667</v>
      </c>
      <c r="G26">
        <f>768/(24*30)</f>
        <v>1.0666666666666667</v>
      </c>
      <c r="I26">
        <v>0.3125</v>
      </c>
      <c r="K26">
        <f>942/(24*30)</f>
        <v>1.3083333333333333</v>
      </c>
      <c r="M26">
        <f>3257/(24*30)</f>
        <v>4.5236111111111112</v>
      </c>
      <c r="N26" s="1"/>
    </row>
    <row r="27" spans="1:14" x14ac:dyDescent="0.25">
      <c r="A27" s="1">
        <v>41395</v>
      </c>
      <c r="B27" s="3">
        <v>37561</v>
      </c>
      <c r="C27" s="3"/>
      <c r="D27" s="3">
        <v>14554.732594999999</v>
      </c>
      <c r="E27" s="3"/>
      <c r="F27">
        <v>50922</v>
      </c>
      <c r="H27">
        <v>3059</v>
      </c>
      <c r="J27" s="6">
        <v>5496</v>
      </c>
      <c r="L27">
        <v>169561</v>
      </c>
      <c r="N27" s="1"/>
    </row>
    <row r="28" spans="1:14" x14ac:dyDescent="0.25">
      <c r="A28" s="1">
        <v>41579</v>
      </c>
      <c r="B28" s="3"/>
      <c r="C28" s="3">
        <f>848/(11*30)</f>
        <v>2.5696969696969698</v>
      </c>
      <c r="D28" s="3"/>
      <c r="E28" s="3">
        <f>1023/(11*30)</f>
        <v>3.1</v>
      </c>
      <c r="G28" s="3">
        <f>286/(11*30)</f>
        <v>0.8666666666666667</v>
      </c>
      <c r="K28" s="3">
        <f>219/(11*30)</f>
        <v>0.66363636363636369</v>
      </c>
      <c r="M28" s="3">
        <f>3082/(11*30)</f>
        <v>9.3393939393939398</v>
      </c>
      <c r="N28" s="1"/>
    </row>
    <row r="29" spans="1:14" x14ac:dyDescent="0.25">
      <c r="A29" s="1">
        <v>41730</v>
      </c>
      <c r="B29">
        <v>38409</v>
      </c>
      <c r="D29">
        <v>15578</v>
      </c>
      <c r="F29">
        <v>51208</v>
      </c>
      <c r="J29" s="6">
        <v>5715</v>
      </c>
      <c r="L29">
        <v>172643</v>
      </c>
      <c r="N29" s="1"/>
    </row>
    <row r="30" spans="1:14" x14ac:dyDescent="0.25">
      <c r="A30" s="1">
        <v>41913</v>
      </c>
      <c r="C30">
        <f>1610/(12*30)</f>
        <v>4.4722222222222223</v>
      </c>
      <c r="E30">
        <f>1145/(12*30)</f>
        <v>3.1805555555555554</v>
      </c>
      <c r="G30">
        <f>(F31-F29)/360</f>
        <v>7.0888888888888886</v>
      </c>
      <c r="K30">
        <f>1068/(12*30)</f>
        <v>2.9666666666666668</v>
      </c>
      <c r="M30">
        <f>11651/(12*30)</f>
        <v>32.363888888888887</v>
      </c>
      <c r="N30" s="1"/>
    </row>
    <row r="31" spans="1:14" x14ac:dyDescent="0.25">
      <c r="A31" s="1">
        <v>42095</v>
      </c>
      <c r="B31">
        <v>40019</v>
      </c>
      <c r="D31">
        <v>16723</v>
      </c>
      <c r="F31">
        <v>53760</v>
      </c>
      <c r="J31" s="6">
        <v>6783</v>
      </c>
      <c r="L31">
        <v>184294</v>
      </c>
    </row>
    <row r="32" spans="1:14" x14ac:dyDescent="0.25">
      <c r="A32" s="1">
        <v>42339</v>
      </c>
    </row>
    <row r="33" spans="1:1" x14ac:dyDescent="0.25">
      <c r="A33" s="1">
        <v>42370</v>
      </c>
    </row>
  </sheetData>
  <sortState ref="A1:D193">
    <sortCondition ref="A19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 Abelson</dc:creator>
  <cp:lastModifiedBy>Rob Watson</cp:lastModifiedBy>
  <cp:lastPrinted>2015-07-06T13:23:45Z</cp:lastPrinted>
  <dcterms:created xsi:type="dcterms:W3CDTF">2015-05-26T07:36:24Z</dcterms:created>
  <dcterms:modified xsi:type="dcterms:W3CDTF">2018-04-25T09:15:23Z</dcterms:modified>
</cp:coreProperties>
</file>