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batistajohel/Documents/L8 Batista, Johel/"/>
    </mc:Choice>
  </mc:AlternateContent>
  <xr:revisionPtr revIDLastSave="0" documentId="13_ncr:1_{52339DD7-4F17-924A-A28E-3B593A7DB008}" xr6:coauthVersionLast="47" xr6:coauthVersionMax="47" xr10:uidLastSave="{00000000-0000-0000-0000-000000000000}"/>
  <bookViews>
    <workbookView xWindow="0" yWindow="760" windowWidth="34560" windowHeight="21520" activeTab="3" xr2:uid="{07FBF8A7-53D6-8947-93E7-D38662FD5F6F}"/>
  </bookViews>
  <sheets>
    <sheet name="Presentación" sheetId="4" r:id="rId1"/>
    <sheet name="Consigna" sheetId="5" r:id="rId2"/>
    <sheet name="Restricciones de la Consigna" sheetId="6" r:id="rId3"/>
    <sheet name="Datos" sheetId="1" r:id="rId4"/>
    <sheet name="Gráficos" sheetId="7" r:id="rId5"/>
    <sheet name="Análisis del Consultor" sheetId="3" r:id="rId6"/>
  </sheets>
  <definedNames>
    <definedName name="solver_adj" localSheetId="3" hidden="1">Datos!$B$2:$C$3</definedName>
    <definedName name="solver_cvg" localSheetId="3" hidden="1">0.0001</definedName>
    <definedName name="solver_drv" localSheetId="3" hidden="1">1</definedName>
    <definedName name="solver_eng" localSheetId="3" hidden="1">1</definedName>
    <definedName name="solver_itr" localSheetId="3" hidden="1">2147483647</definedName>
    <definedName name="solver_lhs1" localSheetId="3" hidden="1">Datos!$F$2</definedName>
    <definedName name="solver_lhs2" localSheetId="3" hidden="1">Datos!$H$2</definedName>
    <definedName name="solver_lhs3" localSheetId="3" hidden="1">Datos!$H$3</definedName>
    <definedName name="solver_lin" localSheetId="3" hidden="1">2</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3</definedName>
    <definedName name="solver_opt" localSheetId="3" hidden="1">Datos!$D$4</definedName>
    <definedName name="solver_pre" localSheetId="3" hidden="1">0.000001</definedName>
    <definedName name="solver_rbv" localSheetId="3" hidden="1">1</definedName>
    <definedName name="solver_rel1" localSheetId="3" hidden="1">2</definedName>
    <definedName name="solver_rel2" localSheetId="3" hidden="1">2</definedName>
    <definedName name="solver_rel3" localSheetId="3" hidden="1">2</definedName>
    <definedName name="solver_rhs1" localSheetId="3" hidden="1">0.0034</definedName>
    <definedName name="solver_rhs2" localSheetId="3" hidden="1">0.85</definedName>
    <definedName name="solver_rhs3" localSheetId="3" hidden="1">0.12</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3</definedName>
    <definedName name="solver_val" localSheetId="3" hidden="1">4200000</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B3" i="1"/>
  <c r="B2" i="1"/>
  <c r="H2" i="1" s="1"/>
  <c r="C3" i="1"/>
  <c r="C2" i="1"/>
  <c r="D2" i="1"/>
  <c r="D3" i="1" l="1"/>
  <c r="B4" i="1"/>
  <c r="B9" i="1" s="1"/>
  <c r="I2" i="1" l="1"/>
  <c r="C9" i="1"/>
  <c r="C8" i="1"/>
  <c r="D4" i="1"/>
  <c r="F2" i="1" s="1"/>
  <c r="B8" i="1"/>
  <c r="H3" i="1"/>
  <c r="I3" i="1"/>
  <c r="B6" i="1" l="1"/>
  <c r="C6" i="1"/>
  <c r="F3" i="1"/>
</calcChain>
</file>

<file path=xl/sharedStrings.xml><?xml version="1.0" encoding="utf-8"?>
<sst xmlns="http://schemas.openxmlformats.org/spreadsheetml/2006/main" count="18" uniqueCount="18">
  <si>
    <t>Positivos (+)</t>
  </si>
  <si>
    <t>Negativos (-)</t>
  </si>
  <si>
    <t>Sanos (S)</t>
  </si>
  <si>
    <t xml:space="preserve">Enfermos (E) </t>
  </si>
  <si>
    <t>Totales</t>
  </si>
  <si>
    <t>Total</t>
  </si>
  <si>
    <t>P(Salud)</t>
  </si>
  <si>
    <t>P(Test)</t>
  </si>
  <si>
    <t>P( - | Salud)</t>
  </si>
  <si>
    <t>P (E | Test)</t>
  </si>
  <si>
    <t>P (S | Test)</t>
  </si>
  <si>
    <t>P( + | Salud)</t>
  </si>
  <si>
    <t>Consigna del Problema</t>
  </si>
  <si>
    <t>Análisis del Consultor Epidemiológico</t>
  </si>
  <si>
    <t>Restricciones de la Consigna</t>
  </si>
  <si>
    <t>Comparación de  las Probabilidades Condicionadas entre que un Diagnóstico de los Enfermos (E) y Sanos (S) sean acertados (Ya sean positivos o negativos) en concordancia con su estado de salud.</t>
  </si>
  <si>
    <t>Comparativa entre Individuos Enfermos (E) que se realizaron el test y su resultado fue negativo (Falso Negativo), entre los Individuos Enfermos (E) que se hicieron el test y su resultado fue positivo (Verdadero Positivo)</t>
  </si>
  <si>
    <t>Comparativa entre Individuos Sanos (S) que se realizaron el test y su resultado fue negativo (Verdadero Positivo), entre los Individuos Sanos (S) que se hicieron el test y su resultado fue positivo (Verdadero Negativo)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</si>
</sst>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26"/>
      <color theme="0"/>
      <name val="NeoSansPro-Regular"/>
    </font>
    <font>
      <sz val="12"/>
      <color theme="1"/>
      <name val="NeoSansPro-Regular"/>
    </font>
    <font>
      <b/>
      <sz val="12"/>
      <color theme="1"/>
      <name val="NeoSansPro-Regular"/>
    </font>
    <font>
      <b/>
      <sz val="24"/>
      <color theme="0"/>
      <name val="NeoSansPro-Regular"/>
    </font>
    <font>
      <sz val="12"/>
      <color theme="0"/>
      <name val="Calibri"/>
      <family val="2"/>
      <scheme val="minor"/>
    </font>
    <font>
      <sz val="12"/>
      <color theme="0"/>
      <name val="NeoSansPro-Regular"/>
    </font>
    <font>
      <sz val="11"/>
      <color theme="0"/>
      <name val="NeoSansPro-Regular"/>
    </font>
  </fonts>
  <fills count="10">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
      <patternFill patternType="solid">
        <fgColor theme="9" tint="-0.499984740745262"/>
        <bgColor indexed="64"/>
      </patternFill>
    </fill>
    <fill>
      <patternFill patternType="solid">
        <fgColor theme="5" tint="-0.499984740745262"/>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6">
    <xf numFmtId="0" fontId="0" fillId="0" borderId="0" xfId="0"/>
    <xf numFmtId="0" fontId="3" fillId="0" borderId="0" xfId="0" applyFont="1" applyAlignment="1">
      <alignment horizontal="center"/>
    </xf>
    <xf numFmtId="0" fontId="3" fillId="0" borderId="0" xfId="0" applyFont="1" applyAlignment="1">
      <alignment horizontal="center" vertical="center"/>
    </xf>
    <xf numFmtId="0" fontId="2" fillId="0" borderId="0" xfId="0" applyFont="1"/>
    <xf numFmtId="0" fontId="3" fillId="0" borderId="0" xfId="0" applyFont="1"/>
    <xf numFmtId="0" fontId="2" fillId="2" borderId="0" xfId="0" applyFont="1" applyFill="1"/>
    <xf numFmtId="0" fontId="2" fillId="3" borderId="0" xfId="0" applyFont="1" applyFill="1"/>
    <xf numFmtId="10" fontId="2" fillId="3" borderId="0" xfId="0" applyNumberFormat="1" applyFont="1" applyFill="1"/>
    <xf numFmtId="0" fontId="2" fillId="4" borderId="0" xfId="0" applyFont="1" applyFill="1"/>
    <xf numFmtId="0" fontId="1" fillId="5" borderId="0" xfId="0" applyFont="1" applyFill="1" applyAlignment="1">
      <alignment horizontal="center" vertical="center"/>
    </xf>
    <xf numFmtId="0" fontId="4" fillId="7" borderId="0" xfId="0" applyFont="1" applyFill="1" applyAlignment="1">
      <alignment horizontal="center" vertical="center"/>
    </xf>
    <xf numFmtId="0" fontId="4" fillId="6" borderId="0" xfId="0" applyFont="1" applyFill="1" applyAlignment="1">
      <alignment horizontal="center" vertical="center"/>
    </xf>
    <xf numFmtId="0" fontId="5" fillId="0" borderId="0" xfId="0" applyFont="1" applyFill="1" applyAlignment="1">
      <alignment vertical="center"/>
    </xf>
    <xf numFmtId="0" fontId="6" fillId="9" borderId="0" xfId="0" applyFont="1" applyFill="1" applyAlignment="1">
      <alignment horizontal="center" vertical="center" wrapText="1"/>
    </xf>
    <xf numFmtId="0" fontId="7" fillId="8" borderId="0" xfId="0" applyFont="1" applyFill="1" applyAlignment="1">
      <alignment horizontal="center"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Neo Sans Pro" panose="020B0504030504040204" pitchFamily="34" charset="0"/>
                <a:ea typeface="+mn-ea"/>
                <a:cs typeface="+mn-cs"/>
              </a:defRPr>
            </a:pPr>
            <a:r>
              <a:rPr lang="en-US" sz="1600">
                <a:latin typeface="Neo Sans Pro" panose="020B0504030504040204" pitchFamily="34" charset="0"/>
              </a:rPr>
              <a:t>Individuos Enfermos (E)</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Neo Sans Pro" panose="020B0504030504040204" pitchFamily="34" charset="0"/>
              <a:ea typeface="+mn-ea"/>
              <a:cs typeface="+mn-cs"/>
            </a:defRPr>
          </a:pPr>
          <a:endParaRPr lang="en-PA"/>
        </a:p>
      </c:txPr>
    </c:title>
    <c:autoTitleDeleted val="0"/>
    <c:plotArea>
      <c:layout/>
      <c:barChart>
        <c:barDir val="bar"/>
        <c:grouping val="clustered"/>
        <c:varyColors val="0"/>
        <c:ser>
          <c:idx val="0"/>
          <c:order val="0"/>
          <c:tx>
            <c:strRef>
              <c:f>Datos!$A$2</c:f>
              <c:strCache>
                <c:ptCount val="1"/>
                <c:pt idx="0">
                  <c:v>Enfermos (E) </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Datos!$B$1:$C$1</c:f>
              <c:strCache>
                <c:ptCount val="2"/>
                <c:pt idx="0">
                  <c:v>Positivos (+)</c:v>
                </c:pt>
                <c:pt idx="1">
                  <c:v>Negativos (-)</c:v>
                </c:pt>
              </c:strCache>
            </c:strRef>
          </c:cat>
          <c:val>
            <c:numRef>
              <c:f>Datos!$B$2:$C$2</c:f>
              <c:numCache>
                <c:formatCode>General</c:formatCode>
                <c:ptCount val="2"/>
                <c:pt idx="0">
                  <c:v>12137</c:v>
                </c:pt>
                <c:pt idx="1">
                  <c:v>2141</c:v>
                </c:pt>
              </c:numCache>
            </c:numRef>
          </c:val>
          <c:extLst>
            <c:ext xmlns:c16="http://schemas.microsoft.com/office/drawing/2014/chart" uri="{C3380CC4-5D6E-409C-BE32-E72D297353CC}">
              <c16:uniqueId val="{00000000-8A8D-8C44-BD06-5CE16D600F55}"/>
            </c:ext>
          </c:extLst>
        </c:ser>
        <c:dLbls>
          <c:showLegendKey val="0"/>
          <c:showVal val="0"/>
          <c:showCatName val="0"/>
          <c:showSerName val="0"/>
          <c:showPercent val="0"/>
          <c:showBubbleSize val="0"/>
        </c:dLbls>
        <c:gapWidth val="182"/>
        <c:overlap val="-50"/>
        <c:axId val="245963632"/>
        <c:axId val="245789872"/>
      </c:barChart>
      <c:catAx>
        <c:axId val="24596363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A"/>
          </a:p>
        </c:txPr>
        <c:crossAx val="245789872"/>
        <c:crosses val="autoZero"/>
        <c:auto val="1"/>
        <c:lblAlgn val="ctr"/>
        <c:lblOffset val="100"/>
        <c:noMultiLvlLbl val="0"/>
      </c:catAx>
      <c:valAx>
        <c:axId val="2457898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PA"/>
          </a:p>
        </c:txPr>
        <c:crossAx val="2459636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baseline="0">
                <a:solidFill>
                  <a:schemeClr val="lt1">
                    <a:lumMod val="85000"/>
                  </a:schemeClr>
                </a:solidFill>
                <a:latin typeface="Neo Sans Pro" panose="020B0504030504040204" pitchFamily="34" charset="0"/>
                <a:ea typeface="+mn-ea"/>
                <a:cs typeface="+mn-cs"/>
              </a:defRPr>
            </a:pPr>
            <a:r>
              <a:rPr lang="en-US" sz="1600">
                <a:latin typeface="Neo Sans Pro" panose="020B0504030504040204" pitchFamily="34" charset="0"/>
              </a:rPr>
              <a:t>Individuos Sanos (S)</a:t>
            </a:r>
          </a:p>
        </c:rich>
      </c:tx>
      <c:overlay val="0"/>
      <c:spPr>
        <a:noFill/>
        <a:ln>
          <a:noFill/>
        </a:ln>
        <a:effectLst/>
      </c:spPr>
      <c:txPr>
        <a:bodyPr rot="0" spcFirstLastPara="1" vertOverflow="ellipsis" vert="horz" wrap="square" anchor="ctr" anchorCtr="1"/>
        <a:lstStyle/>
        <a:p>
          <a:pPr>
            <a:defRPr sz="1600" b="1" i="0" u="none" strike="noStrike" kern="1200" cap="none" baseline="0">
              <a:solidFill>
                <a:schemeClr val="lt1">
                  <a:lumMod val="85000"/>
                </a:schemeClr>
              </a:solidFill>
              <a:latin typeface="Neo Sans Pro" panose="020B0504030504040204" pitchFamily="34" charset="0"/>
              <a:ea typeface="+mn-ea"/>
              <a:cs typeface="+mn-cs"/>
            </a:defRPr>
          </a:pPr>
          <a:endParaRPr lang="en-PA"/>
        </a:p>
      </c:txPr>
    </c:title>
    <c:autoTitleDeleted val="0"/>
    <c:plotArea>
      <c:layout/>
      <c:barChart>
        <c:barDir val="bar"/>
        <c:grouping val="clustered"/>
        <c:varyColors val="0"/>
        <c:ser>
          <c:idx val="1"/>
          <c:order val="0"/>
          <c:tx>
            <c:strRef>
              <c:f>Datos!$A$3</c:f>
              <c:strCache>
                <c:ptCount val="1"/>
                <c:pt idx="0">
                  <c:v>Sanos (S)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Datos!$B$1:$C$1</c:f>
              <c:strCache>
                <c:ptCount val="2"/>
                <c:pt idx="0">
                  <c:v>Positivos (+)</c:v>
                </c:pt>
                <c:pt idx="1">
                  <c:v>Negativos (-)</c:v>
                </c:pt>
              </c:strCache>
            </c:strRef>
          </c:cat>
          <c:val>
            <c:numRef>
              <c:f>Datos!$B$3:$C$3</c:f>
              <c:numCache>
                <c:formatCode>General</c:formatCode>
                <c:ptCount val="2"/>
                <c:pt idx="0">
                  <c:v>502287</c:v>
                </c:pt>
                <c:pt idx="1">
                  <c:v>3683432</c:v>
                </c:pt>
              </c:numCache>
            </c:numRef>
          </c:val>
          <c:extLst>
            <c:ext xmlns:c16="http://schemas.microsoft.com/office/drawing/2014/chart" uri="{C3380CC4-5D6E-409C-BE32-E72D297353CC}">
              <c16:uniqueId val="{00000000-659B-2846-A09D-152B362F1765}"/>
            </c:ext>
          </c:extLst>
        </c:ser>
        <c:dLbls>
          <c:showLegendKey val="0"/>
          <c:showVal val="0"/>
          <c:showCatName val="0"/>
          <c:showSerName val="0"/>
          <c:showPercent val="0"/>
          <c:showBubbleSize val="0"/>
        </c:dLbls>
        <c:gapWidth val="182"/>
        <c:overlap val="-50"/>
        <c:axId val="254692191"/>
        <c:axId val="254693839"/>
      </c:barChart>
      <c:catAx>
        <c:axId val="254692191"/>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Neo Sans Pro" panose="020B0504030504040204" pitchFamily="34" charset="0"/>
                <a:ea typeface="+mn-ea"/>
                <a:cs typeface="+mn-cs"/>
              </a:defRPr>
            </a:pPr>
            <a:endParaRPr lang="en-PA"/>
          </a:p>
        </c:txPr>
        <c:crossAx val="254693839"/>
        <c:crosses val="autoZero"/>
        <c:auto val="1"/>
        <c:lblAlgn val="ctr"/>
        <c:lblOffset val="100"/>
        <c:noMultiLvlLbl val="0"/>
      </c:catAx>
      <c:valAx>
        <c:axId val="25469383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Neo Sans Pro" panose="020B0504030504040204" pitchFamily="34" charset="0"/>
                <a:ea typeface="+mn-ea"/>
                <a:cs typeface="+mn-cs"/>
              </a:defRPr>
            </a:pPr>
            <a:endParaRPr lang="en-PA"/>
          </a:p>
        </c:txPr>
        <c:crossAx val="254692191"/>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P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Neo Sans Pro" panose="020B0504030504040204" pitchFamily="34" charset="0"/>
              </a:rPr>
              <a:t>Enfermos (E)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A"/>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707-B54A-A77F-B4F1F71652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707-B54A-A77F-B4F1F716524B}"/>
              </c:ext>
            </c:extLst>
          </c:dPt>
          <c:dLbls>
            <c:dLbl>
              <c:idx val="1"/>
              <c:layout>
                <c:manualLayout>
                  <c:x val="0.1217484945325578"/>
                  <c:y val="0.1788902059352774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707-B54A-A77F-B4F1F716524B}"/>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Neo Sans Pro" panose="020B0504030504040204" pitchFamily="34" charset="0"/>
                    <a:ea typeface="+mn-ea"/>
                    <a:cs typeface="+mn-cs"/>
                  </a:defRPr>
                </a:pPr>
                <a:endParaRPr lang="en-PA"/>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Datos!$H$1:$I$1</c:f>
              <c:strCache>
                <c:ptCount val="2"/>
                <c:pt idx="0">
                  <c:v>P( + | Salud)</c:v>
                </c:pt>
                <c:pt idx="1">
                  <c:v>P( - | Salud)</c:v>
                </c:pt>
              </c:strCache>
            </c:strRef>
          </c:cat>
          <c:val>
            <c:numRef>
              <c:f>Datos!$H$2:$I$2</c:f>
              <c:numCache>
                <c:formatCode>0.00%</c:formatCode>
                <c:ptCount val="2"/>
                <c:pt idx="0">
                  <c:v>0.85004902647429614</c:v>
                </c:pt>
                <c:pt idx="1">
                  <c:v>0.14995097352570388</c:v>
                </c:pt>
              </c:numCache>
            </c:numRef>
          </c:val>
          <c:extLst>
            <c:ext xmlns:c16="http://schemas.microsoft.com/office/drawing/2014/chart" uri="{C3380CC4-5D6E-409C-BE32-E72D297353CC}">
              <c16:uniqueId val="{00000004-E707-B54A-A77F-B4F1F716524B}"/>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Neo Sans Pro" panose="020B0504030504040204" pitchFamily="34" charset="0"/>
              <a:ea typeface="+mn-ea"/>
              <a:cs typeface="+mn-cs"/>
            </a:defRPr>
          </a:pPr>
          <a:endParaRPr lang="en-P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Neo Sans Pro" panose="020B0504030504040204" pitchFamily="34" charset="0"/>
              </a:rPr>
              <a:t>Sanos (S)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PA"/>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ACF-2844-A501-B0E4E31A94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CF-2844-A501-B0E4E31A940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Neo Sans Pro" panose="020B0504030504040204" pitchFamily="34" charset="0"/>
                    <a:ea typeface="+mn-ea"/>
                    <a:cs typeface="+mn-cs"/>
                  </a:defRPr>
                </a:pPr>
                <a:endParaRPr lang="en-PA"/>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Datos!$H$1:$I$1</c:f>
              <c:strCache>
                <c:ptCount val="2"/>
                <c:pt idx="0">
                  <c:v>P( + | Salud)</c:v>
                </c:pt>
                <c:pt idx="1">
                  <c:v>P( - | Salud)</c:v>
                </c:pt>
              </c:strCache>
            </c:strRef>
          </c:cat>
          <c:val>
            <c:numRef>
              <c:f>Datos!$H$3:$I$3</c:f>
              <c:numCache>
                <c:formatCode>0.00%</c:formatCode>
                <c:ptCount val="2"/>
                <c:pt idx="0">
                  <c:v>0.12000017201345814</c:v>
                </c:pt>
                <c:pt idx="1">
                  <c:v>0.87999982798654186</c:v>
                </c:pt>
              </c:numCache>
            </c:numRef>
          </c:val>
          <c:extLst>
            <c:ext xmlns:c16="http://schemas.microsoft.com/office/drawing/2014/chart" uri="{C3380CC4-5D6E-409C-BE32-E72D297353CC}">
              <c16:uniqueId val="{00000004-0ACF-2844-A501-B0E4E31A940E}"/>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Neo Sans Pro" panose="020B0504030504040204" pitchFamily="34" charset="0"/>
              <a:ea typeface="+mn-ea"/>
              <a:cs typeface="+mn-cs"/>
            </a:defRPr>
          </a:pPr>
          <a:endParaRPr lang="en-PA"/>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P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0</xdr:row>
      <xdr:rowOff>0</xdr:rowOff>
    </xdr:from>
    <xdr:to>
      <xdr:col>12</xdr:col>
      <xdr:colOff>0</xdr:colOff>
      <xdr:row>52</xdr:row>
      <xdr:rowOff>132131</xdr:rowOff>
    </xdr:to>
    <xdr:pic>
      <xdr:nvPicPr>
        <xdr:cNvPr id="2" name="Picture 1">
          <a:extLst>
            <a:ext uri="{FF2B5EF4-FFF2-40B4-BE49-F238E27FC236}">
              <a16:creationId xmlns:a16="http://schemas.microsoft.com/office/drawing/2014/main" id="{363AA13C-EAC8-A0AF-12BE-87E0E8F093F5}"/>
            </a:ext>
          </a:extLst>
        </xdr:cNvPr>
        <xdr:cNvPicPr>
          <a:picLocks noChangeAspect="1"/>
        </xdr:cNvPicPr>
      </xdr:nvPicPr>
      <xdr:blipFill>
        <a:blip xmlns:r="http://schemas.openxmlformats.org/officeDocument/2006/relationships" r:embed="rId1"/>
        <a:stretch>
          <a:fillRect/>
        </a:stretch>
      </xdr:blipFill>
      <xdr:spPr>
        <a:xfrm>
          <a:off x="1663700" y="0"/>
          <a:ext cx="8242300" cy="106985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774700</xdr:colOff>
      <xdr:row>6</xdr:row>
      <xdr:rowOff>25400</xdr:rowOff>
    </xdr:from>
    <xdr:to>
      <xdr:col>12</xdr:col>
      <xdr:colOff>774700</xdr:colOff>
      <xdr:row>32</xdr:row>
      <xdr:rowOff>12700</xdr:rowOff>
    </xdr:to>
    <xdr:sp macro="" textlink="">
      <xdr:nvSpPr>
        <xdr:cNvPr id="2" name="TextBox 1">
          <a:extLst>
            <a:ext uri="{FF2B5EF4-FFF2-40B4-BE49-F238E27FC236}">
              <a16:creationId xmlns:a16="http://schemas.microsoft.com/office/drawing/2014/main" id="{FBAEE4B1-EB77-F297-4D37-F4306B17743F}"/>
            </a:ext>
          </a:extLst>
        </xdr:cNvPr>
        <xdr:cNvSpPr txBox="1"/>
      </xdr:nvSpPr>
      <xdr:spPr>
        <a:xfrm>
          <a:off x="1600200" y="1244600"/>
          <a:ext cx="9080500" cy="527050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just" defTabSz="914400" eaLnBrk="1" fontAlgn="auto" latinLnBrk="0" hangingPunct="1">
            <a:lnSpc>
              <a:spcPct val="100000"/>
            </a:lnSpc>
            <a:spcBef>
              <a:spcPts val="0"/>
            </a:spcBef>
            <a:spcAft>
              <a:spcPts val="0"/>
            </a:spcAft>
            <a:buClrTx/>
            <a:buSzTx/>
            <a:buFontTx/>
            <a:buNone/>
            <a:tabLst/>
            <a:defRPr/>
          </a:pPr>
          <a:r>
            <a:rPr lang="es-PA" sz="2200" dirty="0">
              <a:solidFill>
                <a:schemeClr val="bg1"/>
              </a:solidFill>
              <a:latin typeface="Neo Sans Pro" panose="020B0504030504040204" pitchFamily="34" charset="0"/>
            </a:rPr>
            <a:t>Se conoce que en enero del año 2022, a nivel mundial existió una fuerte oleada del SARS-COV 2, causante de la enfermedad COVID-19 con la variante Ómicron B.A.1. en la que se conoce tuvo una prevalencia del 0,34% en la población (Calculada en 4.2 millones de habitantes) de la República de Panamá. </a:t>
          </a:r>
        </a:p>
        <a:p>
          <a:pPr marL="0" marR="0" lvl="0" indent="0" algn="just" defTabSz="914400" eaLnBrk="1" fontAlgn="auto" latinLnBrk="0" hangingPunct="1">
            <a:lnSpc>
              <a:spcPct val="100000"/>
            </a:lnSpc>
            <a:spcBef>
              <a:spcPts val="0"/>
            </a:spcBef>
            <a:spcAft>
              <a:spcPts val="0"/>
            </a:spcAft>
            <a:buClrTx/>
            <a:buSzTx/>
            <a:buFontTx/>
            <a:buNone/>
            <a:tabLst/>
            <a:defRPr/>
          </a:pPr>
          <a:endParaRPr lang="es-PA" sz="2200" dirty="0">
            <a:solidFill>
              <a:schemeClr val="bg1"/>
            </a:solidFill>
            <a:latin typeface="Neo Sans Pro" panose="020B050403050404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s-PA" sz="2200" dirty="0">
              <a:solidFill>
                <a:schemeClr val="bg1"/>
              </a:solidFill>
              <a:latin typeface="Neo Sans Pro" panose="020B0504030504040204" pitchFamily="34" charset="0"/>
            </a:rPr>
            <a:t>Para esto, el Ministerio de Salud realizaba testeos masivos con Antígenos, con una fiabilidad de prueba del 85% ante la nueva variante, pero a su vez puede fallar el 12% de las veces. </a:t>
          </a:r>
        </a:p>
        <a:p>
          <a:pPr marL="0" marR="0" lvl="0" indent="0" algn="just" defTabSz="914400" eaLnBrk="1" fontAlgn="auto" latinLnBrk="0" hangingPunct="1">
            <a:lnSpc>
              <a:spcPct val="100000"/>
            </a:lnSpc>
            <a:spcBef>
              <a:spcPts val="0"/>
            </a:spcBef>
            <a:spcAft>
              <a:spcPts val="0"/>
            </a:spcAft>
            <a:buClrTx/>
            <a:buSzTx/>
            <a:buFontTx/>
            <a:buNone/>
            <a:tabLst/>
            <a:defRPr/>
          </a:pPr>
          <a:endParaRPr lang="es-PA" sz="2200" dirty="0">
            <a:solidFill>
              <a:schemeClr val="bg1"/>
            </a:solidFill>
            <a:latin typeface="Neo Sans Pro" panose="020B0504030504040204" pitchFamily="34" charset="0"/>
          </a:endParaRPr>
        </a:p>
        <a:p>
          <a:pPr marL="0" marR="0" lvl="0" indent="0" algn="just" defTabSz="914400" eaLnBrk="1" fontAlgn="auto" latinLnBrk="0" hangingPunct="1">
            <a:lnSpc>
              <a:spcPct val="100000"/>
            </a:lnSpc>
            <a:spcBef>
              <a:spcPts val="0"/>
            </a:spcBef>
            <a:spcAft>
              <a:spcPts val="0"/>
            </a:spcAft>
            <a:buClrTx/>
            <a:buSzTx/>
            <a:buFontTx/>
            <a:buNone/>
            <a:tabLst/>
            <a:defRPr/>
          </a:pPr>
          <a:r>
            <a:rPr lang="es-PA" sz="2200" dirty="0">
              <a:solidFill>
                <a:schemeClr val="bg1"/>
              </a:solidFill>
              <a:latin typeface="Neo Sans Pro" panose="020B0504030504040204" pitchFamily="34" charset="0"/>
            </a:rPr>
            <a:t>Por lo que se desea realizar un análisis a posteriori para conocer ¿Cuántos verdaderos enfermos hubo?, así como ¿Cuántos falsos enfermos se dieron producto del test de Antígenos?</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xdr:colOff>
      <xdr:row>5</xdr:row>
      <xdr:rowOff>12700</xdr:rowOff>
    </xdr:from>
    <xdr:to>
      <xdr:col>15</xdr:col>
      <xdr:colOff>25400</xdr:colOff>
      <xdr:row>21</xdr:row>
      <xdr:rowOff>50800</xdr:rowOff>
    </xdr:to>
    <xdr:sp macro="" textlink="">
      <xdr:nvSpPr>
        <xdr:cNvPr id="2" name="TextBox 1">
          <a:extLst>
            <a:ext uri="{FF2B5EF4-FFF2-40B4-BE49-F238E27FC236}">
              <a16:creationId xmlns:a16="http://schemas.microsoft.com/office/drawing/2014/main" id="{D76B0B27-89A2-AC49-A895-BAA778988360}"/>
            </a:ext>
          </a:extLst>
        </xdr:cNvPr>
        <xdr:cNvSpPr txBox="1"/>
      </xdr:nvSpPr>
      <xdr:spPr>
        <a:xfrm>
          <a:off x="1663700" y="1028700"/>
          <a:ext cx="10744200" cy="3289300"/>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bg1"/>
              </a:solidFill>
              <a:latin typeface="Neo Sans Pro" panose="020B0504030504040204" pitchFamily="34" charset="0"/>
            </a:rPr>
            <a:t>1- A partir de</a:t>
          </a:r>
          <a:r>
            <a:rPr lang="en-US" sz="1800" baseline="0">
              <a:solidFill>
                <a:schemeClr val="bg1"/>
              </a:solidFill>
              <a:latin typeface="Neo Sans Pro" panose="020B0504030504040204" pitchFamily="34" charset="0"/>
            </a:rPr>
            <a:t> los datos analizados se puede establecer que el Test de Antígenos aplicado por el Ministerio de Salud de la República de Panamá, tiene una eficacia muy baja en la detección del COVID-19, de aproximadamente el 85%.</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2- Se reconoce que esta capacidad de detección fue mermada producto de las mutaciones que se dieron en la proteína Espiga en la variante Ómicron B.A.1 que era la prevalente en Panamá hacia el mes de enero del año 2022, donde existió una ola masiva de contagios de SARS-COV2.</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3- Se supone que el Ministerio de Salud de la República de Panamá aplicó este Test de Antígenos a los 4.2 millones de habitantes que se aproxima existen en dicho país, durante el periodo del mes de enero del 2022, lo que es un supuesto generalista, ya que es muy poco probable que así haya sido en realidad.</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5</xdr:col>
      <xdr:colOff>0</xdr:colOff>
      <xdr:row>4</xdr:row>
      <xdr:rowOff>19097</xdr:rowOff>
    </xdr:from>
    <xdr:ext cx="4048722" cy="993084"/>
    <xdr:sp macro="" textlink="">
      <xdr:nvSpPr>
        <xdr:cNvPr id="2" name="TextBox 1">
          <a:extLst>
            <a:ext uri="{FF2B5EF4-FFF2-40B4-BE49-F238E27FC236}">
              <a16:creationId xmlns:a16="http://schemas.microsoft.com/office/drawing/2014/main" id="{F9F9BBD5-D9B3-EFAE-BA22-8C928E6CB54A}"/>
            </a:ext>
          </a:extLst>
        </xdr:cNvPr>
        <xdr:cNvSpPr txBox="1"/>
      </xdr:nvSpPr>
      <xdr:spPr>
        <a:xfrm>
          <a:off x="4430059" y="967862"/>
          <a:ext cx="4048722" cy="993084"/>
        </a:xfrm>
        <a:prstGeom prst="rect">
          <a:avLst/>
        </a:prstGeom>
        <a:solidFill>
          <a:srgbClr val="0070C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bg1"/>
              </a:solidFill>
              <a:latin typeface="Neo Sans Pro" panose="020B0504030504040204" pitchFamily="34" charset="0"/>
            </a:rPr>
            <a:t>Incidencia de la Enfermedad: 	P(E)</a:t>
          </a:r>
          <a:r>
            <a:rPr lang="en-US" sz="1100" b="1" baseline="0">
              <a:solidFill>
                <a:schemeClr val="bg1"/>
              </a:solidFill>
              <a:latin typeface="Neo Sans Pro" panose="020B0504030504040204" pitchFamily="34" charset="0"/>
            </a:rPr>
            <a:t> = 0.34%</a:t>
          </a:r>
        </a:p>
        <a:p>
          <a:endParaRPr lang="en-US" sz="1100" b="1" baseline="0">
            <a:solidFill>
              <a:schemeClr val="bg1"/>
            </a:solidFill>
            <a:latin typeface="Neo Sans Pro" panose="020B0504030504040204" pitchFamily="34" charset="0"/>
          </a:endParaRPr>
        </a:p>
        <a:p>
          <a:r>
            <a:rPr lang="en-US" sz="1100" b="1" baseline="0">
              <a:solidFill>
                <a:schemeClr val="bg1"/>
              </a:solidFill>
              <a:latin typeface="Neo Sans Pro" panose="020B0504030504040204" pitchFamily="34" charset="0"/>
            </a:rPr>
            <a:t>Diagnósticos Correctos de Enfermos	P(E | E) = 85%</a:t>
          </a:r>
        </a:p>
        <a:p>
          <a:endParaRPr lang="en-US" sz="1100" b="1" baseline="0">
            <a:solidFill>
              <a:schemeClr val="bg1"/>
            </a:solidFill>
            <a:latin typeface="Neo Sans Pro" panose="020B0504030504040204" pitchFamily="34" charset="0"/>
          </a:endParaRPr>
        </a:p>
        <a:p>
          <a:r>
            <a:rPr lang="en-US" sz="1100" b="1" baseline="0">
              <a:solidFill>
                <a:schemeClr val="bg1"/>
              </a:solidFill>
              <a:latin typeface="Neo Sans Pro" panose="020B0504030504040204" pitchFamily="34" charset="0"/>
            </a:rPr>
            <a:t>Diagnósticos Incorrectos de Sanos	P( + | S) = 12%</a:t>
          </a:r>
          <a:endParaRPr lang="en-US" sz="1100" b="1">
            <a:solidFill>
              <a:schemeClr val="bg1"/>
            </a:solidFill>
            <a:latin typeface="Neo Sans Pro" panose="020B0504030504040204" pitchFamily="34" charset="0"/>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0</xdr:col>
      <xdr:colOff>820616</xdr:colOff>
      <xdr:row>5</xdr:row>
      <xdr:rowOff>29001</xdr:rowOff>
    </xdr:from>
    <xdr:to>
      <xdr:col>7</xdr:col>
      <xdr:colOff>9770</xdr:colOff>
      <xdr:row>19</xdr:row>
      <xdr:rowOff>19539</xdr:rowOff>
    </xdr:to>
    <xdr:graphicFrame macro="">
      <xdr:nvGraphicFramePr>
        <xdr:cNvPr id="2" name="Chart 1">
          <a:extLst>
            <a:ext uri="{FF2B5EF4-FFF2-40B4-BE49-F238E27FC236}">
              <a16:creationId xmlns:a16="http://schemas.microsoft.com/office/drawing/2014/main" id="{2127F117-6501-8C4A-A6D7-95E076EA1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9768</xdr:colOff>
      <xdr:row>5</xdr:row>
      <xdr:rowOff>9769</xdr:rowOff>
    </xdr:from>
    <xdr:to>
      <xdr:col>13</xdr:col>
      <xdr:colOff>830384</xdr:colOff>
      <xdr:row>19</xdr:row>
      <xdr:rowOff>0</xdr:rowOff>
    </xdr:to>
    <xdr:graphicFrame macro="">
      <xdr:nvGraphicFramePr>
        <xdr:cNvPr id="3" name="Chart 2">
          <a:extLst>
            <a:ext uri="{FF2B5EF4-FFF2-40B4-BE49-F238E27FC236}">
              <a16:creationId xmlns:a16="http://schemas.microsoft.com/office/drawing/2014/main" id="{DB33DC0E-56A4-3749-B098-A5E98CCE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7</xdr:col>
      <xdr:colOff>19539</xdr:colOff>
      <xdr:row>35</xdr:row>
      <xdr:rowOff>0</xdr:rowOff>
    </xdr:to>
    <xdr:graphicFrame macro="">
      <xdr:nvGraphicFramePr>
        <xdr:cNvPr id="4" name="Chart 3">
          <a:extLst>
            <a:ext uri="{FF2B5EF4-FFF2-40B4-BE49-F238E27FC236}">
              <a16:creationId xmlns:a16="http://schemas.microsoft.com/office/drawing/2014/main" id="{8503D1B4-3430-564F-8DC5-201F224081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20</xdr:row>
      <xdr:rowOff>0</xdr:rowOff>
    </xdr:from>
    <xdr:to>
      <xdr:col>14</xdr:col>
      <xdr:colOff>0</xdr:colOff>
      <xdr:row>35</xdr:row>
      <xdr:rowOff>0</xdr:rowOff>
    </xdr:to>
    <xdr:graphicFrame macro="">
      <xdr:nvGraphicFramePr>
        <xdr:cNvPr id="5" name="Chart 4">
          <a:extLst>
            <a:ext uri="{FF2B5EF4-FFF2-40B4-BE49-F238E27FC236}">
              <a16:creationId xmlns:a16="http://schemas.microsoft.com/office/drawing/2014/main" id="{188A8B29-43A5-E94E-86E5-266494068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12700</xdr:colOff>
      <xdr:row>5</xdr:row>
      <xdr:rowOff>12700</xdr:rowOff>
    </xdr:from>
    <xdr:to>
      <xdr:col>15</xdr:col>
      <xdr:colOff>12700</xdr:colOff>
      <xdr:row>42</xdr:row>
      <xdr:rowOff>152400</xdr:rowOff>
    </xdr:to>
    <xdr:sp macro="" textlink="">
      <xdr:nvSpPr>
        <xdr:cNvPr id="2" name="TextBox 1">
          <a:extLst>
            <a:ext uri="{FF2B5EF4-FFF2-40B4-BE49-F238E27FC236}">
              <a16:creationId xmlns:a16="http://schemas.microsoft.com/office/drawing/2014/main" id="{09E13FAB-22AC-AA12-8E47-489D99C645AB}"/>
            </a:ext>
          </a:extLst>
        </xdr:cNvPr>
        <xdr:cNvSpPr txBox="1"/>
      </xdr:nvSpPr>
      <xdr:spPr>
        <a:xfrm>
          <a:off x="1663700" y="1028700"/>
          <a:ext cx="10731500" cy="7658100"/>
        </a:xfrm>
        <a:prstGeom prst="rect">
          <a:avLst/>
        </a:prstGeom>
        <a:solidFill>
          <a:schemeClr val="accent3">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aseline="0">
              <a:solidFill>
                <a:schemeClr val="bg1"/>
              </a:solidFill>
              <a:latin typeface="Neo Sans Pro" panose="020B0504030504040204" pitchFamily="34" charset="0"/>
            </a:rPr>
            <a:t>1- A partir de la incidencia aproximada de la enfermedad, se puede establecer que la probabilidad de que el test de un individuo sea positivo es del 12.25%, mientras que la probabilidad de que el test sea negativo es del 87.75%.</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2- Efectuando , podemos establecer que la posibilidad de que un individuo Enfermo tenga un resultado Positivo en el test de Antígenos es del 85.00%, mientras que pueda tener un falso negativo es del 15%.</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3- De igual manera, con la población de individuos sanos, se puede establecer una probabilidad condicionada de que al este hacerse un test existe un 12.00% de probabilidad de que el mismo salga positivo, aunque no esté infectado del virus, mientras que en el caso contrario existe un 88.00% de probabilidades de que su test salga negativo, no estando infectado del virus.</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4- Es posible obtener del análisis de la probabilidad condicionada entre que un individuo Enfermo obtenga el resultado esperado (+) en el test de antígenos, lo que nos genera una probabilidad del 2.36% de que se genere un verdadero positivo, mientras que en el caso contrario; hay una probabilidad del 0.06% del que se dé un falso negativo.</a:t>
          </a:r>
        </a:p>
        <a:p>
          <a:endParaRPr lang="en-US" sz="1800" baseline="0">
            <a:solidFill>
              <a:schemeClr val="bg1"/>
            </a:solidFill>
            <a:latin typeface="Neo Sans Pro" panose="020B0504030504040204" pitchFamily="34" charset="0"/>
          </a:endParaRPr>
        </a:p>
        <a:p>
          <a:r>
            <a:rPr lang="en-US" sz="1800" baseline="0">
              <a:solidFill>
                <a:schemeClr val="bg1"/>
              </a:solidFill>
              <a:latin typeface="Neo Sans Pro" panose="020B0504030504040204" pitchFamily="34" charset="0"/>
            </a:rPr>
            <a:t>5- De un total de 514,424 individuos cuyo resultado es positivo en la prueba, podemos establecer que 12,137 estarían verdaderamente enfermos, lo que equivale al 2.36% de los testeos, mientras que los 502,287 individuos restantes, que equivaldrían al 97.64%, estarían sanos.</a:t>
          </a:r>
        </a:p>
        <a:p>
          <a:endParaRPr lang="en-US" sz="1800" baseline="0">
            <a:solidFill>
              <a:schemeClr val="bg1"/>
            </a:solidFill>
            <a:latin typeface="Neo Sans Pro" panose="020B0504030504040204" pitchFamily="34" charset="0"/>
          </a:endParaRPr>
        </a:p>
        <a:p>
          <a:r>
            <a:rPr lang="en-US" sz="1800">
              <a:solidFill>
                <a:schemeClr val="bg1"/>
              </a:solidFill>
              <a:latin typeface="Neo Sans Pro" panose="020B0504030504040204" pitchFamily="34" charset="0"/>
            </a:rPr>
            <a:t>6-</a:t>
          </a:r>
          <a:r>
            <a:rPr lang="en-US" sz="1800" baseline="0">
              <a:solidFill>
                <a:schemeClr val="bg1"/>
              </a:solidFill>
              <a:latin typeface="Neo Sans Pro" panose="020B0504030504040204" pitchFamily="34" charset="0"/>
            </a:rPr>
            <a:t> También es posible establecer de igual forma, que de un total de 3,685,573 individuos, el 0.04% de ellos que se realizó la prueba, generó un falso negativo, ya que en realidad sí estarían enfermos; mientras que el 99.96% restante que se realizó la prueba, habrían generado un falso positivo, ya que serían individuos individuos sanos.</a:t>
          </a:r>
          <a:endParaRPr lang="en-US" sz="1800">
            <a:solidFill>
              <a:schemeClr val="bg1"/>
            </a:solidFill>
            <a:latin typeface="Neo Sans Pro" panose="020B05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4ED-BDAB-1B4C-8405-595B8740A1D0}">
  <dimension ref="A1"/>
  <sheetViews>
    <sheetView workbookViewId="0">
      <selection activeCell="C4" sqref="C4"/>
    </sheetView>
  </sheetViews>
  <sheetFormatPr baseColWidth="10" defaultRowHeight="16"/>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AA467-0D25-A54E-BF5F-98C219732708}">
  <dimension ref="C3:M5"/>
  <sheetViews>
    <sheetView zoomScale="120" zoomScaleNormal="120" workbookViewId="0">
      <selection activeCell="P24" sqref="P24"/>
    </sheetView>
  </sheetViews>
  <sheetFormatPr baseColWidth="10" defaultRowHeight="16"/>
  <sheetData>
    <row r="3" spans="3:13" ht="16" customHeight="1">
      <c r="C3" s="9" t="s">
        <v>12</v>
      </c>
      <c r="D3" s="9"/>
      <c r="E3" s="9"/>
      <c r="F3" s="9"/>
      <c r="G3" s="9"/>
      <c r="H3" s="9"/>
      <c r="I3" s="9"/>
      <c r="J3" s="9"/>
      <c r="K3" s="9"/>
      <c r="L3" s="9"/>
      <c r="M3" s="9"/>
    </row>
    <row r="4" spans="3:13" ht="16" customHeight="1">
      <c r="C4" s="9"/>
      <c r="D4" s="9"/>
      <c r="E4" s="9"/>
      <c r="F4" s="9"/>
      <c r="G4" s="9"/>
      <c r="H4" s="9"/>
      <c r="I4" s="9"/>
      <c r="J4" s="9"/>
      <c r="K4" s="9"/>
      <c r="L4" s="9"/>
      <c r="M4" s="9"/>
    </row>
    <row r="5" spans="3:13" ht="16" customHeight="1">
      <c r="C5" s="9"/>
      <c r="D5" s="9"/>
      <c r="E5" s="9"/>
      <c r="F5" s="9"/>
      <c r="G5" s="9"/>
      <c r="H5" s="9"/>
      <c r="I5" s="9"/>
      <c r="J5" s="9"/>
      <c r="K5" s="9"/>
      <c r="L5" s="9"/>
      <c r="M5" s="9"/>
    </row>
  </sheetData>
  <mergeCells count="1">
    <mergeCell ref="C3:M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D16D-4684-1048-ABDE-A88D16E91317}">
  <dimension ref="C2:O4"/>
  <sheetViews>
    <sheetView zoomScale="120" zoomScaleNormal="120" workbookViewId="0">
      <selection activeCell="I35" sqref="I35"/>
    </sheetView>
  </sheetViews>
  <sheetFormatPr baseColWidth="10" defaultRowHeight="16"/>
  <sheetData>
    <row r="2" spans="3:15" ht="16" customHeight="1">
      <c r="C2" s="10" t="s">
        <v>14</v>
      </c>
      <c r="D2" s="10"/>
      <c r="E2" s="10"/>
      <c r="F2" s="10"/>
      <c r="G2" s="10"/>
      <c r="H2" s="10"/>
      <c r="I2" s="10"/>
      <c r="J2" s="10"/>
      <c r="K2" s="10"/>
      <c r="L2" s="10"/>
      <c r="M2" s="10"/>
      <c r="N2" s="10"/>
      <c r="O2" s="10"/>
    </row>
    <row r="3" spans="3:15" ht="16" customHeight="1">
      <c r="C3" s="10"/>
      <c r="D3" s="10"/>
      <c r="E3" s="10"/>
      <c r="F3" s="10"/>
      <c r="G3" s="10"/>
      <c r="H3" s="10"/>
      <c r="I3" s="10"/>
      <c r="J3" s="10"/>
      <c r="K3" s="10"/>
      <c r="L3" s="10"/>
      <c r="M3" s="10"/>
      <c r="N3" s="10"/>
      <c r="O3" s="10"/>
    </row>
    <row r="4" spans="3:15" ht="16" customHeight="1">
      <c r="C4" s="10"/>
      <c r="D4" s="10"/>
      <c r="E4" s="10"/>
      <c r="F4" s="10"/>
      <c r="G4" s="10"/>
      <c r="H4" s="10"/>
      <c r="I4" s="10"/>
      <c r="J4" s="10"/>
      <c r="K4" s="10"/>
      <c r="L4" s="10"/>
      <c r="M4" s="10"/>
      <c r="N4" s="10"/>
      <c r="O4" s="10"/>
    </row>
  </sheetData>
  <mergeCells count="1">
    <mergeCell ref="C2:O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A2932-E9C5-B840-9A6A-7A21EC56AA1B}">
  <dimension ref="A1:I9"/>
  <sheetViews>
    <sheetView tabSelected="1" zoomScale="180" zoomScaleNormal="180" workbookViewId="0">
      <selection activeCell="H21" sqref="H21"/>
    </sheetView>
  </sheetViews>
  <sheetFormatPr baseColWidth="10" defaultRowHeight="16"/>
  <cols>
    <col min="1" max="1" width="17.83203125" customWidth="1"/>
    <col min="2" max="2" width="15.5" customWidth="1"/>
    <col min="3" max="3" width="16.5" customWidth="1"/>
    <col min="4" max="4" width="16" customWidth="1"/>
    <col min="5" max="5" width="2.1640625" customWidth="1"/>
    <col min="6" max="6" width="16.6640625" customWidth="1"/>
    <col min="7" max="7" width="3.33203125" customWidth="1"/>
    <col min="8" max="8" width="15.83203125" customWidth="1"/>
    <col min="9" max="9" width="17" customWidth="1"/>
    <col min="11" max="11" width="2" customWidth="1"/>
  </cols>
  <sheetData>
    <row r="1" spans="1:9" ht="27" customHeight="1">
      <c r="A1" s="1"/>
      <c r="B1" s="2" t="s">
        <v>0</v>
      </c>
      <c r="C1" s="2" t="s">
        <v>1</v>
      </c>
      <c r="D1" s="2" t="s">
        <v>5</v>
      </c>
      <c r="E1" s="1"/>
      <c r="F1" s="1" t="s">
        <v>6</v>
      </c>
      <c r="G1" s="3"/>
      <c r="H1" s="1" t="s">
        <v>11</v>
      </c>
      <c r="I1" s="1" t="s">
        <v>8</v>
      </c>
    </row>
    <row r="2" spans="1:9">
      <c r="A2" s="4" t="s">
        <v>3</v>
      </c>
      <c r="B2" s="5">
        <f>TRUNC(12137.9932684436,0)</f>
        <v>12137</v>
      </c>
      <c r="C2" s="5">
        <f>TRUNC(2141.99762352624,0)</f>
        <v>2141</v>
      </c>
      <c r="D2" s="6">
        <f>SUM(B2,C2)</f>
        <v>14278</v>
      </c>
      <c r="E2" s="3"/>
      <c r="F2" s="7">
        <f>D2/D4</f>
        <v>3.3995262377568363E-3</v>
      </c>
      <c r="G2" s="3"/>
      <c r="H2" s="7">
        <f>B2/$D2</f>
        <v>0.85004902647429614</v>
      </c>
      <c r="I2" s="7">
        <f>C2/$D2</f>
        <v>0.14995097352570388</v>
      </c>
    </row>
    <row r="3" spans="1:9">
      <c r="A3" s="4" t="s">
        <v>2</v>
      </c>
      <c r="B3" s="5">
        <f>TRUNC(502287.897115552,0)</f>
        <v>502287</v>
      </c>
      <c r="C3" s="5">
        <f>TRUNC(3683432.11199248,0)</f>
        <v>3683432</v>
      </c>
      <c r="D3" s="6">
        <f>SUM(B3,C3)</f>
        <v>4185719</v>
      </c>
      <c r="E3" s="3"/>
      <c r="F3" s="7">
        <f>D3/D$4</f>
        <v>0.99660047376224314</v>
      </c>
      <c r="G3" s="3"/>
      <c r="H3" s="7">
        <f>B3/$D3</f>
        <v>0.12000017201345814</v>
      </c>
      <c r="I3" s="7">
        <f>C3/$D3</f>
        <v>0.87999982798654186</v>
      </c>
    </row>
    <row r="4" spans="1:9">
      <c r="A4" s="4" t="s">
        <v>4</v>
      </c>
      <c r="B4" s="6">
        <f>SUM(B2,B3)</f>
        <v>514424</v>
      </c>
      <c r="C4" s="6">
        <f>SUM(C2,C3)</f>
        <v>3685573</v>
      </c>
      <c r="D4" s="8">
        <f>SUM(D2,D3)</f>
        <v>4199997</v>
      </c>
      <c r="E4" s="3"/>
      <c r="F4" s="3"/>
      <c r="G4" s="3"/>
      <c r="H4" s="3"/>
      <c r="I4" s="3"/>
    </row>
    <row r="5" spans="1:9">
      <c r="A5" s="4"/>
      <c r="B5" s="3"/>
      <c r="C5" s="3"/>
      <c r="D5" s="3"/>
      <c r="E5" s="3"/>
      <c r="F5" s="3"/>
      <c r="G5" s="3"/>
      <c r="H5" s="3"/>
      <c r="I5" s="3"/>
    </row>
    <row r="6" spans="1:9">
      <c r="A6" s="4" t="s">
        <v>7</v>
      </c>
      <c r="B6" s="7">
        <f>B4/$D4</f>
        <v>0.12248199224904208</v>
      </c>
      <c r="C6" s="7">
        <f>C4/$D4</f>
        <v>0.8775180077509579</v>
      </c>
      <c r="D6" s="3"/>
      <c r="E6" s="3"/>
      <c r="F6" s="3"/>
      <c r="G6" s="3"/>
      <c r="H6" s="3"/>
      <c r="I6" s="3"/>
    </row>
    <row r="7" spans="1:9">
      <c r="A7" s="4"/>
      <c r="B7" s="3"/>
      <c r="C7" s="3"/>
      <c r="D7" s="3"/>
      <c r="E7" s="3"/>
      <c r="F7" s="3"/>
      <c r="G7" s="3"/>
      <c r="H7" s="3"/>
      <c r="I7" s="3"/>
    </row>
    <row r="8" spans="1:9">
      <c r="A8" s="4" t="s">
        <v>9</v>
      </c>
      <c r="B8" s="7">
        <f>B2/B$4</f>
        <v>2.3593378224966176E-2</v>
      </c>
      <c r="C8" s="7">
        <f>C2/C$4</f>
        <v>5.8091374122829745E-4</v>
      </c>
      <c r="D8" s="3"/>
      <c r="E8" s="3"/>
      <c r="F8" s="3"/>
      <c r="G8" s="3"/>
      <c r="H8" s="3"/>
      <c r="I8" s="3"/>
    </row>
    <row r="9" spans="1:9">
      <c r="A9" s="4" t="s">
        <v>10</v>
      </c>
      <c r="B9" s="7">
        <f>B3/B$4</f>
        <v>0.97640662177503379</v>
      </c>
      <c r="C9" s="7">
        <f>C3/C$4</f>
        <v>0.99941908625877174</v>
      </c>
      <c r="D9" s="3"/>
      <c r="E9" s="3"/>
      <c r="F9" s="3"/>
      <c r="G9" s="3"/>
      <c r="H9" s="3"/>
      <c r="I9"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7CAC6-D536-C443-A16C-8A290D66E9E9}">
  <dimension ref="B2:N39"/>
  <sheetViews>
    <sheetView zoomScale="130" zoomScaleNormal="130" workbookViewId="0">
      <selection activeCell="B37" sqref="B37:N39"/>
    </sheetView>
  </sheetViews>
  <sheetFormatPr baseColWidth="10" defaultRowHeight="16"/>
  <sheetData>
    <row r="2" spans="2:14">
      <c r="B2" s="14" t="s">
        <v>16</v>
      </c>
      <c r="C2" s="14"/>
      <c r="D2" s="14"/>
      <c r="E2" s="14"/>
      <c r="F2" s="14"/>
      <c r="G2" s="14"/>
      <c r="H2" s="12"/>
      <c r="I2" s="15" t="s">
        <v>17</v>
      </c>
      <c r="J2" s="15"/>
      <c r="K2" s="15"/>
      <c r="L2" s="15"/>
      <c r="M2" s="15"/>
      <c r="N2" s="15"/>
    </row>
    <row r="3" spans="2:14">
      <c r="B3" s="14"/>
      <c r="C3" s="14"/>
      <c r="D3" s="14"/>
      <c r="E3" s="14"/>
      <c r="F3" s="14"/>
      <c r="G3" s="14"/>
      <c r="H3" s="12"/>
      <c r="I3" s="15"/>
      <c r="J3" s="15"/>
      <c r="K3" s="15"/>
      <c r="L3" s="15"/>
      <c r="M3" s="15"/>
      <c r="N3" s="15"/>
    </row>
    <row r="4" spans="2:14">
      <c r="B4" s="14"/>
      <c r="C4" s="14"/>
      <c r="D4" s="14"/>
      <c r="E4" s="14"/>
      <c r="F4" s="14"/>
      <c r="G4" s="14"/>
      <c r="H4" s="12"/>
      <c r="I4" s="15"/>
      <c r="J4" s="15"/>
      <c r="K4" s="15"/>
      <c r="L4" s="15"/>
      <c r="M4" s="15"/>
      <c r="N4" s="15"/>
    </row>
    <row r="37" spans="2:14">
      <c r="B37" s="13" t="s">
        <v>15</v>
      </c>
      <c r="C37" s="13"/>
      <c r="D37" s="13"/>
      <c r="E37" s="13"/>
      <c r="F37" s="13"/>
      <c r="G37" s="13"/>
      <c r="H37" s="13"/>
      <c r="I37" s="13"/>
      <c r="J37" s="13"/>
      <c r="K37" s="13"/>
      <c r="L37" s="13"/>
      <c r="M37" s="13"/>
      <c r="N37" s="13"/>
    </row>
    <row r="38" spans="2:14">
      <c r="B38" s="13"/>
      <c r="C38" s="13"/>
      <c r="D38" s="13"/>
      <c r="E38" s="13"/>
      <c r="F38" s="13"/>
      <c r="G38" s="13"/>
      <c r="H38" s="13"/>
      <c r="I38" s="13"/>
      <c r="J38" s="13"/>
      <c r="K38" s="13"/>
      <c r="L38" s="13"/>
      <c r="M38" s="13"/>
      <c r="N38" s="13"/>
    </row>
    <row r="39" spans="2:14">
      <c r="B39" s="13"/>
      <c r="C39" s="13"/>
      <c r="D39" s="13"/>
      <c r="E39" s="13"/>
      <c r="F39" s="13"/>
      <c r="G39" s="13"/>
      <c r="H39" s="13"/>
      <c r="I39" s="13"/>
      <c r="J39" s="13"/>
      <c r="K39" s="13"/>
      <c r="L39" s="13"/>
      <c r="M39" s="13"/>
      <c r="N39" s="13"/>
    </row>
  </sheetData>
  <mergeCells count="3">
    <mergeCell ref="B2:G4"/>
    <mergeCell ref="I2:N4"/>
    <mergeCell ref="B37:N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5ADE3-417F-0A47-8492-B1CBFA19D539}">
  <dimension ref="C2:O4"/>
  <sheetViews>
    <sheetView workbookViewId="0">
      <selection activeCell="S27" sqref="S27"/>
    </sheetView>
  </sheetViews>
  <sheetFormatPr baseColWidth="10" defaultRowHeight="16"/>
  <sheetData>
    <row r="2" spans="3:15" ht="16" customHeight="1">
      <c r="C2" s="11" t="s">
        <v>13</v>
      </c>
      <c r="D2" s="11"/>
      <c r="E2" s="11"/>
      <c r="F2" s="11"/>
      <c r="G2" s="11"/>
      <c r="H2" s="11"/>
      <c r="I2" s="11"/>
      <c r="J2" s="11"/>
      <c r="K2" s="11"/>
      <c r="L2" s="11"/>
      <c r="M2" s="11"/>
      <c r="N2" s="11"/>
      <c r="O2" s="11"/>
    </row>
    <row r="3" spans="3:15" ht="16" customHeight="1">
      <c r="C3" s="11"/>
      <c r="D3" s="11"/>
      <c r="E3" s="11"/>
      <c r="F3" s="11"/>
      <c r="G3" s="11"/>
      <c r="H3" s="11"/>
      <c r="I3" s="11"/>
      <c r="J3" s="11"/>
      <c r="K3" s="11"/>
      <c r="L3" s="11"/>
      <c r="M3" s="11"/>
      <c r="N3" s="11"/>
      <c r="O3" s="11"/>
    </row>
    <row r="4" spans="3:15" ht="16" customHeight="1">
      <c r="C4" s="11"/>
      <c r="D4" s="11"/>
      <c r="E4" s="11"/>
      <c r="F4" s="11"/>
      <c r="G4" s="11"/>
      <c r="H4" s="11"/>
      <c r="I4" s="11"/>
      <c r="J4" s="11"/>
      <c r="K4" s="11"/>
      <c r="L4" s="11"/>
      <c r="M4" s="11"/>
      <c r="N4" s="11"/>
      <c r="O4" s="11"/>
    </row>
  </sheetData>
  <mergeCells count="1">
    <mergeCell ref="C2:O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Presentación</vt:lpstr>
      <vt:lpstr>Consigna</vt:lpstr>
      <vt:lpstr>Restricciones de la Consigna</vt:lpstr>
      <vt:lpstr>Datos</vt:lpstr>
      <vt:lpstr>Gráficos</vt:lpstr>
      <vt:lpstr>Análisis del Consultor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2022-09-26T16:27:29Z</dcterms:created>
  <dcterms:modified xsi:type="dcterms:W3CDTF">2022-09-28T05:27:32Z</dcterms:modified>
</cp:coreProperties>
</file>