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3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10" i="1"/>
  <c r="AE10" i="1"/>
  <c r="AD10" i="1"/>
  <c r="AC10" i="1"/>
  <c r="AB10" i="1"/>
  <c r="AA10" i="1"/>
  <c r="Z10" i="1"/>
  <c r="X10" i="1"/>
  <c r="W10" i="1"/>
  <c r="V10" i="1"/>
  <c r="U10" i="1"/>
  <c r="T10" i="1"/>
  <c r="S10" i="1"/>
  <c r="R10" i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Y9" i="4"/>
  <c r="X9" i="4"/>
  <c r="W9" i="4"/>
  <c r="V9" i="4"/>
  <c r="U9" i="4"/>
  <c r="T9" i="4"/>
  <c r="S9" i="4"/>
  <c r="R9" i="4"/>
  <c r="Q9" i="4"/>
  <c r="P9" i="4"/>
  <c r="O9" i="4"/>
  <c r="N9" i="4"/>
  <c r="X10" i="4"/>
  <c r="W10" i="4"/>
  <c r="V10" i="4"/>
  <c r="U10" i="4"/>
  <c r="S10" i="4"/>
  <c r="Y10" i="4" s="1"/>
  <c r="R10" i="4"/>
  <c r="Q10" i="4"/>
  <c r="P10" i="4"/>
  <c r="O10" i="4"/>
  <c r="N10" i="4"/>
  <c r="T10" i="4" s="1"/>
  <c r="M9" i="3"/>
  <c r="L9" i="3"/>
  <c r="K9" i="3"/>
  <c r="M10" i="3"/>
  <c r="L10" i="3"/>
  <c r="K10" i="3"/>
  <c r="J9" i="3"/>
  <c r="I9" i="3"/>
  <c r="H9" i="3"/>
  <c r="J10" i="3"/>
  <c r="I10" i="3"/>
  <c r="H10" i="3"/>
  <c r="S9" i="2"/>
  <c r="R9" i="2"/>
  <c r="X9" i="2" s="1"/>
  <c r="Q9" i="2"/>
  <c r="P9" i="2"/>
  <c r="V9" i="2" s="1"/>
  <c r="O9" i="2"/>
  <c r="N9" i="2"/>
  <c r="T9" i="2" s="1"/>
  <c r="Y9" i="2"/>
  <c r="W9" i="2"/>
  <c r="U9" i="2"/>
  <c r="Y10" i="2"/>
  <c r="X10" i="2"/>
  <c r="W10" i="2"/>
  <c r="V10" i="2"/>
  <c r="U10" i="2"/>
  <c r="T10" i="2"/>
  <c r="S10" i="2"/>
  <c r="R10" i="2"/>
  <c r="Q10" i="2"/>
  <c r="P10" i="2"/>
  <c r="O10" i="2"/>
  <c r="N10" i="2"/>
  <c r="AF8" i="1" l="1"/>
  <c r="AE8" i="1"/>
  <c r="AD8" i="1"/>
  <c r="AC8" i="1"/>
  <c r="AB8" i="1"/>
  <c r="AA8" i="1"/>
  <c r="Z8" i="1"/>
  <c r="Y8" i="1"/>
  <c r="J8" i="3" l="1"/>
  <c r="M8" i="3" s="1"/>
  <c r="I8" i="3"/>
  <c r="H8" i="3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K8" i="3"/>
  <c r="S8" i="2"/>
  <c r="R8" i="2"/>
  <c r="Q8" i="2"/>
  <c r="W8" i="2" s="1"/>
  <c r="P8" i="2"/>
  <c r="V8" i="2" s="1"/>
  <c r="O8" i="2"/>
  <c r="U8" i="2" s="1"/>
  <c r="N8" i="2"/>
  <c r="T8" i="2" s="1"/>
  <c r="Y8" i="2"/>
  <c r="X8" i="2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Y7" i="4"/>
  <c r="X7" i="4"/>
  <c r="W7" i="4"/>
  <c r="V7" i="4"/>
  <c r="U7" i="4"/>
  <c r="T7" i="4"/>
  <c r="S7" i="4"/>
  <c r="R7" i="4"/>
  <c r="Q7" i="4"/>
  <c r="P7" i="4"/>
  <c r="O7" i="4"/>
  <c r="N7" i="4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R7" i="2"/>
  <c r="Q7" i="2"/>
  <c r="W7" i="2" s="1"/>
  <c r="P7" i="2"/>
  <c r="V7" i="2" s="1"/>
  <c r="O7" i="2"/>
  <c r="U7" i="2" s="1"/>
  <c r="N7" i="2"/>
  <c r="T7" i="2" s="1"/>
  <c r="Y7" i="2"/>
  <c r="X7" i="2"/>
  <c r="Y6" i="2" l="1"/>
  <c r="X6" i="2"/>
  <c r="W6" i="2"/>
  <c r="V6" i="2"/>
  <c r="U6" i="2"/>
  <c r="T6" i="2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M4" i="3"/>
  <c r="L4" i="3"/>
  <c r="L3" i="3"/>
  <c r="M2" i="3"/>
  <c r="K2" i="3"/>
  <c r="H3" i="3"/>
  <c r="K3" i="3" s="1"/>
  <c r="I3" i="3"/>
  <c r="J3" i="3"/>
  <c r="M3" i="3" s="1"/>
  <c r="H4" i="3"/>
  <c r="K4" i="3" s="1"/>
  <c r="I4" i="3"/>
  <c r="J4" i="3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I2" i="3"/>
  <c r="L2" i="3" s="1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<sst xmlns="http://schemas.openxmlformats.org/spreadsheetml/2006/main" count="132" uniqueCount="55">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</sst>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</cellXfs>
  <cellStyles count="70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2" xfId="3"/>
    <cellStyle name="표준 2 2" xfId="46"/>
    <cellStyle name="표준 3" xfId="47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J21" sqref="J21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9" si="5">INDEX($B$1:$G$1, MATCH(SMALL($B3:$G3, 1), $B3:$G3, 0))</f>
        <v>UK</v>
      </c>
      <c r="O3" s="4" t="str">
        <f t="shared" ref="O3:O9" si="6">INDEX($B$1:$G$1, MATCH(SMALL($B3:$G3, 2), $B3:$G3, 0))</f>
        <v>EUR</v>
      </c>
      <c r="P3" s="4" t="str">
        <f t="shared" ref="P3:P9" si="7">INDEX($B$1:$G$1, MATCH(SMALL($B3:$G3, 3), $B3:$G3, 0))</f>
        <v>EM</v>
      </c>
      <c r="Q3" s="4" t="str">
        <f t="shared" ref="Q3:Q9" si="8">INDEX($B$1:$G$1, MATCH(SMALL($B3:$G3, 4), $B3:$G3, 0))</f>
        <v>China</v>
      </c>
      <c r="R3" s="4" t="str">
        <f t="shared" ref="R3:R9" si="9">INDEX($B$1:$G$1, MATCH(SMALL($B3:$G3, 5), $B3:$G3, 0))</f>
        <v>APAC</v>
      </c>
      <c r="S3" s="4" t="str">
        <f t="shared" ref="S3:S9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ca="1">OFFSET($H8, 0, MATCH(N8,$B$1:$G$1, 0)-1)</f>
        <v>4.1940579999999996E-3</v>
      </c>
      <c r="U8" s="8">
        <f t="shared" ref="U8" ca="1" si="18">OFFSET($H8, 0, MATCH(O8,$B$1:$G$1, 0)-1)</f>
        <v>-2.2272449E-2</v>
      </c>
      <c r="V8" s="8">
        <f t="shared" ref="V8" ca="1" si="19">OFFSET($H8, 0, MATCH(P8,$B$1:$G$1, 0)-1)</f>
        <v>-6.0108700000000003E-5</v>
      </c>
      <c r="W8" s="8">
        <f t="shared" ref="W8" ca="1" si="20">OFFSET($H8, 0, MATCH(Q8,$B$1:$G$1, 0)-1)</f>
        <v>-8.1659679999999991E-3</v>
      </c>
      <c r="X8" s="8">
        <f t="shared" ref="X8" ca="1" si="21">OFFSET($H8, 0, MATCH(R8,$B$1:$G$1, 0)-1)</f>
        <v>-1.5717404000000001E-2</v>
      </c>
      <c r="Y8" s="8">
        <f t="shared" ref="Y8" ca="1" si="22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ca="1">OFFSET($H9, 0, MATCH(N9,$B$1:$G$1, 0)-1)</f>
        <v>1.661529570410325E-2</v>
      </c>
      <c r="U9" s="8">
        <f t="shared" ref="U9" ca="1" si="23">OFFSET($H9, 0, MATCH(O9,$B$1:$G$1, 0)-1)</f>
        <v>1.947040498442365E-2</v>
      </c>
      <c r="V9" s="8">
        <f t="shared" ref="V9" ca="1" si="24">OFFSET($H9, 0, MATCH(P9,$B$1:$G$1, 0)-1)</f>
        <v>1.0571390946202852E-2</v>
      </c>
      <c r="W9" s="8">
        <f t="shared" ref="W9" ca="1" si="25">OFFSET($H9, 0, MATCH(Q9,$B$1:$G$1, 0)-1)</f>
        <v>1.1178452095784275E-2</v>
      </c>
      <c r="X9" s="8">
        <f t="shared" ref="X9" ca="1" si="26">OFFSET($H9, 0, MATCH(R9,$B$1:$G$1, 0)-1)</f>
        <v>5.7952449059965883E-3</v>
      </c>
      <c r="Y9" s="8">
        <f ca="1">OFFSET($H9, 0, MATCH(S9,$B$1:$G$1, 0)-1)</f>
        <v>1.585090513841414E-2</v>
      </c>
    </row>
    <row r="10" spans="1:25" x14ac:dyDescent="0.2">
      <c r="A10" s="5">
        <v>45627</v>
      </c>
      <c r="B10" s="4">
        <v>0.53247606999999997</v>
      </c>
      <c r="C10" s="4">
        <v>0.51438070000000002</v>
      </c>
      <c r="D10" s="4">
        <v>0.49677463999999999</v>
      </c>
      <c r="E10" s="4">
        <v>0.49832865999999998</v>
      </c>
      <c r="F10" s="4">
        <v>0.44832422999999999</v>
      </c>
      <c r="G10" s="4">
        <v>0.45812696000000003</v>
      </c>
      <c r="N10" s="4" t="str">
        <f>INDEX($B$1:$G$1, MATCH(LARGE($B10:$G10, 1), $B10:$G10, 0))</f>
        <v>US</v>
      </c>
      <c r="O10" s="4" t="str">
        <f>INDEX($B$1:$G$1, MATCH(LARGE($B10:$G10, 2), $B10:$G10, 0))</f>
        <v>EUR</v>
      </c>
      <c r="P10" s="4" t="str">
        <f>INDEX($B$1:$G$1, MATCH(LARGE($B10:$G10, 3), $B10:$G10, 0))</f>
        <v>China</v>
      </c>
      <c r="Q10" s="4" t="str">
        <f>INDEX($B$1:$G$1, MATCH(LARGE($B10:$G10, 4), $B10:$G10, 0))</f>
        <v>UK</v>
      </c>
      <c r="R10" s="4" t="str">
        <f>INDEX($B$1:$G$1, MATCH(LARGE($B10:$G10, 5), $B10:$G10, 0))</f>
        <v>EM</v>
      </c>
      <c r="S10" s="4" t="str">
        <f>INDEX($B$1:$G$1, MATCH(LARGE($B10:$G10, 6), $B10:$G10, 0))</f>
        <v>APAC</v>
      </c>
      <c r="T10" s="8">
        <f ca="1">OFFSET($B10, 0, MATCH(N10,$B$1:$G$1, 0)-1)</f>
        <v>0.53247606999999997</v>
      </c>
      <c r="U10" s="8">
        <f t="shared" ref="U10" ca="1" si="27">OFFSET($B10, 0, MATCH(O10,$B$1:$G$1, 0)-1)</f>
        <v>0.51438070000000002</v>
      </c>
      <c r="V10" s="8">
        <f t="shared" ref="V10" ca="1" si="28">OFFSET($B10, 0, MATCH(P10,$B$1:$G$1, 0)-1)</f>
        <v>0.49832865999999998</v>
      </c>
      <c r="W10" s="8">
        <f t="shared" ref="W10" ca="1" si="29">OFFSET($B10, 0, MATCH(Q10,$B$1:$G$1, 0)-1)</f>
        <v>0.49677463999999999</v>
      </c>
      <c r="X10" s="8">
        <f t="shared" ref="X10" ca="1" si="30">OFFSET($B10, 0, MATCH(R10,$B$1:$G$1, 0)-1)</f>
        <v>0.45812696000000003</v>
      </c>
      <c r="Y10" s="8">
        <f t="shared" ref="Y10" ca="1" si="31">OFFSET($B10, 0, MATCH(S10,$B$1:$G$1, 0)-1)</f>
        <v>0.44832422999999999</v>
      </c>
    </row>
    <row r="11" spans="1:25" x14ac:dyDescent="0.2">
      <c r="B11" s="10"/>
    </row>
    <row r="12" spans="1:25" x14ac:dyDescent="0.2">
      <c r="B12" s="10"/>
    </row>
    <row r="13" spans="1:25" x14ac:dyDescent="0.2">
      <c r="B13" s="10"/>
    </row>
    <row r="14" spans="1:25" x14ac:dyDescent="0.2">
      <c r="B14" s="10"/>
    </row>
    <row r="15" spans="1:25" x14ac:dyDescent="0.2">
      <c r="B15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22" sqref="D22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9" si="2">INDEX($B$1:$D$1, MATCH(SMALL($B3:$D3, 1), $B3:$D3, 0))</f>
        <v>Corp</v>
      </c>
      <c r="I3" s="4" t="str">
        <f t="shared" ref="I3:I9" si="3">INDEX($B$1:$D$1, MATCH(SMALL($B3:$D3, 2), $B3:$D3, 0))</f>
        <v>MBS</v>
      </c>
      <c r="J3" s="4" t="str">
        <f t="shared" ref="J3:J9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0.28167715999999998</v>
      </c>
      <c r="C10" s="11">
        <v>0.6250462</v>
      </c>
      <c r="D10" s="11">
        <v>0.42695484</v>
      </c>
      <c r="H10" s="4" t="str">
        <f>INDEX($B$1:$D$1, MATCH(LARGE($B10:$D10, 1), $B10:$D10, 0))</f>
        <v>Corp</v>
      </c>
      <c r="I10" s="4" t="str">
        <f>INDEX($B$1:$D$1, MATCH(LARGE($B10:$D10, 2), $B10:$D10, 0))</f>
        <v>MBS</v>
      </c>
      <c r="J10" s="4" t="str">
        <f>INDEX($B$1:$D$1, MATCH(LARGE($B10:$D10, 3), $B10:$D10, 0))</f>
        <v>Tsy</v>
      </c>
      <c r="K10" s="8">
        <f ca="1">OFFSET($B10, 0, MATCH(H10,$B$1:$D$1, 0)-1)</f>
        <v>0.6250462</v>
      </c>
      <c r="L10" s="8">
        <f t="shared" ref="L10" ca="1" si="18">OFFSET($B10, 0, MATCH(I10,$B$1:$D$1, 0)-1)</f>
        <v>0.42695484</v>
      </c>
      <c r="M10" s="8">
        <f t="shared" ref="M10" ca="1" si="19">OFFSET($B10, 0, MATCH(J10,$B$1:$D$1, 0)-1)</f>
        <v>0.28167715999999998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G20" sqref="G20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9" si="1">INDEX($B$1:$G$1, MATCH(SMALL($B3:$G3, 1), $B3:$G3, 0))</f>
        <v>HY</v>
      </c>
      <c r="O3" s="4" t="str">
        <f t="shared" ref="O3:O9" si="2">INDEX($B$1:$G$1, MATCH(SMALL($B3:$G3, 2), $B3:$G3, 0))</f>
        <v>FRN</v>
      </c>
      <c r="P3" s="4" t="str">
        <f t="shared" ref="P3:P9" si="3">INDEX($B$1:$G$1, MATCH(SMALL($B3:$G3, 3), $B3:$G3, 0))</f>
        <v>CB</v>
      </c>
      <c r="Q3" s="4" t="str">
        <f t="shared" ref="Q3:Q9" si="4">INDEX($B$1:$G$1, MATCH(SMALL($B3:$G3, 4), $B3:$G3, 0))</f>
        <v>장기</v>
      </c>
      <c r="R3" s="4" t="str">
        <f t="shared" ref="R3:R9" si="5">INDEX($B$1:$G$1, MATCH(SMALL($B3:$G3, 5), $B3:$G3, 0))</f>
        <v>중기</v>
      </c>
      <c r="S3" s="4" t="str">
        <f t="shared" ref="S3:S9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0.52926890000000004</v>
      </c>
      <c r="C10" s="12">
        <v>0.56457186000000004</v>
      </c>
      <c r="D10" s="12">
        <v>0.55779509999999999</v>
      </c>
      <c r="E10" s="12">
        <v>0.47783604000000002</v>
      </c>
      <c r="F10" s="12">
        <v>0.50685537000000003</v>
      </c>
      <c r="G10" s="12">
        <v>0.44940210000000003</v>
      </c>
      <c r="N10" s="4" t="str">
        <f>INDEX($B$1:$G$1, MATCH(LARGE($B10:$G10, 1), $B10:$G10, 0))</f>
        <v>중기</v>
      </c>
      <c r="O10" s="4" t="str">
        <f>INDEX($B$1:$G$1, MATCH(LARGE($B10:$G10, 2), $B10:$G10, 0))</f>
        <v>장기</v>
      </c>
      <c r="P10" s="4" t="str">
        <f>INDEX($B$1:$G$1, MATCH(LARGE($B10:$G10, 3), $B10:$G10, 0))</f>
        <v>단기</v>
      </c>
      <c r="Q10" s="4" t="str">
        <f>INDEX($B$1:$G$1, MATCH(LARGE($B10:$G10, 4), $B10:$G10, 0))</f>
        <v>CB</v>
      </c>
      <c r="R10" s="4" t="str">
        <f>INDEX($B$1:$G$1, MATCH(LARGE($B10:$G10, 5), $B10:$G10, 0))</f>
        <v>HY</v>
      </c>
      <c r="S10" s="4" t="str">
        <f>INDEX($B$1:$G$1, MATCH(LARGE($B10:$G10, 6), $B10:$G10, 0))</f>
        <v>FRN</v>
      </c>
      <c r="T10" s="8">
        <f ca="1">OFFSET($B10, 0, MATCH(N10,$B$1:$G$1, 0)-1)</f>
        <v>0.56457186000000004</v>
      </c>
      <c r="U10" s="8">
        <f t="shared" ref="U10" ca="1" si="32">OFFSET($B10, 0, MATCH(O10,$B$1:$G$1, 0)-1)</f>
        <v>0.55779509999999999</v>
      </c>
      <c r="V10" s="8">
        <f t="shared" ref="V10" ca="1" si="33">OFFSET($B10, 0, MATCH(P10,$B$1:$G$1, 0)-1)</f>
        <v>0.52926890000000004</v>
      </c>
      <c r="W10" s="8">
        <f t="shared" ref="W10" ca="1" si="34">OFFSET($B10, 0, MATCH(Q10,$B$1:$G$1, 0)-1)</f>
        <v>0.50685537000000003</v>
      </c>
      <c r="X10" s="8">
        <f t="shared" ref="X10" ca="1" si="35">OFFSET($B10, 0, MATCH(R10,$B$1:$G$1, 0)-1)</f>
        <v>0.47783604000000002</v>
      </c>
      <c r="Y10" s="8">
        <f t="shared" ref="Y10" ca="1" si="36">OFFSET($B10, 0, MATCH(S10,$B$1:$G$1, 0)-1)</f>
        <v>0.44940210000000003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J13" sqref="J13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9" si="5">INDEX($B$1:$H$1, MATCH(SMALL($B3:$H3, 1), $B3:$H3, 0))</f>
        <v>초단기</v>
      </c>
      <c r="Q3" s="4" t="str">
        <f t="shared" ref="Q3:Q9" si="6">INDEX($B$1:$H$1, MATCH(SMALL($B3:$H3, 2), $B3:$H3, 0))</f>
        <v>지방정부</v>
      </c>
      <c r="R3" s="4" t="str">
        <f t="shared" ref="R3:R9" si="7">INDEX($B$1:$H$1, MATCH(SMALL($B3:$H3, 3), $B3:$H3, 0))</f>
        <v>초장기</v>
      </c>
      <c r="S3" s="4" t="str">
        <f t="shared" ref="S3:S9" si="8">INDEX($B$1:$H$1, MATCH(SMALL($B3:$H3, 4), $B3:$H3, 0))</f>
        <v>장기</v>
      </c>
      <c r="T3" s="4" t="str">
        <f t="shared" ref="T3:T9" si="9">INDEX($B$1:$H$1, MATCH(SMALL($B3:$H3, 5), $B3:$H3, 0))</f>
        <v>TIPS</v>
      </c>
      <c r="U3" s="4" t="str">
        <f t="shared" ref="U3:U9" si="10">INDEX($B$1:$H$1, MATCH(SMALL($B3:$H3, 6), $B3:$H3, 0))</f>
        <v>중기</v>
      </c>
      <c r="V3" s="4" t="str">
        <f t="shared" ref="V3:V9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0.39167252000000002</v>
      </c>
      <c r="C10" s="12">
        <v>0.40684882</v>
      </c>
      <c r="D10" s="12">
        <v>0.39983162</v>
      </c>
      <c r="E10" s="12">
        <v>0.43284452000000001</v>
      </c>
      <c r="F10" s="12">
        <v>0.50072485</v>
      </c>
      <c r="G10" s="12">
        <v>0.43637662999999999</v>
      </c>
      <c r="H10" s="12">
        <v>0.42766389999999999</v>
      </c>
      <c r="P10" s="4" t="str">
        <f>INDEX($B$1:$H$1, MATCH(LARGE($B10:$H10, 1), $B10:$H10, 0))</f>
        <v>초장기</v>
      </c>
      <c r="Q10" s="4" t="str">
        <f>INDEX($B$1:$H$1, MATCH(LARGE($B10:$H10, 2), $B10:$H10, 0))</f>
        <v>지방정부</v>
      </c>
      <c r="R10" s="4" t="str">
        <f>INDEX($B$1:$H$1, MATCH(LARGE($B10:$H10, 3), $B10:$H10, 0))</f>
        <v>장기</v>
      </c>
      <c r="S10" s="4" t="str">
        <f>INDEX($B$1:$H$1, MATCH(LARGE($B10:$H10, 4), $B10:$H10, 0))</f>
        <v>TIPS</v>
      </c>
      <c r="T10" s="4" t="str">
        <f>INDEX($B$1:$H$1, MATCH(LARGE($B10:$H10, 5), $B10:$H10, 0))</f>
        <v>중단기</v>
      </c>
      <c r="U10" s="4" t="str">
        <f>INDEX($B$1:$H$1, MATCH(LARGE($B10:$H10, 6), $B10:$H10, 0))</f>
        <v>중기</v>
      </c>
      <c r="V10" s="4" t="str">
        <f>INDEX($B$1:$H$1, MATCH(LARGE($B10:$H10, 7), $B10:$H10, 0))</f>
        <v>초단기</v>
      </c>
      <c r="W10" s="8">
        <f ca="1">OFFSET($B10, 0, MATCH(P10,$B$1:$H$1, 0)-1)</f>
        <v>0.50072485</v>
      </c>
      <c r="X10" s="8">
        <f t="shared" ref="X10" ca="1" si="41">OFFSET($B10, 0, MATCH(Q10,$B$1:$H$1, 0)-1)</f>
        <v>0.43637662999999999</v>
      </c>
      <c r="Y10" s="8">
        <f t="shared" ref="Y10" ca="1" si="42">OFFSET($B10, 0, MATCH(R10,$B$1:$H$1, 0)-1)</f>
        <v>0.43284452000000001</v>
      </c>
      <c r="Z10" s="8">
        <f t="shared" ref="Z10" ca="1" si="43">OFFSET($B10, 0, MATCH(S10,$B$1:$H$1, 0)-1)</f>
        <v>0.42766389999999999</v>
      </c>
      <c r="AA10" s="8">
        <f t="shared" ref="AA10" ca="1" si="44">OFFSET($B10, 0, MATCH(T10,$B$1:$H$1, 0)-1)</f>
        <v>0.40684882</v>
      </c>
      <c r="AB10" s="8">
        <f t="shared" ref="AB10" ca="1" si="45">OFFSET($B10, 0, MATCH(U10,$B$1:$H$1, 0)-1)</f>
        <v>0.39983162</v>
      </c>
      <c r="AC10" s="8">
        <f t="shared" ref="AC10" ca="1" si="46">OFFSET($B10, 0, MATCH(V10,$B$1:$H$1, 0)-1)</f>
        <v>0.39167252000000002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F31" sqref="F31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0" si="1">INDEX($B$1:$H$1, MATCH(LARGE($B3:$H3, 1), $B3:$H3, 0))</f>
        <v>Cycl</v>
      </c>
      <c r="S3" s="1" t="str">
        <f t="shared" ref="S3:S10" si="2">INDEX($B$1:$H$1, MATCH(LARGE($B3:$H3, 2), $B3:$H3, 0))</f>
        <v>Fin</v>
      </c>
      <c r="T3" s="1" t="str">
        <f t="shared" ref="T3:T10" si="3">INDEX($B$1:$H$1, MATCH(LARGE($B3:$H3, 3), $B3:$H3, 0))</f>
        <v>Ener</v>
      </c>
      <c r="U3" s="1" t="str">
        <f t="shared" ref="U3:U10" si="4">INDEX($B$1:$H$1, MATCH(LARGE($B3:$H3, 4), $B3:$H3, 0))</f>
        <v>Util</v>
      </c>
      <c r="V3" s="1" t="str">
        <f t="shared" ref="V3:V10" si="5">INDEX($B$1:$H$1, MATCH(LARGE($B3:$H3, 5), $B3:$H3, 0))</f>
        <v>Bank</v>
      </c>
      <c r="W3" s="1" t="str">
        <f t="shared" ref="W3:W10" si="6">INDEX($B$1:$H$1, MATCH(LARGE($B3:$H3, 6), $B3:$H3, 0))</f>
        <v>Def</v>
      </c>
      <c r="X3" s="1" t="str">
        <f t="shared" ref="X3:X10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Z10" s="3">
        <f ca="1">OFFSET($B10, 0, MATCH(R10,$B$1:$H$1, 0)-1)</f>
        <v>0.63685737848281876</v>
      </c>
      <c r="AA10" s="3">
        <f t="shared" ref="AA10" ca="1" si="39">OFFSET($B10, 0, MATCH(S10,$B$1:$H$1, 0)-1)</f>
        <v>0.58794211745262148</v>
      </c>
      <c r="AB10" s="3">
        <f t="shared" ref="AB10" ca="1" si="40">OFFSET($B10, 0, MATCH(T10,$B$1:$H$1, 0)-1)</f>
        <v>0.51887794733047465</v>
      </c>
      <c r="AC10" s="3">
        <f t="shared" ref="AC10" ca="1" si="41">OFFSET($B10, 0, MATCH(U10,$B$1:$H$1, 0)-1)</f>
        <v>0.47512434720993041</v>
      </c>
      <c r="AD10" s="3">
        <f t="shared" ref="AD10" ca="1" si="42">OFFSET($B10, 0, MATCH(V10,$B$1:$H$1, 0)-1)</f>
        <v>0.45708734989166261</v>
      </c>
      <c r="AE10" s="3">
        <f t="shared" ref="AE10" ca="1" si="43">OFFSET($B10, 0, MATCH(W10,$B$1:$H$1, 0)-1)</f>
        <v>0.43930966258049009</v>
      </c>
      <c r="AF10" s="3">
        <f t="shared" ref="AF10" ca="1" si="44">OFFSET($B10, 0, MATCH(X10,$B$1:$H$1, 0)-1)</f>
        <v>0.43571300506591804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2024-12-05T01:09:27Z</dcterms:modified>
</cp:coreProperties>
</file>